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Longwen-Liu\Desktop\洪水预处理\"/>
    </mc:Choice>
  </mc:AlternateContent>
  <xr:revisionPtr revIDLastSave="0" documentId="13_ncr:1_{E2790BD1-EA93-4271-8141-D58D76214BD3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Z-V" sheetId="1" r:id="rId1"/>
    <sheet name="19840408 (2)(1.5)" sheetId="2" r:id="rId2"/>
    <sheet name="19840504(1.5)" sheetId="3" r:id="rId3"/>
    <sheet name="19840531(1.5)" sheetId="4" r:id="rId4"/>
    <sheet name="19840615(1.5)" sheetId="5" r:id="rId5"/>
    <sheet name="19850527(1.5)" sheetId="6" r:id="rId6"/>
    <sheet name="19870511(1.5)" sheetId="7" r:id="rId7"/>
    <sheet name="19870520(1.5)" sheetId="8" r:id="rId8"/>
    <sheet name="19890419(1.5)" sheetId="9" r:id="rId9"/>
    <sheet name="19890513(1.5)" sheetId="10" r:id="rId10"/>
    <sheet name="19890516(1.5)" sheetId="11" r:id="rId11"/>
    <sheet name="19890523(1.5)" sheetId="12" r:id="rId12"/>
    <sheet name="19900613(1.5)" sheetId="13" r:id="rId13"/>
    <sheet name="19910322(1.5)" sheetId="14" r:id="rId14"/>
    <sheet name="19910330(1.5)" sheetId="15" r:id="rId15"/>
    <sheet name="19920325(1.5)" sheetId="16" r:id="rId16"/>
    <sheet name="19920426(1.5)" sheetId="17" r:id="rId17"/>
    <sheet name="19920502(1.5)" sheetId="18" r:id="rId18"/>
    <sheet name="19920619(1.5)" sheetId="19" r:id="rId19"/>
    <sheet name="19920624(1.5)" sheetId="20" r:id="rId20"/>
    <sheet name="19920706(1.5)" sheetId="21" r:id="rId21"/>
    <sheet name="19930701(1.5)" sheetId="22" r:id="rId22"/>
    <sheet name="19940615(1.5)" sheetId="23" r:id="rId23"/>
    <sheet name="19940615 (2)(1.5)" sheetId="24" r:id="rId24"/>
    <sheet name="19950617(1.5)" sheetId="25" r:id="rId25"/>
    <sheet name="19950627(1.5)" sheetId="26" r:id="rId26"/>
    <sheet name="19950814(1.5)" sheetId="27" r:id="rId27"/>
    <sheet name="19960601(1.5)" sheetId="28" r:id="rId28"/>
    <sheet name="19970613(1.5)" sheetId="29" r:id="rId29"/>
    <sheet name="19970712(1.5)" sheetId="30" r:id="rId30"/>
    <sheet name="19980216(1.5)" sheetId="31" r:id="rId31"/>
    <sheet name="19980309(1.5)" sheetId="32" r:id="rId32"/>
    <sheet name="19980514(1.5)" sheetId="33" r:id="rId33"/>
    <sheet name="19980806(1.5)" sheetId="34" r:id="rId34"/>
    <sheet name="19990417(1.5)" sheetId="35" r:id="rId35"/>
    <sheet name="19990718(1.5)" sheetId="36" r:id="rId36"/>
  </sheets>
  <externalReferences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calcPr calcId="179021"/>
</workbook>
</file>

<file path=xl/calcChain.xml><?xml version="1.0" encoding="utf-8"?>
<calcChain xmlns="http://schemas.openxmlformats.org/spreadsheetml/2006/main">
  <c r="Q13" i="1" l="1"/>
  <c r="X32" i="36"/>
  <c r="Y32" i="36" s="1"/>
  <c r="Z32" i="36" s="1"/>
  <c r="U32" i="36"/>
  <c r="V32" i="36" s="1"/>
  <c r="AA32" i="36" s="1"/>
  <c r="AB32" i="36" s="1"/>
  <c r="M32" i="36"/>
  <c r="K32" i="36"/>
  <c r="L32" i="36" s="1"/>
  <c r="J32" i="36"/>
  <c r="I32" i="36"/>
  <c r="G32" i="36"/>
  <c r="X31" i="36"/>
  <c r="Y31" i="36" s="1"/>
  <c r="Z31" i="36" s="1"/>
  <c r="V31" i="36"/>
  <c r="U31" i="36"/>
  <c r="M31" i="36"/>
  <c r="K31" i="36"/>
  <c r="J31" i="36"/>
  <c r="I31" i="36"/>
  <c r="G31" i="36"/>
  <c r="X30" i="36"/>
  <c r="Y30" i="36" s="1"/>
  <c r="Z30" i="36" s="1"/>
  <c r="U30" i="36"/>
  <c r="V30" i="36" s="1"/>
  <c r="AA30" i="36" s="1"/>
  <c r="AB30" i="36" s="1"/>
  <c r="M30" i="36"/>
  <c r="K30" i="36"/>
  <c r="L30" i="36" s="1"/>
  <c r="J30" i="36"/>
  <c r="I30" i="36"/>
  <c r="G30" i="36"/>
  <c r="Z29" i="36"/>
  <c r="Y29" i="36"/>
  <c r="X29" i="36"/>
  <c r="U29" i="36"/>
  <c r="V29" i="36" s="1"/>
  <c r="AA29" i="36" s="1"/>
  <c r="AB29" i="36" s="1"/>
  <c r="M29" i="36"/>
  <c r="K29" i="36"/>
  <c r="J29" i="36"/>
  <c r="I29" i="36"/>
  <c r="G29" i="36"/>
  <c r="X28" i="36"/>
  <c r="Y28" i="36" s="1"/>
  <c r="Z28" i="36" s="1"/>
  <c r="U28" i="36"/>
  <c r="V28" i="36" s="1"/>
  <c r="AA28" i="36" s="1"/>
  <c r="AB28" i="36" s="1"/>
  <c r="M28" i="36"/>
  <c r="K28" i="36"/>
  <c r="J28" i="36"/>
  <c r="I28" i="36"/>
  <c r="G28" i="36"/>
  <c r="Y27" i="36"/>
  <c r="Z27" i="36" s="1"/>
  <c r="X27" i="36"/>
  <c r="U27" i="36"/>
  <c r="V27" i="36" s="1"/>
  <c r="AA27" i="36" s="1"/>
  <c r="AB27" i="36" s="1"/>
  <c r="M27" i="36"/>
  <c r="K27" i="36"/>
  <c r="J27" i="36"/>
  <c r="I27" i="36"/>
  <c r="G27" i="36"/>
  <c r="X26" i="36"/>
  <c r="Y26" i="36" s="1"/>
  <c r="Z26" i="36" s="1"/>
  <c r="V26" i="36"/>
  <c r="U26" i="36"/>
  <c r="M26" i="36"/>
  <c r="K26" i="36"/>
  <c r="J26" i="36"/>
  <c r="I26" i="36"/>
  <c r="G26" i="36"/>
  <c r="X25" i="36"/>
  <c r="Y25" i="36" s="1"/>
  <c r="Z25" i="36" s="1"/>
  <c r="AA25" i="36" s="1"/>
  <c r="AB25" i="36" s="1"/>
  <c r="V25" i="36"/>
  <c r="U25" i="36"/>
  <c r="M25" i="36"/>
  <c r="K25" i="36"/>
  <c r="L29" i="36" s="1"/>
  <c r="J25" i="36"/>
  <c r="I25" i="36"/>
  <c r="G25" i="36"/>
  <c r="Y24" i="36"/>
  <c r="Z24" i="36" s="1"/>
  <c r="X24" i="36"/>
  <c r="U24" i="36"/>
  <c r="V24" i="36" s="1"/>
  <c r="AA24" i="36" s="1"/>
  <c r="AB24" i="36" s="1"/>
  <c r="M24" i="36"/>
  <c r="K24" i="36"/>
  <c r="J24" i="36"/>
  <c r="I24" i="36"/>
  <c r="G24" i="36"/>
  <c r="Z23" i="36"/>
  <c r="Y23" i="36"/>
  <c r="X23" i="36"/>
  <c r="U23" i="36"/>
  <c r="V23" i="36" s="1"/>
  <c r="AA23" i="36" s="1"/>
  <c r="AB23" i="36" s="1"/>
  <c r="M23" i="36"/>
  <c r="K23" i="36"/>
  <c r="L27" i="36" s="1"/>
  <c r="J23" i="36"/>
  <c r="I23" i="36"/>
  <c r="G23" i="36"/>
  <c r="Z22" i="36"/>
  <c r="Y22" i="36"/>
  <c r="X22" i="36"/>
  <c r="U22" i="36"/>
  <c r="V22" i="36" s="1"/>
  <c r="AA22" i="36" s="1"/>
  <c r="AB22" i="36" s="1"/>
  <c r="M22" i="36"/>
  <c r="K22" i="36"/>
  <c r="J22" i="36"/>
  <c r="I22" i="36"/>
  <c r="G22" i="36"/>
  <c r="X21" i="36"/>
  <c r="Y21" i="36" s="1"/>
  <c r="Z21" i="36" s="1"/>
  <c r="U21" i="36"/>
  <c r="V21" i="36" s="1"/>
  <c r="AA21" i="36" s="1"/>
  <c r="AB21" i="36" s="1"/>
  <c r="M21" i="36"/>
  <c r="K21" i="36"/>
  <c r="J21" i="36"/>
  <c r="I21" i="36"/>
  <c r="G21" i="36"/>
  <c r="X20" i="36"/>
  <c r="Y20" i="36" s="1"/>
  <c r="Z20" i="36" s="1"/>
  <c r="U20" i="36"/>
  <c r="V20" i="36" s="1"/>
  <c r="AA20" i="36" s="1"/>
  <c r="AB20" i="36" s="1"/>
  <c r="M20" i="36"/>
  <c r="K20" i="36"/>
  <c r="L24" i="36" s="1"/>
  <c r="J20" i="36"/>
  <c r="I20" i="36"/>
  <c r="G20" i="36"/>
  <c r="Y19" i="36"/>
  <c r="Z19" i="36" s="1"/>
  <c r="AA19" i="36" s="1"/>
  <c r="AB19" i="36" s="1"/>
  <c r="X19" i="36"/>
  <c r="V19" i="36"/>
  <c r="U19" i="36"/>
  <c r="M19" i="36"/>
  <c r="K19" i="36"/>
  <c r="J19" i="36"/>
  <c r="I19" i="36"/>
  <c r="G19" i="36"/>
  <c r="X18" i="36"/>
  <c r="Y18" i="36" s="1"/>
  <c r="Z18" i="36" s="1"/>
  <c r="U18" i="36"/>
  <c r="V18" i="36" s="1"/>
  <c r="AA18" i="36" s="1"/>
  <c r="AB18" i="36" s="1"/>
  <c r="O18" i="36"/>
  <c r="M18" i="36"/>
  <c r="K18" i="36"/>
  <c r="J18" i="36"/>
  <c r="I18" i="36"/>
  <c r="G18" i="36"/>
  <c r="Y17" i="36"/>
  <c r="Z17" i="36" s="1"/>
  <c r="X17" i="36"/>
  <c r="U17" i="36"/>
  <c r="V17" i="36" s="1"/>
  <c r="Q17" i="36"/>
  <c r="M17" i="36"/>
  <c r="L17" i="36"/>
  <c r="K17" i="36"/>
  <c r="J17" i="36"/>
  <c r="Y16" i="36"/>
  <c r="Z16" i="36" s="1"/>
  <c r="X16" i="36"/>
  <c r="U16" i="36"/>
  <c r="V16" i="36" s="1"/>
  <c r="R16" i="36"/>
  <c r="Q16" i="36"/>
  <c r="O16" i="36"/>
  <c r="M16" i="36"/>
  <c r="K16" i="36"/>
  <c r="J16" i="36"/>
  <c r="H16" i="36"/>
  <c r="F16" i="36"/>
  <c r="Z15" i="36"/>
  <c r="Y15" i="36"/>
  <c r="X15" i="36"/>
  <c r="V15" i="36"/>
  <c r="U15" i="36"/>
  <c r="Q15" i="36"/>
  <c r="R15" i="36" s="1"/>
  <c r="O15" i="36"/>
  <c r="M15" i="36"/>
  <c r="L15" i="36"/>
  <c r="K15" i="36"/>
  <c r="J15" i="36"/>
  <c r="H15" i="36"/>
  <c r="F15" i="36"/>
  <c r="X14" i="36"/>
  <c r="Y14" i="36" s="1"/>
  <c r="Z14" i="36" s="1"/>
  <c r="AA14" i="36" s="1"/>
  <c r="AB14" i="36" s="1"/>
  <c r="U14" i="36"/>
  <c r="V14" i="36" s="1"/>
  <c r="Q14" i="36"/>
  <c r="M14" i="36"/>
  <c r="K14" i="36"/>
  <c r="J14" i="36"/>
  <c r="H14" i="36"/>
  <c r="F14" i="36"/>
  <c r="X13" i="36"/>
  <c r="Y13" i="36" s="1"/>
  <c r="Z13" i="36" s="1"/>
  <c r="U13" i="36"/>
  <c r="V13" i="36" s="1"/>
  <c r="AA13" i="36" s="1"/>
  <c r="AB13" i="36" s="1"/>
  <c r="R13" i="36"/>
  <c r="M13" i="36"/>
  <c r="K13" i="36"/>
  <c r="J13" i="36"/>
  <c r="H13" i="36"/>
  <c r="F13" i="36"/>
  <c r="X12" i="36"/>
  <c r="Y12" i="36" s="1"/>
  <c r="Z12" i="36" s="1"/>
  <c r="U12" i="36"/>
  <c r="V12" i="36" s="1"/>
  <c r="Q12" i="36"/>
  <c r="R21" i="36" s="1"/>
  <c r="S21" i="36" s="1"/>
  <c r="Q21" i="36" s="1"/>
  <c r="M12" i="36"/>
  <c r="K12" i="36"/>
  <c r="J12" i="36"/>
  <c r="H12" i="36"/>
  <c r="F12" i="36"/>
  <c r="Z11" i="36"/>
  <c r="X11" i="36"/>
  <c r="Y11" i="36" s="1"/>
  <c r="U11" i="36"/>
  <c r="V11" i="36" s="1"/>
  <c r="Q11" i="36"/>
  <c r="M11" i="36"/>
  <c r="K11" i="36"/>
  <c r="J11" i="36"/>
  <c r="H11" i="36"/>
  <c r="F11" i="36"/>
  <c r="Y10" i="36"/>
  <c r="Z10" i="36" s="1"/>
  <c r="X10" i="36"/>
  <c r="V10" i="36"/>
  <c r="U10" i="36"/>
  <c r="M10" i="36"/>
  <c r="K10" i="36"/>
  <c r="J10" i="36"/>
  <c r="H10" i="36"/>
  <c r="F10" i="36"/>
  <c r="X9" i="36"/>
  <c r="Y9" i="36" s="1"/>
  <c r="Z9" i="36" s="1"/>
  <c r="U9" i="36"/>
  <c r="V9" i="36" s="1"/>
  <c r="M9" i="36"/>
  <c r="K9" i="36"/>
  <c r="L13" i="36" s="1"/>
  <c r="J9" i="36"/>
  <c r="H9" i="36"/>
  <c r="F9" i="36"/>
  <c r="Y8" i="36"/>
  <c r="Z8" i="36" s="1"/>
  <c r="X8" i="36"/>
  <c r="U8" i="36"/>
  <c r="V8" i="36" s="1"/>
  <c r="AA8" i="36" s="1"/>
  <c r="AB8" i="36" s="1"/>
  <c r="M8" i="36"/>
  <c r="K8" i="36"/>
  <c r="J8" i="36"/>
  <c r="H8" i="36"/>
  <c r="F8" i="36"/>
  <c r="X7" i="36"/>
  <c r="Y7" i="36" s="1"/>
  <c r="Z7" i="36" s="1"/>
  <c r="AA7" i="36" s="1"/>
  <c r="AB7" i="36" s="1"/>
  <c r="U7" i="36"/>
  <c r="V7" i="36" s="1"/>
  <c r="M7" i="36"/>
  <c r="K7" i="36"/>
  <c r="J7" i="36"/>
  <c r="H7" i="36"/>
  <c r="F7" i="36"/>
  <c r="X6" i="36"/>
  <c r="Y6" i="36" s="1"/>
  <c r="Z6" i="36" s="1"/>
  <c r="U6" i="36"/>
  <c r="V6" i="36" s="1"/>
  <c r="AA6" i="36" s="1"/>
  <c r="AB6" i="36" s="1"/>
  <c r="Q6" i="36"/>
  <c r="M6" i="36"/>
  <c r="K6" i="36"/>
  <c r="J6" i="36"/>
  <c r="H6" i="36"/>
  <c r="F6" i="36"/>
  <c r="X5" i="36"/>
  <c r="Y5" i="36" s="1"/>
  <c r="Z5" i="36" s="1"/>
  <c r="U5" i="36"/>
  <c r="V5" i="36" s="1"/>
  <c r="AA5" i="36" s="1"/>
  <c r="AB5" i="36" s="1"/>
  <c r="Q5" i="36"/>
  <c r="M5" i="36"/>
  <c r="K5" i="36"/>
  <c r="J5" i="36"/>
  <c r="H5" i="36"/>
  <c r="F5" i="36"/>
  <c r="X4" i="36"/>
  <c r="Y4" i="36" s="1"/>
  <c r="Z4" i="36" s="1"/>
  <c r="V4" i="36"/>
  <c r="U4" i="36"/>
  <c r="Q4" i="36"/>
  <c r="O4" i="36"/>
  <c r="M4" i="36"/>
  <c r="K4" i="36"/>
  <c r="J4" i="36"/>
  <c r="H4" i="36"/>
  <c r="F4" i="36"/>
  <c r="Y3" i="36"/>
  <c r="Z3" i="36" s="1"/>
  <c r="X3" i="36"/>
  <c r="U3" i="36"/>
  <c r="V3" i="36" s="1"/>
  <c r="Q3" i="36"/>
  <c r="O3" i="36"/>
  <c r="M3" i="36"/>
  <c r="K3" i="36"/>
  <c r="J3" i="36"/>
  <c r="H3" i="36"/>
  <c r="F3" i="36"/>
  <c r="X2" i="36"/>
  <c r="Y2" i="36" s="1"/>
  <c r="Z2" i="36" s="1"/>
  <c r="AA2" i="36" s="1"/>
  <c r="AB2" i="36" s="1"/>
  <c r="V2" i="36"/>
  <c r="U2" i="36"/>
  <c r="Q2" i="36"/>
  <c r="M2" i="36"/>
  <c r="H2" i="36"/>
  <c r="F2" i="36"/>
  <c r="Q1" i="36"/>
  <c r="Z38" i="35"/>
  <c r="X38" i="35"/>
  <c r="Y38" i="35" s="1"/>
  <c r="U38" i="35"/>
  <c r="V38" i="35" s="1"/>
  <c r="AA38" i="35" s="1"/>
  <c r="AB38" i="35" s="1"/>
  <c r="M38" i="35"/>
  <c r="K38" i="35"/>
  <c r="J38" i="35"/>
  <c r="I38" i="35"/>
  <c r="G38" i="35"/>
  <c r="X37" i="35"/>
  <c r="Y37" i="35" s="1"/>
  <c r="Z37" i="35" s="1"/>
  <c r="U37" i="35"/>
  <c r="V37" i="35" s="1"/>
  <c r="AA37" i="35" s="1"/>
  <c r="AB37" i="35" s="1"/>
  <c r="M37" i="35"/>
  <c r="K37" i="35"/>
  <c r="J37" i="35"/>
  <c r="I37" i="35"/>
  <c r="G37" i="35"/>
  <c r="Y36" i="35"/>
  <c r="Z36" i="35" s="1"/>
  <c r="X36" i="35"/>
  <c r="V36" i="35"/>
  <c r="AA36" i="35" s="1"/>
  <c r="AB36" i="35" s="1"/>
  <c r="U36" i="35"/>
  <c r="M36" i="35"/>
  <c r="K36" i="35"/>
  <c r="J36" i="35"/>
  <c r="I36" i="35"/>
  <c r="G36" i="35"/>
  <c r="X35" i="35"/>
  <c r="Y35" i="35" s="1"/>
  <c r="Z35" i="35" s="1"/>
  <c r="AA35" i="35" s="1"/>
  <c r="AB35" i="35" s="1"/>
  <c r="U35" i="35"/>
  <c r="V35" i="35" s="1"/>
  <c r="M35" i="35"/>
  <c r="K35" i="35"/>
  <c r="J35" i="35"/>
  <c r="I35" i="35"/>
  <c r="G35" i="35"/>
  <c r="Y34" i="35"/>
  <c r="Z34" i="35" s="1"/>
  <c r="X34" i="35"/>
  <c r="U34" i="35"/>
  <c r="V34" i="35" s="1"/>
  <c r="AA34" i="35" s="1"/>
  <c r="AB34" i="35" s="1"/>
  <c r="M34" i="35"/>
  <c r="K34" i="35"/>
  <c r="L38" i="35" s="1"/>
  <c r="J34" i="35"/>
  <c r="I34" i="35"/>
  <c r="G34" i="35"/>
  <c r="X33" i="35"/>
  <c r="Y33" i="35" s="1"/>
  <c r="Z33" i="35" s="1"/>
  <c r="U33" i="35"/>
  <c r="V33" i="35" s="1"/>
  <c r="AA33" i="35" s="1"/>
  <c r="AB33" i="35" s="1"/>
  <c r="M33" i="35"/>
  <c r="K33" i="35"/>
  <c r="L37" i="35" s="1"/>
  <c r="J33" i="35"/>
  <c r="I33" i="35"/>
  <c r="G33" i="35"/>
  <c r="X32" i="35"/>
  <c r="Y32" i="35" s="1"/>
  <c r="Z32" i="35" s="1"/>
  <c r="U32" i="35"/>
  <c r="V32" i="35" s="1"/>
  <c r="AA32" i="35" s="1"/>
  <c r="AB32" i="35" s="1"/>
  <c r="M32" i="35"/>
  <c r="K32" i="35"/>
  <c r="J32" i="35"/>
  <c r="I32" i="35"/>
  <c r="G32" i="35"/>
  <c r="X31" i="35"/>
  <c r="Y31" i="35" s="1"/>
  <c r="Z31" i="35" s="1"/>
  <c r="U31" i="35"/>
  <c r="V31" i="35" s="1"/>
  <c r="M31" i="35"/>
  <c r="K31" i="35"/>
  <c r="J31" i="35"/>
  <c r="I31" i="35"/>
  <c r="G31" i="35"/>
  <c r="X30" i="35"/>
  <c r="Y30" i="35" s="1"/>
  <c r="Z30" i="35" s="1"/>
  <c r="U30" i="35"/>
  <c r="V30" i="35" s="1"/>
  <c r="AA30" i="35" s="1"/>
  <c r="AB30" i="35" s="1"/>
  <c r="M30" i="35"/>
  <c r="K30" i="35"/>
  <c r="J30" i="35"/>
  <c r="I30" i="35"/>
  <c r="G30" i="35"/>
  <c r="X29" i="35"/>
  <c r="Y29" i="35" s="1"/>
  <c r="Z29" i="35" s="1"/>
  <c r="V29" i="35"/>
  <c r="AA29" i="35" s="1"/>
  <c r="AB29" i="35" s="1"/>
  <c r="U29" i="35"/>
  <c r="M29" i="35"/>
  <c r="K29" i="35"/>
  <c r="J29" i="35"/>
  <c r="I29" i="35"/>
  <c r="G29" i="35"/>
  <c r="X28" i="35"/>
  <c r="Y28" i="35" s="1"/>
  <c r="Z28" i="35" s="1"/>
  <c r="U28" i="35"/>
  <c r="V28" i="35" s="1"/>
  <c r="M28" i="35"/>
  <c r="K28" i="35"/>
  <c r="J28" i="35"/>
  <c r="I28" i="35"/>
  <c r="G28" i="35"/>
  <c r="Z27" i="35"/>
  <c r="Y27" i="35"/>
  <c r="X27" i="35"/>
  <c r="U27" i="35"/>
  <c r="V27" i="35" s="1"/>
  <c r="AA27" i="35" s="1"/>
  <c r="AB27" i="35" s="1"/>
  <c r="M27" i="35"/>
  <c r="K27" i="35"/>
  <c r="J27" i="35"/>
  <c r="I27" i="35"/>
  <c r="G27" i="35"/>
  <c r="X26" i="35"/>
  <c r="Y26" i="35" s="1"/>
  <c r="Z26" i="35" s="1"/>
  <c r="U26" i="35"/>
  <c r="V26" i="35" s="1"/>
  <c r="M26" i="35"/>
  <c r="K26" i="35"/>
  <c r="J26" i="35"/>
  <c r="I26" i="35"/>
  <c r="G26" i="35"/>
  <c r="AB25" i="35"/>
  <c r="Y25" i="35"/>
  <c r="Z25" i="35" s="1"/>
  <c r="X25" i="35"/>
  <c r="U25" i="35"/>
  <c r="V25" i="35" s="1"/>
  <c r="AA25" i="35" s="1"/>
  <c r="M25" i="35"/>
  <c r="K25" i="35"/>
  <c r="J25" i="35"/>
  <c r="I25" i="35"/>
  <c r="G25" i="35"/>
  <c r="X24" i="35"/>
  <c r="Y24" i="35" s="1"/>
  <c r="Z24" i="35" s="1"/>
  <c r="V24" i="35"/>
  <c r="U24" i="35"/>
  <c r="M24" i="35"/>
  <c r="K24" i="35"/>
  <c r="J24" i="35"/>
  <c r="I24" i="35"/>
  <c r="G24" i="35"/>
  <c r="Y23" i="35"/>
  <c r="Z23" i="35" s="1"/>
  <c r="AA23" i="35" s="1"/>
  <c r="AB23" i="35" s="1"/>
  <c r="X23" i="35"/>
  <c r="U23" i="35"/>
  <c r="V23" i="35" s="1"/>
  <c r="M23" i="35"/>
  <c r="K23" i="35"/>
  <c r="L27" i="35" s="1"/>
  <c r="J23" i="35"/>
  <c r="I23" i="35"/>
  <c r="G23" i="35"/>
  <c r="AA22" i="35"/>
  <c r="AB22" i="35" s="1"/>
  <c r="Z22" i="35"/>
  <c r="Y22" i="35"/>
  <c r="X22" i="35"/>
  <c r="U22" i="35"/>
  <c r="V22" i="35" s="1"/>
  <c r="M22" i="35"/>
  <c r="K22" i="35"/>
  <c r="L26" i="35" s="1"/>
  <c r="J22" i="35"/>
  <c r="I22" i="35"/>
  <c r="G22" i="35"/>
  <c r="X21" i="35"/>
  <c r="Y21" i="35" s="1"/>
  <c r="Z21" i="35" s="1"/>
  <c r="U21" i="35"/>
  <c r="V21" i="35" s="1"/>
  <c r="AA21" i="35" s="1"/>
  <c r="AB21" i="35" s="1"/>
  <c r="S21" i="35"/>
  <c r="Q21" i="35" s="1"/>
  <c r="R21" i="35"/>
  <c r="M21" i="35"/>
  <c r="K21" i="35"/>
  <c r="L25" i="35" s="1"/>
  <c r="J21" i="35"/>
  <c r="I21" i="35"/>
  <c r="G21" i="35"/>
  <c r="X20" i="35"/>
  <c r="Y20" i="35" s="1"/>
  <c r="Z20" i="35" s="1"/>
  <c r="U20" i="35"/>
  <c r="V20" i="35" s="1"/>
  <c r="M20" i="35"/>
  <c r="K20" i="35"/>
  <c r="L24" i="35" s="1"/>
  <c r="J20" i="35"/>
  <c r="I20" i="35"/>
  <c r="G20" i="35"/>
  <c r="X19" i="35"/>
  <c r="Y19" i="35" s="1"/>
  <c r="Z19" i="35" s="1"/>
  <c r="V19" i="35"/>
  <c r="U19" i="35"/>
  <c r="M19" i="35"/>
  <c r="K19" i="35"/>
  <c r="L23" i="35" s="1"/>
  <c r="J19" i="35"/>
  <c r="I19" i="35"/>
  <c r="G19" i="35"/>
  <c r="X18" i="35"/>
  <c r="Y18" i="35" s="1"/>
  <c r="Z18" i="35" s="1"/>
  <c r="U18" i="35"/>
  <c r="V18" i="35" s="1"/>
  <c r="AA18" i="35" s="1"/>
  <c r="AB18" i="35" s="1"/>
  <c r="O18" i="35"/>
  <c r="M18" i="35"/>
  <c r="K18" i="35"/>
  <c r="L22" i="35" s="1"/>
  <c r="J18" i="35"/>
  <c r="I18" i="35"/>
  <c r="G18" i="35"/>
  <c r="X17" i="35"/>
  <c r="Y17" i="35" s="1"/>
  <c r="Z17" i="35" s="1"/>
  <c r="V17" i="35"/>
  <c r="AA17" i="35" s="1"/>
  <c r="AB17" i="35" s="1"/>
  <c r="U17" i="35"/>
  <c r="Q17" i="35"/>
  <c r="M17" i="35"/>
  <c r="K17" i="35"/>
  <c r="L21" i="35" s="1"/>
  <c r="J17" i="35"/>
  <c r="X16" i="35"/>
  <c r="Y16" i="35" s="1"/>
  <c r="Z16" i="35" s="1"/>
  <c r="U16" i="35"/>
  <c r="V16" i="35" s="1"/>
  <c r="AA16" i="35" s="1"/>
  <c r="AB16" i="35" s="1"/>
  <c r="Q16" i="35"/>
  <c r="R16" i="35" s="1"/>
  <c r="O16" i="35"/>
  <c r="M16" i="35"/>
  <c r="K16" i="35"/>
  <c r="J16" i="35"/>
  <c r="H16" i="35"/>
  <c r="F16" i="35"/>
  <c r="X15" i="35"/>
  <c r="Y15" i="35" s="1"/>
  <c r="Z15" i="35" s="1"/>
  <c r="U15" i="35"/>
  <c r="V15" i="35" s="1"/>
  <c r="AA15" i="35" s="1"/>
  <c r="AB15" i="35" s="1"/>
  <c r="R15" i="35"/>
  <c r="R20" i="35" s="1"/>
  <c r="S20" i="35" s="1"/>
  <c r="Q20" i="35" s="1"/>
  <c r="Q15" i="35"/>
  <c r="O15" i="35"/>
  <c r="M15" i="35"/>
  <c r="K15" i="35"/>
  <c r="L19" i="35" s="1"/>
  <c r="J15" i="35"/>
  <c r="H15" i="35"/>
  <c r="F15" i="35"/>
  <c r="Y14" i="35"/>
  <c r="Z14" i="35" s="1"/>
  <c r="AA14" i="35" s="1"/>
  <c r="AB14" i="35" s="1"/>
  <c r="X14" i="35"/>
  <c r="V14" i="35"/>
  <c r="U14" i="35"/>
  <c r="Q14" i="35"/>
  <c r="M14" i="35"/>
  <c r="L14" i="35"/>
  <c r="K14" i="35"/>
  <c r="J14" i="35"/>
  <c r="H14" i="35"/>
  <c r="F14" i="35"/>
  <c r="Y13" i="35"/>
  <c r="Z13" i="35" s="1"/>
  <c r="X13" i="35"/>
  <c r="U13" i="35"/>
  <c r="V13" i="35" s="1"/>
  <c r="AA13" i="35" s="1"/>
  <c r="AB13" i="35" s="1"/>
  <c r="R13" i="35"/>
  <c r="M13" i="35"/>
  <c r="K13" i="35"/>
  <c r="J13" i="35"/>
  <c r="H13" i="35"/>
  <c r="F13" i="35"/>
  <c r="X12" i="35"/>
  <c r="Y12" i="35" s="1"/>
  <c r="Z12" i="35" s="1"/>
  <c r="U12" i="35"/>
  <c r="V12" i="35" s="1"/>
  <c r="AA12" i="35" s="1"/>
  <c r="AB12" i="35" s="1"/>
  <c r="Q12" i="35"/>
  <c r="M12" i="35"/>
  <c r="K12" i="35"/>
  <c r="J12" i="35"/>
  <c r="H12" i="35"/>
  <c r="F12" i="35"/>
  <c r="X11" i="35"/>
  <c r="Y11" i="35" s="1"/>
  <c r="Z11" i="35" s="1"/>
  <c r="U11" i="35"/>
  <c r="V11" i="35" s="1"/>
  <c r="Q11" i="35"/>
  <c r="M11" i="35"/>
  <c r="K11" i="35"/>
  <c r="L15" i="35" s="1"/>
  <c r="J11" i="35"/>
  <c r="H11" i="35"/>
  <c r="F11" i="35"/>
  <c r="X10" i="35"/>
  <c r="Y10" i="35" s="1"/>
  <c r="Z10" i="35" s="1"/>
  <c r="U10" i="35"/>
  <c r="V10" i="35" s="1"/>
  <c r="AA10" i="35" s="1"/>
  <c r="AB10" i="35" s="1"/>
  <c r="M10" i="35"/>
  <c r="K10" i="35"/>
  <c r="J10" i="35"/>
  <c r="H10" i="35"/>
  <c r="F10" i="35"/>
  <c r="AB9" i="35"/>
  <c r="Y9" i="35"/>
  <c r="Z9" i="35" s="1"/>
  <c r="X9" i="35"/>
  <c r="U9" i="35"/>
  <c r="V9" i="35" s="1"/>
  <c r="AA9" i="35" s="1"/>
  <c r="M9" i="35"/>
  <c r="K9" i="35"/>
  <c r="J9" i="35"/>
  <c r="H9" i="35"/>
  <c r="F9" i="35"/>
  <c r="Z8" i="35"/>
  <c r="X8" i="35"/>
  <c r="Y8" i="35" s="1"/>
  <c r="V8" i="35"/>
  <c r="U8" i="35"/>
  <c r="M8" i="35"/>
  <c r="K8" i="35"/>
  <c r="J8" i="35"/>
  <c r="H8" i="35"/>
  <c r="F8" i="35"/>
  <c r="Z7" i="35"/>
  <c r="AA7" i="35" s="1"/>
  <c r="AB7" i="35" s="1"/>
  <c r="Y7" i="35"/>
  <c r="X7" i="35"/>
  <c r="U7" i="35"/>
  <c r="V7" i="35" s="1"/>
  <c r="M7" i="35"/>
  <c r="K7" i="35"/>
  <c r="L11" i="35" s="1"/>
  <c r="J7" i="35"/>
  <c r="H7" i="35"/>
  <c r="F7" i="35"/>
  <c r="Y6" i="35"/>
  <c r="Z6" i="35" s="1"/>
  <c r="AA6" i="35" s="1"/>
  <c r="AB6" i="35" s="1"/>
  <c r="X6" i="35"/>
  <c r="V6" i="35"/>
  <c r="U6" i="35"/>
  <c r="Q6" i="35"/>
  <c r="M6" i="35"/>
  <c r="K6" i="35"/>
  <c r="L10" i="35" s="1"/>
  <c r="J6" i="35"/>
  <c r="H6" i="35"/>
  <c r="F6" i="35"/>
  <c r="X5" i="35"/>
  <c r="Y5" i="35" s="1"/>
  <c r="Z5" i="35" s="1"/>
  <c r="AA5" i="35" s="1"/>
  <c r="AB5" i="35" s="1"/>
  <c r="U5" i="35"/>
  <c r="V5" i="35" s="1"/>
  <c r="Q5" i="35"/>
  <c r="M5" i="35"/>
  <c r="K5" i="35"/>
  <c r="J5" i="35"/>
  <c r="H5" i="35"/>
  <c r="F5" i="35"/>
  <c r="Y4" i="35"/>
  <c r="Z4" i="35" s="1"/>
  <c r="X4" i="35"/>
  <c r="U4" i="35"/>
  <c r="V4" i="35" s="1"/>
  <c r="AA4" i="35" s="1"/>
  <c r="AB4" i="35" s="1"/>
  <c r="Q4" i="35"/>
  <c r="O4" i="35"/>
  <c r="M4" i="35"/>
  <c r="K4" i="35"/>
  <c r="J4" i="35"/>
  <c r="H4" i="35"/>
  <c r="F4" i="35"/>
  <c r="X3" i="35"/>
  <c r="Y3" i="35" s="1"/>
  <c r="Z3" i="35" s="1"/>
  <c r="U3" i="35"/>
  <c r="V3" i="35" s="1"/>
  <c r="AA3" i="35" s="1"/>
  <c r="AB3" i="35" s="1"/>
  <c r="Q3" i="35"/>
  <c r="O3" i="35"/>
  <c r="M3" i="35"/>
  <c r="K3" i="35"/>
  <c r="J3" i="35"/>
  <c r="H3" i="35"/>
  <c r="F3" i="35"/>
  <c r="Z2" i="35"/>
  <c r="Y2" i="35"/>
  <c r="X2" i="35"/>
  <c r="U2" i="35"/>
  <c r="V2" i="35" s="1"/>
  <c r="AA2" i="35" s="1"/>
  <c r="AB2" i="35" s="1"/>
  <c r="Q2" i="35"/>
  <c r="M2" i="35"/>
  <c r="H2" i="35"/>
  <c r="F2" i="35"/>
  <c r="Q1" i="35"/>
  <c r="X62" i="34"/>
  <c r="Y62" i="34" s="1"/>
  <c r="Z62" i="34" s="1"/>
  <c r="V62" i="34"/>
  <c r="AA62" i="34" s="1"/>
  <c r="AB62" i="34" s="1"/>
  <c r="U62" i="34"/>
  <c r="M62" i="34"/>
  <c r="L62" i="34"/>
  <c r="K62" i="34"/>
  <c r="J62" i="34"/>
  <c r="I62" i="34"/>
  <c r="G62" i="34"/>
  <c r="X61" i="34"/>
  <c r="Y61" i="34" s="1"/>
  <c r="Z61" i="34" s="1"/>
  <c r="V61" i="34"/>
  <c r="U61" i="34"/>
  <c r="M61" i="34"/>
  <c r="K61" i="34"/>
  <c r="J61" i="34"/>
  <c r="I61" i="34"/>
  <c r="G61" i="34"/>
  <c r="X60" i="34"/>
  <c r="Y60" i="34" s="1"/>
  <c r="Z60" i="34" s="1"/>
  <c r="U60" i="34"/>
  <c r="V60" i="34" s="1"/>
  <c r="M60" i="34"/>
  <c r="K60" i="34"/>
  <c r="J60" i="34"/>
  <c r="I60" i="34"/>
  <c r="G60" i="34"/>
  <c r="Y59" i="34"/>
  <c r="Z59" i="34" s="1"/>
  <c r="X59" i="34"/>
  <c r="U59" i="34"/>
  <c r="V59" i="34" s="1"/>
  <c r="M59" i="34"/>
  <c r="K59" i="34"/>
  <c r="J59" i="34"/>
  <c r="I59" i="34"/>
  <c r="G59" i="34"/>
  <c r="X58" i="34"/>
  <c r="Y58" i="34" s="1"/>
  <c r="Z58" i="34" s="1"/>
  <c r="AA58" i="34" s="1"/>
  <c r="AB58" i="34" s="1"/>
  <c r="V58" i="34"/>
  <c r="U58" i="34"/>
  <c r="M58" i="34"/>
  <c r="K58" i="34"/>
  <c r="J58" i="34"/>
  <c r="I58" i="34"/>
  <c r="G58" i="34"/>
  <c r="X57" i="34"/>
  <c r="Y57" i="34" s="1"/>
  <c r="Z57" i="34" s="1"/>
  <c r="AA57" i="34" s="1"/>
  <c r="AB57" i="34" s="1"/>
  <c r="U57" i="34"/>
  <c r="V57" i="34" s="1"/>
  <c r="M57" i="34"/>
  <c r="K57" i="34"/>
  <c r="L61" i="34" s="1"/>
  <c r="J57" i="34"/>
  <c r="I57" i="34"/>
  <c r="G57" i="34"/>
  <c r="Y56" i="34"/>
  <c r="Z56" i="34" s="1"/>
  <c r="AA56" i="34" s="1"/>
  <c r="AB56" i="34" s="1"/>
  <c r="X56" i="34"/>
  <c r="V56" i="34"/>
  <c r="U56" i="34"/>
  <c r="M56" i="34"/>
  <c r="K56" i="34"/>
  <c r="J56" i="34"/>
  <c r="I56" i="34"/>
  <c r="G56" i="34"/>
  <c r="X55" i="34"/>
  <c r="Y55" i="34" s="1"/>
  <c r="Z55" i="34" s="1"/>
  <c r="U55" i="34"/>
  <c r="V55" i="34" s="1"/>
  <c r="M55" i="34"/>
  <c r="K55" i="34"/>
  <c r="J55" i="34"/>
  <c r="I55" i="34"/>
  <c r="G55" i="34"/>
  <c r="Y54" i="34"/>
  <c r="Z54" i="34" s="1"/>
  <c r="X54" i="34"/>
  <c r="U54" i="34"/>
  <c r="V54" i="34" s="1"/>
  <c r="AA54" i="34" s="1"/>
  <c r="AB54" i="34" s="1"/>
  <c r="M54" i="34"/>
  <c r="K54" i="34"/>
  <c r="L58" i="34" s="1"/>
  <c r="J54" i="34"/>
  <c r="I54" i="34"/>
  <c r="G54" i="34"/>
  <c r="X53" i="34"/>
  <c r="Y53" i="34" s="1"/>
  <c r="Z53" i="34" s="1"/>
  <c r="U53" i="34"/>
  <c r="V53" i="34" s="1"/>
  <c r="AA53" i="34" s="1"/>
  <c r="AB53" i="34" s="1"/>
  <c r="M53" i="34"/>
  <c r="K53" i="34"/>
  <c r="J53" i="34"/>
  <c r="I53" i="34"/>
  <c r="G53" i="34"/>
  <c r="X52" i="34"/>
  <c r="Y52" i="34" s="1"/>
  <c r="Z52" i="34" s="1"/>
  <c r="V52" i="34"/>
  <c r="U52" i="34"/>
  <c r="M52" i="34"/>
  <c r="K52" i="34"/>
  <c r="J52" i="34"/>
  <c r="I52" i="34"/>
  <c r="G52" i="34"/>
  <c r="X51" i="34"/>
  <c r="Y51" i="34" s="1"/>
  <c r="Z51" i="34" s="1"/>
  <c r="U51" i="34"/>
  <c r="V51" i="34" s="1"/>
  <c r="M51" i="34"/>
  <c r="K51" i="34"/>
  <c r="L54" i="34" s="1"/>
  <c r="J51" i="34"/>
  <c r="I51" i="34"/>
  <c r="G51" i="34"/>
  <c r="Y50" i="34"/>
  <c r="Z50" i="34" s="1"/>
  <c r="X50" i="34"/>
  <c r="U50" i="34"/>
  <c r="V50" i="34" s="1"/>
  <c r="AA50" i="34" s="1"/>
  <c r="AB50" i="34" s="1"/>
  <c r="M50" i="34"/>
  <c r="L50" i="34"/>
  <c r="K50" i="34"/>
  <c r="L51" i="34" s="1"/>
  <c r="J50" i="34"/>
  <c r="I50" i="34"/>
  <c r="G50" i="34"/>
  <c r="Z49" i="34"/>
  <c r="Y49" i="34"/>
  <c r="X49" i="34"/>
  <c r="U49" i="34"/>
  <c r="V49" i="34" s="1"/>
  <c r="AA49" i="34" s="1"/>
  <c r="AB49" i="34" s="1"/>
  <c r="M49" i="34"/>
  <c r="K49" i="34"/>
  <c r="J49" i="34"/>
  <c r="I49" i="34"/>
  <c r="G49" i="34"/>
  <c r="Z48" i="34"/>
  <c r="X48" i="34"/>
  <c r="Y48" i="34" s="1"/>
  <c r="U48" i="34"/>
  <c r="V48" i="34" s="1"/>
  <c r="AA48" i="34" s="1"/>
  <c r="AB48" i="34" s="1"/>
  <c r="M48" i="34"/>
  <c r="K48" i="34"/>
  <c r="J48" i="34"/>
  <c r="I48" i="34"/>
  <c r="G48" i="34"/>
  <c r="AA47" i="34"/>
  <c r="AB47" i="34" s="1"/>
  <c r="Z47" i="34"/>
  <c r="X47" i="34"/>
  <c r="Y47" i="34" s="1"/>
  <c r="V47" i="34"/>
  <c r="U47" i="34"/>
  <c r="M47" i="34"/>
  <c r="K47" i="34"/>
  <c r="J47" i="34"/>
  <c r="I47" i="34"/>
  <c r="G47" i="34"/>
  <c r="Z46" i="34"/>
  <c r="AA46" i="34" s="1"/>
  <c r="AB46" i="34" s="1"/>
  <c r="X46" i="34"/>
  <c r="Y46" i="34" s="1"/>
  <c r="V46" i="34"/>
  <c r="U46" i="34"/>
  <c r="M46" i="34"/>
  <c r="K46" i="34"/>
  <c r="J46" i="34"/>
  <c r="I46" i="34"/>
  <c r="G46" i="34"/>
  <c r="X45" i="34"/>
  <c r="Y45" i="34" s="1"/>
  <c r="Z45" i="34" s="1"/>
  <c r="U45" i="34"/>
  <c r="V45" i="34" s="1"/>
  <c r="M45" i="34"/>
  <c r="K45" i="34"/>
  <c r="L49" i="34" s="1"/>
  <c r="J45" i="34"/>
  <c r="I45" i="34"/>
  <c r="G45" i="34"/>
  <c r="Y44" i="34"/>
  <c r="Z44" i="34" s="1"/>
  <c r="AA44" i="34" s="1"/>
  <c r="AB44" i="34" s="1"/>
  <c r="X44" i="34"/>
  <c r="V44" i="34"/>
  <c r="U44" i="34"/>
  <c r="M44" i="34"/>
  <c r="L44" i="34"/>
  <c r="K44" i="34"/>
  <c r="J44" i="34"/>
  <c r="I44" i="34"/>
  <c r="G44" i="34"/>
  <c r="Z43" i="34"/>
  <c r="X43" i="34"/>
  <c r="Y43" i="34" s="1"/>
  <c r="U43" i="34"/>
  <c r="V43" i="34" s="1"/>
  <c r="AA43" i="34" s="1"/>
  <c r="AB43" i="34" s="1"/>
  <c r="M43" i="34"/>
  <c r="K43" i="34"/>
  <c r="J43" i="34"/>
  <c r="I43" i="34"/>
  <c r="G43" i="34"/>
  <c r="Y42" i="34"/>
  <c r="Z42" i="34" s="1"/>
  <c r="AA42" i="34" s="1"/>
  <c r="AB42" i="34" s="1"/>
  <c r="X42" i="34"/>
  <c r="U42" i="34"/>
  <c r="V42" i="34" s="1"/>
  <c r="M42" i="34"/>
  <c r="K42" i="34"/>
  <c r="J42" i="34"/>
  <c r="I42" i="34"/>
  <c r="G42" i="34"/>
  <c r="X41" i="34"/>
  <c r="Y41" i="34" s="1"/>
  <c r="Z41" i="34" s="1"/>
  <c r="U41" i="34"/>
  <c r="V41" i="34" s="1"/>
  <c r="AA41" i="34" s="1"/>
  <c r="AB41" i="34" s="1"/>
  <c r="M41" i="34"/>
  <c r="K41" i="34"/>
  <c r="J41" i="34"/>
  <c r="I41" i="34"/>
  <c r="G41" i="34"/>
  <c r="X40" i="34"/>
  <c r="Y40" i="34" s="1"/>
  <c r="Z40" i="34" s="1"/>
  <c r="V40" i="34"/>
  <c r="AA40" i="34" s="1"/>
  <c r="AB40" i="34" s="1"/>
  <c r="U40" i="34"/>
  <c r="M40" i="34"/>
  <c r="K40" i="34"/>
  <c r="J40" i="34"/>
  <c r="I40" i="34"/>
  <c r="G40" i="34"/>
  <c r="Y39" i="34"/>
  <c r="Z39" i="34" s="1"/>
  <c r="X39" i="34"/>
  <c r="V39" i="34"/>
  <c r="U39" i="34"/>
  <c r="M39" i="34"/>
  <c r="K39" i="34"/>
  <c r="J39" i="34"/>
  <c r="I39" i="34"/>
  <c r="G39" i="34"/>
  <c r="X38" i="34"/>
  <c r="Y38" i="34" s="1"/>
  <c r="Z38" i="34" s="1"/>
  <c r="V38" i="34"/>
  <c r="U38" i="34"/>
  <c r="M38" i="34"/>
  <c r="L38" i="34"/>
  <c r="K38" i="34"/>
  <c r="L39" i="34" s="1"/>
  <c r="J38" i="34"/>
  <c r="I38" i="34"/>
  <c r="G38" i="34"/>
  <c r="X37" i="34"/>
  <c r="Y37" i="34" s="1"/>
  <c r="Z37" i="34" s="1"/>
  <c r="U37" i="34"/>
  <c r="V37" i="34" s="1"/>
  <c r="AA37" i="34" s="1"/>
  <c r="AB37" i="34" s="1"/>
  <c r="M37" i="34"/>
  <c r="K37" i="34"/>
  <c r="J37" i="34"/>
  <c r="I37" i="34"/>
  <c r="G37" i="34"/>
  <c r="X36" i="34"/>
  <c r="Y36" i="34" s="1"/>
  <c r="Z36" i="34" s="1"/>
  <c r="V36" i="34"/>
  <c r="U36" i="34"/>
  <c r="M36" i="34"/>
  <c r="K36" i="34"/>
  <c r="J36" i="34"/>
  <c r="I36" i="34"/>
  <c r="G36" i="34"/>
  <c r="Y35" i="34"/>
  <c r="Z35" i="34" s="1"/>
  <c r="X35" i="34"/>
  <c r="V35" i="34"/>
  <c r="AA35" i="34" s="1"/>
  <c r="AB35" i="34" s="1"/>
  <c r="U35" i="34"/>
  <c r="M35" i="34"/>
  <c r="K35" i="34"/>
  <c r="J35" i="34"/>
  <c r="I35" i="34"/>
  <c r="G35" i="34"/>
  <c r="X34" i="34"/>
  <c r="Y34" i="34" s="1"/>
  <c r="Z34" i="34" s="1"/>
  <c r="V34" i="34"/>
  <c r="U34" i="34"/>
  <c r="M34" i="34"/>
  <c r="K34" i="34"/>
  <c r="J34" i="34"/>
  <c r="I34" i="34"/>
  <c r="G34" i="34"/>
  <c r="X33" i="34"/>
  <c r="Y33" i="34" s="1"/>
  <c r="Z33" i="34" s="1"/>
  <c r="U33" i="34"/>
  <c r="V33" i="34" s="1"/>
  <c r="M33" i="34"/>
  <c r="K33" i="34"/>
  <c r="L37" i="34" s="1"/>
  <c r="J33" i="34"/>
  <c r="I33" i="34"/>
  <c r="G33" i="34"/>
  <c r="AB32" i="34"/>
  <c r="AA32" i="34"/>
  <c r="Y32" i="34"/>
  <c r="Z32" i="34" s="1"/>
  <c r="X32" i="34"/>
  <c r="V32" i="34"/>
  <c r="U32" i="34"/>
  <c r="M32" i="34"/>
  <c r="K32" i="34"/>
  <c r="J32" i="34"/>
  <c r="I32" i="34"/>
  <c r="G32" i="34"/>
  <c r="Z31" i="34"/>
  <c r="X31" i="34"/>
  <c r="Y31" i="34" s="1"/>
  <c r="U31" i="34"/>
  <c r="V31" i="34" s="1"/>
  <c r="M31" i="34"/>
  <c r="K31" i="34"/>
  <c r="L35" i="34" s="1"/>
  <c r="J31" i="34"/>
  <c r="I31" i="34"/>
  <c r="G31" i="34"/>
  <c r="AA30" i="34"/>
  <c r="AB30" i="34" s="1"/>
  <c r="Y30" i="34"/>
  <c r="Z30" i="34" s="1"/>
  <c r="X30" i="34"/>
  <c r="U30" i="34"/>
  <c r="V30" i="34" s="1"/>
  <c r="M30" i="34"/>
  <c r="K30" i="34"/>
  <c r="J30" i="34"/>
  <c r="I30" i="34"/>
  <c r="G30" i="34"/>
  <c r="X29" i="34"/>
  <c r="Y29" i="34" s="1"/>
  <c r="Z29" i="34" s="1"/>
  <c r="V29" i="34"/>
  <c r="AA29" i="34" s="1"/>
  <c r="AB29" i="34" s="1"/>
  <c r="U29" i="34"/>
  <c r="M29" i="34"/>
  <c r="L29" i="34"/>
  <c r="K29" i="34"/>
  <c r="J29" i="34"/>
  <c r="I29" i="34"/>
  <c r="G29" i="34"/>
  <c r="X28" i="34"/>
  <c r="Y28" i="34" s="1"/>
  <c r="Z28" i="34" s="1"/>
  <c r="U28" i="34"/>
  <c r="V28" i="34" s="1"/>
  <c r="AA28" i="34" s="1"/>
  <c r="AB28" i="34" s="1"/>
  <c r="M28" i="34"/>
  <c r="K28" i="34"/>
  <c r="J28" i="34"/>
  <c r="I28" i="34"/>
  <c r="G28" i="34"/>
  <c r="Y27" i="34"/>
  <c r="Z27" i="34" s="1"/>
  <c r="X27" i="34"/>
  <c r="V27" i="34"/>
  <c r="U27" i="34"/>
  <c r="M27" i="34"/>
  <c r="K27" i="34"/>
  <c r="L31" i="34" s="1"/>
  <c r="J27" i="34"/>
  <c r="I27" i="34"/>
  <c r="G27" i="34"/>
  <c r="X26" i="34"/>
  <c r="Y26" i="34" s="1"/>
  <c r="Z26" i="34" s="1"/>
  <c r="U26" i="34"/>
  <c r="V26" i="34" s="1"/>
  <c r="M26" i="34"/>
  <c r="K26" i="34"/>
  <c r="J26" i="34"/>
  <c r="I26" i="34"/>
  <c r="G26" i="34"/>
  <c r="Y25" i="34"/>
  <c r="Z25" i="34" s="1"/>
  <c r="X25" i="34"/>
  <c r="U25" i="34"/>
  <c r="V25" i="34" s="1"/>
  <c r="AA25" i="34" s="1"/>
  <c r="AB25" i="34" s="1"/>
  <c r="M25" i="34"/>
  <c r="K25" i="34"/>
  <c r="J25" i="34"/>
  <c r="I25" i="34"/>
  <c r="G25" i="34"/>
  <c r="Z24" i="34"/>
  <c r="AA24" i="34" s="1"/>
  <c r="AB24" i="34" s="1"/>
  <c r="Y24" i="34"/>
  <c r="X24" i="34"/>
  <c r="V24" i="34"/>
  <c r="U24" i="34"/>
  <c r="M24" i="34"/>
  <c r="K24" i="34"/>
  <c r="J24" i="34"/>
  <c r="I24" i="34"/>
  <c r="G24" i="34"/>
  <c r="Z23" i="34"/>
  <c r="AA23" i="34" s="1"/>
  <c r="AB23" i="34" s="1"/>
  <c r="Y23" i="34"/>
  <c r="X23" i="34"/>
  <c r="V23" i="34"/>
  <c r="U23" i="34"/>
  <c r="M23" i="34"/>
  <c r="K23" i="34"/>
  <c r="J23" i="34"/>
  <c r="I23" i="34"/>
  <c r="G23" i="34"/>
  <c r="Z22" i="34"/>
  <c r="AA22" i="34" s="1"/>
  <c r="AB22" i="34" s="1"/>
  <c r="Y22" i="34"/>
  <c r="X22" i="34"/>
  <c r="V22" i="34"/>
  <c r="U22" i="34"/>
  <c r="M22" i="34"/>
  <c r="K22" i="34"/>
  <c r="L26" i="34" s="1"/>
  <c r="J22" i="34"/>
  <c r="I22" i="34"/>
  <c r="G22" i="34"/>
  <c r="Z21" i="34"/>
  <c r="AA21" i="34" s="1"/>
  <c r="AB21" i="34" s="1"/>
  <c r="Y21" i="34"/>
  <c r="X21" i="34"/>
  <c r="V21" i="34"/>
  <c r="U21" i="34"/>
  <c r="R21" i="34"/>
  <c r="S21" i="34" s="1"/>
  <c r="Q21" i="34"/>
  <c r="M21" i="34"/>
  <c r="K21" i="34"/>
  <c r="J21" i="34"/>
  <c r="I21" i="34"/>
  <c r="G21" i="34"/>
  <c r="X20" i="34"/>
  <c r="Y20" i="34" s="1"/>
  <c r="Z20" i="34" s="1"/>
  <c r="U20" i="34"/>
  <c r="V20" i="34" s="1"/>
  <c r="AA20" i="34" s="1"/>
  <c r="AB20" i="34" s="1"/>
  <c r="M20" i="34"/>
  <c r="L20" i="34"/>
  <c r="K20" i="34"/>
  <c r="J20" i="34"/>
  <c r="I20" i="34"/>
  <c r="G20" i="34"/>
  <c r="X19" i="34"/>
  <c r="Y19" i="34" s="1"/>
  <c r="Z19" i="34" s="1"/>
  <c r="U19" i="34"/>
  <c r="V19" i="34" s="1"/>
  <c r="AA19" i="34" s="1"/>
  <c r="AB19" i="34" s="1"/>
  <c r="M19" i="34"/>
  <c r="K19" i="34"/>
  <c r="L23" i="34" s="1"/>
  <c r="J19" i="34"/>
  <c r="I19" i="34"/>
  <c r="G19" i="34"/>
  <c r="Y18" i="34"/>
  <c r="Z18" i="34" s="1"/>
  <c r="AA18" i="34" s="1"/>
  <c r="AB18" i="34" s="1"/>
  <c r="X18" i="34"/>
  <c r="V18" i="34"/>
  <c r="U18" i="34"/>
  <c r="O18" i="34"/>
  <c r="M18" i="34"/>
  <c r="L18" i="34"/>
  <c r="K18" i="34"/>
  <c r="J18" i="34"/>
  <c r="I18" i="34"/>
  <c r="G18" i="34"/>
  <c r="Y17" i="34"/>
  <c r="Z17" i="34" s="1"/>
  <c r="X17" i="34"/>
  <c r="U17" i="34"/>
  <c r="V17" i="34" s="1"/>
  <c r="AA17" i="34" s="1"/>
  <c r="AB17" i="34" s="1"/>
  <c r="Q17" i="34"/>
  <c r="M17" i="34"/>
  <c r="K17" i="34"/>
  <c r="J17" i="34"/>
  <c r="I17" i="34"/>
  <c r="G17" i="34"/>
  <c r="X16" i="34"/>
  <c r="Y16" i="34" s="1"/>
  <c r="Z16" i="34" s="1"/>
  <c r="U16" i="34"/>
  <c r="V16" i="34" s="1"/>
  <c r="AA16" i="34" s="1"/>
  <c r="AB16" i="34" s="1"/>
  <c r="R16" i="34"/>
  <c r="Q16" i="34"/>
  <c r="O16" i="34"/>
  <c r="M16" i="34"/>
  <c r="L16" i="34"/>
  <c r="K16" i="34"/>
  <c r="J16" i="34"/>
  <c r="I16" i="34"/>
  <c r="G16" i="34"/>
  <c r="X15" i="34"/>
  <c r="Y15" i="34" s="1"/>
  <c r="Z15" i="34" s="1"/>
  <c r="U15" i="34"/>
  <c r="V15" i="34" s="1"/>
  <c r="R15" i="34"/>
  <c r="Q15" i="34"/>
  <c r="O15" i="34"/>
  <c r="M15" i="34"/>
  <c r="K15" i="34"/>
  <c r="J15" i="34"/>
  <c r="I15" i="34"/>
  <c r="G15" i="34"/>
  <c r="AA14" i="34"/>
  <c r="AB14" i="34" s="1"/>
  <c r="Y14" i="34"/>
  <c r="Z14" i="34" s="1"/>
  <c r="X14" i="34"/>
  <c r="V14" i="34"/>
  <c r="U14" i="34"/>
  <c r="Q14" i="34"/>
  <c r="M14" i="34"/>
  <c r="K14" i="34"/>
  <c r="J14" i="34"/>
  <c r="AA13" i="34"/>
  <c r="AB13" i="34" s="1"/>
  <c r="Y13" i="34"/>
  <c r="Z13" i="34" s="1"/>
  <c r="X13" i="34"/>
  <c r="V13" i="34"/>
  <c r="U13" i="34"/>
  <c r="R13" i="34"/>
  <c r="M13" i="34"/>
  <c r="K13" i="34"/>
  <c r="J13" i="34"/>
  <c r="H13" i="34"/>
  <c r="F13" i="34"/>
  <c r="Y12" i="34"/>
  <c r="Z12" i="34" s="1"/>
  <c r="X12" i="34"/>
  <c r="U12" i="34"/>
  <c r="V12" i="34" s="1"/>
  <c r="Q12" i="34"/>
  <c r="M12" i="34"/>
  <c r="K12" i="34"/>
  <c r="J12" i="34"/>
  <c r="H12" i="34"/>
  <c r="F12" i="34"/>
  <c r="X11" i="34"/>
  <c r="Y11" i="34" s="1"/>
  <c r="Z11" i="34" s="1"/>
  <c r="U11" i="34"/>
  <c r="V11" i="34" s="1"/>
  <c r="AA11" i="34" s="1"/>
  <c r="AB11" i="34" s="1"/>
  <c r="Q11" i="34"/>
  <c r="M11" i="34"/>
  <c r="K11" i="34"/>
  <c r="L15" i="34" s="1"/>
  <c r="J11" i="34"/>
  <c r="H11" i="34"/>
  <c r="F11" i="34"/>
  <c r="Z10" i="34"/>
  <c r="Y10" i="34"/>
  <c r="X10" i="34"/>
  <c r="U10" i="34"/>
  <c r="V10" i="34" s="1"/>
  <c r="AA10" i="34" s="1"/>
  <c r="AB10" i="34" s="1"/>
  <c r="M10" i="34"/>
  <c r="L10" i="34"/>
  <c r="K10" i="34"/>
  <c r="L11" i="34" s="1"/>
  <c r="J10" i="34"/>
  <c r="H10" i="34"/>
  <c r="F10" i="34"/>
  <c r="Z9" i="34"/>
  <c r="Y9" i="34"/>
  <c r="X9" i="34"/>
  <c r="U9" i="34"/>
  <c r="V9" i="34" s="1"/>
  <c r="AA9" i="34" s="1"/>
  <c r="AB9" i="34" s="1"/>
  <c r="M9" i="34"/>
  <c r="L9" i="34"/>
  <c r="K9" i="34"/>
  <c r="J9" i="34"/>
  <c r="H9" i="34"/>
  <c r="F9" i="34"/>
  <c r="AA8" i="34"/>
  <c r="AB8" i="34" s="1"/>
  <c r="Z8" i="34"/>
  <c r="X8" i="34"/>
  <c r="Y8" i="34" s="1"/>
  <c r="V8" i="34"/>
  <c r="U8" i="34"/>
  <c r="M8" i="34"/>
  <c r="K8" i="34"/>
  <c r="J8" i="34"/>
  <c r="H8" i="34"/>
  <c r="F8" i="34"/>
  <c r="Z7" i="34"/>
  <c r="AA7" i="34" s="1"/>
  <c r="AB7" i="34" s="1"/>
  <c r="X7" i="34"/>
  <c r="Y7" i="34" s="1"/>
  <c r="V7" i="34"/>
  <c r="U7" i="34"/>
  <c r="M7" i="34"/>
  <c r="K7" i="34"/>
  <c r="J7" i="34"/>
  <c r="H7" i="34"/>
  <c r="F7" i="34"/>
  <c r="X6" i="34"/>
  <c r="Y6" i="34" s="1"/>
  <c r="Z6" i="34" s="1"/>
  <c r="V6" i="34"/>
  <c r="AA6" i="34" s="1"/>
  <c r="AB6" i="34" s="1"/>
  <c r="U6" i="34"/>
  <c r="Q6" i="34"/>
  <c r="M6" i="34"/>
  <c r="K6" i="34"/>
  <c r="J6" i="34"/>
  <c r="H6" i="34"/>
  <c r="F6" i="34"/>
  <c r="X5" i="34"/>
  <c r="Y5" i="34" s="1"/>
  <c r="Z5" i="34" s="1"/>
  <c r="AA5" i="34" s="1"/>
  <c r="AB5" i="34" s="1"/>
  <c r="U5" i="34"/>
  <c r="V5" i="34" s="1"/>
  <c r="Q5" i="34"/>
  <c r="M5" i="34"/>
  <c r="K5" i="34"/>
  <c r="J5" i="34"/>
  <c r="H5" i="34"/>
  <c r="F5" i="34"/>
  <c r="Y4" i="34"/>
  <c r="Z4" i="34" s="1"/>
  <c r="AA4" i="34" s="1"/>
  <c r="AB4" i="34" s="1"/>
  <c r="X4" i="34"/>
  <c r="V4" i="34"/>
  <c r="U4" i="34"/>
  <c r="Q4" i="34"/>
  <c r="O4" i="34"/>
  <c r="M4" i="34"/>
  <c r="K4" i="34"/>
  <c r="J4" i="34"/>
  <c r="H4" i="34"/>
  <c r="F4" i="34"/>
  <c r="Y3" i="34"/>
  <c r="Z3" i="34" s="1"/>
  <c r="X3" i="34"/>
  <c r="U3" i="34"/>
  <c r="V3" i="34" s="1"/>
  <c r="Q3" i="34"/>
  <c r="O3" i="34"/>
  <c r="M3" i="34"/>
  <c r="K3" i="34"/>
  <c r="J3" i="34"/>
  <c r="H3" i="34"/>
  <c r="F3" i="34"/>
  <c r="X2" i="34"/>
  <c r="Y2" i="34" s="1"/>
  <c r="Z2" i="34" s="1"/>
  <c r="U2" i="34"/>
  <c r="V2" i="34" s="1"/>
  <c r="AA2" i="34" s="1"/>
  <c r="AB2" i="34" s="1"/>
  <c r="Q2" i="34"/>
  <c r="M2" i="34"/>
  <c r="H2" i="34"/>
  <c r="F2" i="34"/>
  <c r="Q1" i="34"/>
  <c r="X50" i="33"/>
  <c r="Y50" i="33" s="1"/>
  <c r="Z50" i="33" s="1"/>
  <c r="U50" i="33"/>
  <c r="V50" i="33" s="1"/>
  <c r="AA50" i="33" s="1"/>
  <c r="AB50" i="33" s="1"/>
  <c r="M50" i="33"/>
  <c r="K50" i="33"/>
  <c r="J50" i="33"/>
  <c r="I50" i="33"/>
  <c r="G50" i="33"/>
  <c r="X49" i="33"/>
  <c r="Y49" i="33" s="1"/>
  <c r="Z49" i="33" s="1"/>
  <c r="U49" i="33"/>
  <c r="V49" i="33" s="1"/>
  <c r="AA49" i="33" s="1"/>
  <c r="AB49" i="33" s="1"/>
  <c r="M49" i="33"/>
  <c r="K49" i="33"/>
  <c r="L49" i="33" s="1"/>
  <c r="J49" i="33"/>
  <c r="I49" i="33"/>
  <c r="G49" i="33"/>
  <c r="Y48" i="33"/>
  <c r="Z48" i="33" s="1"/>
  <c r="X48" i="33"/>
  <c r="V48" i="33"/>
  <c r="U48" i="33"/>
  <c r="M48" i="33"/>
  <c r="K48" i="33"/>
  <c r="J48" i="33"/>
  <c r="I48" i="33"/>
  <c r="G48" i="33"/>
  <c r="Y47" i="33"/>
  <c r="Z47" i="33" s="1"/>
  <c r="AA47" i="33" s="1"/>
  <c r="AB47" i="33" s="1"/>
  <c r="X47" i="33"/>
  <c r="V47" i="33"/>
  <c r="U47" i="33"/>
  <c r="M47" i="33"/>
  <c r="K47" i="33"/>
  <c r="J47" i="33"/>
  <c r="I47" i="33"/>
  <c r="G47" i="33"/>
  <c r="X46" i="33"/>
  <c r="Y46" i="33" s="1"/>
  <c r="Z46" i="33" s="1"/>
  <c r="U46" i="33"/>
  <c r="V46" i="33" s="1"/>
  <c r="AA46" i="33" s="1"/>
  <c r="AB46" i="33" s="1"/>
  <c r="M46" i="33"/>
  <c r="K46" i="33"/>
  <c r="J46" i="33"/>
  <c r="I46" i="33"/>
  <c r="G46" i="33"/>
  <c r="AA45" i="33"/>
  <c r="AB45" i="33" s="1"/>
  <c r="Z45" i="33"/>
  <c r="X45" i="33"/>
  <c r="Y45" i="33" s="1"/>
  <c r="U45" i="33"/>
  <c r="V45" i="33" s="1"/>
  <c r="M45" i="33"/>
  <c r="K45" i="33"/>
  <c r="J45" i="33"/>
  <c r="I45" i="33"/>
  <c r="G45" i="33"/>
  <c r="AB44" i="33"/>
  <c r="X44" i="33"/>
  <c r="Y44" i="33" s="1"/>
  <c r="Z44" i="33" s="1"/>
  <c r="AA44" i="33" s="1"/>
  <c r="V44" i="33"/>
  <c r="U44" i="33"/>
  <c r="M44" i="33"/>
  <c r="K44" i="33"/>
  <c r="J44" i="33"/>
  <c r="I44" i="33"/>
  <c r="G44" i="33"/>
  <c r="Z43" i="33"/>
  <c r="AA43" i="33" s="1"/>
  <c r="AB43" i="33" s="1"/>
  <c r="X43" i="33"/>
  <c r="Y43" i="33" s="1"/>
  <c r="U43" i="33"/>
  <c r="V43" i="33" s="1"/>
  <c r="M43" i="33"/>
  <c r="K43" i="33"/>
  <c r="L47" i="33" s="1"/>
  <c r="J43" i="33"/>
  <c r="I43" i="33"/>
  <c r="G43" i="33"/>
  <c r="Y42" i="33"/>
  <c r="Z42" i="33" s="1"/>
  <c r="AA42" i="33" s="1"/>
  <c r="AB42" i="33" s="1"/>
  <c r="X42" i="33"/>
  <c r="V42" i="33"/>
  <c r="U42" i="33"/>
  <c r="M42" i="33"/>
  <c r="K42" i="33"/>
  <c r="L46" i="33" s="1"/>
  <c r="J42" i="33"/>
  <c r="I42" i="33"/>
  <c r="G42" i="33"/>
  <c r="AA41" i="33"/>
  <c r="AB41" i="33" s="1"/>
  <c r="Z41" i="33"/>
  <c r="X41" i="33"/>
  <c r="Y41" i="33" s="1"/>
  <c r="U41" i="33"/>
  <c r="V41" i="33" s="1"/>
  <c r="M41" i="33"/>
  <c r="K41" i="33"/>
  <c r="J41" i="33"/>
  <c r="I41" i="33"/>
  <c r="G41" i="33"/>
  <c r="Y40" i="33"/>
  <c r="Z40" i="33" s="1"/>
  <c r="AA40" i="33" s="1"/>
  <c r="AB40" i="33" s="1"/>
  <c r="X40" i="33"/>
  <c r="U40" i="33"/>
  <c r="V40" i="33" s="1"/>
  <c r="M40" i="33"/>
  <c r="K40" i="33"/>
  <c r="J40" i="33"/>
  <c r="I40" i="33"/>
  <c r="G40" i="33"/>
  <c r="X39" i="33"/>
  <c r="Y39" i="33" s="1"/>
  <c r="Z39" i="33" s="1"/>
  <c r="U39" i="33"/>
  <c r="V39" i="33" s="1"/>
  <c r="AA39" i="33" s="1"/>
  <c r="AB39" i="33" s="1"/>
  <c r="M39" i="33"/>
  <c r="K39" i="33"/>
  <c r="J39" i="33"/>
  <c r="I39" i="33"/>
  <c r="G39" i="33"/>
  <c r="X38" i="33"/>
  <c r="Y38" i="33" s="1"/>
  <c r="Z38" i="33" s="1"/>
  <c r="V38" i="33"/>
  <c r="U38" i="33"/>
  <c r="M38" i="33"/>
  <c r="K38" i="33"/>
  <c r="J38" i="33"/>
  <c r="I38" i="33"/>
  <c r="G38" i="33"/>
  <c r="X37" i="33"/>
  <c r="Y37" i="33" s="1"/>
  <c r="Z37" i="33" s="1"/>
  <c r="U37" i="33"/>
  <c r="V37" i="33" s="1"/>
  <c r="AA37" i="33" s="1"/>
  <c r="AB37" i="33" s="1"/>
  <c r="M37" i="33"/>
  <c r="K37" i="33"/>
  <c r="J37" i="33"/>
  <c r="I37" i="33"/>
  <c r="G37" i="33"/>
  <c r="Y36" i="33"/>
  <c r="Z36" i="33" s="1"/>
  <c r="X36" i="33"/>
  <c r="U36" i="33"/>
  <c r="V36" i="33" s="1"/>
  <c r="AA36" i="33" s="1"/>
  <c r="AB36" i="33" s="1"/>
  <c r="M36" i="33"/>
  <c r="L36" i="33"/>
  <c r="K36" i="33"/>
  <c r="J36" i="33"/>
  <c r="I36" i="33"/>
  <c r="G36" i="33"/>
  <c r="AA35" i="33"/>
  <c r="AB35" i="33" s="1"/>
  <c r="Y35" i="33"/>
  <c r="Z35" i="33" s="1"/>
  <c r="X35" i="33"/>
  <c r="U35" i="33"/>
  <c r="V35" i="33" s="1"/>
  <c r="M35" i="33"/>
  <c r="K35" i="33"/>
  <c r="J35" i="33"/>
  <c r="I35" i="33"/>
  <c r="G35" i="33"/>
  <c r="X34" i="33"/>
  <c r="Y34" i="33" s="1"/>
  <c r="Z34" i="33" s="1"/>
  <c r="V34" i="33"/>
  <c r="U34" i="33"/>
  <c r="M34" i="33"/>
  <c r="K34" i="33"/>
  <c r="J34" i="33"/>
  <c r="I34" i="33"/>
  <c r="G34" i="33"/>
  <c r="X33" i="33"/>
  <c r="Y33" i="33" s="1"/>
  <c r="Z33" i="33" s="1"/>
  <c r="V33" i="33"/>
  <c r="AA33" i="33" s="1"/>
  <c r="AB33" i="33" s="1"/>
  <c r="U33" i="33"/>
  <c r="M33" i="33"/>
  <c r="K33" i="33"/>
  <c r="J33" i="33"/>
  <c r="I33" i="33"/>
  <c r="G33" i="33"/>
  <c r="Z32" i="33"/>
  <c r="X32" i="33"/>
  <c r="Y32" i="33" s="1"/>
  <c r="V32" i="33"/>
  <c r="AA32" i="33" s="1"/>
  <c r="AB32" i="33" s="1"/>
  <c r="U32" i="33"/>
  <c r="M32" i="33"/>
  <c r="K32" i="33"/>
  <c r="J32" i="33"/>
  <c r="I32" i="33"/>
  <c r="G32" i="33"/>
  <c r="X31" i="33"/>
  <c r="Y31" i="33" s="1"/>
  <c r="Z31" i="33" s="1"/>
  <c r="U31" i="33"/>
  <c r="V31" i="33" s="1"/>
  <c r="AA31" i="33" s="1"/>
  <c r="AB31" i="33" s="1"/>
  <c r="M31" i="33"/>
  <c r="K31" i="33"/>
  <c r="L35" i="33" s="1"/>
  <c r="J31" i="33"/>
  <c r="I31" i="33"/>
  <c r="G31" i="33"/>
  <c r="AB30" i="33"/>
  <c r="AA30" i="33"/>
  <c r="Y30" i="33"/>
  <c r="Z30" i="33" s="1"/>
  <c r="X30" i="33"/>
  <c r="V30" i="33"/>
  <c r="U30" i="33"/>
  <c r="M30" i="33"/>
  <c r="K30" i="33"/>
  <c r="J30" i="33"/>
  <c r="I30" i="33"/>
  <c r="G30" i="33"/>
  <c r="Z29" i="33"/>
  <c r="X29" i="33"/>
  <c r="Y29" i="33" s="1"/>
  <c r="U29" i="33"/>
  <c r="V29" i="33" s="1"/>
  <c r="M29" i="33"/>
  <c r="K29" i="33"/>
  <c r="J29" i="33"/>
  <c r="I29" i="33"/>
  <c r="G29" i="33"/>
  <c r="AA28" i="33"/>
  <c r="AB28" i="33" s="1"/>
  <c r="Y28" i="33"/>
  <c r="Z28" i="33" s="1"/>
  <c r="X28" i="33"/>
  <c r="U28" i="33"/>
  <c r="V28" i="33" s="1"/>
  <c r="M28" i="33"/>
  <c r="K28" i="33"/>
  <c r="L30" i="33" s="1"/>
  <c r="J28" i="33"/>
  <c r="I28" i="33"/>
  <c r="G28" i="33"/>
  <c r="X27" i="33"/>
  <c r="Y27" i="33" s="1"/>
  <c r="Z27" i="33" s="1"/>
  <c r="U27" i="33"/>
  <c r="V27" i="33" s="1"/>
  <c r="AA27" i="33" s="1"/>
  <c r="AB27" i="33" s="1"/>
  <c r="M27" i="33"/>
  <c r="K27" i="33"/>
  <c r="J27" i="33"/>
  <c r="I27" i="33"/>
  <c r="G27" i="33"/>
  <c r="X26" i="33"/>
  <c r="Y26" i="33" s="1"/>
  <c r="Z26" i="33" s="1"/>
  <c r="U26" i="33"/>
  <c r="V26" i="33" s="1"/>
  <c r="M26" i="33"/>
  <c r="K26" i="33"/>
  <c r="J26" i="33"/>
  <c r="I26" i="33"/>
  <c r="G26" i="33"/>
  <c r="X25" i="33"/>
  <c r="Y25" i="33" s="1"/>
  <c r="Z25" i="33" s="1"/>
  <c r="U25" i="33"/>
  <c r="V25" i="33" s="1"/>
  <c r="AA25" i="33" s="1"/>
  <c r="AB25" i="33" s="1"/>
  <c r="M25" i="33"/>
  <c r="K25" i="33"/>
  <c r="L29" i="33" s="1"/>
  <c r="J25" i="33"/>
  <c r="I25" i="33"/>
  <c r="G25" i="33"/>
  <c r="Z24" i="33"/>
  <c r="X24" i="33"/>
  <c r="Y24" i="33" s="1"/>
  <c r="U24" i="33"/>
  <c r="V24" i="33" s="1"/>
  <c r="AA24" i="33" s="1"/>
  <c r="AB24" i="33" s="1"/>
  <c r="M24" i="33"/>
  <c r="K24" i="33"/>
  <c r="J24" i="33"/>
  <c r="I24" i="33"/>
  <c r="G24" i="33"/>
  <c r="AA23" i="33"/>
  <c r="AB23" i="33" s="1"/>
  <c r="Y23" i="33"/>
  <c r="Z23" i="33" s="1"/>
  <c r="X23" i="33"/>
  <c r="U23" i="33"/>
  <c r="V23" i="33" s="1"/>
  <c r="M23" i="33"/>
  <c r="K23" i="33"/>
  <c r="J23" i="33"/>
  <c r="I23" i="33"/>
  <c r="G23" i="33"/>
  <c r="Z22" i="33"/>
  <c r="Y22" i="33"/>
  <c r="X22" i="33"/>
  <c r="V22" i="33"/>
  <c r="U22" i="33"/>
  <c r="M22" i="33"/>
  <c r="K22" i="33"/>
  <c r="J22" i="33"/>
  <c r="I22" i="33"/>
  <c r="G22" i="33"/>
  <c r="Z21" i="33"/>
  <c r="AA21" i="33" s="1"/>
  <c r="AB21" i="33" s="1"/>
  <c r="Y21" i="33"/>
  <c r="X21" i="33"/>
  <c r="V21" i="33"/>
  <c r="U21" i="33"/>
  <c r="M21" i="33"/>
  <c r="K21" i="33"/>
  <c r="J21" i="33"/>
  <c r="I21" i="33"/>
  <c r="G21" i="33"/>
  <c r="AB20" i="33"/>
  <c r="AA20" i="33"/>
  <c r="Y20" i="33"/>
  <c r="Z20" i="33" s="1"/>
  <c r="X20" i="33"/>
  <c r="V20" i="33"/>
  <c r="U20" i="33"/>
  <c r="M20" i="33"/>
  <c r="K20" i="33"/>
  <c r="J20" i="33"/>
  <c r="X19" i="33"/>
  <c r="Y19" i="33" s="1"/>
  <c r="Z19" i="33" s="1"/>
  <c r="U19" i="33"/>
  <c r="V19" i="33" s="1"/>
  <c r="M19" i="33"/>
  <c r="K19" i="33"/>
  <c r="J19" i="33"/>
  <c r="H19" i="33"/>
  <c r="F19" i="33"/>
  <c r="X18" i="33"/>
  <c r="Y18" i="33" s="1"/>
  <c r="Z18" i="33" s="1"/>
  <c r="V18" i="33"/>
  <c r="U18" i="33"/>
  <c r="O18" i="33"/>
  <c r="M18" i="33"/>
  <c r="K18" i="33"/>
  <c r="J18" i="33"/>
  <c r="H18" i="33"/>
  <c r="F18" i="33"/>
  <c r="X17" i="33"/>
  <c r="Y17" i="33" s="1"/>
  <c r="Z17" i="33" s="1"/>
  <c r="AA17" i="33" s="1"/>
  <c r="AB17" i="33" s="1"/>
  <c r="V17" i="33"/>
  <c r="U17" i="33"/>
  <c r="Q17" i="33"/>
  <c r="M17" i="33"/>
  <c r="K17" i="33"/>
  <c r="J17" i="33"/>
  <c r="H17" i="33"/>
  <c r="F17" i="33"/>
  <c r="AA16" i="33"/>
  <c r="AB16" i="33" s="1"/>
  <c r="Z16" i="33"/>
  <c r="Y16" i="33"/>
  <c r="X16" i="33"/>
  <c r="V16" i="33"/>
  <c r="U16" i="33"/>
  <c r="Q16" i="33"/>
  <c r="R16" i="33" s="1"/>
  <c r="O16" i="33"/>
  <c r="M16" i="33"/>
  <c r="K16" i="33"/>
  <c r="J16" i="33"/>
  <c r="H16" i="33"/>
  <c r="F16" i="33"/>
  <c r="Y15" i="33"/>
  <c r="Z15" i="33" s="1"/>
  <c r="X15" i="33"/>
  <c r="V15" i="33"/>
  <c r="U15" i="33"/>
  <c r="Q15" i="33"/>
  <c r="R15" i="33" s="1"/>
  <c r="R20" i="33" s="1"/>
  <c r="S20" i="33" s="1"/>
  <c r="Q20" i="33" s="1"/>
  <c r="O15" i="33"/>
  <c r="M15" i="33"/>
  <c r="K15" i="33"/>
  <c r="J15" i="33"/>
  <c r="H15" i="33"/>
  <c r="F15" i="33"/>
  <c r="AA14" i="33"/>
  <c r="AB14" i="33" s="1"/>
  <c r="Z14" i="33"/>
  <c r="Y14" i="33"/>
  <c r="X14" i="33"/>
  <c r="U14" i="33"/>
  <c r="V14" i="33" s="1"/>
  <c r="Q14" i="33"/>
  <c r="M14" i="33"/>
  <c r="K14" i="33"/>
  <c r="J14" i="33"/>
  <c r="H14" i="33"/>
  <c r="F14" i="33"/>
  <c r="AA13" i="33"/>
  <c r="AB13" i="33" s="1"/>
  <c r="Z13" i="33"/>
  <c r="Y13" i="33"/>
  <c r="X13" i="33"/>
  <c r="V13" i="33"/>
  <c r="U13" i="33"/>
  <c r="R13" i="33"/>
  <c r="M13" i="33"/>
  <c r="K13" i="33"/>
  <c r="L17" i="33" s="1"/>
  <c r="J13" i="33"/>
  <c r="H13" i="33"/>
  <c r="F13" i="33"/>
  <c r="Y12" i="33"/>
  <c r="Z12" i="33" s="1"/>
  <c r="X12" i="33"/>
  <c r="V12" i="33"/>
  <c r="AA12" i="33" s="1"/>
  <c r="AB12" i="33" s="1"/>
  <c r="U12" i="33"/>
  <c r="Q12" i="33"/>
  <c r="R21" i="33" s="1"/>
  <c r="S21" i="33" s="1"/>
  <c r="Q21" i="33" s="1"/>
  <c r="M12" i="33"/>
  <c r="K12" i="33"/>
  <c r="L16" i="33" s="1"/>
  <c r="J12" i="33"/>
  <c r="H12" i="33"/>
  <c r="F12" i="33"/>
  <c r="Y11" i="33"/>
  <c r="Z11" i="33" s="1"/>
  <c r="X11" i="33"/>
  <c r="U11" i="33"/>
  <c r="V11" i="33" s="1"/>
  <c r="AA11" i="33" s="1"/>
  <c r="AB11" i="33" s="1"/>
  <c r="Q11" i="33"/>
  <c r="M11" i="33"/>
  <c r="K11" i="33"/>
  <c r="J11" i="33"/>
  <c r="H11" i="33"/>
  <c r="F11" i="33"/>
  <c r="X10" i="33"/>
  <c r="Y10" i="33" s="1"/>
  <c r="Z10" i="33" s="1"/>
  <c r="U10" i="33"/>
  <c r="V10" i="33" s="1"/>
  <c r="AA10" i="33" s="1"/>
  <c r="AB10" i="33" s="1"/>
  <c r="M10" i="33"/>
  <c r="K10" i="33"/>
  <c r="J10" i="33"/>
  <c r="H10" i="33"/>
  <c r="F10" i="33"/>
  <c r="X9" i="33"/>
  <c r="Y9" i="33" s="1"/>
  <c r="Z9" i="33" s="1"/>
  <c r="V9" i="33"/>
  <c r="U9" i="33"/>
  <c r="M9" i="33"/>
  <c r="K9" i="33"/>
  <c r="J9" i="33"/>
  <c r="H9" i="33"/>
  <c r="F9" i="33"/>
  <c r="Z8" i="33"/>
  <c r="X8" i="33"/>
  <c r="Y8" i="33" s="1"/>
  <c r="U8" i="33"/>
  <c r="V8" i="33" s="1"/>
  <c r="AA8" i="33" s="1"/>
  <c r="AB8" i="33" s="1"/>
  <c r="M8" i="33"/>
  <c r="K8" i="33"/>
  <c r="J8" i="33"/>
  <c r="H8" i="33"/>
  <c r="F8" i="33"/>
  <c r="X7" i="33"/>
  <c r="Y7" i="33" s="1"/>
  <c r="Z7" i="33" s="1"/>
  <c r="V7" i="33"/>
  <c r="AA7" i="33" s="1"/>
  <c r="AB7" i="33" s="1"/>
  <c r="U7" i="33"/>
  <c r="M7" i="33"/>
  <c r="L7" i="33"/>
  <c r="K7" i="33"/>
  <c r="J7" i="33"/>
  <c r="H7" i="33"/>
  <c r="F7" i="33"/>
  <c r="X6" i="33"/>
  <c r="Y6" i="33" s="1"/>
  <c r="Z6" i="33" s="1"/>
  <c r="V6" i="33"/>
  <c r="AA6" i="33" s="1"/>
  <c r="AB6" i="33" s="1"/>
  <c r="U6" i="33"/>
  <c r="Q6" i="33"/>
  <c r="M6" i="33"/>
  <c r="K6" i="33"/>
  <c r="J6" i="33"/>
  <c r="H6" i="33"/>
  <c r="F6" i="33"/>
  <c r="X5" i="33"/>
  <c r="Y5" i="33" s="1"/>
  <c r="Z5" i="33" s="1"/>
  <c r="U5" i="33"/>
  <c r="V5" i="33" s="1"/>
  <c r="AA5" i="33" s="1"/>
  <c r="AB5" i="33" s="1"/>
  <c r="Q5" i="33"/>
  <c r="M5" i="33"/>
  <c r="K5" i="33"/>
  <c r="J5" i="33"/>
  <c r="H5" i="33"/>
  <c r="F5" i="33"/>
  <c r="Y4" i="33"/>
  <c r="Z4" i="33" s="1"/>
  <c r="X4" i="33"/>
  <c r="V4" i="33"/>
  <c r="AA4" i="33" s="1"/>
  <c r="AB4" i="33" s="1"/>
  <c r="U4" i="33"/>
  <c r="Q4" i="33"/>
  <c r="O4" i="33"/>
  <c r="M4" i="33"/>
  <c r="K4" i="33"/>
  <c r="J4" i="33"/>
  <c r="H4" i="33"/>
  <c r="F4" i="33"/>
  <c r="Y3" i="33"/>
  <c r="Z3" i="33" s="1"/>
  <c r="X3" i="33"/>
  <c r="U3" i="33"/>
  <c r="V3" i="33" s="1"/>
  <c r="AA3" i="33" s="1"/>
  <c r="AB3" i="33" s="1"/>
  <c r="Q3" i="33"/>
  <c r="O3" i="33"/>
  <c r="M3" i="33"/>
  <c r="K3" i="33"/>
  <c r="J3" i="33"/>
  <c r="H3" i="33"/>
  <c r="F3" i="33"/>
  <c r="Z2" i="33"/>
  <c r="Y2" i="33"/>
  <c r="X2" i="33"/>
  <c r="U2" i="33"/>
  <c r="V2" i="33" s="1"/>
  <c r="AA2" i="33" s="1"/>
  <c r="AB2" i="33" s="1"/>
  <c r="Q2" i="33"/>
  <c r="M2" i="33"/>
  <c r="H2" i="33"/>
  <c r="F2" i="33"/>
  <c r="Q1" i="33"/>
  <c r="X41" i="32"/>
  <c r="Y41" i="32" s="1"/>
  <c r="Z41" i="32" s="1"/>
  <c r="U41" i="32"/>
  <c r="V41" i="32" s="1"/>
  <c r="M41" i="32"/>
  <c r="L41" i="32"/>
  <c r="K41" i="32"/>
  <c r="J41" i="32"/>
  <c r="I41" i="32"/>
  <c r="G41" i="32"/>
  <c r="Y40" i="32"/>
  <c r="Z40" i="32" s="1"/>
  <c r="X40" i="32"/>
  <c r="V40" i="32"/>
  <c r="U40" i="32"/>
  <c r="M40" i="32"/>
  <c r="L40" i="32"/>
  <c r="K40" i="32"/>
  <c r="J40" i="32"/>
  <c r="I40" i="32"/>
  <c r="G40" i="32"/>
  <c r="X39" i="32"/>
  <c r="Y39" i="32" s="1"/>
  <c r="Z39" i="32" s="1"/>
  <c r="AA39" i="32" s="1"/>
  <c r="AB39" i="32" s="1"/>
  <c r="U39" i="32"/>
  <c r="V39" i="32" s="1"/>
  <c r="M39" i="32"/>
  <c r="L39" i="32"/>
  <c r="K39" i="32"/>
  <c r="J39" i="32"/>
  <c r="I39" i="32"/>
  <c r="G39" i="32"/>
  <c r="Z38" i="32"/>
  <c r="AA38" i="32" s="1"/>
  <c r="AB38" i="32" s="1"/>
  <c r="Y38" i="32"/>
  <c r="X38" i="32"/>
  <c r="V38" i="32"/>
  <c r="U38" i="32"/>
  <c r="M38" i="32"/>
  <c r="K38" i="32"/>
  <c r="J38" i="32"/>
  <c r="I38" i="32"/>
  <c r="G38" i="32"/>
  <c r="AA37" i="32"/>
  <c r="AB37" i="32" s="1"/>
  <c r="X37" i="32"/>
  <c r="Y37" i="32" s="1"/>
  <c r="Z37" i="32" s="1"/>
  <c r="U37" i="32"/>
  <c r="V37" i="32" s="1"/>
  <c r="M37" i="32"/>
  <c r="K37" i="32"/>
  <c r="J37" i="32"/>
  <c r="I37" i="32"/>
  <c r="G37" i="32"/>
  <c r="Y36" i="32"/>
  <c r="Z36" i="32" s="1"/>
  <c r="X36" i="32"/>
  <c r="U36" i="32"/>
  <c r="V36" i="32" s="1"/>
  <c r="AA36" i="32" s="1"/>
  <c r="AB36" i="32" s="1"/>
  <c r="M36" i="32"/>
  <c r="L36" i="32"/>
  <c r="K36" i="32"/>
  <c r="J36" i="32"/>
  <c r="I36" i="32"/>
  <c r="G36" i="32"/>
  <c r="Z35" i="32"/>
  <c r="Y35" i="32"/>
  <c r="X35" i="32"/>
  <c r="U35" i="32"/>
  <c r="V35" i="32" s="1"/>
  <c r="AA35" i="32" s="1"/>
  <c r="AB35" i="32" s="1"/>
  <c r="M35" i="32"/>
  <c r="L35" i="32"/>
  <c r="K35" i="32"/>
  <c r="J35" i="32"/>
  <c r="I35" i="32"/>
  <c r="G35" i="32"/>
  <c r="Y34" i="32"/>
  <c r="Z34" i="32" s="1"/>
  <c r="X34" i="32"/>
  <c r="V34" i="32"/>
  <c r="AA34" i="32" s="1"/>
  <c r="AB34" i="32" s="1"/>
  <c r="U34" i="32"/>
  <c r="M34" i="32"/>
  <c r="L34" i="32"/>
  <c r="K34" i="32"/>
  <c r="L38" i="32" s="1"/>
  <c r="J34" i="32"/>
  <c r="I34" i="32"/>
  <c r="G34" i="32"/>
  <c r="X33" i="32"/>
  <c r="Y33" i="32" s="1"/>
  <c r="Z33" i="32" s="1"/>
  <c r="U33" i="32"/>
  <c r="V33" i="32" s="1"/>
  <c r="M33" i="32"/>
  <c r="K33" i="32"/>
  <c r="J33" i="32"/>
  <c r="I33" i="32"/>
  <c r="G33" i="32"/>
  <c r="X32" i="32"/>
  <c r="Y32" i="32" s="1"/>
  <c r="Z32" i="32" s="1"/>
  <c r="V32" i="32"/>
  <c r="U32" i="32"/>
  <c r="M32" i="32"/>
  <c r="K32" i="32"/>
  <c r="J32" i="32"/>
  <c r="I32" i="32"/>
  <c r="G32" i="32"/>
  <c r="X31" i="32"/>
  <c r="Y31" i="32" s="1"/>
  <c r="Z31" i="32" s="1"/>
  <c r="V31" i="32"/>
  <c r="U31" i="32"/>
  <c r="M31" i="32"/>
  <c r="K31" i="32"/>
  <c r="J31" i="32"/>
  <c r="I31" i="32"/>
  <c r="G31" i="32"/>
  <c r="Y30" i="32"/>
  <c r="Z30" i="32" s="1"/>
  <c r="AA30" i="32" s="1"/>
  <c r="AB30" i="32" s="1"/>
  <c r="X30" i="32"/>
  <c r="V30" i="32"/>
  <c r="U30" i="32"/>
  <c r="M30" i="32"/>
  <c r="K30" i="32"/>
  <c r="J30" i="32"/>
  <c r="I30" i="32"/>
  <c r="G30" i="32"/>
  <c r="X29" i="32"/>
  <c r="Y29" i="32" s="1"/>
  <c r="Z29" i="32" s="1"/>
  <c r="AA29" i="32" s="1"/>
  <c r="AB29" i="32" s="1"/>
  <c r="V29" i="32"/>
  <c r="U29" i="32"/>
  <c r="M29" i="32"/>
  <c r="K29" i="32"/>
  <c r="L33" i="32" s="1"/>
  <c r="J29" i="32"/>
  <c r="I29" i="32"/>
  <c r="G29" i="32"/>
  <c r="AB28" i="32"/>
  <c r="AA28" i="32"/>
  <c r="Z28" i="32"/>
  <c r="Y28" i="32"/>
  <c r="X28" i="32"/>
  <c r="V28" i="32"/>
  <c r="U28" i="32"/>
  <c r="M28" i="32"/>
  <c r="K28" i="32"/>
  <c r="L32" i="32" s="1"/>
  <c r="J28" i="32"/>
  <c r="I28" i="32"/>
  <c r="G28" i="32"/>
  <c r="AB27" i="32"/>
  <c r="AA27" i="32"/>
  <c r="Z27" i="32"/>
  <c r="Y27" i="32"/>
  <c r="X27" i="32"/>
  <c r="U27" i="32"/>
  <c r="V27" i="32" s="1"/>
  <c r="M27" i="32"/>
  <c r="K27" i="32"/>
  <c r="J27" i="32"/>
  <c r="I27" i="32"/>
  <c r="G27" i="32"/>
  <c r="Z26" i="32"/>
  <c r="AA26" i="32" s="1"/>
  <c r="AB26" i="32" s="1"/>
  <c r="Y26" i="32"/>
  <c r="X26" i="32"/>
  <c r="V26" i="32"/>
  <c r="U26" i="32"/>
  <c r="M26" i="32"/>
  <c r="K26" i="32"/>
  <c r="J26" i="32"/>
  <c r="Y25" i="32"/>
  <c r="Z25" i="32" s="1"/>
  <c r="AA25" i="32" s="1"/>
  <c r="AB25" i="32" s="1"/>
  <c r="X25" i="32"/>
  <c r="U25" i="32"/>
  <c r="V25" i="32" s="1"/>
  <c r="M25" i="32"/>
  <c r="K25" i="32"/>
  <c r="J25" i="32"/>
  <c r="H25" i="32"/>
  <c r="F25" i="32"/>
  <c r="Y24" i="32"/>
  <c r="Z24" i="32" s="1"/>
  <c r="AA24" i="32" s="1"/>
  <c r="AB24" i="32" s="1"/>
  <c r="X24" i="32"/>
  <c r="V24" i="32"/>
  <c r="U24" i="32"/>
  <c r="M24" i="32"/>
  <c r="K24" i="32"/>
  <c r="J24" i="32"/>
  <c r="H24" i="32"/>
  <c r="F24" i="32"/>
  <c r="AA23" i="32"/>
  <c r="AB23" i="32" s="1"/>
  <c r="Z23" i="32"/>
  <c r="X23" i="32"/>
  <c r="Y23" i="32" s="1"/>
  <c r="V23" i="32"/>
  <c r="U23" i="32"/>
  <c r="M23" i="32"/>
  <c r="K23" i="32"/>
  <c r="J23" i="32"/>
  <c r="H23" i="32"/>
  <c r="F23" i="32"/>
  <c r="AB22" i="32"/>
  <c r="Y22" i="32"/>
  <c r="Z22" i="32" s="1"/>
  <c r="AA22" i="32" s="1"/>
  <c r="X22" i="32"/>
  <c r="V22" i="32"/>
  <c r="U22" i="32"/>
  <c r="M22" i="32"/>
  <c r="K22" i="32"/>
  <c r="J22" i="32"/>
  <c r="H22" i="32"/>
  <c r="F22" i="32"/>
  <c r="AA21" i="32"/>
  <c r="AB21" i="32" s="1"/>
  <c r="Z21" i="32"/>
  <c r="Y21" i="32"/>
  <c r="X21" i="32"/>
  <c r="V21" i="32"/>
  <c r="U21" i="32"/>
  <c r="M21" i="32"/>
  <c r="K21" i="32"/>
  <c r="J21" i="32"/>
  <c r="H21" i="32"/>
  <c r="F21" i="32"/>
  <c r="X20" i="32"/>
  <c r="Y20" i="32" s="1"/>
  <c r="Z20" i="32" s="1"/>
  <c r="V20" i="32"/>
  <c r="U20" i="32"/>
  <c r="M20" i="32"/>
  <c r="K20" i="32"/>
  <c r="J20" i="32"/>
  <c r="H20" i="32"/>
  <c r="F20" i="32"/>
  <c r="Z19" i="32"/>
  <c r="Y19" i="32"/>
  <c r="X19" i="32"/>
  <c r="V19" i="32"/>
  <c r="AA19" i="32" s="1"/>
  <c r="AB19" i="32" s="1"/>
  <c r="U19" i="32"/>
  <c r="M19" i="32"/>
  <c r="K19" i="32"/>
  <c r="J19" i="32"/>
  <c r="H19" i="32"/>
  <c r="F19" i="32"/>
  <c r="X18" i="32"/>
  <c r="Y18" i="32" s="1"/>
  <c r="Z18" i="32" s="1"/>
  <c r="AA18" i="32" s="1"/>
  <c r="AB18" i="32" s="1"/>
  <c r="V18" i="32"/>
  <c r="U18" i="32"/>
  <c r="O18" i="32"/>
  <c r="M18" i="32"/>
  <c r="K18" i="32"/>
  <c r="L21" i="32" s="1"/>
  <c r="J18" i="32"/>
  <c r="H18" i="32"/>
  <c r="F18" i="32"/>
  <c r="AA17" i="32"/>
  <c r="AB17" i="32" s="1"/>
  <c r="Z17" i="32"/>
  <c r="Y17" i="32"/>
  <c r="X17" i="32"/>
  <c r="V17" i="32"/>
  <c r="U17" i="32"/>
  <c r="Q17" i="32"/>
  <c r="M17" i="32"/>
  <c r="L17" i="32"/>
  <c r="K17" i="32"/>
  <c r="J17" i="32"/>
  <c r="H17" i="32"/>
  <c r="F17" i="32"/>
  <c r="AB16" i="32"/>
  <c r="Z16" i="32"/>
  <c r="Y16" i="32"/>
  <c r="X16" i="32"/>
  <c r="U16" i="32"/>
  <c r="V16" i="32" s="1"/>
  <c r="AA16" i="32" s="1"/>
  <c r="R16" i="32"/>
  <c r="Q16" i="32"/>
  <c r="O16" i="32"/>
  <c r="M16" i="32"/>
  <c r="L16" i="32"/>
  <c r="K16" i="32"/>
  <c r="L20" i="32" s="1"/>
  <c r="J16" i="32"/>
  <c r="H16" i="32"/>
  <c r="F16" i="32"/>
  <c r="Z15" i="32"/>
  <c r="Y15" i="32"/>
  <c r="X15" i="32"/>
  <c r="V15" i="32"/>
  <c r="U15" i="32"/>
  <c r="Q15" i="32"/>
  <c r="R15" i="32" s="1"/>
  <c r="O15" i="32"/>
  <c r="M15" i="32"/>
  <c r="K15" i="32"/>
  <c r="L19" i="32" s="1"/>
  <c r="J15" i="32"/>
  <c r="H15" i="32"/>
  <c r="F15" i="32"/>
  <c r="X14" i="32"/>
  <c r="Y14" i="32" s="1"/>
  <c r="Z14" i="32" s="1"/>
  <c r="V14" i="32"/>
  <c r="U14" i="32"/>
  <c r="Q14" i="32"/>
  <c r="M14" i="32"/>
  <c r="K14" i="32"/>
  <c r="L18" i="32" s="1"/>
  <c r="J14" i="32"/>
  <c r="H14" i="32"/>
  <c r="F14" i="32"/>
  <c r="AB13" i="32"/>
  <c r="Y13" i="32"/>
  <c r="Z13" i="32" s="1"/>
  <c r="AA13" i="32" s="1"/>
  <c r="X13" i="32"/>
  <c r="V13" i="32"/>
  <c r="U13" i="32"/>
  <c r="R13" i="32"/>
  <c r="M13" i="32"/>
  <c r="L13" i="32"/>
  <c r="K13" i="32"/>
  <c r="J13" i="32"/>
  <c r="H13" i="32"/>
  <c r="F13" i="32"/>
  <c r="Z12" i="32"/>
  <c r="Y12" i="32"/>
  <c r="X12" i="32"/>
  <c r="U12" i="32"/>
  <c r="V12" i="32" s="1"/>
  <c r="AA12" i="32" s="1"/>
  <c r="AB12" i="32" s="1"/>
  <c r="Q12" i="32"/>
  <c r="R21" i="32" s="1"/>
  <c r="S21" i="32" s="1"/>
  <c r="Q21" i="32" s="1"/>
  <c r="M12" i="32"/>
  <c r="K12" i="32"/>
  <c r="J12" i="32"/>
  <c r="H12" i="32"/>
  <c r="F12" i="32"/>
  <c r="X11" i="32"/>
  <c r="Y11" i="32" s="1"/>
  <c r="Z11" i="32" s="1"/>
  <c r="V11" i="32"/>
  <c r="AA11" i="32" s="1"/>
  <c r="AB11" i="32" s="1"/>
  <c r="U11" i="32"/>
  <c r="Q11" i="32"/>
  <c r="M11" i="32"/>
  <c r="L11" i="32"/>
  <c r="K11" i="32"/>
  <c r="J11" i="32"/>
  <c r="H11" i="32"/>
  <c r="F11" i="32"/>
  <c r="Y10" i="32"/>
  <c r="Z10" i="32" s="1"/>
  <c r="X10" i="32"/>
  <c r="U10" i="32"/>
  <c r="V10" i="32" s="1"/>
  <c r="M10" i="32"/>
  <c r="K10" i="32"/>
  <c r="J10" i="32"/>
  <c r="H10" i="32"/>
  <c r="F10" i="32"/>
  <c r="Z9" i="32"/>
  <c r="X9" i="32"/>
  <c r="Y9" i="32" s="1"/>
  <c r="U9" i="32"/>
  <c r="V9" i="32" s="1"/>
  <c r="AA9" i="32" s="1"/>
  <c r="AB9" i="32" s="1"/>
  <c r="M9" i="32"/>
  <c r="K9" i="32"/>
  <c r="L9" i="32" s="1"/>
  <c r="J9" i="32"/>
  <c r="H9" i="32"/>
  <c r="F9" i="32"/>
  <c r="Y8" i="32"/>
  <c r="Z8" i="32" s="1"/>
  <c r="X8" i="32"/>
  <c r="V8" i="32"/>
  <c r="U8" i="32"/>
  <c r="M8" i="32"/>
  <c r="K8" i="32"/>
  <c r="J8" i="32"/>
  <c r="H8" i="32"/>
  <c r="F8" i="32"/>
  <c r="X7" i="32"/>
  <c r="Y7" i="32" s="1"/>
  <c r="Z7" i="32" s="1"/>
  <c r="U7" i="32"/>
  <c r="V7" i="32" s="1"/>
  <c r="M7" i="32"/>
  <c r="K7" i="32"/>
  <c r="J7" i="32"/>
  <c r="H7" i="32"/>
  <c r="F7" i="32"/>
  <c r="X6" i="32"/>
  <c r="Y6" i="32" s="1"/>
  <c r="Z6" i="32" s="1"/>
  <c r="V6" i="32"/>
  <c r="AA6" i="32" s="1"/>
  <c r="AB6" i="32" s="1"/>
  <c r="U6" i="32"/>
  <c r="Q6" i="32"/>
  <c r="M6" i="32"/>
  <c r="K6" i="32"/>
  <c r="J6" i="32"/>
  <c r="H6" i="32"/>
  <c r="F6" i="32"/>
  <c r="X5" i="32"/>
  <c r="Y5" i="32" s="1"/>
  <c r="Z5" i="32" s="1"/>
  <c r="V5" i="32"/>
  <c r="AA5" i="32" s="1"/>
  <c r="AB5" i="32" s="1"/>
  <c r="U5" i="32"/>
  <c r="Q5" i="32"/>
  <c r="M5" i="32"/>
  <c r="K5" i="32"/>
  <c r="J5" i="32"/>
  <c r="H5" i="32"/>
  <c r="F5" i="32"/>
  <c r="X4" i="32"/>
  <c r="Y4" i="32" s="1"/>
  <c r="Z4" i="32" s="1"/>
  <c r="AA4" i="32" s="1"/>
  <c r="AB4" i="32" s="1"/>
  <c r="V4" i="32"/>
  <c r="U4" i="32"/>
  <c r="Q4" i="32"/>
  <c r="O4" i="32"/>
  <c r="M4" i="32"/>
  <c r="K4" i="32"/>
  <c r="L7" i="32" s="1"/>
  <c r="J4" i="32"/>
  <c r="H4" i="32"/>
  <c r="F4" i="32"/>
  <c r="Z3" i="32"/>
  <c r="AA3" i="32" s="1"/>
  <c r="AB3" i="32" s="1"/>
  <c r="Y3" i="32"/>
  <c r="X3" i="32"/>
  <c r="V3" i="32"/>
  <c r="U3" i="32"/>
  <c r="Q3" i="32"/>
  <c r="O3" i="32"/>
  <c r="M3" i="32"/>
  <c r="K3" i="32"/>
  <c r="J3" i="32"/>
  <c r="H3" i="32"/>
  <c r="F3" i="32"/>
  <c r="AB2" i="32"/>
  <c r="Z2" i="32"/>
  <c r="Y2" i="32"/>
  <c r="X2" i="32"/>
  <c r="U2" i="32"/>
  <c r="V2" i="32" s="1"/>
  <c r="AA2" i="32" s="1"/>
  <c r="Q2" i="32"/>
  <c r="M2" i="32"/>
  <c r="H2" i="32"/>
  <c r="F2" i="32"/>
  <c r="Q1" i="32"/>
  <c r="Z50" i="31"/>
  <c r="Y50" i="31"/>
  <c r="X50" i="31"/>
  <c r="U50" i="31"/>
  <c r="V50" i="31" s="1"/>
  <c r="AA50" i="31" s="1"/>
  <c r="AB50" i="31" s="1"/>
  <c r="M50" i="31"/>
  <c r="K50" i="31"/>
  <c r="J50" i="31"/>
  <c r="I50" i="31"/>
  <c r="G50" i="31"/>
  <c r="X49" i="31"/>
  <c r="Y49" i="31" s="1"/>
  <c r="Z49" i="31" s="1"/>
  <c r="V49" i="31"/>
  <c r="AA49" i="31" s="1"/>
  <c r="AB49" i="31" s="1"/>
  <c r="U49" i="31"/>
  <c r="M49" i="31"/>
  <c r="K49" i="31"/>
  <c r="L49" i="31" s="1"/>
  <c r="J49" i="31"/>
  <c r="I49" i="31"/>
  <c r="G49" i="31"/>
  <c r="X48" i="31"/>
  <c r="Y48" i="31" s="1"/>
  <c r="Z48" i="31" s="1"/>
  <c r="V48" i="31"/>
  <c r="AA48" i="31" s="1"/>
  <c r="AB48" i="31" s="1"/>
  <c r="U48" i="31"/>
  <c r="M48" i="31"/>
  <c r="L48" i="31"/>
  <c r="K48" i="31"/>
  <c r="J48" i="31"/>
  <c r="I48" i="31"/>
  <c r="G48" i="31"/>
  <c r="X47" i="31"/>
  <c r="Y47" i="31" s="1"/>
  <c r="Z47" i="31" s="1"/>
  <c r="U47" i="31"/>
  <c r="V47" i="31" s="1"/>
  <c r="M47" i="31"/>
  <c r="L47" i="31"/>
  <c r="K47" i="31"/>
  <c r="J47" i="31"/>
  <c r="I47" i="31"/>
  <c r="G47" i="31"/>
  <c r="Y46" i="31"/>
  <c r="Z46" i="31" s="1"/>
  <c r="X46" i="31"/>
  <c r="U46" i="31"/>
  <c r="V46" i="31" s="1"/>
  <c r="AA46" i="31" s="1"/>
  <c r="AB46" i="31" s="1"/>
  <c r="M46" i="31"/>
  <c r="L46" i="31"/>
  <c r="K46" i="31"/>
  <c r="J46" i="31"/>
  <c r="I46" i="31"/>
  <c r="G46" i="31"/>
  <c r="X45" i="31"/>
  <c r="Y45" i="31" s="1"/>
  <c r="Z45" i="31" s="1"/>
  <c r="V45" i="31"/>
  <c r="AA45" i="31" s="1"/>
  <c r="AB45" i="31" s="1"/>
  <c r="U45" i="31"/>
  <c r="M45" i="31"/>
  <c r="K45" i="31"/>
  <c r="J45" i="31"/>
  <c r="I45" i="31"/>
  <c r="G45" i="31"/>
  <c r="X44" i="31"/>
  <c r="Y44" i="31" s="1"/>
  <c r="Z44" i="31" s="1"/>
  <c r="U44" i="31"/>
  <c r="V44" i="31" s="1"/>
  <c r="M44" i="31"/>
  <c r="K44" i="31"/>
  <c r="J44" i="31"/>
  <c r="I44" i="31"/>
  <c r="G44" i="31"/>
  <c r="Y43" i="31"/>
  <c r="Z43" i="31" s="1"/>
  <c r="X43" i="31"/>
  <c r="V43" i="31"/>
  <c r="U43" i="31"/>
  <c r="M43" i="31"/>
  <c r="K43" i="31"/>
  <c r="J43" i="31"/>
  <c r="I43" i="31"/>
  <c r="G43" i="31"/>
  <c r="X42" i="31"/>
  <c r="Y42" i="31" s="1"/>
  <c r="Z42" i="31" s="1"/>
  <c r="AA42" i="31" s="1"/>
  <c r="AB42" i="31" s="1"/>
  <c r="V42" i="31"/>
  <c r="U42" i="31"/>
  <c r="M42" i="31"/>
  <c r="K42" i="31"/>
  <c r="J42" i="31"/>
  <c r="I42" i="31"/>
  <c r="G42" i="31"/>
  <c r="Y41" i="31"/>
  <c r="Z41" i="31" s="1"/>
  <c r="AA41" i="31" s="1"/>
  <c r="AB41" i="31" s="1"/>
  <c r="X41" i="31"/>
  <c r="V41" i="31"/>
  <c r="U41" i="31"/>
  <c r="M41" i="31"/>
  <c r="K41" i="31"/>
  <c r="L45" i="31" s="1"/>
  <c r="J41" i="31"/>
  <c r="I41" i="31"/>
  <c r="G41" i="31"/>
  <c r="AB40" i="31"/>
  <c r="AA40" i="31"/>
  <c r="Z40" i="31"/>
  <c r="Y40" i="31"/>
  <c r="X40" i="31"/>
  <c r="V40" i="31"/>
  <c r="U40" i="31"/>
  <c r="M40" i="31"/>
  <c r="L40" i="31"/>
  <c r="K40" i="31"/>
  <c r="J40" i="31"/>
  <c r="I40" i="31"/>
  <c r="G40" i="31"/>
  <c r="AB39" i="31"/>
  <c r="Z39" i="31"/>
  <c r="Y39" i="31"/>
  <c r="X39" i="31"/>
  <c r="U39" i="31"/>
  <c r="V39" i="31" s="1"/>
  <c r="AA39" i="31" s="1"/>
  <c r="M39" i="31"/>
  <c r="K39" i="31"/>
  <c r="J39" i="31"/>
  <c r="I39" i="31"/>
  <c r="G39" i="31"/>
  <c r="AB38" i="31"/>
  <c r="Z38" i="31"/>
  <c r="Y38" i="31"/>
  <c r="X38" i="31"/>
  <c r="U38" i="31"/>
  <c r="V38" i="31" s="1"/>
  <c r="AA38" i="31" s="1"/>
  <c r="M38" i="31"/>
  <c r="K38" i="31"/>
  <c r="J38" i="31"/>
  <c r="I38" i="31"/>
  <c r="G38" i="31"/>
  <c r="X37" i="31"/>
  <c r="Y37" i="31" s="1"/>
  <c r="Z37" i="31" s="1"/>
  <c r="U37" i="31"/>
  <c r="V37" i="31" s="1"/>
  <c r="AA37" i="31" s="1"/>
  <c r="AB37" i="31" s="1"/>
  <c r="M37" i="31"/>
  <c r="K37" i="31"/>
  <c r="J37" i="31"/>
  <c r="I37" i="31"/>
  <c r="G37" i="31"/>
  <c r="X36" i="31"/>
  <c r="Y36" i="31" s="1"/>
  <c r="Z36" i="31" s="1"/>
  <c r="V36" i="31"/>
  <c r="U36" i="31"/>
  <c r="M36" i="31"/>
  <c r="L36" i="31"/>
  <c r="K36" i="31"/>
  <c r="L39" i="31" s="1"/>
  <c r="J36" i="31"/>
  <c r="I36" i="31"/>
  <c r="G36" i="31"/>
  <c r="X35" i="31"/>
  <c r="Y35" i="31" s="1"/>
  <c r="Z35" i="31" s="1"/>
  <c r="U35" i="31"/>
  <c r="V35" i="31" s="1"/>
  <c r="M35" i="31"/>
  <c r="K35" i="31"/>
  <c r="J35" i="31"/>
  <c r="I35" i="31"/>
  <c r="G35" i="31"/>
  <c r="Z34" i="31"/>
  <c r="Y34" i="31"/>
  <c r="X34" i="31"/>
  <c r="U34" i="31"/>
  <c r="V34" i="31" s="1"/>
  <c r="AA34" i="31" s="1"/>
  <c r="AB34" i="31" s="1"/>
  <c r="M34" i="31"/>
  <c r="L34" i="31"/>
  <c r="K34" i="31"/>
  <c r="J34" i="31"/>
  <c r="I34" i="31"/>
  <c r="G34" i="31"/>
  <c r="AA33" i="31"/>
  <c r="AB33" i="31" s="1"/>
  <c r="Z33" i="31"/>
  <c r="X33" i="31"/>
  <c r="Y33" i="31" s="1"/>
  <c r="V33" i="31"/>
  <c r="U33" i="31"/>
  <c r="M33" i="31"/>
  <c r="K33" i="31"/>
  <c r="J33" i="31"/>
  <c r="I33" i="31"/>
  <c r="G33" i="31"/>
  <c r="Y32" i="31"/>
  <c r="Z32" i="31" s="1"/>
  <c r="X32" i="31"/>
  <c r="U32" i="31"/>
  <c r="V32" i="31" s="1"/>
  <c r="AA32" i="31" s="1"/>
  <c r="AB32" i="31" s="1"/>
  <c r="M32" i="31"/>
  <c r="K32" i="31"/>
  <c r="J32" i="31"/>
  <c r="I32" i="31"/>
  <c r="G32" i="31"/>
  <c r="X31" i="31"/>
  <c r="Y31" i="31" s="1"/>
  <c r="Z31" i="31" s="1"/>
  <c r="V31" i="31"/>
  <c r="U31" i="31"/>
  <c r="M31" i="31"/>
  <c r="K31" i="31"/>
  <c r="J31" i="31"/>
  <c r="I31" i="31"/>
  <c r="G31" i="31"/>
  <c r="X30" i="31"/>
  <c r="Y30" i="31" s="1"/>
  <c r="Z30" i="31" s="1"/>
  <c r="AA30" i="31" s="1"/>
  <c r="AB30" i="31" s="1"/>
  <c r="V30" i="31"/>
  <c r="U30" i="31"/>
  <c r="M30" i="31"/>
  <c r="K30" i="31"/>
  <c r="J30" i="31"/>
  <c r="I30" i="31"/>
  <c r="G30" i="31"/>
  <c r="AB29" i="31"/>
  <c r="Z29" i="31"/>
  <c r="AA29" i="31" s="1"/>
  <c r="Y29" i="31"/>
  <c r="X29" i="31"/>
  <c r="V29" i="31"/>
  <c r="U29" i="31"/>
  <c r="M29" i="31"/>
  <c r="K29" i="31"/>
  <c r="L33" i="31" s="1"/>
  <c r="J29" i="31"/>
  <c r="I29" i="31"/>
  <c r="G29" i="31"/>
  <c r="Z28" i="31"/>
  <c r="AA28" i="31" s="1"/>
  <c r="AB28" i="31" s="1"/>
  <c r="Y28" i="31"/>
  <c r="X28" i="31"/>
  <c r="V28" i="31"/>
  <c r="U28" i="31"/>
  <c r="M28" i="31"/>
  <c r="K28" i="31"/>
  <c r="J28" i="31"/>
  <c r="I28" i="31"/>
  <c r="G28" i="31"/>
  <c r="AA27" i="31"/>
  <c r="AB27" i="31" s="1"/>
  <c r="Z27" i="31"/>
  <c r="Y27" i="31"/>
  <c r="X27" i="31"/>
  <c r="U27" i="31"/>
  <c r="V27" i="31" s="1"/>
  <c r="M27" i="31"/>
  <c r="K27" i="31"/>
  <c r="J27" i="31"/>
  <c r="I27" i="31"/>
  <c r="G27" i="31"/>
  <c r="Z26" i="31"/>
  <c r="Y26" i="31"/>
  <c r="X26" i="31"/>
  <c r="U26" i="31"/>
  <c r="V26" i="31" s="1"/>
  <c r="AA26" i="31" s="1"/>
  <c r="AB26" i="31" s="1"/>
  <c r="M26" i="31"/>
  <c r="K26" i="31"/>
  <c r="J26" i="31"/>
  <c r="I26" i="31"/>
  <c r="G26" i="31"/>
  <c r="X25" i="31"/>
  <c r="Y25" i="31" s="1"/>
  <c r="Z25" i="31" s="1"/>
  <c r="V25" i="31"/>
  <c r="AA25" i="31" s="1"/>
  <c r="AB25" i="31" s="1"/>
  <c r="U25" i="31"/>
  <c r="M25" i="31"/>
  <c r="K25" i="31"/>
  <c r="J25" i="31"/>
  <c r="I25" i="31"/>
  <c r="G25" i="31"/>
  <c r="X24" i="31"/>
  <c r="Y24" i="31" s="1"/>
  <c r="Z24" i="31" s="1"/>
  <c r="V24" i="31"/>
  <c r="U24" i="31"/>
  <c r="M24" i="31"/>
  <c r="L24" i="31"/>
  <c r="K24" i="31"/>
  <c r="L28" i="31" s="1"/>
  <c r="J24" i="31"/>
  <c r="I24" i="31"/>
  <c r="G24" i="31"/>
  <c r="Y23" i="31"/>
  <c r="Z23" i="31" s="1"/>
  <c r="X23" i="31"/>
  <c r="U23" i="31"/>
  <c r="V23" i="31" s="1"/>
  <c r="M23" i="31"/>
  <c r="K23" i="31"/>
  <c r="L27" i="31" s="1"/>
  <c r="J23" i="31"/>
  <c r="I23" i="31"/>
  <c r="G23" i="31"/>
  <c r="Z22" i="31"/>
  <c r="Y22" i="31"/>
  <c r="X22" i="31"/>
  <c r="V22" i="31"/>
  <c r="U22" i="31"/>
  <c r="M22" i="31"/>
  <c r="K22" i="31"/>
  <c r="J22" i="31"/>
  <c r="I22" i="31"/>
  <c r="G22" i="31"/>
  <c r="X21" i="31"/>
  <c r="Y21" i="31" s="1"/>
  <c r="Z21" i="31" s="1"/>
  <c r="AA21" i="31" s="1"/>
  <c r="AB21" i="31" s="1"/>
  <c r="V21" i="31"/>
  <c r="U21" i="31"/>
  <c r="M21" i="31"/>
  <c r="K21" i="31"/>
  <c r="J21" i="31"/>
  <c r="I21" i="31"/>
  <c r="G21" i="31"/>
  <c r="Z20" i="31"/>
  <c r="AA20" i="31" s="1"/>
  <c r="AB20" i="31" s="1"/>
  <c r="Y20" i="31"/>
  <c r="X20" i="31"/>
  <c r="V20" i="31"/>
  <c r="U20" i="31"/>
  <c r="M20" i="31"/>
  <c r="K20" i="31"/>
  <c r="J20" i="31"/>
  <c r="I20" i="31"/>
  <c r="G20" i="31"/>
  <c r="Y19" i="31"/>
  <c r="Z19" i="31" s="1"/>
  <c r="X19" i="31"/>
  <c r="V19" i="31"/>
  <c r="U19" i="31"/>
  <c r="M19" i="31"/>
  <c r="K19" i="31"/>
  <c r="J19" i="31"/>
  <c r="I19" i="31"/>
  <c r="G19" i="31"/>
  <c r="AA18" i="31"/>
  <c r="AB18" i="31" s="1"/>
  <c r="Y18" i="31"/>
  <c r="Z18" i="31" s="1"/>
  <c r="X18" i="31"/>
  <c r="V18" i="31"/>
  <c r="U18" i="31"/>
  <c r="O18" i="31"/>
  <c r="M18" i="31"/>
  <c r="K18" i="31"/>
  <c r="J18" i="31"/>
  <c r="I18" i="31"/>
  <c r="G18" i="31"/>
  <c r="Z17" i="31"/>
  <c r="AA17" i="31" s="1"/>
  <c r="AB17" i="31" s="1"/>
  <c r="Y17" i="31"/>
  <c r="X17" i="31"/>
  <c r="V17" i="31"/>
  <c r="U17" i="31"/>
  <c r="Q17" i="31"/>
  <c r="M17" i="31"/>
  <c r="L17" i="31"/>
  <c r="K17" i="31"/>
  <c r="J17" i="31"/>
  <c r="Y16" i="31"/>
  <c r="Z16" i="31" s="1"/>
  <c r="AA16" i="31" s="1"/>
  <c r="AB16" i="31" s="1"/>
  <c r="X16" i="31"/>
  <c r="V16" i="31"/>
  <c r="U16" i="31"/>
  <c r="R16" i="31"/>
  <c r="Q16" i="31"/>
  <c r="O16" i="31"/>
  <c r="M16" i="31"/>
  <c r="K16" i="31"/>
  <c r="J16" i="31"/>
  <c r="H16" i="31"/>
  <c r="F16" i="31"/>
  <c r="Z15" i="31"/>
  <c r="Y15" i="31"/>
  <c r="X15" i="31"/>
  <c r="U15" i="31"/>
  <c r="V15" i="31" s="1"/>
  <c r="AA15" i="31" s="1"/>
  <c r="AB15" i="31" s="1"/>
  <c r="R15" i="31"/>
  <c r="R20" i="31" s="1"/>
  <c r="S20" i="31" s="1"/>
  <c r="Q20" i="31" s="1"/>
  <c r="Q15" i="31"/>
  <c r="O15" i="31"/>
  <c r="M15" i="31"/>
  <c r="L15" i="31"/>
  <c r="K15" i="31"/>
  <c r="J15" i="31"/>
  <c r="H15" i="31"/>
  <c r="F15" i="31"/>
  <c r="Y14" i="31"/>
  <c r="Z14" i="31" s="1"/>
  <c r="X14" i="31"/>
  <c r="U14" i="31"/>
  <c r="V14" i="31" s="1"/>
  <c r="AA14" i="31" s="1"/>
  <c r="AB14" i="31" s="1"/>
  <c r="Q14" i="31"/>
  <c r="M14" i="31"/>
  <c r="K14" i="31"/>
  <c r="L18" i="31" s="1"/>
  <c r="J14" i="31"/>
  <c r="H14" i="31"/>
  <c r="F14" i="31"/>
  <c r="X13" i="31"/>
  <c r="Y13" i="31" s="1"/>
  <c r="Z13" i="31" s="1"/>
  <c r="U13" i="31"/>
  <c r="V13" i="31" s="1"/>
  <c r="R13" i="31"/>
  <c r="M13" i="31"/>
  <c r="K13" i="31"/>
  <c r="J13" i="31"/>
  <c r="H13" i="31"/>
  <c r="F13" i="31"/>
  <c r="X12" i="31"/>
  <c r="Y12" i="31" s="1"/>
  <c r="Z12" i="31" s="1"/>
  <c r="V12" i="31"/>
  <c r="AA12" i="31" s="1"/>
  <c r="AB12" i="31" s="1"/>
  <c r="U12" i="31"/>
  <c r="Q12" i="31"/>
  <c r="R21" i="31" s="1"/>
  <c r="S21" i="31" s="1"/>
  <c r="Q21" i="31" s="1"/>
  <c r="M12" i="31"/>
  <c r="K12" i="31"/>
  <c r="J12" i="31"/>
  <c r="H12" i="31"/>
  <c r="F12" i="31"/>
  <c r="Z11" i="31"/>
  <c r="AA11" i="31" s="1"/>
  <c r="AB11" i="31" s="1"/>
  <c r="Y11" i="31"/>
  <c r="X11" i="31"/>
  <c r="V11" i="31"/>
  <c r="U11" i="31"/>
  <c r="Q11" i="31"/>
  <c r="M11" i="31"/>
  <c r="K11" i="31"/>
  <c r="J11" i="31"/>
  <c r="H11" i="31"/>
  <c r="F11" i="31"/>
  <c r="Z10" i="31"/>
  <c r="Y10" i="31"/>
  <c r="X10" i="31"/>
  <c r="V10" i="31"/>
  <c r="AA10" i="31" s="1"/>
  <c r="AB10" i="31" s="1"/>
  <c r="U10" i="31"/>
  <c r="M10" i="31"/>
  <c r="K10" i="31"/>
  <c r="L14" i="31" s="1"/>
  <c r="J10" i="31"/>
  <c r="H10" i="31"/>
  <c r="F10" i="31"/>
  <c r="AB9" i="31"/>
  <c r="X9" i="31"/>
  <c r="Y9" i="31" s="1"/>
  <c r="Z9" i="31" s="1"/>
  <c r="V9" i="31"/>
  <c r="AA9" i="31" s="1"/>
  <c r="U9" i="31"/>
  <c r="M9" i="31"/>
  <c r="L9" i="31"/>
  <c r="K9" i="31"/>
  <c r="J9" i="31"/>
  <c r="H9" i="31"/>
  <c r="F9" i="31"/>
  <c r="X8" i="31"/>
  <c r="Y8" i="31" s="1"/>
  <c r="Z8" i="31" s="1"/>
  <c r="V8" i="31"/>
  <c r="AA8" i="31" s="1"/>
  <c r="AB8" i="31" s="1"/>
  <c r="U8" i="31"/>
  <c r="M8" i="31"/>
  <c r="K8" i="31"/>
  <c r="L12" i="31" s="1"/>
  <c r="J8" i="31"/>
  <c r="H8" i="31"/>
  <c r="F8" i="31"/>
  <c r="X7" i="31"/>
  <c r="Y7" i="31" s="1"/>
  <c r="Z7" i="31" s="1"/>
  <c r="U7" i="31"/>
  <c r="V7" i="31" s="1"/>
  <c r="M7" i="31"/>
  <c r="K7" i="31"/>
  <c r="J7" i="31"/>
  <c r="H7" i="31"/>
  <c r="F7" i="31"/>
  <c r="Y6" i="31"/>
  <c r="Z6" i="31" s="1"/>
  <c r="X6" i="31"/>
  <c r="U6" i="31"/>
  <c r="V6" i="31" s="1"/>
  <c r="AA6" i="31" s="1"/>
  <c r="AB6" i="31" s="1"/>
  <c r="Q6" i="31"/>
  <c r="M6" i="31"/>
  <c r="K6" i="31"/>
  <c r="J6" i="31"/>
  <c r="H6" i="31"/>
  <c r="F6" i="31"/>
  <c r="Z5" i="31"/>
  <c r="X5" i="31"/>
  <c r="Y5" i="31" s="1"/>
  <c r="U5" i="31"/>
  <c r="V5" i="31" s="1"/>
  <c r="AA5" i="31" s="1"/>
  <c r="AB5" i="31" s="1"/>
  <c r="Q5" i="31"/>
  <c r="M5" i="31"/>
  <c r="K5" i="31"/>
  <c r="J5" i="31"/>
  <c r="H5" i="31"/>
  <c r="F5" i="31"/>
  <c r="Y4" i="31"/>
  <c r="Z4" i="31" s="1"/>
  <c r="X4" i="31"/>
  <c r="U4" i="31"/>
  <c r="V4" i="31" s="1"/>
  <c r="AA4" i="31" s="1"/>
  <c r="AB4" i="31" s="1"/>
  <c r="Q4" i="31"/>
  <c r="O4" i="31"/>
  <c r="M4" i="31"/>
  <c r="K4" i="31"/>
  <c r="J4" i="31"/>
  <c r="H4" i="31"/>
  <c r="F4" i="31"/>
  <c r="X3" i="31"/>
  <c r="Y3" i="31" s="1"/>
  <c r="Z3" i="31" s="1"/>
  <c r="V3" i="31"/>
  <c r="U3" i="31"/>
  <c r="Q3" i="31"/>
  <c r="O3" i="31"/>
  <c r="M3" i="31"/>
  <c r="K3" i="31"/>
  <c r="J3" i="31"/>
  <c r="H3" i="31"/>
  <c r="F3" i="31"/>
  <c r="Y2" i="31"/>
  <c r="Z2" i="31" s="1"/>
  <c r="AA2" i="31" s="1"/>
  <c r="AB2" i="31" s="1"/>
  <c r="X2" i="31"/>
  <c r="V2" i="31"/>
  <c r="U2" i="31"/>
  <c r="Q2" i="31"/>
  <c r="M2" i="31"/>
  <c r="H2" i="31"/>
  <c r="F2" i="31"/>
  <c r="Q1" i="31"/>
  <c r="Y116" i="30"/>
  <c r="Z116" i="30" s="1"/>
  <c r="AA116" i="30" s="1"/>
  <c r="AB116" i="30" s="1"/>
  <c r="X116" i="30"/>
  <c r="V116" i="30"/>
  <c r="U116" i="30"/>
  <c r="M116" i="30"/>
  <c r="L116" i="30"/>
  <c r="K116" i="30"/>
  <c r="J116" i="30"/>
  <c r="I116" i="30"/>
  <c r="G116" i="30"/>
  <c r="X115" i="30"/>
  <c r="Y115" i="30" s="1"/>
  <c r="Z115" i="30" s="1"/>
  <c r="AA115" i="30" s="1"/>
  <c r="AB115" i="30" s="1"/>
  <c r="U115" i="30"/>
  <c r="V115" i="30" s="1"/>
  <c r="M115" i="30"/>
  <c r="L115" i="30"/>
  <c r="K115" i="30"/>
  <c r="J115" i="30"/>
  <c r="I115" i="30"/>
  <c r="G115" i="30"/>
  <c r="Y114" i="30"/>
  <c r="Z114" i="30" s="1"/>
  <c r="X114" i="30"/>
  <c r="V114" i="30"/>
  <c r="AA114" i="30" s="1"/>
  <c r="AB114" i="30" s="1"/>
  <c r="U114" i="30"/>
  <c r="M114" i="30"/>
  <c r="K114" i="30"/>
  <c r="J114" i="30"/>
  <c r="I114" i="30"/>
  <c r="G114" i="30"/>
  <c r="Z113" i="30"/>
  <c r="X113" i="30"/>
  <c r="Y113" i="30" s="1"/>
  <c r="U113" i="30"/>
  <c r="V113" i="30" s="1"/>
  <c r="AA113" i="30" s="1"/>
  <c r="AB113" i="30" s="1"/>
  <c r="M113" i="30"/>
  <c r="K113" i="30"/>
  <c r="J113" i="30"/>
  <c r="I113" i="30"/>
  <c r="G113" i="30"/>
  <c r="X112" i="30"/>
  <c r="Y112" i="30" s="1"/>
  <c r="Z112" i="30" s="1"/>
  <c r="AA112" i="30" s="1"/>
  <c r="AB112" i="30" s="1"/>
  <c r="V112" i="30"/>
  <c r="U112" i="30"/>
  <c r="M112" i="30"/>
  <c r="L112" i="30"/>
  <c r="K112" i="30"/>
  <c r="J112" i="30"/>
  <c r="I112" i="30"/>
  <c r="G112" i="30"/>
  <c r="X111" i="30"/>
  <c r="Y111" i="30" s="1"/>
  <c r="Z111" i="30" s="1"/>
  <c r="U111" i="30"/>
  <c r="V111" i="30" s="1"/>
  <c r="M111" i="30"/>
  <c r="K111" i="30"/>
  <c r="J111" i="30"/>
  <c r="I111" i="30"/>
  <c r="G111" i="30"/>
  <c r="Z110" i="30"/>
  <c r="AA110" i="30" s="1"/>
  <c r="AB110" i="30" s="1"/>
  <c r="Y110" i="30"/>
  <c r="X110" i="30"/>
  <c r="V110" i="30"/>
  <c r="U110" i="30"/>
  <c r="M110" i="30"/>
  <c r="K110" i="30"/>
  <c r="J110" i="30"/>
  <c r="I110" i="30"/>
  <c r="G110" i="30"/>
  <c r="AB109" i="30"/>
  <c r="AA109" i="30"/>
  <c r="Z109" i="30"/>
  <c r="X109" i="30"/>
  <c r="Y109" i="30" s="1"/>
  <c r="V109" i="30"/>
  <c r="U109" i="30"/>
  <c r="M109" i="30"/>
  <c r="K109" i="30"/>
  <c r="J109" i="30"/>
  <c r="I109" i="30"/>
  <c r="G109" i="30"/>
  <c r="AA108" i="30"/>
  <c r="AB108" i="30" s="1"/>
  <c r="Y108" i="30"/>
  <c r="Z108" i="30" s="1"/>
  <c r="X108" i="30"/>
  <c r="V108" i="30"/>
  <c r="U108" i="30"/>
  <c r="M108" i="30"/>
  <c r="K108" i="30"/>
  <c r="J108" i="30"/>
  <c r="I108" i="30"/>
  <c r="G108" i="30"/>
  <c r="Y107" i="30"/>
  <c r="Z107" i="30" s="1"/>
  <c r="X107" i="30"/>
  <c r="U107" i="30"/>
  <c r="V107" i="30" s="1"/>
  <c r="AA107" i="30" s="1"/>
  <c r="AB107" i="30" s="1"/>
  <c r="M107" i="30"/>
  <c r="K107" i="30"/>
  <c r="J107" i="30"/>
  <c r="I107" i="30"/>
  <c r="G107" i="30"/>
  <c r="Y106" i="30"/>
  <c r="Z106" i="30" s="1"/>
  <c r="AA106" i="30" s="1"/>
  <c r="AB106" i="30" s="1"/>
  <c r="X106" i="30"/>
  <c r="V106" i="30"/>
  <c r="U106" i="30"/>
  <c r="M106" i="30"/>
  <c r="K106" i="30"/>
  <c r="J106" i="30"/>
  <c r="I106" i="30"/>
  <c r="G106" i="30"/>
  <c r="Y105" i="30"/>
  <c r="Z105" i="30" s="1"/>
  <c r="AA105" i="30" s="1"/>
  <c r="AB105" i="30" s="1"/>
  <c r="X105" i="30"/>
  <c r="U105" i="30"/>
  <c r="V105" i="30" s="1"/>
  <c r="M105" i="30"/>
  <c r="K105" i="30"/>
  <c r="J105" i="30"/>
  <c r="I105" i="30"/>
  <c r="G105" i="30"/>
  <c r="Y104" i="30"/>
  <c r="Z104" i="30" s="1"/>
  <c r="AA104" i="30" s="1"/>
  <c r="AB104" i="30" s="1"/>
  <c r="X104" i="30"/>
  <c r="V104" i="30"/>
  <c r="U104" i="30"/>
  <c r="M104" i="30"/>
  <c r="K104" i="30"/>
  <c r="J104" i="30"/>
  <c r="I104" i="30"/>
  <c r="G104" i="30"/>
  <c r="Z103" i="30"/>
  <c r="AA103" i="30" s="1"/>
  <c r="AB103" i="30" s="1"/>
  <c r="X103" i="30"/>
  <c r="Y103" i="30" s="1"/>
  <c r="U103" i="30"/>
  <c r="V103" i="30" s="1"/>
  <c r="M103" i="30"/>
  <c r="K103" i="30"/>
  <c r="J103" i="30"/>
  <c r="I103" i="30"/>
  <c r="G103" i="30"/>
  <c r="AA102" i="30"/>
  <c r="AB102" i="30" s="1"/>
  <c r="Y102" i="30"/>
  <c r="Z102" i="30" s="1"/>
  <c r="X102" i="30"/>
  <c r="V102" i="30"/>
  <c r="U102" i="30"/>
  <c r="M102" i="30"/>
  <c r="K102" i="30"/>
  <c r="J102" i="30"/>
  <c r="I102" i="30"/>
  <c r="G102" i="30"/>
  <c r="Z101" i="30"/>
  <c r="X101" i="30"/>
  <c r="Y101" i="30" s="1"/>
  <c r="V101" i="30"/>
  <c r="U101" i="30"/>
  <c r="M101" i="30"/>
  <c r="K101" i="30"/>
  <c r="J101" i="30"/>
  <c r="I101" i="30"/>
  <c r="G101" i="30"/>
  <c r="X100" i="30"/>
  <c r="Y100" i="30" s="1"/>
  <c r="Z100" i="30" s="1"/>
  <c r="V100" i="30"/>
  <c r="AA100" i="30" s="1"/>
  <c r="AB100" i="30" s="1"/>
  <c r="U100" i="30"/>
  <c r="M100" i="30"/>
  <c r="K100" i="30"/>
  <c r="J100" i="30"/>
  <c r="I100" i="30"/>
  <c r="G100" i="30"/>
  <c r="Z99" i="30"/>
  <c r="X99" i="30"/>
  <c r="Y99" i="30" s="1"/>
  <c r="U99" i="30"/>
  <c r="V99" i="30" s="1"/>
  <c r="AA99" i="30" s="1"/>
  <c r="AB99" i="30" s="1"/>
  <c r="M99" i="30"/>
  <c r="L99" i="30"/>
  <c r="K99" i="30"/>
  <c r="L103" i="30" s="1"/>
  <c r="J99" i="30"/>
  <c r="I99" i="30"/>
  <c r="G99" i="30"/>
  <c r="Y98" i="30"/>
  <c r="Z98" i="30" s="1"/>
  <c r="X98" i="30"/>
  <c r="V98" i="30"/>
  <c r="AA98" i="30" s="1"/>
  <c r="AB98" i="30" s="1"/>
  <c r="U98" i="30"/>
  <c r="M98" i="30"/>
  <c r="L98" i="30"/>
  <c r="K98" i="30"/>
  <c r="J98" i="30"/>
  <c r="I98" i="30"/>
  <c r="G98" i="30"/>
  <c r="X97" i="30"/>
  <c r="Y97" i="30" s="1"/>
  <c r="Z97" i="30" s="1"/>
  <c r="U97" i="30"/>
  <c r="V97" i="30" s="1"/>
  <c r="AA97" i="30" s="1"/>
  <c r="AB97" i="30" s="1"/>
  <c r="M97" i="30"/>
  <c r="K97" i="30"/>
  <c r="L101" i="30" s="1"/>
  <c r="J97" i="30"/>
  <c r="I97" i="30"/>
  <c r="G97" i="30"/>
  <c r="X96" i="30"/>
  <c r="Y96" i="30" s="1"/>
  <c r="Z96" i="30" s="1"/>
  <c r="U96" i="30"/>
  <c r="V96" i="30" s="1"/>
  <c r="M96" i="30"/>
  <c r="K96" i="30"/>
  <c r="L100" i="30" s="1"/>
  <c r="J96" i="30"/>
  <c r="I96" i="30"/>
  <c r="G96" i="30"/>
  <c r="Y95" i="30"/>
  <c r="Z95" i="30" s="1"/>
  <c r="X95" i="30"/>
  <c r="V95" i="30"/>
  <c r="U95" i="30"/>
  <c r="M95" i="30"/>
  <c r="K95" i="30"/>
  <c r="J95" i="30"/>
  <c r="I95" i="30"/>
  <c r="G95" i="30"/>
  <c r="Z94" i="30"/>
  <c r="AA94" i="30" s="1"/>
  <c r="AB94" i="30" s="1"/>
  <c r="X94" i="30"/>
  <c r="Y94" i="30" s="1"/>
  <c r="V94" i="30"/>
  <c r="U94" i="30"/>
  <c r="M94" i="30"/>
  <c r="K94" i="30"/>
  <c r="J94" i="30"/>
  <c r="I94" i="30"/>
  <c r="G94" i="30"/>
  <c r="Y93" i="30"/>
  <c r="Z93" i="30" s="1"/>
  <c r="AA93" i="30" s="1"/>
  <c r="AB93" i="30" s="1"/>
  <c r="X93" i="30"/>
  <c r="V93" i="30"/>
  <c r="U93" i="30"/>
  <c r="M93" i="30"/>
  <c r="K93" i="30"/>
  <c r="L97" i="30" s="1"/>
  <c r="J93" i="30"/>
  <c r="I93" i="30"/>
  <c r="G93" i="30"/>
  <c r="Y92" i="30"/>
  <c r="Z92" i="30" s="1"/>
  <c r="AA92" i="30" s="1"/>
  <c r="AB92" i="30" s="1"/>
  <c r="X92" i="30"/>
  <c r="V92" i="30"/>
  <c r="U92" i="30"/>
  <c r="M92" i="30"/>
  <c r="K92" i="30"/>
  <c r="L96" i="30" s="1"/>
  <c r="J92" i="30"/>
  <c r="I92" i="30"/>
  <c r="G92" i="30"/>
  <c r="AB91" i="30"/>
  <c r="Z91" i="30"/>
  <c r="AA91" i="30" s="1"/>
  <c r="Y91" i="30"/>
  <c r="X91" i="30"/>
  <c r="U91" i="30"/>
  <c r="V91" i="30" s="1"/>
  <c r="M91" i="30"/>
  <c r="K91" i="30"/>
  <c r="J91" i="30"/>
  <c r="I91" i="30"/>
  <c r="G91" i="30"/>
  <c r="AA90" i="30"/>
  <c r="AB90" i="30" s="1"/>
  <c r="Z90" i="30"/>
  <c r="Y90" i="30"/>
  <c r="X90" i="30"/>
  <c r="V90" i="30"/>
  <c r="U90" i="30"/>
  <c r="M90" i="30"/>
  <c r="K90" i="30"/>
  <c r="L94" i="30" s="1"/>
  <c r="J90" i="30"/>
  <c r="I90" i="30"/>
  <c r="G90" i="30"/>
  <c r="AB89" i="30"/>
  <c r="AA89" i="30"/>
  <c r="Z89" i="30"/>
  <c r="X89" i="30"/>
  <c r="Y89" i="30" s="1"/>
  <c r="V89" i="30"/>
  <c r="U89" i="30"/>
  <c r="M89" i="30"/>
  <c r="K89" i="30"/>
  <c r="L93" i="30" s="1"/>
  <c r="J89" i="30"/>
  <c r="I89" i="30"/>
  <c r="G89" i="30"/>
  <c r="AB88" i="30"/>
  <c r="AA88" i="30"/>
  <c r="Y88" i="30"/>
  <c r="Z88" i="30" s="1"/>
  <c r="X88" i="30"/>
  <c r="V88" i="30"/>
  <c r="U88" i="30"/>
  <c r="M88" i="30"/>
  <c r="K88" i="30"/>
  <c r="L92" i="30" s="1"/>
  <c r="J88" i="30"/>
  <c r="I88" i="30"/>
  <c r="G88" i="30"/>
  <c r="Z87" i="30"/>
  <c r="Y87" i="30"/>
  <c r="X87" i="30"/>
  <c r="V87" i="30"/>
  <c r="U87" i="30"/>
  <c r="M87" i="30"/>
  <c r="K87" i="30"/>
  <c r="L91" i="30" s="1"/>
  <c r="J87" i="30"/>
  <c r="I87" i="30"/>
  <c r="G87" i="30"/>
  <c r="AA86" i="30"/>
  <c r="AB86" i="30" s="1"/>
  <c r="Z86" i="30"/>
  <c r="Y86" i="30"/>
  <c r="X86" i="30"/>
  <c r="V86" i="30"/>
  <c r="U86" i="30"/>
  <c r="M86" i="30"/>
  <c r="K86" i="30"/>
  <c r="L90" i="30" s="1"/>
  <c r="J86" i="30"/>
  <c r="I86" i="30"/>
  <c r="G86" i="30"/>
  <c r="X85" i="30"/>
  <c r="Y85" i="30" s="1"/>
  <c r="Z85" i="30" s="1"/>
  <c r="U85" i="30"/>
  <c r="V85" i="30" s="1"/>
  <c r="M85" i="30"/>
  <c r="K85" i="30"/>
  <c r="J85" i="30"/>
  <c r="Y84" i="30"/>
  <c r="Z84" i="30" s="1"/>
  <c r="X84" i="30"/>
  <c r="U84" i="30"/>
  <c r="V84" i="30" s="1"/>
  <c r="AA84" i="30" s="1"/>
  <c r="AB84" i="30" s="1"/>
  <c r="M84" i="30"/>
  <c r="K84" i="30"/>
  <c r="L88" i="30" s="1"/>
  <c r="J84" i="30"/>
  <c r="H84" i="30"/>
  <c r="F84" i="30"/>
  <c r="Z83" i="30"/>
  <c r="AA83" i="30" s="1"/>
  <c r="AB83" i="30" s="1"/>
  <c r="Y83" i="30"/>
  <c r="X83" i="30"/>
  <c r="V83" i="30"/>
  <c r="U83" i="30"/>
  <c r="M83" i="30"/>
  <c r="K83" i="30"/>
  <c r="J83" i="30"/>
  <c r="H83" i="30"/>
  <c r="F83" i="30"/>
  <c r="X82" i="30"/>
  <c r="Y82" i="30" s="1"/>
  <c r="Z82" i="30" s="1"/>
  <c r="U82" i="30"/>
  <c r="V82" i="30" s="1"/>
  <c r="AA82" i="30" s="1"/>
  <c r="AB82" i="30" s="1"/>
  <c r="M82" i="30"/>
  <c r="L82" i="30"/>
  <c r="K82" i="30"/>
  <c r="J82" i="30"/>
  <c r="H82" i="30"/>
  <c r="F82" i="30"/>
  <c r="Y81" i="30"/>
  <c r="Z81" i="30" s="1"/>
  <c r="X81" i="30"/>
  <c r="U81" i="30"/>
  <c r="V81" i="30" s="1"/>
  <c r="AA81" i="30" s="1"/>
  <c r="AB81" i="30" s="1"/>
  <c r="M81" i="30"/>
  <c r="K81" i="30"/>
  <c r="J81" i="30"/>
  <c r="H81" i="30"/>
  <c r="F81" i="30"/>
  <c r="X80" i="30"/>
  <c r="Y80" i="30" s="1"/>
  <c r="Z80" i="30" s="1"/>
  <c r="V80" i="30"/>
  <c r="U80" i="30"/>
  <c r="M80" i="30"/>
  <c r="K80" i="30"/>
  <c r="J80" i="30"/>
  <c r="H80" i="30"/>
  <c r="F80" i="30"/>
  <c r="X79" i="30"/>
  <c r="Y79" i="30" s="1"/>
  <c r="Z79" i="30" s="1"/>
  <c r="U79" i="30"/>
  <c r="V79" i="30" s="1"/>
  <c r="M79" i="30"/>
  <c r="L79" i="30"/>
  <c r="K79" i="30"/>
  <c r="J79" i="30"/>
  <c r="H79" i="30"/>
  <c r="F79" i="30"/>
  <c r="X78" i="30"/>
  <c r="Y78" i="30" s="1"/>
  <c r="Z78" i="30" s="1"/>
  <c r="V78" i="30"/>
  <c r="AA78" i="30" s="1"/>
  <c r="AB78" i="30" s="1"/>
  <c r="U78" i="30"/>
  <c r="M78" i="30"/>
  <c r="K78" i="30"/>
  <c r="J78" i="30"/>
  <c r="H78" i="30"/>
  <c r="F78" i="30"/>
  <c r="X77" i="30"/>
  <c r="Y77" i="30" s="1"/>
  <c r="Z77" i="30" s="1"/>
  <c r="U77" i="30"/>
  <c r="V77" i="30" s="1"/>
  <c r="M77" i="30"/>
  <c r="K77" i="30"/>
  <c r="J77" i="30"/>
  <c r="H77" i="30"/>
  <c r="F77" i="30"/>
  <c r="Y76" i="30"/>
  <c r="Z76" i="30" s="1"/>
  <c r="X76" i="30"/>
  <c r="U76" i="30"/>
  <c r="V76" i="30" s="1"/>
  <c r="AA76" i="30" s="1"/>
  <c r="AB76" i="30" s="1"/>
  <c r="M76" i="30"/>
  <c r="K76" i="30"/>
  <c r="J76" i="30"/>
  <c r="H76" i="30"/>
  <c r="F76" i="30"/>
  <c r="Z75" i="30"/>
  <c r="X75" i="30"/>
  <c r="Y75" i="30" s="1"/>
  <c r="U75" i="30"/>
  <c r="V75" i="30" s="1"/>
  <c r="AA75" i="30" s="1"/>
  <c r="AB75" i="30" s="1"/>
  <c r="M75" i="30"/>
  <c r="K75" i="30"/>
  <c r="L75" i="30" s="1"/>
  <c r="J75" i="30"/>
  <c r="H75" i="30"/>
  <c r="F75" i="30"/>
  <c r="X74" i="30"/>
  <c r="Y74" i="30" s="1"/>
  <c r="Z74" i="30" s="1"/>
  <c r="U74" i="30"/>
  <c r="V74" i="30" s="1"/>
  <c r="M74" i="30"/>
  <c r="K74" i="30"/>
  <c r="J74" i="30"/>
  <c r="H74" i="30"/>
  <c r="F74" i="30"/>
  <c r="X73" i="30"/>
  <c r="Y73" i="30" s="1"/>
  <c r="Z73" i="30" s="1"/>
  <c r="U73" i="30"/>
  <c r="V73" i="30" s="1"/>
  <c r="M73" i="30"/>
  <c r="K73" i="30"/>
  <c r="L76" i="30" s="1"/>
  <c r="J73" i="30"/>
  <c r="H73" i="30"/>
  <c r="F73" i="30"/>
  <c r="X72" i="30"/>
  <c r="Y72" i="30" s="1"/>
  <c r="Z72" i="30" s="1"/>
  <c r="U72" i="30"/>
  <c r="V72" i="30" s="1"/>
  <c r="M72" i="30"/>
  <c r="L72" i="30"/>
  <c r="K72" i="30"/>
  <c r="J72" i="30"/>
  <c r="H72" i="30"/>
  <c r="F72" i="30"/>
  <c r="Z71" i="30"/>
  <c r="Y71" i="30"/>
  <c r="X71" i="30"/>
  <c r="U71" i="30"/>
  <c r="V71" i="30" s="1"/>
  <c r="M71" i="30"/>
  <c r="L71" i="30"/>
  <c r="K71" i="30"/>
  <c r="J71" i="30"/>
  <c r="H71" i="30"/>
  <c r="F71" i="30"/>
  <c r="Z70" i="30"/>
  <c r="X70" i="30"/>
  <c r="Y70" i="30" s="1"/>
  <c r="V70" i="30"/>
  <c r="AA70" i="30" s="1"/>
  <c r="AB70" i="30" s="1"/>
  <c r="U70" i="30"/>
  <c r="M70" i="30"/>
  <c r="K70" i="30"/>
  <c r="J70" i="30"/>
  <c r="H70" i="30"/>
  <c r="F70" i="30"/>
  <c r="X69" i="30"/>
  <c r="Y69" i="30" s="1"/>
  <c r="Z69" i="30" s="1"/>
  <c r="U69" i="30"/>
  <c r="V69" i="30" s="1"/>
  <c r="AA69" i="30" s="1"/>
  <c r="AB69" i="30" s="1"/>
  <c r="M69" i="30"/>
  <c r="K69" i="30"/>
  <c r="J69" i="30"/>
  <c r="H69" i="30"/>
  <c r="F69" i="30"/>
  <c r="X68" i="30"/>
  <c r="Y68" i="30" s="1"/>
  <c r="Z68" i="30" s="1"/>
  <c r="V68" i="30"/>
  <c r="U68" i="30"/>
  <c r="M68" i="30"/>
  <c r="K68" i="30"/>
  <c r="J68" i="30"/>
  <c r="H68" i="30"/>
  <c r="F68" i="30"/>
  <c r="X67" i="30"/>
  <c r="Y67" i="30" s="1"/>
  <c r="Z67" i="30" s="1"/>
  <c r="V67" i="30"/>
  <c r="U67" i="30"/>
  <c r="M67" i="30"/>
  <c r="K67" i="30"/>
  <c r="J67" i="30"/>
  <c r="H67" i="30"/>
  <c r="F67" i="30"/>
  <c r="X66" i="30"/>
  <c r="Y66" i="30" s="1"/>
  <c r="Z66" i="30" s="1"/>
  <c r="AA66" i="30" s="1"/>
  <c r="AB66" i="30" s="1"/>
  <c r="V66" i="30"/>
  <c r="U66" i="30"/>
  <c r="M66" i="30"/>
  <c r="K66" i="30"/>
  <c r="L70" i="30" s="1"/>
  <c r="J66" i="30"/>
  <c r="H66" i="30"/>
  <c r="F66" i="30"/>
  <c r="AB65" i="30"/>
  <c r="Z65" i="30"/>
  <c r="AA65" i="30" s="1"/>
  <c r="Y65" i="30"/>
  <c r="X65" i="30"/>
  <c r="U65" i="30"/>
  <c r="V65" i="30" s="1"/>
  <c r="M65" i="30"/>
  <c r="K65" i="30"/>
  <c r="L69" i="30" s="1"/>
  <c r="J65" i="30"/>
  <c r="H65" i="30"/>
  <c r="F65" i="30"/>
  <c r="AB64" i="30"/>
  <c r="AA64" i="30"/>
  <c r="Y64" i="30"/>
  <c r="Z64" i="30" s="1"/>
  <c r="X64" i="30"/>
  <c r="U64" i="30"/>
  <c r="V64" i="30" s="1"/>
  <c r="M64" i="30"/>
  <c r="K64" i="30"/>
  <c r="L68" i="30" s="1"/>
  <c r="J64" i="30"/>
  <c r="H64" i="30"/>
  <c r="F64" i="30"/>
  <c r="AA63" i="30"/>
  <c r="AB63" i="30" s="1"/>
  <c r="Z63" i="30"/>
  <c r="X63" i="30"/>
  <c r="Y63" i="30" s="1"/>
  <c r="U63" i="30"/>
  <c r="V63" i="30" s="1"/>
  <c r="M63" i="30"/>
  <c r="K63" i="30"/>
  <c r="J63" i="30"/>
  <c r="H63" i="30"/>
  <c r="F63" i="30"/>
  <c r="Y62" i="30"/>
  <c r="Z62" i="30" s="1"/>
  <c r="X62" i="30"/>
  <c r="U62" i="30"/>
  <c r="V62" i="30" s="1"/>
  <c r="AA62" i="30" s="1"/>
  <c r="AB62" i="30" s="1"/>
  <c r="M62" i="30"/>
  <c r="K62" i="30"/>
  <c r="J62" i="30"/>
  <c r="H62" i="30"/>
  <c r="F62" i="30"/>
  <c r="Z61" i="30"/>
  <c r="Y61" i="30"/>
  <c r="X61" i="30"/>
  <c r="U61" i="30"/>
  <c r="V61" i="30" s="1"/>
  <c r="M61" i="30"/>
  <c r="K61" i="30"/>
  <c r="L65" i="30" s="1"/>
  <c r="J61" i="30"/>
  <c r="H61" i="30"/>
  <c r="F61" i="30"/>
  <c r="Y60" i="30"/>
  <c r="Z60" i="30" s="1"/>
  <c r="X60" i="30"/>
  <c r="U60" i="30"/>
  <c r="V60" i="30" s="1"/>
  <c r="M60" i="30"/>
  <c r="K60" i="30"/>
  <c r="J60" i="30"/>
  <c r="H60" i="30"/>
  <c r="F60" i="30"/>
  <c r="Z59" i="30"/>
  <c r="AA59" i="30" s="1"/>
  <c r="AB59" i="30" s="1"/>
  <c r="Y59" i="30"/>
  <c r="X59" i="30"/>
  <c r="V59" i="30"/>
  <c r="U59" i="30"/>
  <c r="M59" i="30"/>
  <c r="K59" i="30"/>
  <c r="J59" i="30"/>
  <c r="H59" i="30"/>
  <c r="F59" i="30"/>
  <c r="X58" i="30"/>
  <c r="Y58" i="30" s="1"/>
  <c r="Z58" i="30" s="1"/>
  <c r="U58" i="30"/>
  <c r="V58" i="30" s="1"/>
  <c r="AA58" i="30" s="1"/>
  <c r="AB58" i="30" s="1"/>
  <c r="M58" i="30"/>
  <c r="K58" i="30"/>
  <c r="J58" i="30"/>
  <c r="H58" i="30"/>
  <c r="F58" i="30"/>
  <c r="Y57" i="30"/>
  <c r="Z57" i="30" s="1"/>
  <c r="X57" i="30"/>
  <c r="U57" i="30"/>
  <c r="V57" i="30" s="1"/>
  <c r="M57" i="30"/>
  <c r="K57" i="30"/>
  <c r="J57" i="30"/>
  <c r="H57" i="30"/>
  <c r="F57" i="30"/>
  <c r="X56" i="30"/>
  <c r="Y56" i="30" s="1"/>
  <c r="Z56" i="30" s="1"/>
  <c r="U56" i="30"/>
  <c r="V56" i="30" s="1"/>
  <c r="AA56" i="30" s="1"/>
  <c r="AB56" i="30" s="1"/>
  <c r="M56" i="30"/>
  <c r="K56" i="30"/>
  <c r="J56" i="30"/>
  <c r="H56" i="30"/>
  <c r="F56" i="30"/>
  <c r="X55" i="30"/>
  <c r="Y55" i="30" s="1"/>
  <c r="Z55" i="30" s="1"/>
  <c r="V55" i="30"/>
  <c r="AA55" i="30" s="1"/>
  <c r="AB55" i="30" s="1"/>
  <c r="U55" i="30"/>
  <c r="M55" i="30"/>
  <c r="K55" i="30"/>
  <c r="L59" i="30" s="1"/>
  <c r="J55" i="30"/>
  <c r="H55" i="30"/>
  <c r="F55" i="30"/>
  <c r="X54" i="30"/>
  <c r="Y54" i="30" s="1"/>
  <c r="Z54" i="30" s="1"/>
  <c r="V54" i="30"/>
  <c r="AA54" i="30" s="1"/>
  <c r="AB54" i="30" s="1"/>
  <c r="U54" i="30"/>
  <c r="M54" i="30"/>
  <c r="K54" i="30"/>
  <c r="J54" i="30"/>
  <c r="H54" i="30"/>
  <c r="F54" i="30"/>
  <c r="Y53" i="30"/>
  <c r="Z53" i="30" s="1"/>
  <c r="X53" i="30"/>
  <c r="U53" i="30"/>
  <c r="V53" i="30" s="1"/>
  <c r="M53" i="30"/>
  <c r="K53" i="30"/>
  <c r="J53" i="30"/>
  <c r="H53" i="30"/>
  <c r="F53" i="30"/>
  <c r="Y52" i="30"/>
  <c r="Z52" i="30" s="1"/>
  <c r="X52" i="30"/>
  <c r="U52" i="30"/>
  <c r="V52" i="30" s="1"/>
  <c r="M52" i="30"/>
  <c r="K52" i="30"/>
  <c r="J52" i="30"/>
  <c r="H52" i="30"/>
  <c r="F52" i="30"/>
  <c r="X51" i="30"/>
  <c r="Y51" i="30" s="1"/>
  <c r="Z51" i="30" s="1"/>
  <c r="U51" i="30"/>
  <c r="V51" i="30" s="1"/>
  <c r="M51" i="30"/>
  <c r="K51" i="30"/>
  <c r="J51" i="30"/>
  <c r="H51" i="30"/>
  <c r="F51" i="30"/>
  <c r="X50" i="30"/>
  <c r="Y50" i="30" s="1"/>
  <c r="Z50" i="30" s="1"/>
  <c r="U50" i="30"/>
  <c r="V50" i="30" s="1"/>
  <c r="M50" i="30"/>
  <c r="L50" i="30"/>
  <c r="K50" i="30"/>
  <c r="J50" i="30"/>
  <c r="H50" i="30"/>
  <c r="F50" i="30"/>
  <c r="Y49" i="30"/>
  <c r="Z49" i="30" s="1"/>
  <c r="X49" i="30"/>
  <c r="U49" i="30"/>
  <c r="V49" i="30" s="1"/>
  <c r="M49" i="30"/>
  <c r="K49" i="30"/>
  <c r="L53" i="30" s="1"/>
  <c r="J49" i="30"/>
  <c r="H49" i="30"/>
  <c r="F49" i="30"/>
  <c r="Y48" i="30"/>
  <c r="Z48" i="30" s="1"/>
  <c r="X48" i="30"/>
  <c r="U48" i="30"/>
  <c r="V48" i="30" s="1"/>
  <c r="AA48" i="30" s="1"/>
  <c r="AB48" i="30" s="1"/>
  <c r="M48" i="30"/>
  <c r="K48" i="30"/>
  <c r="L52" i="30" s="1"/>
  <c r="J48" i="30"/>
  <c r="H48" i="30"/>
  <c r="F48" i="30"/>
  <c r="Y47" i="30"/>
  <c r="Z47" i="30" s="1"/>
  <c r="X47" i="30"/>
  <c r="V47" i="30"/>
  <c r="U47" i="30"/>
  <c r="M47" i="30"/>
  <c r="L47" i="30"/>
  <c r="K47" i="30"/>
  <c r="J47" i="30"/>
  <c r="H47" i="30"/>
  <c r="F47" i="30"/>
  <c r="X46" i="30"/>
  <c r="Y46" i="30" s="1"/>
  <c r="Z46" i="30" s="1"/>
  <c r="U46" i="30"/>
  <c r="V46" i="30" s="1"/>
  <c r="M46" i="30"/>
  <c r="K46" i="30"/>
  <c r="J46" i="30"/>
  <c r="H46" i="30"/>
  <c r="F46" i="30"/>
  <c r="Y45" i="30"/>
  <c r="Z45" i="30" s="1"/>
  <c r="X45" i="30"/>
  <c r="V45" i="30"/>
  <c r="AA45" i="30" s="1"/>
  <c r="AB45" i="30" s="1"/>
  <c r="U45" i="30"/>
  <c r="M45" i="30"/>
  <c r="K45" i="30"/>
  <c r="J45" i="30"/>
  <c r="H45" i="30"/>
  <c r="F45" i="30"/>
  <c r="X44" i="30"/>
  <c r="Y44" i="30" s="1"/>
  <c r="Z44" i="30" s="1"/>
  <c r="V44" i="30"/>
  <c r="U44" i="30"/>
  <c r="M44" i="30"/>
  <c r="K44" i="30"/>
  <c r="J44" i="30"/>
  <c r="H44" i="30"/>
  <c r="F44" i="30"/>
  <c r="X43" i="30"/>
  <c r="Y43" i="30" s="1"/>
  <c r="Z43" i="30" s="1"/>
  <c r="AA43" i="30" s="1"/>
  <c r="AB43" i="30" s="1"/>
  <c r="V43" i="30"/>
  <c r="U43" i="30"/>
  <c r="M43" i="30"/>
  <c r="K43" i="30"/>
  <c r="J43" i="30"/>
  <c r="H43" i="30"/>
  <c r="F43" i="30"/>
  <c r="Z42" i="30"/>
  <c r="Y42" i="30"/>
  <c r="X42" i="30"/>
  <c r="U42" i="30"/>
  <c r="V42" i="30" s="1"/>
  <c r="AA42" i="30" s="1"/>
  <c r="AB42" i="30" s="1"/>
  <c r="M42" i="30"/>
  <c r="K42" i="30"/>
  <c r="L46" i="30" s="1"/>
  <c r="J42" i="30"/>
  <c r="H42" i="30"/>
  <c r="F42" i="30"/>
  <c r="AB41" i="30"/>
  <c r="AA41" i="30"/>
  <c r="Z41" i="30"/>
  <c r="Y41" i="30"/>
  <c r="X41" i="30"/>
  <c r="V41" i="30"/>
  <c r="U41" i="30"/>
  <c r="M41" i="30"/>
  <c r="L41" i="30"/>
  <c r="K41" i="30"/>
  <c r="J41" i="30"/>
  <c r="H41" i="30"/>
  <c r="F41" i="30"/>
  <c r="X40" i="30"/>
  <c r="Y40" i="30" s="1"/>
  <c r="Z40" i="30" s="1"/>
  <c r="AA40" i="30" s="1"/>
  <c r="AB40" i="30" s="1"/>
  <c r="U40" i="30"/>
  <c r="V40" i="30" s="1"/>
  <c r="M40" i="30"/>
  <c r="K40" i="30"/>
  <c r="J40" i="30"/>
  <c r="H40" i="30"/>
  <c r="F40" i="30"/>
  <c r="Y39" i="30"/>
  <c r="Z39" i="30" s="1"/>
  <c r="X39" i="30"/>
  <c r="U39" i="30"/>
  <c r="V39" i="30" s="1"/>
  <c r="M39" i="30"/>
  <c r="K39" i="30"/>
  <c r="J39" i="30"/>
  <c r="H39" i="30"/>
  <c r="F39" i="30"/>
  <c r="X38" i="30"/>
  <c r="Y38" i="30" s="1"/>
  <c r="Z38" i="30" s="1"/>
  <c r="U38" i="30"/>
  <c r="V38" i="30" s="1"/>
  <c r="AA38" i="30" s="1"/>
  <c r="AB38" i="30" s="1"/>
  <c r="M38" i="30"/>
  <c r="L38" i="30"/>
  <c r="K38" i="30"/>
  <c r="J38" i="30"/>
  <c r="H38" i="30"/>
  <c r="F38" i="30"/>
  <c r="X37" i="30"/>
  <c r="Y37" i="30" s="1"/>
  <c r="Z37" i="30" s="1"/>
  <c r="V37" i="30"/>
  <c r="AA37" i="30" s="1"/>
  <c r="AB37" i="30" s="1"/>
  <c r="U37" i="30"/>
  <c r="M37" i="30"/>
  <c r="K37" i="30"/>
  <c r="J37" i="30"/>
  <c r="H37" i="30"/>
  <c r="F37" i="30"/>
  <c r="X36" i="30"/>
  <c r="Y36" i="30" s="1"/>
  <c r="Z36" i="30" s="1"/>
  <c r="U36" i="30"/>
  <c r="V36" i="30" s="1"/>
  <c r="M36" i="30"/>
  <c r="L36" i="30"/>
  <c r="K36" i="30"/>
  <c r="J36" i="30"/>
  <c r="H36" i="30"/>
  <c r="F36" i="30"/>
  <c r="Y35" i="30"/>
  <c r="Z35" i="30" s="1"/>
  <c r="X35" i="30"/>
  <c r="U35" i="30"/>
  <c r="V35" i="30" s="1"/>
  <c r="M35" i="30"/>
  <c r="L35" i="30"/>
  <c r="K35" i="30"/>
  <c r="J35" i="30"/>
  <c r="H35" i="30"/>
  <c r="F35" i="30"/>
  <c r="X34" i="30"/>
  <c r="Y34" i="30" s="1"/>
  <c r="Z34" i="30" s="1"/>
  <c r="V34" i="30"/>
  <c r="AA34" i="30" s="1"/>
  <c r="AB34" i="30" s="1"/>
  <c r="U34" i="30"/>
  <c r="M34" i="30"/>
  <c r="K34" i="30"/>
  <c r="J34" i="30"/>
  <c r="H34" i="30"/>
  <c r="F34" i="30"/>
  <c r="AB33" i="30"/>
  <c r="Y33" i="30"/>
  <c r="Z33" i="30" s="1"/>
  <c r="X33" i="30"/>
  <c r="V33" i="30"/>
  <c r="AA33" i="30" s="1"/>
  <c r="U33" i="30"/>
  <c r="M33" i="30"/>
  <c r="K33" i="30"/>
  <c r="J33" i="30"/>
  <c r="H33" i="30"/>
  <c r="F33" i="30"/>
  <c r="X32" i="30"/>
  <c r="Y32" i="30" s="1"/>
  <c r="Z32" i="30" s="1"/>
  <c r="V32" i="30"/>
  <c r="U32" i="30"/>
  <c r="M32" i="30"/>
  <c r="K32" i="30"/>
  <c r="J32" i="30"/>
  <c r="H32" i="30"/>
  <c r="F32" i="30"/>
  <c r="Y31" i="30"/>
  <c r="Z31" i="30" s="1"/>
  <c r="AA31" i="30" s="1"/>
  <c r="AB31" i="30" s="1"/>
  <c r="X31" i="30"/>
  <c r="V31" i="30"/>
  <c r="U31" i="30"/>
  <c r="M31" i="30"/>
  <c r="K31" i="30"/>
  <c r="J31" i="30"/>
  <c r="H31" i="30"/>
  <c r="F31" i="30"/>
  <c r="Y30" i="30"/>
  <c r="Z30" i="30" s="1"/>
  <c r="X30" i="30"/>
  <c r="U30" i="30"/>
  <c r="V30" i="30" s="1"/>
  <c r="AA30" i="30" s="1"/>
  <c r="AB30" i="30" s="1"/>
  <c r="M30" i="30"/>
  <c r="K30" i="30"/>
  <c r="L34" i="30" s="1"/>
  <c r="J30" i="30"/>
  <c r="H30" i="30"/>
  <c r="F30" i="30"/>
  <c r="Z29" i="30"/>
  <c r="AA29" i="30" s="1"/>
  <c r="AB29" i="30" s="1"/>
  <c r="Y29" i="30"/>
  <c r="X29" i="30"/>
  <c r="V29" i="30"/>
  <c r="U29" i="30"/>
  <c r="M29" i="30"/>
  <c r="K29" i="30"/>
  <c r="J29" i="30"/>
  <c r="H29" i="30"/>
  <c r="F29" i="30"/>
  <c r="X28" i="30"/>
  <c r="Y28" i="30" s="1"/>
  <c r="Z28" i="30" s="1"/>
  <c r="U28" i="30"/>
  <c r="V28" i="30" s="1"/>
  <c r="AA28" i="30" s="1"/>
  <c r="AB28" i="30" s="1"/>
  <c r="M28" i="30"/>
  <c r="L28" i="30"/>
  <c r="K28" i="30"/>
  <c r="J28" i="30"/>
  <c r="H28" i="30"/>
  <c r="F28" i="30"/>
  <c r="Y27" i="30"/>
  <c r="Z27" i="30" s="1"/>
  <c r="X27" i="30"/>
  <c r="V27" i="30"/>
  <c r="AA27" i="30" s="1"/>
  <c r="AB27" i="30" s="1"/>
  <c r="U27" i="30"/>
  <c r="M27" i="30"/>
  <c r="K27" i="30"/>
  <c r="J27" i="30"/>
  <c r="H27" i="30"/>
  <c r="F27" i="30"/>
  <c r="X26" i="30"/>
  <c r="Y26" i="30" s="1"/>
  <c r="Z26" i="30" s="1"/>
  <c r="U26" i="30"/>
  <c r="V26" i="30" s="1"/>
  <c r="AA26" i="30" s="1"/>
  <c r="AB26" i="30" s="1"/>
  <c r="M26" i="30"/>
  <c r="K26" i="30"/>
  <c r="J26" i="30"/>
  <c r="H26" i="30"/>
  <c r="F26" i="30"/>
  <c r="Y25" i="30"/>
  <c r="Z25" i="30" s="1"/>
  <c r="X25" i="30"/>
  <c r="V25" i="30"/>
  <c r="U25" i="30"/>
  <c r="M25" i="30"/>
  <c r="L25" i="30"/>
  <c r="K25" i="30"/>
  <c r="J25" i="30"/>
  <c r="H25" i="30"/>
  <c r="F25" i="30"/>
  <c r="Z24" i="30"/>
  <c r="X24" i="30"/>
  <c r="Y24" i="30" s="1"/>
  <c r="U24" i="30"/>
  <c r="V24" i="30" s="1"/>
  <c r="M24" i="30"/>
  <c r="L24" i="30"/>
  <c r="K24" i="30"/>
  <c r="L26" i="30" s="1"/>
  <c r="J24" i="30"/>
  <c r="H24" i="30"/>
  <c r="F24" i="30"/>
  <c r="Y23" i="30"/>
  <c r="Z23" i="30" s="1"/>
  <c r="X23" i="30"/>
  <c r="V23" i="30"/>
  <c r="U23" i="30"/>
  <c r="M23" i="30"/>
  <c r="L23" i="30"/>
  <c r="K23" i="30"/>
  <c r="J23" i="30"/>
  <c r="H23" i="30"/>
  <c r="F23" i="30"/>
  <c r="Z22" i="30"/>
  <c r="X22" i="30"/>
  <c r="Y22" i="30" s="1"/>
  <c r="V22" i="30"/>
  <c r="AA22" i="30" s="1"/>
  <c r="AB22" i="30" s="1"/>
  <c r="U22" i="30"/>
  <c r="M22" i="30"/>
  <c r="K22" i="30"/>
  <c r="J22" i="30"/>
  <c r="H22" i="30"/>
  <c r="F22" i="30"/>
  <c r="Y21" i="30"/>
  <c r="Z21" i="30" s="1"/>
  <c r="X21" i="30"/>
  <c r="V21" i="30"/>
  <c r="AA21" i="30" s="1"/>
  <c r="AB21" i="30" s="1"/>
  <c r="U21" i="30"/>
  <c r="M21" i="30"/>
  <c r="L21" i="30"/>
  <c r="K21" i="30"/>
  <c r="J21" i="30"/>
  <c r="H21" i="30"/>
  <c r="F21" i="30"/>
  <c r="X20" i="30"/>
  <c r="Y20" i="30" s="1"/>
  <c r="Z20" i="30" s="1"/>
  <c r="AA20" i="30" s="1"/>
  <c r="AB20" i="30" s="1"/>
  <c r="U20" i="30"/>
  <c r="V20" i="30" s="1"/>
  <c r="M20" i="30"/>
  <c r="L20" i="30"/>
  <c r="K20" i="30"/>
  <c r="J20" i="30"/>
  <c r="H20" i="30"/>
  <c r="F20" i="30"/>
  <c r="X19" i="30"/>
  <c r="Y19" i="30" s="1"/>
  <c r="Z19" i="30" s="1"/>
  <c r="U19" i="30"/>
  <c r="V19" i="30" s="1"/>
  <c r="M19" i="30"/>
  <c r="K19" i="30"/>
  <c r="J19" i="30"/>
  <c r="H19" i="30"/>
  <c r="F19" i="30"/>
  <c r="Y18" i="30"/>
  <c r="Z18" i="30" s="1"/>
  <c r="X18" i="30"/>
  <c r="V18" i="30"/>
  <c r="U18" i="30"/>
  <c r="O18" i="30"/>
  <c r="M18" i="30"/>
  <c r="K18" i="30"/>
  <c r="L22" i="30" s="1"/>
  <c r="J18" i="30"/>
  <c r="H18" i="30"/>
  <c r="F18" i="30"/>
  <c r="Z17" i="30"/>
  <c r="Y17" i="30"/>
  <c r="X17" i="30"/>
  <c r="U17" i="30"/>
  <c r="V17" i="30" s="1"/>
  <c r="AA17" i="30" s="1"/>
  <c r="AB17" i="30" s="1"/>
  <c r="Q17" i="30"/>
  <c r="M17" i="30"/>
  <c r="K17" i="30"/>
  <c r="L17" i="30" s="1"/>
  <c r="J17" i="30"/>
  <c r="H17" i="30"/>
  <c r="F17" i="30"/>
  <c r="X16" i="30"/>
  <c r="Y16" i="30" s="1"/>
  <c r="Z16" i="30" s="1"/>
  <c r="U16" i="30"/>
  <c r="V16" i="30" s="1"/>
  <c r="AA16" i="30" s="1"/>
  <c r="AB16" i="30" s="1"/>
  <c r="Q16" i="30"/>
  <c r="R16" i="30" s="1"/>
  <c r="O16" i="30"/>
  <c r="M16" i="30"/>
  <c r="K16" i="30"/>
  <c r="J16" i="30"/>
  <c r="H16" i="30"/>
  <c r="F16" i="30"/>
  <c r="Z15" i="30"/>
  <c r="X15" i="30"/>
  <c r="Y15" i="30" s="1"/>
  <c r="U15" i="30"/>
  <c r="V15" i="30" s="1"/>
  <c r="R15" i="30"/>
  <c r="Q15" i="30"/>
  <c r="O15" i="30"/>
  <c r="M15" i="30"/>
  <c r="K15" i="30"/>
  <c r="J15" i="30"/>
  <c r="H15" i="30"/>
  <c r="F15" i="30"/>
  <c r="Y14" i="30"/>
  <c r="Z14" i="30" s="1"/>
  <c r="X14" i="30"/>
  <c r="V14" i="30"/>
  <c r="U14" i="30"/>
  <c r="Q14" i="30"/>
  <c r="M14" i="30"/>
  <c r="K14" i="30"/>
  <c r="J14" i="30"/>
  <c r="H14" i="30"/>
  <c r="F14" i="30"/>
  <c r="Z13" i="30"/>
  <c r="Y13" i="30"/>
  <c r="X13" i="30"/>
  <c r="U13" i="30"/>
  <c r="V13" i="30" s="1"/>
  <c r="R13" i="30"/>
  <c r="M13" i="30"/>
  <c r="K13" i="30"/>
  <c r="J13" i="30"/>
  <c r="H13" i="30"/>
  <c r="F13" i="30"/>
  <c r="X12" i="30"/>
  <c r="Y12" i="30" s="1"/>
  <c r="Z12" i="30" s="1"/>
  <c r="U12" i="30"/>
  <c r="V12" i="30" s="1"/>
  <c r="AA12" i="30" s="1"/>
  <c r="AB12" i="30" s="1"/>
  <c r="Q12" i="30"/>
  <c r="R21" i="30" s="1"/>
  <c r="S21" i="30" s="1"/>
  <c r="Q21" i="30" s="1"/>
  <c r="M12" i="30"/>
  <c r="K12" i="30"/>
  <c r="L16" i="30" s="1"/>
  <c r="J12" i="30"/>
  <c r="H12" i="30"/>
  <c r="F12" i="30"/>
  <c r="X11" i="30"/>
  <c r="Y11" i="30" s="1"/>
  <c r="Z11" i="30" s="1"/>
  <c r="V11" i="30"/>
  <c r="AA11" i="30" s="1"/>
  <c r="AB11" i="30" s="1"/>
  <c r="U11" i="30"/>
  <c r="Q11" i="30"/>
  <c r="M11" i="30"/>
  <c r="L11" i="30"/>
  <c r="K11" i="30"/>
  <c r="L15" i="30" s="1"/>
  <c r="J11" i="30"/>
  <c r="H11" i="30"/>
  <c r="F11" i="30"/>
  <c r="Y10" i="30"/>
  <c r="Z10" i="30" s="1"/>
  <c r="X10" i="30"/>
  <c r="U10" i="30"/>
  <c r="V10" i="30" s="1"/>
  <c r="AA10" i="30" s="1"/>
  <c r="AB10" i="30" s="1"/>
  <c r="M10" i="30"/>
  <c r="L10" i="30"/>
  <c r="K10" i="30"/>
  <c r="J10" i="30"/>
  <c r="H10" i="30"/>
  <c r="F10" i="30"/>
  <c r="Z9" i="30"/>
  <c r="Y9" i="30"/>
  <c r="X9" i="30"/>
  <c r="U9" i="30"/>
  <c r="V9" i="30" s="1"/>
  <c r="AA9" i="30" s="1"/>
  <c r="AB9" i="30" s="1"/>
  <c r="M9" i="30"/>
  <c r="K9" i="30"/>
  <c r="J9" i="30"/>
  <c r="H9" i="30"/>
  <c r="F9" i="30"/>
  <c r="X8" i="30"/>
  <c r="Y8" i="30" s="1"/>
  <c r="Z8" i="30" s="1"/>
  <c r="U8" i="30"/>
  <c r="V8" i="30" s="1"/>
  <c r="AA8" i="30" s="1"/>
  <c r="AB8" i="30" s="1"/>
  <c r="M8" i="30"/>
  <c r="K8" i="30"/>
  <c r="J8" i="30"/>
  <c r="H8" i="30"/>
  <c r="F8" i="30"/>
  <c r="Y7" i="30"/>
  <c r="Z7" i="30" s="1"/>
  <c r="X7" i="30"/>
  <c r="V7" i="30"/>
  <c r="AA7" i="30" s="1"/>
  <c r="AB7" i="30" s="1"/>
  <c r="U7" i="30"/>
  <c r="M7" i="30"/>
  <c r="K7" i="30"/>
  <c r="J7" i="30"/>
  <c r="H7" i="30"/>
  <c r="F7" i="30"/>
  <c r="Z6" i="30"/>
  <c r="Y6" i="30"/>
  <c r="X6" i="30"/>
  <c r="V6" i="30"/>
  <c r="AA6" i="30" s="1"/>
  <c r="AB6" i="30" s="1"/>
  <c r="U6" i="30"/>
  <c r="Q6" i="30"/>
  <c r="M6" i="30"/>
  <c r="K6" i="30"/>
  <c r="J6" i="30"/>
  <c r="H6" i="30"/>
  <c r="F6" i="30"/>
  <c r="X5" i="30"/>
  <c r="Y5" i="30" s="1"/>
  <c r="Z5" i="30" s="1"/>
  <c r="U5" i="30"/>
  <c r="V5" i="30" s="1"/>
  <c r="Q5" i="30"/>
  <c r="M5" i="30"/>
  <c r="K5" i="30"/>
  <c r="L9" i="30" s="1"/>
  <c r="J5" i="30"/>
  <c r="H5" i="30"/>
  <c r="F5" i="30"/>
  <c r="Z4" i="30"/>
  <c r="Y4" i="30"/>
  <c r="X4" i="30"/>
  <c r="U4" i="30"/>
  <c r="V4" i="30" s="1"/>
  <c r="AA4" i="30" s="1"/>
  <c r="AB4" i="30" s="1"/>
  <c r="Q4" i="30"/>
  <c r="O4" i="30"/>
  <c r="M4" i="30"/>
  <c r="K4" i="30"/>
  <c r="J4" i="30"/>
  <c r="H4" i="30"/>
  <c r="F4" i="30"/>
  <c r="X3" i="30"/>
  <c r="Y3" i="30" s="1"/>
  <c r="Z3" i="30" s="1"/>
  <c r="U3" i="30"/>
  <c r="V3" i="30" s="1"/>
  <c r="AA3" i="30" s="1"/>
  <c r="AB3" i="30" s="1"/>
  <c r="Q3" i="30"/>
  <c r="O3" i="30"/>
  <c r="M3" i="30"/>
  <c r="K3" i="30"/>
  <c r="J3" i="30"/>
  <c r="H3" i="30"/>
  <c r="F3" i="30"/>
  <c r="X2" i="30"/>
  <c r="Y2" i="30" s="1"/>
  <c r="Z2" i="30" s="1"/>
  <c r="V2" i="30"/>
  <c r="U2" i="30"/>
  <c r="Q2" i="30"/>
  <c r="M2" i="30"/>
  <c r="H2" i="30"/>
  <c r="F2" i="30"/>
  <c r="Q1" i="30"/>
  <c r="X84" i="29"/>
  <c r="Y84" i="29" s="1"/>
  <c r="Z84" i="29" s="1"/>
  <c r="V84" i="29"/>
  <c r="U84" i="29"/>
  <c r="M84" i="29"/>
  <c r="K84" i="29"/>
  <c r="J84" i="29"/>
  <c r="I84" i="29"/>
  <c r="G84" i="29"/>
  <c r="Y83" i="29"/>
  <c r="Z83" i="29" s="1"/>
  <c r="X83" i="29"/>
  <c r="V83" i="29"/>
  <c r="U83" i="29"/>
  <c r="M83" i="29"/>
  <c r="L83" i="29"/>
  <c r="K83" i="29"/>
  <c r="J83" i="29"/>
  <c r="I83" i="29"/>
  <c r="G83" i="29"/>
  <c r="AB82" i="29"/>
  <c r="Y82" i="29"/>
  <c r="Z82" i="29" s="1"/>
  <c r="X82" i="29"/>
  <c r="V82" i="29"/>
  <c r="AA82" i="29" s="1"/>
  <c r="U82" i="29"/>
  <c r="M82" i="29"/>
  <c r="L82" i="29"/>
  <c r="K82" i="29"/>
  <c r="L84" i="29" s="1"/>
  <c r="J82" i="29"/>
  <c r="I82" i="29"/>
  <c r="G82" i="29"/>
  <c r="Y81" i="29"/>
  <c r="Z81" i="29" s="1"/>
  <c r="X81" i="29"/>
  <c r="U81" i="29"/>
  <c r="V81" i="29" s="1"/>
  <c r="M81" i="29"/>
  <c r="L81" i="29"/>
  <c r="K81" i="29"/>
  <c r="J81" i="29"/>
  <c r="I81" i="29"/>
  <c r="G81" i="29"/>
  <c r="X80" i="29"/>
  <c r="Y80" i="29" s="1"/>
  <c r="Z80" i="29" s="1"/>
  <c r="V80" i="29"/>
  <c r="U80" i="29"/>
  <c r="M80" i="29"/>
  <c r="K80" i="29"/>
  <c r="J80" i="29"/>
  <c r="I80" i="29"/>
  <c r="G80" i="29"/>
  <c r="X79" i="29"/>
  <c r="Y79" i="29" s="1"/>
  <c r="Z79" i="29" s="1"/>
  <c r="V79" i="29"/>
  <c r="U79" i="29"/>
  <c r="M79" i="29"/>
  <c r="K79" i="29"/>
  <c r="J79" i="29"/>
  <c r="I79" i="29"/>
  <c r="G79" i="29"/>
  <c r="X78" i="29"/>
  <c r="Y78" i="29" s="1"/>
  <c r="Z78" i="29" s="1"/>
  <c r="V78" i="29"/>
  <c r="U78" i="29"/>
  <c r="M78" i="29"/>
  <c r="K78" i="29"/>
  <c r="J78" i="29"/>
  <c r="I78" i="29"/>
  <c r="G78" i="29"/>
  <c r="X77" i="29"/>
  <c r="Y77" i="29" s="1"/>
  <c r="Z77" i="29" s="1"/>
  <c r="AA77" i="29" s="1"/>
  <c r="AB77" i="29" s="1"/>
  <c r="U77" i="29"/>
  <c r="V77" i="29" s="1"/>
  <c r="M77" i="29"/>
  <c r="K77" i="29"/>
  <c r="J77" i="29"/>
  <c r="I77" i="29"/>
  <c r="G77" i="29"/>
  <c r="Z76" i="29"/>
  <c r="Y76" i="29"/>
  <c r="X76" i="29"/>
  <c r="V76" i="29"/>
  <c r="U76" i="29"/>
  <c r="M76" i="29"/>
  <c r="K76" i="29"/>
  <c r="J76" i="29"/>
  <c r="I76" i="29"/>
  <c r="G76" i="29"/>
  <c r="X75" i="29"/>
  <c r="Y75" i="29" s="1"/>
  <c r="Z75" i="29" s="1"/>
  <c r="V75" i="29"/>
  <c r="AA75" i="29" s="1"/>
  <c r="AB75" i="29" s="1"/>
  <c r="U75" i="29"/>
  <c r="M75" i="29"/>
  <c r="K75" i="29"/>
  <c r="J75" i="29"/>
  <c r="I75" i="29"/>
  <c r="G75" i="29"/>
  <c r="X74" i="29"/>
  <c r="Y74" i="29" s="1"/>
  <c r="Z74" i="29" s="1"/>
  <c r="AA74" i="29" s="1"/>
  <c r="AB74" i="29" s="1"/>
  <c r="U74" i="29"/>
  <c r="V74" i="29" s="1"/>
  <c r="M74" i="29"/>
  <c r="K74" i="29"/>
  <c r="L78" i="29" s="1"/>
  <c r="J74" i="29"/>
  <c r="I74" i="29"/>
  <c r="G74" i="29"/>
  <c r="Y73" i="29"/>
  <c r="Z73" i="29" s="1"/>
  <c r="X73" i="29"/>
  <c r="U73" i="29"/>
  <c r="V73" i="29" s="1"/>
  <c r="AA73" i="29" s="1"/>
  <c r="AB73" i="29" s="1"/>
  <c r="M73" i="29"/>
  <c r="K73" i="29"/>
  <c r="L77" i="29" s="1"/>
  <c r="J73" i="29"/>
  <c r="I73" i="29"/>
  <c r="G73" i="29"/>
  <c r="AA72" i="29"/>
  <c r="AB72" i="29" s="1"/>
  <c r="X72" i="29"/>
  <c r="Y72" i="29" s="1"/>
  <c r="Z72" i="29" s="1"/>
  <c r="U72" i="29"/>
  <c r="V72" i="29" s="1"/>
  <c r="M72" i="29"/>
  <c r="K72" i="29"/>
  <c r="L76" i="29" s="1"/>
  <c r="J72" i="29"/>
  <c r="I72" i="29"/>
  <c r="G72" i="29"/>
  <c r="X71" i="29"/>
  <c r="Y71" i="29" s="1"/>
  <c r="Z71" i="29" s="1"/>
  <c r="U71" i="29"/>
  <c r="V71" i="29" s="1"/>
  <c r="AA71" i="29" s="1"/>
  <c r="AB71" i="29" s="1"/>
  <c r="M71" i="29"/>
  <c r="K71" i="29"/>
  <c r="L75" i="29" s="1"/>
  <c r="J71" i="29"/>
  <c r="I71" i="29"/>
  <c r="G71" i="29"/>
  <c r="X70" i="29"/>
  <c r="Y70" i="29" s="1"/>
  <c r="Z70" i="29" s="1"/>
  <c r="U70" i="29"/>
  <c r="V70" i="29" s="1"/>
  <c r="M70" i="29"/>
  <c r="K70" i="29"/>
  <c r="L74" i="29" s="1"/>
  <c r="J70" i="29"/>
  <c r="I70" i="29"/>
  <c r="G70" i="29"/>
  <c r="Z69" i="29"/>
  <c r="X69" i="29"/>
  <c r="Y69" i="29" s="1"/>
  <c r="U69" i="29"/>
  <c r="V69" i="29" s="1"/>
  <c r="M69" i="29"/>
  <c r="K69" i="29"/>
  <c r="J69" i="29"/>
  <c r="I69" i="29"/>
  <c r="G69" i="29"/>
  <c r="Y68" i="29"/>
  <c r="Z68" i="29" s="1"/>
  <c r="X68" i="29"/>
  <c r="U68" i="29"/>
  <c r="V68" i="29" s="1"/>
  <c r="AA68" i="29" s="1"/>
  <c r="AB68" i="29" s="1"/>
  <c r="M68" i="29"/>
  <c r="K68" i="29"/>
  <c r="L72" i="29" s="1"/>
  <c r="J68" i="29"/>
  <c r="I68" i="29"/>
  <c r="G68" i="29"/>
  <c r="Y67" i="29"/>
  <c r="Z67" i="29" s="1"/>
  <c r="X67" i="29"/>
  <c r="V67" i="29"/>
  <c r="U67" i="29"/>
  <c r="M67" i="29"/>
  <c r="L67" i="29"/>
  <c r="K67" i="29"/>
  <c r="J67" i="29"/>
  <c r="I67" i="29"/>
  <c r="G67" i="29"/>
  <c r="X66" i="29"/>
  <c r="Y66" i="29" s="1"/>
  <c r="Z66" i="29" s="1"/>
  <c r="V66" i="29"/>
  <c r="U66" i="29"/>
  <c r="M66" i="29"/>
  <c r="K66" i="29"/>
  <c r="J66" i="29"/>
  <c r="I66" i="29"/>
  <c r="G66" i="29"/>
  <c r="X65" i="29"/>
  <c r="Y65" i="29" s="1"/>
  <c r="Z65" i="29" s="1"/>
  <c r="AA65" i="29" s="1"/>
  <c r="AB65" i="29" s="1"/>
  <c r="U65" i="29"/>
  <c r="V65" i="29" s="1"/>
  <c r="M65" i="29"/>
  <c r="K65" i="29"/>
  <c r="J65" i="29"/>
  <c r="I65" i="29"/>
  <c r="G65" i="29"/>
  <c r="Z64" i="29"/>
  <c r="Y64" i="29"/>
  <c r="X64" i="29"/>
  <c r="V64" i="29"/>
  <c r="U64" i="29"/>
  <c r="M64" i="29"/>
  <c r="K64" i="29"/>
  <c r="J64" i="29"/>
  <c r="I64" i="29"/>
  <c r="G64" i="29"/>
  <c r="X63" i="29"/>
  <c r="Y63" i="29" s="1"/>
  <c r="Z63" i="29" s="1"/>
  <c r="AA63" i="29" s="1"/>
  <c r="AB63" i="29" s="1"/>
  <c r="V63" i="29"/>
  <c r="U63" i="29"/>
  <c r="M63" i="29"/>
  <c r="K63" i="29"/>
  <c r="J63" i="29"/>
  <c r="I63" i="29"/>
  <c r="G63" i="29"/>
  <c r="X62" i="29"/>
  <c r="Y62" i="29" s="1"/>
  <c r="Z62" i="29" s="1"/>
  <c r="U62" i="29"/>
  <c r="V62" i="29" s="1"/>
  <c r="AA62" i="29" s="1"/>
  <c r="AB62" i="29" s="1"/>
  <c r="M62" i="29"/>
  <c r="K62" i="29"/>
  <c r="L66" i="29" s="1"/>
  <c r="J62" i="29"/>
  <c r="I62" i="29"/>
  <c r="G62" i="29"/>
  <c r="Y61" i="29"/>
  <c r="Z61" i="29" s="1"/>
  <c r="X61" i="29"/>
  <c r="V61" i="29"/>
  <c r="AA61" i="29" s="1"/>
  <c r="AB61" i="29" s="1"/>
  <c r="U61" i="29"/>
  <c r="M61" i="29"/>
  <c r="K61" i="29"/>
  <c r="L65" i="29" s="1"/>
  <c r="J61" i="29"/>
  <c r="I61" i="29"/>
  <c r="G61" i="29"/>
  <c r="X60" i="29"/>
  <c r="Y60" i="29" s="1"/>
  <c r="Z60" i="29" s="1"/>
  <c r="AA60" i="29" s="1"/>
  <c r="AB60" i="29" s="1"/>
  <c r="U60" i="29"/>
  <c r="V60" i="29" s="1"/>
  <c r="M60" i="29"/>
  <c r="K60" i="29"/>
  <c r="L64" i="29" s="1"/>
  <c r="J60" i="29"/>
  <c r="I60" i="29"/>
  <c r="G60" i="29"/>
  <c r="X59" i="29"/>
  <c r="Y59" i="29" s="1"/>
  <c r="Z59" i="29" s="1"/>
  <c r="U59" i="29"/>
  <c r="V59" i="29" s="1"/>
  <c r="M59" i="29"/>
  <c r="K59" i="29"/>
  <c r="L63" i="29" s="1"/>
  <c r="J59" i="29"/>
  <c r="I59" i="29"/>
  <c r="G59" i="29"/>
  <c r="X58" i="29"/>
  <c r="Y58" i="29" s="1"/>
  <c r="Z58" i="29" s="1"/>
  <c r="U58" i="29"/>
  <c r="V58" i="29" s="1"/>
  <c r="M58" i="29"/>
  <c r="K58" i="29"/>
  <c r="L62" i="29" s="1"/>
  <c r="J58" i="29"/>
  <c r="I58" i="29"/>
  <c r="G58" i="29"/>
  <c r="X57" i="29"/>
  <c r="Y57" i="29" s="1"/>
  <c r="Z57" i="29" s="1"/>
  <c r="U57" i="29"/>
  <c r="V57" i="29" s="1"/>
  <c r="M57" i="29"/>
  <c r="K57" i="29"/>
  <c r="L61" i="29" s="1"/>
  <c r="J57" i="29"/>
  <c r="X56" i="29"/>
  <c r="Y56" i="29" s="1"/>
  <c r="Z56" i="29" s="1"/>
  <c r="U56" i="29"/>
  <c r="V56" i="29" s="1"/>
  <c r="M56" i="29"/>
  <c r="L56" i="29"/>
  <c r="K56" i="29"/>
  <c r="L60" i="29" s="1"/>
  <c r="J56" i="29"/>
  <c r="H56" i="29"/>
  <c r="F56" i="29"/>
  <c r="X55" i="29"/>
  <c r="Y55" i="29" s="1"/>
  <c r="Z55" i="29" s="1"/>
  <c r="U55" i="29"/>
  <c r="V55" i="29" s="1"/>
  <c r="AA55" i="29" s="1"/>
  <c r="AB55" i="29" s="1"/>
  <c r="M55" i="29"/>
  <c r="L55" i="29"/>
  <c r="K55" i="29"/>
  <c r="L59" i="29" s="1"/>
  <c r="J55" i="29"/>
  <c r="H55" i="29"/>
  <c r="F55" i="29"/>
  <c r="Y54" i="29"/>
  <c r="Z54" i="29" s="1"/>
  <c r="X54" i="29"/>
  <c r="V54" i="29"/>
  <c r="AA54" i="29" s="1"/>
  <c r="AB54" i="29" s="1"/>
  <c r="U54" i="29"/>
  <c r="M54" i="29"/>
  <c r="L54" i="29"/>
  <c r="K54" i="29"/>
  <c r="L58" i="29" s="1"/>
  <c r="J54" i="29"/>
  <c r="H54" i="29"/>
  <c r="F54" i="29"/>
  <c r="X53" i="29"/>
  <c r="Y53" i="29" s="1"/>
  <c r="Z53" i="29" s="1"/>
  <c r="U53" i="29"/>
  <c r="V53" i="29" s="1"/>
  <c r="M53" i="29"/>
  <c r="K53" i="29"/>
  <c r="J53" i="29"/>
  <c r="H53" i="29"/>
  <c r="F53" i="29"/>
  <c r="Y52" i="29"/>
  <c r="Z52" i="29" s="1"/>
  <c r="AA52" i="29" s="1"/>
  <c r="AB52" i="29" s="1"/>
  <c r="X52" i="29"/>
  <c r="V52" i="29"/>
  <c r="U52" i="29"/>
  <c r="M52" i="29"/>
  <c r="K52" i="29"/>
  <c r="J52" i="29"/>
  <c r="H52" i="29"/>
  <c r="F52" i="29"/>
  <c r="Z51" i="29"/>
  <c r="X51" i="29"/>
  <c r="Y51" i="29" s="1"/>
  <c r="V51" i="29"/>
  <c r="AA51" i="29" s="1"/>
  <c r="AB51" i="29" s="1"/>
  <c r="U51" i="29"/>
  <c r="M51" i="29"/>
  <c r="K51" i="29"/>
  <c r="J51" i="29"/>
  <c r="H51" i="29"/>
  <c r="F51" i="29"/>
  <c r="Z50" i="29"/>
  <c r="X50" i="29"/>
  <c r="Y50" i="29" s="1"/>
  <c r="V50" i="29"/>
  <c r="U50" i="29"/>
  <c r="M50" i="29"/>
  <c r="K50" i="29"/>
  <c r="J50" i="29"/>
  <c r="H50" i="29"/>
  <c r="F50" i="29"/>
  <c r="X49" i="29"/>
  <c r="Y49" i="29" s="1"/>
  <c r="Z49" i="29" s="1"/>
  <c r="AA49" i="29" s="1"/>
  <c r="AB49" i="29" s="1"/>
  <c r="V49" i="29"/>
  <c r="U49" i="29"/>
  <c r="M49" i="29"/>
  <c r="K49" i="29"/>
  <c r="L53" i="29" s="1"/>
  <c r="J49" i="29"/>
  <c r="H49" i="29"/>
  <c r="F49" i="29"/>
  <c r="Z48" i="29"/>
  <c r="AA48" i="29" s="1"/>
  <c r="AB48" i="29" s="1"/>
  <c r="Y48" i="29"/>
  <c r="X48" i="29"/>
  <c r="U48" i="29"/>
  <c r="V48" i="29" s="1"/>
  <c r="M48" i="29"/>
  <c r="K48" i="29"/>
  <c r="J48" i="29"/>
  <c r="H48" i="29"/>
  <c r="F48" i="29"/>
  <c r="AB47" i="29"/>
  <c r="Z47" i="29"/>
  <c r="AA47" i="29" s="1"/>
  <c r="Y47" i="29"/>
  <c r="X47" i="29"/>
  <c r="V47" i="29"/>
  <c r="U47" i="29"/>
  <c r="M47" i="29"/>
  <c r="L47" i="29"/>
  <c r="K47" i="29"/>
  <c r="J47" i="29"/>
  <c r="H47" i="29"/>
  <c r="F47" i="29"/>
  <c r="AA46" i="29"/>
  <c r="AB46" i="29" s="1"/>
  <c r="Z46" i="29"/>
  <c r="X46" i="29"/>
  <c r="Y46" i="29" s="1"/>
  <c r="V46" i="29"/>
  <c r="U46" i="29"/>
  <c r="M46" i="29"/>
  <c r="L46" i="29"/>
  <c r="K46" i="29"/>
  <c r="L50" i="29" s="1"/>
  <c r="J46" i="29"/>
  <c r="H46" i="29"/>
  <c r="F46" i="29"/>
  <c r="Y45" i="29"/>
  <c r="Z45" i="29" s="1"/>
  <c r="AA45" i="29" s="1"/>
  <c r="AB45" i="29" s="1"/>
  <c r="X45" i="29"/>
  <c r="V45" i="29"/>
  <c r="U45" i="29"/>
  <c r="M45" i="29"/>
  <c r="L45" i="29"/>
  <c r="K45" i="29"/>
  <c r="J45" i="29"/>
  <c r="H45" i="29"/>
  <c r="F45" i="29"/>
  <c r="Y44" i="29"/>
  <c r="Z44" i="29" s="1"/>
  <c r="X44" i="29"/>
  <c r="V44" i="29"/>
  <c r="U44" i="29"/>
  <c r="M44" i="29"/>
  <c r="K44" i="29"/>
  <c r="J44" i="29"/>
  <c r="H44" i="29"/>
  <c r="F44" i="29"/>
  <c r="Z43" i="29"/>
  <c r="AA43" i="29" s="1"/>
  <c r="AB43" i="29" s="1"/>
  <c r="Y43" i="29"/>
  <c r="X43" i="29"/>
  <c r="V43" i="29"/>
  <c r="U43" i="29"/>
  <c r="M43" i="29"/>
  <c r="K43" i="29"/>
  <c r="J43" i="29"/>
  <c r="H43" i="29"/>
  <c r="F43" i="29"/>
  <c r="Z42" i="29"/>
  <c r="AA42" i="29" s="1"/>
  <c r="AB42" i="29" s="1"/>
  <c r="X42" i="29"/>
  <c r="Y42" i="29" s="1"/>
  <c r="V42" i="29"/>
  <c r="U42" i="29"/>
  <c r="M42" i="29"/>
  <c r="K42" i="29"/>
  <c r="L44" i="29" s="1"/>
  <c r="J42" i="29"/>
  <c r="H42" i="29"/>
  <c r="F42" i="29"/>
  <c r="AA41" i="29"/>
  <c r="AB41" i="29" s="1"/>
  <c r="Y41" i="29"/>
  <c r="Z41" i="29" s="1"/>
  <c r="X41" i="29"/>
  <c r="U41" i="29"/>
  <c r="V41" i="29" s="1"/>
  <c r="M41" i="29"/>
  <c r="L41" i="29"/>
  <c r="K41" i="29"/>
  <c r="J41" i="29"/>
  <c r="H41" i="29"/>
  <c r="F41" i="29"/>
  <c r="Z40" i="29"/>
  <c r="Y40" i="29"/>
  <c r="X40" i="29"/>
  <c r="V40" i="29"/>
  <c r="AA40" i="29" s="1"/>
  <c r="AB40" i="29" s="1"/>
  <c r="U40" i="29"/>
  <c r="M40" i="29"/>
  <c r="K40" i="29"/>
  <c r="J40" i="29"/>
  <c r="H40" i="29"/>
  <c r="F40" i="29"/>
  <c r="X39" i="29"/>
  <c r="Y39" i="29" s="1"/>
  <c r="Z39" i="29" s="1"/>
  <c r="U39" i="29"/>
  <c r="V39" i="29" s="1"/>
  <c r="AA39" i="29" s="1"/>
  <c r="AB39" i="29" s="1"/>
  <c r="M39" i="29"/>
  <c r="K39" i="29"/>
  <c r="L43" i="29" s="1"/>
  <c r="J39" i="29"/>
  <c r="H39" i="29"/>
  <c r="F39" i="29"/>
  <c r="X38" i="29"/>
  <c r="Y38" i="29" s="1"/>
  <c r="Z38" i="29" s="1"/>
  <c r="V38" i="29"/>
  <c r="U38" i="29"/>
  <c r="M38" i="29"/>
  <c r="K38" i="29"/>
  <c r="J38" i="29"/>
  <c r="H38" i="29"/>
  <c r="F38" i="29"/>
  <c r="Y37" i="29"/>
  <c r="Z37" i="29" s="1"/>
  <c r="X37" i="29"/>
  <c r="V37" i="29"/>
  <c r="AA37" i="29" s="1"/>
  <c r="AB37" i="29" s="1"/>
  <c r="U37" i="29"/>
  <c r="M37" i="29"/>
  <c r="K37" i="29"/>
  <c r="J37" i="29"/>
  <c r="H37" i="29"/>
  <c r="F37" i="29"/>
  <c r="Z36" i="29"/>
  <c r="X36" i="29"/>
  <c r="Y36" i="29" s="1"/>
  <c r="U36" i="29"/>
  <c r="V36" i="29" s="1"/>
  <c r="M36" i="29"/>
  <c r="L36" i="29"/>
  <c r="K36" i="29"/>
  <c r="J36" i="29"/>
  <c r="H36" i="29"/>
  <c r="F36" i="29"/>
  <c r="Y35" i="29"/>
  <c r="Z35" i="29" s="1"/>
  <c r="X35" i="29"/>
  <c r="U35" i="29"/>
  <c r="V35" i="29" s="1"/>
  <c r="M35" i="29"/>
  <c r="K35" i="29"/>
  <c r="L39" i="29" s="1"/>
  <c r="J35" i="29"/>
  <c r="H35" i="29"/>
  <c r="F35" i="29"/>
  <c r="X34" i="29"/>
  <c r="Y34" i="29" s="1"/>
  <c r="Z34" i="29" s="1"/>
  <c r="U34" i="29"/>
  <c r="V34" i="29" s="1"/>
  <c r="AA34" i="29" s="1"/>
  <c r="AB34" i="29" s="1"/>
  <c r="M34" i="29"/>
  <c r="K34" i="29"/>
  <c r="L38" i="29" s="1"/>
  <c r="J34" i="29"/>
  <c r="H34" i="29"/>
  <c r="F34" i="29"/>
  <c r="X33" i="29"/>
  <c r="Y33" i="29" s="1"/>
  <c r="Z33" i="29" s="1"/>
  <c r="AA33" i="29" s="1"/>
  <c r="AB33" i="29" s="1"/>
  <c r="U33" i="29"/>
  <c r="V33" i="29" s="1"/>
  <c r="M33" i="29"/>
  <c r="K33" i="29"/>
  <c r="J33" i="29"/>
  <c r="H33" i="29"/>
  <c r="F33" i="29"/>
  <c r="Z32" i="29"/>
  <c r="Y32" i="29"/>
  <c r="X32" i="29"/>
  <c r="U32" i="29"/>
  <c r="V32" i="29" s="1"/>
  <c r="M32" i="29"/>
  <c r="K32" i="29"/>
  <c r="J32" i="29"/>
  <c r="H32" i="29"/>
  <c r="F32" i="29"/>
  <c r="Z31" i="29"/>
  <c r="X31" i="29"/>
  <c r="Y31" i="29" s="1"/>
  <c r="U31" i="29"/>
  <c r="V31" i="29" s="1"/>
  <c r="AA31" i="29" s="1"/>
  <c r="AB31" i="29" s="1"/>
  <c r="M31" i="29"/>
  <c r="K31" i="29"/>
  <c r="L31" i="29" s="1"/>
  <c r="J31" i="29"/>
  <c r="H31" i="29"/>
  <c r="F31" i="29"/>
  <c r="Y30" i="29"/>
  <c r="Z30" i="29" s="1"/>
  <c r="X30" i="29"/>
  <c r="U30" i="29"/>
  <c r="V30" i="29" s="1"/>
  <c r="AA30" i="29" s="1"/>
  <c r="AB30" i="29" s="1"/>
  <c r="M30" i="29"/>
  <c r="L30" i="29"/>
  <c r="K30" i="29"/>
  <c r="J30" i="29"/>
  <c r="H30" i="29"/>
  <c r="F30" i="29"/>
  <c r="Z29" i="29"/>
  <c r="X29" i="29"/>
  <c r="Y29" i="29" s="1"/>
  <c r="V29" i="29"/>
  <c r="U29" i="29"/>
  <c r="M29" i="29"/>
  <c r="K29" i="29"/>
  <c r="J29" i="29"/>
  <c r="H29" i="29"/>
  <c r="F29" i="29"/>
  <c r="X28" i="29"/>
  <c r="Y28" i="29" s="1"/>
  <c r="Z28" i="29" s="1"/>
  <c r="U28" i="29"/>
  <c r="V28" i="29" s="1"/>
  <c r="AA28" i="29" s="1"/>
  <c r="AB28" i="29" s="1"/>
  <c r="M28" i="29"/>
  <c r="K28" i="29"/>
  <c r="J28" i="29"/>
  <c r="H28" i="29"/>
  <c r="F28" i="29"/>
  <c r="Y27" i="29"/>
  <c r="Z27" i="29" s="1"/>
  <c r="X27" i="29"/>
  <c r="V27" i="29"/>
  <c r="AA27" i="29" s="1"/>
  <c r="AB27" i="29" s="1"/>
  <c r="U27" i="29"/>
  <c r="M27" i="29"/>
  <c r="K27" i="29"/>
  <c r="J27" i="29"/>
  <c r="H27" i="29"/>
  <c r="F27" i="29"/>
  <c r="X26" i="29"/>
  <c r="Y26" i="29" s="1"/>
  <c r="Z26" i="29" s="1"/>
  <c r="V26" i="29"/>
  <c r="U26" i="29"/>
  <c r="M26" i="29"/>
  <c r="K26" i="29"/>
  <c r="J26" i="29"/>
  <c r="H26" i="29"/>
  <c r="F26" i="29"/>
  <c r="X25" i="29"/>
  <c r="Y25" i="29" s="1"/>
  <c r="Z25" i="29" s="1"/>
  <c r="AA25" i="29" s="1"/>
  <c r="AB25" i="29" s="1"/>
  <c r="V25" i="29"/>
  <c r="U25" i="29"/>
  <c r="M25" i="29"/>
  <c r="K25" i="29"/>
  <c r="L29" i="29" s="1"/>
  <c r="J25" i="29"/>
  <c r="H25" i="29"/>
  <c r="F25" i="29"/>
  <c r="Y24" i="29"/>
  <c r="Z24" i="29" s="1"/>
  <c r="AA24" i="29" s="1"/>
  <c r="AB24" i="29" s="1"/>
  <c r="X24" i="29"/>
  <c r="U24" i="29"/>
  <c r="V24" i="29" s="1"/>
  <c r="M24" i="29"/>
  <c r="K24" i="29"/>
  <c r="L28" i="29" s="1"/>
  <c r="J24" i="29"/>
  <c r="H24" i="29"/>
  <c r="F24" i="29"/>
  <c r="Z23" i="29"/>
  <c r="AA23" i="29" s="1"/>
  <c r="AB23" i="29" s="1"/>
  <c r="Y23" i="29"/>
  <c r="X23" i="29"/>
  <c r="V23" i="29"/>
  <c r="U23" i="29"/>
  <c r="M23" i="29"/>
  <c r="K23" i="29"/>
  <c r="J23" i="29"/>
  <c r="H23" i="29"/>
  <c r="F23" i="29"/>
  <c r="AA22" i="29"/>
  <c r="AB22" i="29" s="1"/>
  <c r="Z22" i="29"/>
  <c r="X22" i="29"/>
  <c r="Y22" i="29" s="1"/>
  <c r="V22" i="29"/>
  <c r="U22" i="29"/>
  <c r="M22" i="29"/>
  <c r="K22" i="29"/>
  <c r="J22" i="29"/>
  <c r="H22" i="29"/>
  <c r="F22" i="29"/>
  <c r="Z21" i="29"/>
  <c r="X21" i="29"/>
  <c r="Y21" i="29" s="1"/>
  <c r="V21" i="29"/>
  <c r="U21" i="29"/>
  <c r="S21" i="29"/>
  <c r="R21" i="29"/>
  <c r="Q21" i="29"/>
  <c r="M21" i="29"/>
  <c r="K21" i="29"/>
  <c r="J21" i="29"/>
  <c r="H21" i="29"/>
  <c r="F21" i="29"/>
  <c r="X20" i="29"/>
  <c r="Y20" i="29" s="1"/>
  <c r="Z20" i="29" s="1"/>
  <c r="V20" i="29"/>
  <c r="U20" i="29"/>
  <c r="M20" i="29"/>
  <c r="K20" i="29"/>
  <c r="J20" i="29"/>
  <c r="H20" i="29"/>
  <c r="F20" i="29"/>
  <c r="X19" i="29"/>
  <c r="Y19" i="29" s="1"/>
  <c r="Z19" i="29" s="1"/>
  <c r="U19" i="29"/>
  <c r="V19" i="29" s="1"/>
  <c r="M19" i="29"/>
  <c r="K19" i="29"/>
  <c r="J19" i="29"/>
  <c r="H19" i="29"/>
  <c r="F19" i="29"/>
  <c r="X18" i="29"/>
  <c r="Y18" i="29" s="1"/>
  <c r="Z18" i="29" s="1"/>
  <c r="V18" i="29"/>
  <c r="U18" i="29"/>
  <c r="O18" i="29"/>
  <c r="M18" i="29"/>
  <c r="K18" i="29"/>
  <c r="J18" i="29"/>
  <c r="H18" i="29"/>
  <c r="F18" i="29"/>
  <c r="Y17" i="29"/>
  <c r="Z17" i="29" s="1"/>
  <c r="AA17" i="29" s="1"/>
  <c r="AB17" i="29" s="1"/>
  <c r="X17" i="29"/>
  <c r="V17" i="29"/>
  <c r="U17" i="29"/>
  <c r="Q17" i="29"/>
  <c r="M17" i="29"/>
  <c r="L17" i="29"/>
  <c r="K17" i="29"/>
  <c r="J17" i="29"/>
  <c r="H17" i="29"/>
  <c r="F17" i="29"/>
  <c r="Y16" i="29"/>
  <c r="Z16" i="29" s="1"/>
  <c r="X16" i="29"/>
  <c r="U16" i="29"/>
  <c r="V16" i="29" s="1"/>
  <c r="AA16" i="29" s="1"/>
  <c r="AB16" i="29" s="1"/>
  <c r="Q16" i="29"/>
  <c r="R16" i="29" s="1"/>
  <c r="O16" i="29"/>
  <c r="M16" i="29"/>
  <c r="K16" i="29"/>
  <c r="J16" i="29"/>
  <c r="H16" i="29"/>
  <c r="F16" i="29"/>
  <c r="X15" i="29"/>
  <c r="Y15" i="29" s="1"/>
  <c r="Z15" i="29" s="1"/>
  <c r="U15" i="29"/>
  <c r="V15" i="29" s="1"/>
  <c r="R15" i="29"/>
  <c r="Q15" i="29"/>
  <c r="O15" i="29"/>
  <c r="M15" i="29"/>
  <c r="K15" i="29"/>
  <c r="J15" i="29"/>
  <c r="H15" i="29"/>
  <c r="F15" i="29"/>
  <c r="AB14" i="29"/>
  <c r="X14" i="29"/>
  <c r="Y14" i="29" s="1"/>
  <c r="Z14" i="29" s="1"/>
  <c r="U14" i="29"/>
  <c r="V14" i="29" s="1"/>
  <c r="AA14" i="29" s="1"/>
  <c r="Q14" i="29"/>
  <c r="M14" i="29"/>
  <c r="K14" i="29"/>
  <c r="J14" i="29"/>
  <c r="H14" i="29"/>
  <c r="F14" i="29"/>
  <c r="Z13" i="29"/>
  <c r="X13" i="29"/>
  <c r="Y13" i="29" s="1"/>
  <c r="V13" i="29"/>
  <c r="U13" i="29"/>
  <c r="R13" i="29"/>
  <c r="M13" i="29"/>
  <c r="K13" i="29"/>
  <c r="J13" i="29"/>
  <c r="H13" i="29"/>
  <c r="F13" i="29"/>
  <c r="AA12" i="29"/>
  <c r="AB12" i="29" s="1"/>
  <c r="Y12" i="29"/>
  <c r="Z12" i="29" s="1"/>
  <c r="X12" i="29"/>
  <c r="V12" i="29"/>
  <c r="U12" i="29"/>
  <c r="Q12" i="29"/>
  <c r="M12" i="29"/>
  <c r="K12" i="29"/>
  <c r="L14" i="29" s="1"/>
  <c r="J12" i="29"/>
  <c r="H12" i="29"/>
  <c r="F12" i="29"/>
  <c r="Z11" i="29"/>
  <c r="AA11" i="29" s="1"/>
  <c r="AB11" i="29" s="1"/>
  <c r="X11" i="29"/>
  <c r="Y11" i="29" s="1"/>
  <c r="V11" i="29"/>
  <c r="U11" i="29"/>
  <c r="Q11" i="29"/>
  <c r="M11" i="29"/>
  <c r="K11" i="29"/>
  <c r="J11" i="29"/>
  <c r="H11" i="29"/>
  <c r="F11" i="29"/>
  <c r="Z10" i="29"/>
  <c r="Y10" i="29"/>
  <c r="X10" i="29"/>
  <c r="U10" i="29"/>
  <c r="V10" i="29" s="1"/>
  <c r="AA10" i="29" s="1"/>
  <c r="AB10" i="29" s="1"/>
  <c r="M10" i="29"/>
  <c r="K10" i="29"/>
  <c r="J10" i="29"/>
  <c r="H10" i="29"/>
  <c r="F10" i="29"/>
  <c r="Z9" i="29"/>
  <c r="Y9" i="29"/>
  <c r="X9" i="29"/>
  <c r="U9" i="29"/>
  <c r="V9" i="29" s="1"/>
  <c r="AA9" i="29" s="1"/>
  <c r="AB9" i="29" s="1"/>
  <c r="M9" i="29"/>
  <c r="K9" i="29"/>
  <c r="J9" i="29"/>
  <c r="H9" i="29"/>
  <c r="F9" i="29"/>
  <c r="Z8" i="29"/>
  <c r="X8" i="29"/>
  <c r="Y8" i="29" s="1"/>
  <c r="U8" i="29"/>
  <c r="V8" i="29" s="1"/>
  <c r="AA8" i="29" s="1"/>
  <c r="AB8" i="29" s="1"/>
  <c r="M8" i="29"/>
  <c r="K8" i="29"/>
  <c r="L12" i="29" s="1"/>
  <c r="J8" i="29"/>
  <c r="H8" i="29"/>
  <c r="F8" i="29"/>
  <c r="Y7" i="29"/>
  <c r="Z7" i="29" s="1"/>
  <c r="X7" i="29"/>
  <c r="U7" i="29"/>
  <c r="V7" i="29" s="1"/>
  <c r="AA7" i="29" s="1"/>
  <c r="AB7" i="29" s="1"/>
  <c r="M7" i="29"/>
  <c r="K7" i="29"/>
  <c r="L11" i="29" s="1"/>
  <c r="J7" i="29"/>
  <c r="H7" i="29"/>
  <c r="F7" i="29"/>
  <c r="Z6" i="29"/>
  <c r="Y6" i="29"/>
  <c r="X6" i="29"/>
  <c r="V6" i="29"/>
  <c r="AA6" i="29" s="1"/>
  <c r="AB6" i="29" s="1"/>
  <c r="U6" i="29"/>
  <c r="Q6" i="29"/>
  <c r="M6" i="29"/>
  <c r="K6" i="29"/>
  <c r="L10" i="29" s="1"/>
  <c r="J6" i="29"/>
  <c r="H6" i="29"/>
  <c r="F6" i="29"/>
  <c r="Z5" i="29"/>
  <c r="Y5" i="29"/>
  <c r="X5" i="29"/>
  <c r="U5" i="29"/>
  <c r="V5" i="29" s="1"/>
  <c r="AA5" i="29" s="1"/>
  <c r="AB5" i="29" s="1"/>
  <c r="Q5" i="29"/>
  <c r="M5" i="29"/>
  <c r="K5" i="29"/>
  <c r="J5" i="29"/>
  <c r="H5" i="29"/>
  <c r="F5" i="29"/>
  <c r="X4" i="29"/>
  <c r="Y4" i="29" s="1"/>
  <c r="Z4" i="29" s="1"/>
  <c r="V4" i="29"/>
  <c r="U4" i="29"/>
  <c r="Q4" i="29"/>
  <c r="O4" i="29"/>
  <c r="M4" i="29"/>
  <c r="K4" i="29"/>
  <c r="J4" i="29"/>
  <c r="H4" i="29"/>
  <c r="F4" i="29"/>
  <c r="Z3" i="29"/>
  <c r="X3" i="29"/>
  <c r="Y3" i="29" s="1"/>
  <c r="U3" i="29"/>
  <c r="V3" i="29" s="1"/>
  <c r="Q3" i="29"/>
  <c r="O3" i="29"/>
  <c r="M3" i="29"/>
  <c r="K3" i="29"/>
  <c r="J3" i="29"/>
  <c r="H3" i="29"/>
  <c r="F3" i="29"/>
  <c r="X2" i="29"/>
  <c r="Y2" i="29" s="1"/>
  <c r="Z2" i="29" s="1"/>
  <c r="V2" i="29"/>
  <c r="AA2" i="29" s="1"/>
  <c r="AB2" i="29" s="1"/>
  <c r="U2" i="29"/>
  <c r="Q2" i="29"/>
  <c r="M2" i="29"/>
  <c r="H2" i="29"/>
  <c r="F2" i="29"/>
  <c r="Q1" i="29"/>
  <c r="Z98" i="28"/>
  <c r="X98" i="28"/>
  <c r="Y98" i="28" s="1"/>
  <c r="U98" i="28"/>
  <c r="V98" i="28" s="1"/>
  <c r="AA98" i="28" s="1"/>
  <c r="AB98" i="28" s="1"/>
  <c r="M98" i="28"/>
  <c r="K98" i="28"/>
  <c r="J98" i="28"/>
  <c r="I98" i="28"/>
  <c r="G98" i="28"/>
  <c r="X97" i="28"/>
  <c r="Y97" i="28" s="1"/>
  <c r="Z97" i="28" s="1"/>
  <c r="AA97" i="28" s="1"/>
  <c r="AB97" i="28" s="1"/>
  <c r="V97" i="28"/>
  <c r="U97" i="28"/>
  <c r="M97" i="28"/>
  <c r="L97" i="28"/>
  <c r="K97" i="28"/>
  <c r="J97" i="28"/>
  <c r="I97" i="28"/>
  <c r="G97" i="28"/>
  <c r="X96" i="28"/>
  <c r="Y96" i="28" s="1"/>
  <c r="Z96" i="28" s="1"/>
  <c r="U96" i="28"/>
  <c r="V96" i="28" s="1"/>
  <c r="M96" i="28"/>
  <c r="L96" i="28"/>
  <c r="K96" i="28"/>
  <c r="L98" i="28" s="1"/>
  <c r="J96" i="28"/>
  <c r="I96" i="28"/>
  <c r="G96" i="28"/>
  <c r="Y95" i="28"/>
  <c r="Z95" i="28" s="1"/>
  <c r="X95" i="28"/>
  <c r="V95" i="28"/>
  <c r="U95" i="28"/>
  <c r="M95" i="28"/>
  <c r="L95" i="28"/>
  <c r="K95" i="28"/>
  <c r="J95" i="28"/>
  <c r="I95" i="28"/>
  <c r="G95" i="28"/>
  <c r="X94" i="28"/>
  <c r="Y94" i="28" s="1"/>
  <c r="Z94" i="28" s="1"/>
  <c r="V94" i="28"/>
  <c r="AA94" i="28" s="1"/>
  <c r="AB94" i="28" s="1"/>
  <c r="U94" i="28"/>
  <c r="M94" i="28"/>
  <c r="K94" i="28"/>
  <c r="J94" i="28"/>
  <c r="I94" i="28"/>
  <c r="G94" i="28"/>
  <c r="X93" i="28"/>
  <c r="Y93" i="28" s="1"/>
  <c r="Z93" i="28" s="1"/>
  <c r="V93" i="28"/>
  <c r="AA93" i="28" s="1"/>
  <c r="AB93" i="28" s="1"/>
  <c r="U93" i="28"/>
  <c r="M93" i="28"/>
  <c r="K93" i="28"/>
  <c r="J93" i="28"/>
  <c r="I93" i="28"/>
  <c r="G93" i="28"/>
  <c r="X92" i="28"/>
  <c r="Y92" i="28" s="1"/>
  <c r="Z92" i="28" s="1"/>
  <c r="V92" i="28"/>
  <c r="U92" i="28"/>
  <c r="M92" i="28"/>
  <c r="K92" i="28"/>
  <c r="J92" i="28"/>
  <c r="I92" i="28"/>
  <c r="G92" i="28"/>
  <c r="Y91" i="28"/>
  <c r="Z91" i="28" s="1"/>
  <c r="X91" i="28"/>
  <c r="V91" i="28"/>
  <c r="U91" i="28"/>
  <c r="M91" i="28"/>
  <c r="K91" i="28"/>
  <c r="J91" i="28"/>
  <c r="I91" i="28"/>
  <c r="G91" i="28"/>
  <c r="Y90" i="28"/>
  <c r="Z90" i="28" s="1"/>
  <c r="AA90" i="28" s="1"/>
  <c r="AB90" i="28" s="1"/>
  <c r="X90" i="28"/>
  <c r="U90" i="28"/>
  <c r="V90" i="28" s="1"/>
  <c r="M90" i="28"/>
  <c r="K90" i="28"/>
  <c r="L94" i="28" s="1"/>
  <c r="J90" i="28"/>
  <c r="I90" i="28"/>
  <c r="G90" i="28"/>
  <c r="Z89" i="28"/>
  <c r="Y89" i="28"/>
  <c r="X89" i="28"/>
  <c r="V89" i="28"/>
  <c r="AA89" i="28" s="1"/>
  <c r="AB89" i="28" s="1"/>
  <c r="U89" i="28"/>
  <c r="M89" i="28"/>
  <c r="K89" i="28"/>
  <c r="J89" i="28"/>
  <c r="I89" i="28"/>
  <c r="G89" i="28"/>
  <c r="AA88" i="28"/>
  <c r="AB88" i="28" s="1"/>
  <c r="X88" i="28"/>
  <c r="Y88" i="28" s="1"/>
  <c r="Z88" i="28" s="1"/>
  <c r="V88" i="28"/>
  <c r="U88" i="28"/>
  <c r="M88" i="28"/>
  <c r="K88" i="28"/>
  <c r="J88" i="28"/>
  <c r="I88" i="28"/>
  <c r="G88" i="28"/>
  <c r="Y87" i="28"/>
  <c r="Z87" i="28" s="1"/>
  <c r="X87" i="28"/>
  <c r="U87" i="28"/>
  <c r="V87" i="28" s="1"/>
  <c r="AA87" i="28" s="1"/>
  <c r="AB87" i="28" s="1"/>
  <c r="M87" i="28"/>
  <c r="K87" i="28"/>
  <c r="J87" i="28"/>
  <c r="I87" i="28"/>
  <c r="G87" i="28"/>
  <c r="AA86" i="28"/>
  <c r="AB86" i="28" s="1"/>
  <c r="Y86" i="28"/>
  <c r="Z86" i="28" s="1"/>
  <c r="X86" i="28"/>
  <c r="U86" i="28"/>
  <c r="V86" i="28" s="1"/>
  <c r="M86" i="28"/>
  <c r="K86" i="28"/>
  <c r="L90" i="28" s="1"/>
  <c r="J86" i="28"/>
  <c r="I86" i="28"/>
  <c r="G86" i="28"/>
  <c r="Z85" i="28"/>
  <c r="Y85" i="28"/>
  <c r="X85" i="28"/>
  <c r="V85" i="28"/>
  <c r="AA85" i="28" s="1"/>
  <c r="AB85" i="28" s="1"/>
  <c r="U85" i="28"/>
  <c r="M85" i="28"/>
  <c r="K85" i="28"/>
  <c r="L89" i="28" s="1"/>
  <c r="J85" i="28"/>
  <c r="I85" i="28"/>
  <c r="G85" i="28"/>
  <c r="X84" i="28"/>
  <c r="Y84" i="28" s="1"/>
  <c r="Z84" i="28" s="1"/>
  <c r="U84" i="28"/>
  <c r="V84" i="28" s="1"/>
  <c r="AA84" i="28" s="1"/>
  <c r="AB84" i="28" s="1"/>
  <c r="M84" i="28"/>
  <c r="K84" i="28"/>
  <c r="L88" i="28" s="1"/>
  <c r="J84" i="28"/>
  <c r="I84" i="28"/>
  <c r="G84" i="28"/>
  <c r="AA83" i="28"/>
  <c r="AB83" i="28" s="1"/>
  <c r="Z83" i="28"/>
  <c r="Y83" i="28"/>
  <c r="X83" i="28"/>
  <c r="U83" i="28"/>
  <c r="V83" i="28" s="1"/>
  <c r="M83" i="28"/>
  <c r="L83" i="28"/>
  <c r="K83" i="28"/>
  <c r="J83" i="28"/>
  <c r="I83" i="28"/>
  <c r="G83" i="28"/>
  <c r="AB82" i="28"/>
  <c r="X82" i="28"/>
  <c r="Y82" i="28" s="1"/>
  <c r="Z82" i="28" s="1"/>
  <c r="U82" i="28"/>
  <c r="V82" i="28" s="1"/>
  <c r="AA82" i="28" s="1"/>
  <c r="M82" i="28"/>
  <c r="K82" i="28"/>
  <c r="J82" i="28"/>
  <c r="I82" i="28"/>
  <c r="G82" i="28"/>
  <c r="X81" i="28"/>
  <c r="Y81" i="28" s="1"/>
  <c r="Z81" i="28" s="1"/>
  <c r="V81" i="28"/>
  <c r="AA81" i="28" s="1"/>
  <c r="AB81" i="28" s="1"/>
  <c r="U81" i="28"/>
  <c r="M81" i="28"/>
  <c r="K81" i="28"/>
  <c r="J81" i="28"/>
  <c r="I81" i="28"/>
  <c r="G81" i="28"/>
  <c r="X80" i="28"/>
  <c r="Y80" i="28" s="1"/>
  <c r="Z80" i="28" s="1"/>
  <c r="U80" i="28"/>
  <c r="V80" i="28" s="1"/>
  <c r="M80" i="28"/>
  <c r="K80" i="28"/>
  <c r="J80" i="28"/>
  <c r="I80" i="28"/>
  <c r="G80" i="28"/>
  <c r="X79" i="28"/>
  <c r="Y79" i="28" s="1"/>
  <c r="Z79" i="28" s="1"/>
  <c r="U79" i="28"/>
  <c r="V79" i="28" s="1"/>
  <c r="AA79" i="28" s="1"/>
  <c r="AB79" i="28" s="1"/>
  <c r="M79" i="28"/>
  <c r="K79" i="28"/>
  <c r="J79" i="28"/>
  <c r="I79" i="28"/>
  <c r="G79" i="28"/>
  <c r="X78" i="28"/>
  <c r="Y78" i="28" s="1"/>
  <c r="Z78" i="28" s="1"/>
  <c r="V78" i="28"/>
  <c r="U78" i="28"/>
  <c r="M78" i="28"/>
  <c r="K78" i="28"/>
  <c r="J78" i="28"/>
  <c r="I78" i="28"/>
  <c r="G78" i="28"/>
  <c r="X77" i="28"/>
  <c r="Y77" i="28" s="1"/>
  <c r="Z77" i="28" s="1"/>
  <c r="U77" i="28"/>
  <c r="V77" i="28" s="1"/>
  <c r="AA77" i="28" s="1"/>
  <c r="AB77" i="28" s="1"/>
  <c r="M77" i="28"/>
  <c r="L77" i="28"/>
  <c r="K77" i="28"/>
  <c r="J77" i="28"/>
  <c r="I77" i="28"/>
  <c r="G77" i="28"/>
  <c r="X76" i="28"/>
  <c r="Y76" i="28" s="1"/>
  <c r="Z76" i="28" s="1"/>
  <c r="U76" i="28"/>
  <c r="V76" i="28" s="1"/>
  <c r="M76" i="28"/>
  <c r="L76" i="28"/>
  <c r="K76" i="28"/>
  <c r="J76" i="28"/>
  <c r="I76" i="28"/>
  <c r="G76" i="28"/>
  <c r="X75" i="28"/>
  <c r="Y75" i="28" s="1"/>
  <c r="Z75" i="28" s="1"/>
  <c r="V75" i="28"/>
  <c r="U75" i="28"/>
  <c r="M75" i="28"/>
  <c r="K75" i="28"/>
  <c r="J75" i="28"/>
  <c r="I75" i="28"/>
  <c r="G75" i="28"/>
  <c r="X74" i="28"/>
  <c r="Y74" i="28" s="1"/>
  <c r="Z74" i="28" s="1"/>
  <c r="V74" i="28"/>
  <c r="AA74" i="28" s="1"/>
  <c r="AB74" i="28" s="1"/>
  <c r="U74" i="28"/>
  <c r="M74" i="28"/>
  <c r="K74" i="28"/>
  <c r="J74" i="28"/>
  <c r="I74" i="28"/>
  <c r="G74" i="28"/>
  <c r="X73" i="28"/>
  <c r="Y73" i="28" s="1"/>
  <c r="Z73" i="28" s="1"/>
  <c r="V73" i="28"/>
  <c r="U73" i="28"/>
  <c r="M73" i="28"/>
  <c r="K73" i="28"/>
  <c r="J73" i="28"/>
  <c r="I73" i="28"/>
  <c r="G73" i="28"/>
  <c r="X72" i="28"/>
  <c r="Y72" i="28" s="1"/>
  <c r="Z72" i="28" s="1"/>
  <c r="V72" i="28"/>
  <c r="U72" i="28"/>
  <c r="M72" i="28"/>
  <c r="K72" i="28"/>
  <c r="J72" i="28"/>
  <c r="I72" i="28"/>
  <c r="G72" i="28"/>
  <c r="X71" i="28"/>
  <c r="Y71" i="28" s="1"/>
  <c r="Z71" i="28" s="1"/>
  <c r="U71" i="28"/>
  <c r="V71" i="28" s="1"/>
  <c r="AA71" i="28" s="1"/>
  <c r="AB71" i="28" s="1"/>
  <c r="M71" i="28"/>
  <c r="K71" i="28"/>
  <c r="L75" i="28" s="1"/>
  <c r="J71" i="28"/>
  <c r="I71" i="28"/>
  <c r="G71" i="28"/>
  <c r="Y70" i="28"/>
  <c r="Z70" i="28" s="1"/>
  <c r="X70" i="28"/>
  <c r="V70" i="28"/>
  <c r="AA70" i="28" s="1"/>
  <c r="AB70" i="28" s="1"/>
  <c r="U70" i="28"/>
  <c r="M70" i="28"/>
  <c r="K70" i="28"/>
  <c r="L74" i="28" s="1"/>
  <c r="J70" i="28"/>
  <c r="I70" i="28"/>
  <c r="G70" i="28"/>
  <c r="X69" i="28"/>
  <c r="Y69" i="28" s="1"/>
  <c r="Z69" i="28" s="1"/>
  <c r="AA69" i="28" s="1"/>
  <c r="AB69" i="28" s="1"/>
  <c r="V69" i="28"/>
  <c r="U69" i="28"/>
  <c r="M69" i="28"/>
  <c r="K69" i="28"/>
  <c r="L73" i="28" s="1"/>
  <c r="J69" i="28"/>
  <c r="I69" i="28"/>
  <c r="G69" i="28"/>
  <c r="Y68" i="28"/>
  <c r="Z68" i="28" s="1"/>
  <c r="X68" i="28"/>
  <c r="U68" i="28"/>
  <c r="V68" i="28" s="1"/>
  <c r="AA68" i="28" s="1"/>
  <c r="AB68" i="28" s="1"/>
  <c r="M68" i="28"/>
  <c r="K68" i="28"/>
  <c r="J68" i="28"/>
  <c r="I68" i="28"/>
  <c r="G68" i="28"/>
  <c r="Z67" i="28"/>
  <c r="Y67" i="28"/>
  <c r="X67" i="28"/>
  <c r="U67" i="28"/>
  <c r="V67" i="28" s="1"/>
  <c r="AA67" i="28" s="1"/>
  <c r="AB67" i="28" s="1"/>
  <c r="M67" i="28"/>
  <c r="K67" i="28"/>
  <c r="J67" i="28"/>
  <c r="I67" i="28"/>
  <c r="G67" i="28"/>
  <c r="X66" i="28"/>
  <c r="Y66" i="28" s="1"/>
  <c r="Z66" i="28" s="1"/>
  <c r="U66" i="28"/>
  <c r="V66" i="28" s="1"/>
  <c r="AA66" i="28" s="1"/>
  <c r="AB66" i="28" s="1"/>
  <c r="M66" i="28"/>
  <c r="K66" i="28"/>
  <c r="J66" i="28"/>
  <c r="I66" i="28"/>
  <c r="G66" i="28"/>
  <c r="Y65" i="28"/>
  <c r="Z65" i="28" s="1"/>
  <c r="X65" i="28"/>
  <c r="V65" i="28"/>
  <c r="U65" i="28"/>
  <c r="M65" i="28"/>
  <c r="K65" i="28"/>
  <c r="J65" i="28"/>
  <c r="I65" i="28"/>
  <c r="G65" i="28"/>
  <c r="Z64" i="28"/>
  <c r="Y64" i="28"/>
  <c r="X64" i="28"/>
  <c r="U64" i="28"/>
  <c r="V64" i="28" s="1"/>
  <c r="AA64" i="28" s="1"/>
  <c r="AB64" i="28" s="1"/>
  <c r="M64" i="28"/>
  <c r="K64" i="28"/>
  <c r="J64" i="28"/>
  <c r="I64" i="28"/>
  <c r="G64" i="28"/>
  <c r="Y63" i="28"/>
  <c r="Z63" i="28" s="1"/>
  <c r="X63" i="28"/>
  <c r="U63" i="28"/>
  <c r="V63" i="28" s="1"/>
  <c r="M63" i="28"/>
  <c r="K63" i="28"/>
  <c r="J63" i="28"/>
  <c r="I63" i="28"/>
  <c r="G63" i="28"/>
  <c r="Z62" i="28"/>
  <c r="AA62" i="28" s="1"/>
  <c r="AB62" i="28" s="1"/>
  <c r="Y62" i="28"/>
  <c r="X62" i="28"/>
  <c r="V62" i="28"/>
  <c r="U62" i="28"/>
  <c r="M62" i="28"/>
  <c r="K62" i="28"/>
  <c r="L64" i="28" s="1"/>
  <c r="J62" i="28"/>
  <c r="I62" i="28"/>
  <c r="G62" i="28"/>
  <c r="AA61" i="28"/>
  <c r="AB61" i="28" s="1"/>
  <c r="Z61" i="28"/>
  <c r="Y61" i="28"/>
  <c r="X61" i="28"/>
  <c r="V61" i="28"/>
  <c r="U61" i="28"/>
  <c r="M61" i="28"/>
  <c r="K61" i="28"/>
  <c r="J61" i="28"/>
  <c r="I61" i="28"/>
  <c r="G61" i="28"/>
  <c r="AA60" i="28"/>
  <c r="AB60" i="28" s="1"/>
  <c r="X60" i="28"/>
  <c r="Y60" i="28" s="1"/>
  <c r="Z60" i="28" s="1"/>
  <c r="V60" i="28"/>
  <c r="U60" i="28"/>
  <c r="M60" i="28"/>
  <c r="K60" i="28"/>
  <c r="J60" i="28"/>
  <c r="I60" i="28"/>
  <c r="G60" i="28"/>
  <c r="AA59" i="28"/>
  <c r="AB59" i="28" s="1"/>
  <c r="X59" i="28"/>
  <c r="Y59" i="28" s="1"/>
  <c r="Z59" i="28" s="1"/>
  <c r="U59" i="28"/>
  <c r="V59" i="28" s="1"/>
  <c r="M59" i="28"/>
  <c r="K59" i="28"/>
  <c r="L63" i="28" s="1"/>
  <c r="J59" i="28"/>
  <c r="I59" i="28"/>
  <c r="G59" i="28"/>
  <c r="Z58" i="28"/>
  <c r="AA58" i="28" s="1"/>
  <c r="AB58" i="28" s="1"/>
  <c r="Y58" i="28"/>
  <c r="X58" i="28"/>
  <c r="V58" i="28"/>
  <c r="U58" i="28"/>
  <c r="M58" i="28"/>
  <c r="K58" i="28"/>
  <c r="L62" i="28" s="1"/>
  <c r="J58" i="28"/>
  <c r="I58" i="28"/>
  <c r="G58" i="28"/>
  <c r="AB57" i="28"/>
  <c r="AA57" i="28"/>
  <c r="Z57" i="28"/>
  <c r="X57" i="28"/>
  <c r="Y57" i="28" s="1"/>
  <c r="V57" i="28"/>
  <c r="U57" i="28"/>
  <c r="M57" i="28"/>
  <c r="K57" i="28"/>
  <c r="L61" i="28" s="1"/>
  <c r="J57" i="28"/>
  <c r="I57" i="28"/>
  <c r="G57" i="28"/>
  <c r="AA56" i="28"/>
  <c r="AB56" i="28" s="1"/>
  <c r="Y56" i="28"/>
  <c r="Z56" i="28" s="1"/>
  <c r="X56" i="28"/>
  <c r="U56" i="28"/>
  <c r="V56" i="28" s="1"/>
  <c r="M56" i="28"/>
  <c r="K56" i="28"/>
  <c r="J56" i="28"/>
  <c r="I56" i="28"/>
  <c r="G56" i="28"/>
  <c r="Y55" i="28"/>
  <c r="Z55" i="28" s="1"/>
  <c r="X55" i="28"/>
  <c r="U55" i="28"/>
  <c r="V55" i="28" s="1"/>
  <c r="M55" i="28"/>
  <c r="K55" i="28"/>
  <c r="J55" i="28"/>
  <c r="I55" i="28"/>
  <c r="G55" i="28"/>
  <c r="X54" i="28"/>
  <c r="Y54" i="28" s="1"/>
  <c r="Z54" i="28" s="1"/>
  <c r="AA54" i="28" s="1"/>
  <c r="AB54" i="28" s="1"/>
  <c r="V54" i="28"/>
  <c r="U54" i="28"/>
  <c r="M54" i="28"/>
  <c r="K54" i="28"/>
  <c r="J54" i="28"/>
  <c r="I54" i="28"/>
  <c r="G54" i="28"/>
  <c r="X53" i="28"/>
  <c r="Y53" i="28" s="1"/>
  <c r="Z53" i="28" s="1"/>
  <c r="AA53" i="28" s="1"/>
  <c r="AB53" i="28" s="1"/>
  <c r="V53" i="28"/>
  <c r="U53" i="28"/>
  <c r="M53" i="28"/>
  <c r="K53" i="28"/>
  <c r="J53" i="28"/>
  <c r="I53" i="28"/>
  <c r="G53" i="28"/>
  <c r="Y52" i="28"/>
  <c r="Z52" i="28" s="1"/>
  <c r="X52" i="28"/>
  <c r="V52" i="28"/>
  <c r="U52" i="28"/>
  <c r="M52" i="28"/>
  <c r="K52" i="28"/>
  <c r="L56" i="28" s="1"/>
  <c r="J52" i="28"/>
  <c r="I52" i="28"/>
  <c r="G52" i="28"/>
  <c r="Y51" i="28"/>
  <c r="Z51" i="28" s="1"/>
  <c r="AA51" i="28" s="1"/>
  <c r="AB51" i="28" s="1"/>
  <c r="X51" i="28"/>
  <c r="V51" i="28"/>
  <c r="U51" i="28"/>
  <c r="M51" i="28"/>
  <c r="K51" i="28"/>
  <c r="J51" i="28"/>
  <c r="I51" i="28"/>
  <c r="G51" i="28"/>
  <c r="Z50" i="28"/>
  <c r="Y50" i="28"/>
  <c r="X50" i="28"/>
  <c r="U50" i="28"/>
  <c r="V50" i="28" s="1"/>
  <c r="M50" i="28"/>
  <c r="K50" i="28"/>
  <c r="L54" i="28" s="1"/>
  <c r="J50" i="28"/>
  <c r="I50" i="28"/>
  <c r="G50" i="28"/>
  <c r="Y49" i="28"/>
  <c r="Z49" i="28" s="1"/>
  <c r="X49" i="28"/>
  <c r="U49" i="28"/>
  <c r="V49" i="28" s="1"/>
  <c r="M49" i="28"/>
  <c r="K49" i="28"/>
  <c r="L53" i="28" s="1"/>
  <c r="J49" i="28"/>
  <c r="I49" i="28"/>
  <c r="G49" i="28"/>
  <c r="AA48" i="28"/>
  <c r="AB48" i="28" s="1"/>
  <c r="Z48" i="28"/>
  <c r="Y48" i="28"/>
  <c r="X48" i="28"/>
  <c r="V48" i="28"/>
  <c r="U48" i="28"/>
  <c r="M48" i="28"/>
  <c r="K48" i="28"/>
  <c r="J48" i="28"/>
  <c r="I48" i="28"/>
  <c r="G48" i="28"/>
  <c r="AA47" i="28"/>
  <c r="AB47" i="28" s="1"/>
  <c r="X47" i="28"/>
  <c r="Y47" i="28" s="1"/>
  <c r="Z47" i="28" s="1"/>
  <c r="U47" i="28"/>
  <c r="V47" i="28" s="1"/>
  <c r="M47" i="28"/>
  <c r="K47" i="28"/>
  <c r="L51" i="28" s="1"/>
  <c r="J47" i="28"/>
  <c r="I47" i="28"/>
  <c r="G47" i="28"/>
  <c r="Z46" i="28"/>
  <c r="AA46" i="28" s="1"/>
  <c r="AB46" i="28" s="1"/>
  <c r="Y46" i="28"/>
  <c r="X46" i="28"/>
  <c r="V46" i="28"/>
  <c r="U46" i="28"/>
  <c r="M46" i="28"/>
  <c r="K46" i="28"/>
  <c r="L50" i="28" s="1"/>
  <c r="J46" i="28"/>
  <c r="I46" i="28"/>
  <c r="G46" i="28"/>
  <c r="AB45" i="28"/>
  <c r="AA45" i="28"/>
  <c r="Z45" i="28"/>
  <c r="X45" i="28"/>
  <c r="Y45" i="28" s="1"/>
  <c r="V45" i="28"/>
  <c r="U45" i="28"/>
  <c r="M45" i="28"/>
  <c r="K45" i="28"/>
  <c r="L49" i="28" s="1"/>
  <c r="J45" i="28"/>
  <c r="I45" i="28"/>
  <c r="G45" i="28"/>
  <c r="AA44" i="28"/>
  <c r="AB44" i="28" s="1"/>
  <c r="Y44" i="28"/>
  <c r="Z44" i="28" s="1"/>
  <c r="X44" i="28"/>
  <c r="U44" i="28"/>
  <c r="V44" i="28" s="1"/>
  <c r="M44" i="28"/>
  <c r="K44" i="28"/>
  <c r="J44" i="28"/>
  <c r="I44" i="28"/>
  <c r="G44" i="28"/>
  <c r="Z43" i="28"/>
  <c r="AA43" i="28" s="1"/>
  <c r="AB43" i="28" s="1"/>
  <c r="Y43" i="28"/>
  <c r="X43" i="28"/>
  <c r="V43" i="28"/>
  <c r="U43" i="28"/>
  <c r="M43" i="28"/>
  <c r="K43" i="28"/>
  <c r="J43" i="28"/>
  <c r="I43" i="28"/>
  <c r="G43" i="28"/>
  <c r="AA42" i="28"/>
  <c r="AB42" i="28" s="1"/>
  <c r="Z42" i="28"/>
  <c r="X42" i="28"/>
  <c r="Y42" i="28" s="1"/>
  <c r="V42" i="28"/>
  <c r="U42" i="28"/>
  <c r="M42" i="28"/>
  <c r="K42" i="28"/>
  <c r="J42" i="28"/>
  <c r="I42" i="28"/>
  <c r="G42" i="28"/>
  <c r="AB41" i="28"/>
  <c r="AA41" i="28"/>
  <c r="Y41" i="28"/>
  <c r="Z41" i="28" s="1"/>
  <c r="X41" i="28"/>
  <c r="V41" i="28"/>
  <c r="U41" i="28"/>
  <c r="M41" i="28"/>
  <c r="K41" i="28"/>
  <c r="J41" i="28"/>
  <c r="I41" i="28"/>
  <c r="G41" i="28"/>
  <c r="Z40" i="28"/>
  <c r="Y40" i="28"/>
  <c r="X40" i="28"/>
  <c r="V40" i="28"/>
  <c r="U40" i="28"/>
  <c r="M40" i="28"/>
  <c r="K40" i="28"/>
  <c r="J40" i="28"/>
  <c r="I40" i="28"/>
  <c r="G40" i="28"/>
  <c r="AA39" i="28"/>
  <c r="AB39" i="28" s="1"/>
  <c r="Z39" i="28"/>
  <c r="Y39" i="28"/>
  <c r="X39" i="28"/>
  <c r="V39" i="28"/>
  <c r="U39" i="28"/>
  <c r="M39" i="28"/>
  <c r="K39" i="28"/>
  <c r="J39" i="28"/>
  <c r="I39" i="28"/>
  <c r="G39" i="28"/>
  <c r="X38" i="28"/>
  <c r="Y38" i="28" s="1"/>
  <c r="Z38" i="28" s="1"/>
  <c r="U38" i="28"/>
  <c r="V38" i="28" s="1"/>
  <c r="AA38" i="28" s="1"/>
  <c r="AB38" i="28" s="1"/>
  <c r="M38" i="28"/>
  <c r="K38" i="28"/>
  <c r="J38" i="28"/>
  <c r="I38" i="28"/>
  <c r="G38" i="28"/>
  <c r="Y37" i="28"/>
  <c r="Z37" i="28" s="1"/>
  <c r="X37" i="28"/>
  <c r="U37" i="28"/>
  <c r="V37" i="28" s="1"/>
  <c r="AA37" i="28" s="1"/>
  <c r="AB37" i="28" s="1"/>
  <c r="M37" i="28"/>
  <c r="K37" i="28"/>
  <c r="J37" i="28"/>
  <c r="I37" i="28"/>
  <c r="G37" i="28"/>
  <c r="X36" i="28"/>
  <c r="Y36" i="28" s="1"/>
  <c r="Z36" i="28" s="1"/>
  <c r="U36" i="28"/>
  <c r="V36" i="28" s="1"/>
  <c r="AA36" i="28" s="1"/>
  <c r="AB36" i="28" s="1"/>
  <c r="M36" i="28"/>
  <c r="K36" i="28"/>
  <c r="J36" i="28"/>
  <c r="I36" i="28"/>
  <c r="G36" i="28"/>
  <c r="X35" i="28"/>
  <c r="Y35" i="28" s="1"/>
  <c r="Z35" i="28" s="1"/>
  <c r="V35" i="28"/>
  <c r="U35" i="28"/>
  <c r="M35" i="28"/>
  <c r="K35" i="28"/>
  <c r="J35" i="28"/>
  <c r="I35" i="28"/>
  <c r="G35" i="28"/>
  <c r="X34" i="28"/>
  <c r="Y34" i="28" s="1"/>
  <c r="Z34" i="28" s="1"/>
  <c r="V34" i="28"/>
  <c r="AA34" i="28" s="1"/>
  <c r="AB34" i="28" s="1"/>
  <c r="U34" i="28"/>
  <c r="M34" i="28"/>
  <c r="K34" i="28"/>
  <c r="L36" i="28" s="1"/>
  <c r="J34" i="28"/>
  <c r="I34" i="28"/>
  <c r="G34" i="28"/>
  <c r="X33" i="28"/>
  <c r="Y33" i="28" s="1"/>
  <c r="Z33" i="28" s="1"/>
  <c r="V33" i="28"/>
  <c r="AA33" i="28" s="1"/>
  <c r="AB33" i="28" s="1"/>
  <c r="U33" i="28"/>
  <c r="M33" i="28"/>
  <c r="K33" i="28"/>
  <c r="J33" i="28"/>
  <c r="I33" i="28"/>
  <c r="G33" i="28"/>
  <c r="Y32" i="28"/>
  <c r="Z32" i="28" s="1"/>
  <c r="X32" i="28"/>
  <c r="U32" i="28"/>
  <c r="V32" i="28" s="1"/>
  <c r="AA32" i="28" s="1"/>
  <c r="AB32" i="28" s="1"/>
  <c r="M32" i="28"/>
  <c r="L32" i="28"/>
  <c r="K32" i="28"/>
  <c r="L33" i="28" s="1"/>
  <c r="J32" i="28"/>
  <c r="I32" i="28"/>
  <c r="G32" i="28"/>
  <c r="Y31" i="28"/>
  <c r="Z31" i="28" s="1"/>
  <c r="X31" i="28"/>
  <c r="V31" i="28"/>
  <c r="AA31" i="28" s="1"/>
  <c r="AB31" i="28" s="1"/>
  <c r="U31" i="28"/>
  <c r="M31" i="28"/>
  <c r="L31" i="28"/>
  <c r="K31" i="28"/>
  <c r="J31" i="28"/>
  <c r="I31" i="28"/>
  <c r="G31" i="28"/>
  <c r="Z30" i="28"/>
  <c r="X30" i="28"/>
  <c r="Y30" i="28" s="1"/>
  <c r="V30" i="28"/>
  <c r="AA30" i="28" s="1"/>
  <c r="AB30" i="28" s="1"/>
  <c r="U30" i="28"/>
  <c r="M30" i="28"/>
  <c r="L30" i="28"/>
  <c r="K30" i="28"/>
  <c r="J30" i="28"/>
  <c r="I30" i="28"/>
  <c r="G30" i="28"/>
  <c r="Y29" i="28"/>
  <c r="Z29" i="28" s="1"/>
  <c r="X29" i="28"/>
  <c r="V29" i="28"/>
  <c r="U29" i="28"/>
  <c r="M29" i="28"/>
  <c r="L29" i="28"/>
  <c r="K29" i="28"/>
  <c r="J29" i="28"/>
  <c r="I29" i="28"/>
  <c r="G29" i="28"/>
  <c r="Y28" i="28"/>
  <c r="Z28" i="28" s="1"/>
  <c r="X28" i="28"/>
  <c r="V28" i="28"/>
  <c r="AA28" i="28" s="1"/>
  <c r="AB28" i="28" s="1"/>
  <c r="U28" i="28"/>
  <c r="M28" i="28"/>
  <c r="L28" i="28"/>
  <c r="K28" i="28"/>
  <c r="J28" i="28"/>
  <c r="I28" i="28"/>
  <c r="G28" i="28"/>
  <c r="Y27" i="28"/>
  <c r="Z27" i="28" s="1"/>
  <c r="X27" i="28"/>
  <c r="V27" i="28"/>
  <c r="U27" i="28"/>
  <c r="M27" i="28"/>
  <c r="L27" i="28"/>
  <c r="K27" i="28"/>
  <c r="J27" i="28"/>
  <c r="I27" i="28"/>
  <c r="G27" i="28"/>
  <c r="Z26" i="28"/>
  <c r="X26" i="28"/>
  <c r="Y26" i="28" s="1"/>
  <c r="U26" i="28"/>
  <c r="V26" i="28" s="1"/>
  <c r="M26" i="28"/>
  <c r="L26" i="28"/>
  <c r="K26" i="28"/>
  <c r="J26" i="28"/>
  <c r="I26" i="28"/>
  <c r="G26" i="28"/>
  <c r="Y25" i="28"/>
  <c r="Z25" i="28" s="1"/>
  <c r="X25" i="28"/>
  <c r="V25" i="28"/>
  <c r="AA25" i="28" s="1"/>
  <c r="AB25" i="28" s="1"/>
  <c r="U25" i="28"/>
  <c r="M25" i="28"/>
  <c r="K25" i="28"/>
  <c r="J25" i="28"/>
  <c r="I25" i="28"/>
  <c r="G25" i="28"/>
  <c r="X24" i="28"/>
  <c r="Y24" i="28" s="1"/>
  <c r="Z24" i="28" s="1"/>
  <c r="V24" i="28"/>
  <c r="U24" i="28"/>
  <c r="M24" i="28"/>
  <c r="K24" i="28"/>
  <c r="J24" i="28"/>
  <c r="I24" i="28"/>
  <c r="G24" i="28"/>
  <c r="X23" i="28"/>
  <c r="Y23" i="28" s="1"/>
  <c r="Z23" i="28" s="1"/>
  <c r="AA23" i="28" s="1"/>
  <c r="AB23" i="28" s="1"/>
  <c r="V23" i="28"/>
  <c r="U23" i="28"/>
  <c r="M23" i="28"/>
  <c r="K23" i="28"/>
  <c r="J23" i="28"/>
  <c r="I23" i="28"/>
  <c r="G23" i="28"/>
  <c r="AA22" i="28"/>
  <c r="AB22" i="28" s="1"/>
  <c r="X22" i="28"/>
  <c r="Y22" i="28" s="1"/>
  <c r="Z22" i="28" s="1"/>
  <c r="V22" i="28"/>
  <c r="U22" i="28"/>
  <c r="M22" i="28"/>
  <c r="K22" i="28"/>
  <c r="J22" i="28"/>
  <c r="I22" i="28"/>
  <c r="G22" i="28"/>
  <c r="Y21" i="28"/>
  <c r="Z21" i="28" s="1"/>
  <c r="AA21" i="28" s="1"/>
  <c r="AB21" i="28" s="1"/>
  <c r="X21" i="28"/>
  <c r="U21" i="28"/>
  <c r="V21" i="28" s="1"/>
  <c r="M21" i="28"/>
  <c r="L21" i="28"/>
  <c r="K21" i="28"/>
  <c r="L25" i="28" s="1"/>
  <c r="J21" i="28"/>
  <c r="I21" i="28"/>
  <c r="G21" i="28"/>
  <c r="X20" i="28"/>
  <c r="Y20" i="28" s="1"/>
  <c r="Z20" i="28" s="1"/>
  <c r="U20" i="28"/>
  <c r="V20" i="28" s="1"/>
  <c r="AA20" i="28" s="1"/>
  <c r="AB20" i="28" s="1"/>
  <c r="M20" i="28"/>
  <c r="K20" i="28"/>
  <c r="L24" i="28" s="1"/>
  <c r="J20" i="28"/>
  <c r="X19" i="28"/>
  <c r="Y19" i="28" s="1"/>
  <c r="Z19" i="28" s="1"/>
  <c r="U19" i="28"/>
  <c r="V19" i="28" s="1"/>
  <c r="M19" i="28"/>
  <c r="K19" i="28"/>
  <c r="J19" i="28"/>
  <c r="H19" i="28"/>
  <c r="F19" i="28"/>
  <c r="Y18" i="28"/>
  <c r="Z18" i="28" s="1"/>
  <c r="X18" i="28"/>
  <c r="V18" i="28"/>
  <c r="U18" i="28"/>
  <c r="O18" i="28"/>
  <c r="M18" i="28"/>
  <c r="K18" i="28"/>
  <c r="L22" i="28" s="1"/>
  <c r="J18" i="28"/>
  <c r="H18" i="28"/>
  <c r="F18" i="28"/>
  <c r="Y17" i="28"/>
  <c r="Z17" i="28" s="1"/>
  <c r="AA17" i="28" s="1"/>
  <c r="AB17" i="28" s="1"/>
  <c r="X17" i="28"/>
  <c r="U17" i="28"/>
  <c r="V17" i="28" s="1"/>
  <c r="Q17" i="28"/>
  <c r="M17" i="28"/>
  <c r="K17" i="28"/>
  <c r="J17" i="28"/>
  <c r="H17" i="28"/>
  <c r="F17" i="28"/>
  <c r="Z16" i="28"/>
  <c r="X16" i="28"/>
  <c r="Y16" i="28" s="1"/>
  <c r="V16" i="28"/>
  <c r="AA16" i="28" s="1"/>
  <c r="AB16" i="28" s="1"/>
  <c r="U16" i="28"/>
  <c r="R16" i="28"/>
  <c r="Q16" i="28"/>
  <c r="O16" i="28"/>
  <c r="M16" i="28"/>
  <c r="K16" i="28"/>
  <c r="J16" i="28"/>
  <c r="H16" i="28"/>
  <c r="F16" i="28"/>
  <c r="AA15" i="28"/>
  <c r="AB15" i="28" s="1"/>
  <c r="Z15" i="28"/>
  <c r="Y15" i="28"/>
  <c r="X15" i="28"/>
  <c r="V15" i="28"/>
  <c r="U15" i="28"/>
  <c r="Q15" i="28"/>
  <c r="R15" i="28" s="1"/>
  <c r="R20" i="28" s="1"/>
  <c r="S20" i="28" s="1"/>
  <c r="Q20" i="28" s="1"/>
  <c r="O15" i="28"/>
  <c r="M15" i="28"/>
  <c r="K15" i="28"/>
  <c r="L19" i="28" s="1"/>
  <c r="J15" i="28"/>
  <c r="H15" i="28"/>
  <c r="F15" i="28"/>
  <c r="X14" i="28"/>
  <c r="Y14" i="28" s="1"/>
  <c r="Z14" i="28" s="1"/>
  <c r="U14" i="28"/>
  <c r="V14" i="28" s="1"/>
  <c r="AA14" i="28" s="1"/>
  <c r="AB14" i="28" s="1"/>
  <c r="Q14" i="28"/>
  <c r="M14" i="28"/>
  <c r="K14" i="28"/>
  <c r="J14" i="28"/>
  <c r="H14" i="28"/>
  <c r="F14" i="28"/>
  <c r="X13" i="28"/>
  <c r="Y13" i="28" s="1"/>
  <c r="Z13" i="28" s="1"/>
  <c r="U13" i="28"/>
  <c r="V13" i="28" s="1"/>
  <c r="AA13" i="28" s="1"/>
  <c r="AB13" i="28" s="1"/>
  <c r="R13" i="28"/>
  <c r="M13" i="28"/>
  <c r="K13" i="28"/>
  <c r="J13" i="28"/>
  <c r="H13" i="28"/>
  <c r="F13" i="28"/>
  <c r="X12" i="28"/>
  <c r="Y12" i="28" s="1"/>
  <c r="Z12" i="28" s="1"/>
  <c r="U12" i="28"/>
  <c r="V12" i="28" s="1"/>
  <c r="AA12" i="28" s="1"/>
  <c r="AB12" i="28" s="1"/>
  <c r="Q12" i="28"/>
  <c r="M12" i="28"/>
  <c r="L12" i="28"/>
  <c r="K12" i="28"/>
  <c r="J12" i="28"/>
  <c r="H12" i="28"/>
  <c r="F12" i="28"/>
  <c r="Y11" i="28"/>
  <c r="Z11" i="28" s="1"/>
  <c r="X11" i="28"/>
  <c r="V11" i="28"/>
  <c r="U11" i="28"/>
  <c r="Q11" i="28"/>
  <c r="M11" i="28"/>
  <c r="L11" i="28"/>
  <c r="K11" i="28"/>
  <c r="J11" i="28"/>
  <c r="H11" i="28"/>
  <c r="F11" i="28"/>
  <c r="AA10" i="28"/>
  <c r="AB10" i="28" s="1"/>
  <c r="Y10" i="28"/>
  <c r="Z10" i="28" s="1"/>
  <c r="X10" i="28"/>
  <c r="V10" i="28"/>
  <c r="U10" i="28"/>
  <c r="M10" i="28"/>
  <c r="K10" i="28"/>
  <c r="J10" i="28"/>
  <c r="H10" i="28"/>
  <c r="F10" i="28"/>
  <c r="AB9" i="28"/>
  <c r="X9" i="28"/>
  <c r="Y9" i="28" s="1"/>
  <c r="Z9" i="28" s="1"/>
  <c r="V9" i="28"/>
  <c r="AA9" i="28" s="1"/>
  <c r="U9" i="28"/>
  <c r="M9" i="28"/>
  <c r="K9" i="28"/>
  <c r="J9" i="28"/>
  <c r="H9" i="28"/>
  <c r="F9" i="28"/>
  <c r="X8" i="28"/>
  <c r="Y8" i="28" s="1"/>
  <c r="Z8" i="28" s="1"/>
  <c r="AA8" i="28" s="1"/>
  <c r="AB8" i="28" s="1"/>
  <c r="V8" i="28"/>
  <c r="U8" i="28"/>
  <c r="M8" i="28"/>
  <c r="K8" i="28"/>
  <c r="J8" i="28"/>
  <c r="H8" i="28"/>
  <c r="F8" i="28"/>
  <c r="Y7" i="28"/>
  <c r="Z7" i="28" s="1"/>
  <c r="X7" i="28"/>
  <c r="U7" i="28"/>
  <c r="V7" i="28" s="1"/>
  <c r="AA7" i="28" s="1"/>
  <c r="AB7" i="28" s="1"/>
  <c r="M7" i="28"/>
  <c r="K7" i="28"/>
  <c r="J7" i="28"/>
  <c r="H7" i="28"/>
  <c r="F7" i="28"/>
  <c r="Z6" i="28"/>
  <c r="Y6" i="28"/>
  <c r="X6" i="28"/>
  <c r="U6" i="28"/>
  <c r="V6" i="28" s="1"/>
  <c r="AA6" i="28" s="1"/>
  <c r="AB6" i="28" s="1"/>
  <c r="Q6" i="28"/>
  <c r="M6" i="28"/>
  <c r="K6" i="28"/>
  <c r="L10" i="28" s="1"/>
  <c r="J6" i="28"/>
  <c r="H6" i="28"/>
  <c r="F6" i="28"/>
  <c r="AA5" i="28"/>
  <c r="AB5" i="28" s="1"/>
  <c r="Z5" i="28"/>
  <c r="Y5" i="28"/>
  <c r="X5" i="28"/>
  <c r="V5" i="28"/>
  <c r="U5" i="28"/>
  <c r="Q5" i="28"/>
  <c r="M5" i="28"/>
  <c r="K5" i="28"/>
  <c r="L9" i="28" s="1"/>
  <c r="J5" i="28"/>
  <c r="H5" i="28"/>
  <c r="F5" i="28"/>
  <c r="X4" i="28"/>
  <c r="Y4" i="28" s="1"/>
  <c r="Z4" i="28" s="1"/>
  <c r="AA4" i="28" s="1"/>
  <c r="AB4" i="28" s="1"/>
  <c r="U4" i="28"/>
  <c r="V4" i="28" s="1"/>
  <c r="Q4" i="28"/>
  <c r="O4" i="28"/>
  <c r="M4" i="28"/>
  <c r="K4" i="28"/>
  <c r="L8" i="28" s="1"/>
  <c r="J4" i="28"/>
  <c r="H4" i="28"/>
  <c r="F4" i="28"/>
  <c r="X3" i="28"/>
  <c r="Y3" i="28" s="1"/>
  <c r="Z3" i="28" s="1"/>
  <c r="U3" i="28"/>
  <c r="V3" i="28" s="1"/>
  <c r="Q3" i="28"/>
  <c r="O3" i="28"/>
  <c r="M3" i="28"/>
  <c r="K3" i="28"/>
  <c r="J3" i="28"/>
  <c r="H3" i="28"/>
  <c r="F3" i="28"/>
  <c r="Y2" i="28"/>
  <c r="Z2" i="28" s="1"/>
  <c r="X2" i="28"/>
  <c r="U2" i="28"/>
  <c r="V2" i="28" s="1"/>
  <c r="Q2" i="28"/>
  <c r="M2" i="28"/>
  <c r="H2" i="28"/>
  <c r="F2" i="28"/>
  <c r="Q1" i="28"/>
  <c r="X89" i="27"/>
  <c r="Y89" i="27" s="1"/>
  <c r="Z89" i="27" s="1"/>
  <c r="U89" i="27"/>
  <c r="V89" i="27" s="1"/>
  <c r="AA89" i="27" s="1"/>
  <c r="AB89" i="27" s="1"/>
  <c r="M89" i="27"/>
  <c r="L89" i="27"/>
  <c r="K89" i="27"/>
  <c r="J89" i="27"/>
  <c r="I89" i="27"/>
  <c r="G89" i="27"/>
  <c r="X88" i="27"/>
  <c r="Y88" i="27" s="1"/>
  <c r="Z88" i="27" s="1"/>
  <c r="U88" i="27"/>
  <c r="V88" i="27" s="1"/>
  <c r="AA88" i="27" s="1"/>
  <c r="AB88" i="27" s="1"/>
  <c r="M88" i="27"/>
  <c r="K88" i="27"/>
  <c r="J88" i="27"/>
  <c r="I88" i="27"/>
  <c r="G88" i="27"/>
  <c r="Y87" i="27"/>
  <c r="Z87" i="27" s="1"/>
  <c r="X87" i="27"/>
  <c r="U87" i="27"/>
  <c r="V87" i="27" s="1"/>
  <c r="M87" i="27"/>
  <c r="K87" i="27"/>
  <c r="J87" i="27"/>
  <c r="I87" i="27"/>
  <c r="G87" i="27"/>
  <c r="X86" i="27"/>
  <c r="Y86" i="27" s="1"/>
  <c r="Z86" i="27" s="1"/>
  <c r="V86" i="27"/>
  <c r="U86" i="27"/>
  <c r="M86" i="27"/>
  <c r="K86" i="27"/>
  <c r="J86" i="27"/>
  <c r="I86" i="27"/>
  <c r="G86" i="27"/>
  <c r="X85" i="27"/>
  <c r="Y85" i="27" s="1"/>
  <c r="Z85" i="27" s="1"/>
  <c r="V85" i="27"/>
  <c r="AA85" i="27" s="1"/>
  <c r="AB85" i="27" s="1"/>
  <c r="U85" i="27"/>
  <c r="M85" i="27"/>
  <c r="K85" i="27"/>
  <c r="J85" i="27"/>
  <c r="I85" i="27"/>
  <c r="G85" i="27"/>
  <c r="Y84" i="27"/>
  <c r="Z84" i="27" s="1"/>
  <c r="X84" i="27"/>
  <c r="U84" i="27"/>
  <c r="V84" i="27" s="1"/>
  <c r="AA84" i="27" s="1"/>
  <c r="AB84" i="27" s="1"/>
  <c r="M84" i="27"/>
  <c r="K84" i="27"/>
  <c r="L88" i="27" s="1"/>
  <c r="J84" i="27"/>
  <c r="I84" i="27"/>
  <c r="G84" i="27"/>
  <c r="Y83" i="27"/>
  <c r="Z83" i="27" s="1"/>
  <c r="X83" i="27"/>
  <c r="V83" i="27"/>
  <c r="U83" i="27"/>
  <c r="M83" i="27"/>
  <c r="L83" i="27"/>
  <c r="K83" i="27"/>
  <c r="J83" i="27"/>
  <c r="I83" i="27"/>
  <c r="G83" i="27"/>
  <c r="X82" i="27"/>
  <c r="Y82" i="27" s="1"/>
  <c r="Z82" i="27" s="1"/>
  <c r="U82" i="27"/>
  <c r="V82" i="27" s="1"/>
  <c r="AA82" i="27" s="1"/>
  <c r="AB82" i="27" s="1"/>
  <c r="M82" i="27"/>
  <c r="L82" i="27"/>
  <c r="K82" i="27"/>
  <c r="J82" i="27"/>
  <c r="I82" i="27"/>
  <c r="G82" i="27"/>
  <c r="X81" i="27"/>
  <c r="Y81" i="27" s="1"/>
  <c r="Z81" i="27" s="1"/>
  <c r="U81" i="27"/>
  <c r="V81" i="27" s="1"/>
  <c r="AA81" i="27" s="1"/>
  <c r="AB81" i="27" s="1"/>
  <c r="M81" i="27"/>
  <c r="K81" i="27"/>
  <c r="J81" i="27"/>
  <c r="I81" i="27"/>
  <c r="G81" i="27"/>
  <c r="Y80" i="27"/>
  <c r="Z80" i="27" s="1"/>
  <c r="X80" i="27"/>
  <c r="V80" i="27"/>
  <c r="U80" i="27"/>
  <c r="M80" i="27"/>
  <c r="K80" i="27"/>
  <c r="J80" i="27"/>
  <c r="I80" i="27"/>
  <c r="G80" i="27"/>
  <c r="Y79" i="27"/>
  <c r="Z79" i="27" s="1"/>
  <c r="AA79" i="27" s="1"/>
  <c r="AB79" i="27" s="1"/>
  <c r="X79" i="27"/>
  <c r="V79" i="27"/>
  <c r="U79" i="27"/>
  <c r="M79" i="27"/>
  <c r="K79" i="27"/>
  <c r="J79" i="27"/>
  <c r="I79" i="27"/>
  <c r="G79" i="27"/>
  <c r="X78" i="27"/>
  <c r="Y78" i="27" s="1"/>
  <c r="Z78" i="27" s="1"/>
  <c r="AA78" i="27" s="1"/>
  <c r="AB78" i="27" s="1"/>
  <c r="U78" i="27"/>
  <c r="V78" i="27" s="1"/>
  <c r="M78" i="27"/>
  <c r="K78" i="27"/>
  <c r="J78" i="27"/>
  <c r="I78" i="27"/>
  <c r="G78" i="27"/>
  <c r="Z77" i="27"/>
  <c r="AA77" i="27" s="1"/>
  <c r="AB77" i="27" s="1"/>
  <c r="Y77" i="27"/>
  <c r="X77" i="27"/>
  <c r="V77" i="27"/>
  <c r="U77" i="27"/>
  <c r="M77" i="27"/>
  <c r="K77" i="27"/>
  <c r="L81" i="27" s="1"/>
  <c r="J77" i="27"/>
  <c r="I77" i="27"/>
  <c r="G77" i="27"/>
  <c r="AA76" i="27"/>
  <c r="AB76" i="27" s="1"/>
  <c r="X76" i="27"/>
  <c r="Y76" i="27" s="1"/>
  <c r="Z76" i="27" s="1"/>
  <c r="U76" i="27"/>
  <c r="V76" i="27" s="1"/>
  <c r="M76" i="27"/>
  <c r="K76" i="27"/>
  <c r="J76" i="27"/>
  <c r="I76" i="27"/>
  <c r="G76" i="27"/>
  <c r="Y75" i="27"/>
  <c r="Z75" i="27" s="1"/>
  <c r="X75" i="27"/>
  <c r="U75" i="27"/>
  <c r="V75" i="27" s="1"/>
  <c r="M75" i="27"/>
  <c r="K75" i="27"/>
  <c r="J75" i="27"/>
  <c r="I75" i="27"/>
  <c r="G75" i="27"/>
  <c r="X74" i="27"/>
  <c r="Y74" i="27" s="1"/>
  <c r="Z74" i="27" s="1"/>
  <c r="V74" i="27"/>
  <c r="AA74" i="27" s="1"/>
  <c r="AB74" i="27" s="1"/>
  <c r="U74" i="27"/>
  <c r="M74" i="27"/>
  <c r="K74" i="27"/>
  <c r="J74" i="27"/>
  <c r="I74" i="27"/>
  <c r="G74" i="27"/>
  <c r="X73" i="27"/>
  <c r="Y73" i="27" s="1"/>
  <c r="Z73" i="27" s="1"/>
  <c r="V73" i="27"/>
  <c r="AA73" i="27" s="1"/>
  <c r="AB73" i="27" s="1"/>
  <c r="U73" i="27"/>
  <c r="M73" i="27"/>
  <c r="L73" i="27"/>
  <c r="K73" i="27"/>
  <c r="L77" i="27" s="1"/>
  <c r="J73" i="27"/>
  <c r="I73" i="27"/>
  <c r="G73" i="27"/>
  <c r="Y72" i="27"/>
  <c r="Z72" i="27" s="1"/>
  <c r="X72" i="27"/>
  <c r="U72" i="27"/>
  <c r="V72" i="27" s="1"/>
  <c r="M72" i="27"/>
  <c r="K72" i="27"/>
  <c r="J72" i="27"/>
  <c r="I72" i="27"/>
  <c r="G72" i="27"/>
  <c r="Z71" i="27"/>
  <c r="Y71" i="27"/>
  <c r="X71" i="27"/>
  <c r="V71" i="27"/>
  <c r="U71" i="27"/>
  <c r="M71" i="27"/>
  <c r="K71" i="27"/>
  <c r="J71" i="27"/>
  <c r="I71" i="27"/>
  <c r="G71" i="27"/>
  <c r="Z70" i="27"/>
  <c r="X70" i="27"/>
  <c r="Y70" i="27" s="1"/>
  <c r="V70" i="27"/>
  <c r="AA70" i="27" s="1"/>
  <c r="AB70" i="27" s="1"/>
  <c r="U70" i="27"/>
  <c r="M70" i="27"/>
  <c r="K70" i="27"/>
  <c r="J70" i="27"/>
  <c r="I70" i="27"/>
  <c r="G70" i="27"/>
  <c r="Y69" i="27"/>
  <c r="Z69" i="27" s="1"/>
  <c r="X69" i="27"/>
  <c r="V69" i="27"/>
  <c r="U69" i="27"/>
  <c r="M69" i="27"/>
  <c r="K69" i="27"/>
  <c r="J69" i="27"/>
  <c r="I69" i="27"/>
  <c r="G69" i="27"/>
  <c r="X68" i="27"/>
  <c r="Y68" i="27" s="1"/>
  <c r="Z68" i="27" s="1"/>
  <c r="U68" i="27"/>
  <c r="V68" i="27" s="1"/>
  <c r="AA68" i="27" s="1"/>
  <c r="AB68" i="27" s="1"/>
  <c r="M68" i="27"/>
  <c r="K68" i="27"/>
  <c r="J68" i="27"/>
  <c r="I68" i="27"/>
  <c r="G68" i="27"/>
  <c r="Y67" i="27"/>
  <c r="Z67" i="27" s="1"/>
  <c r="X67" i="27"/>
  <c r="V67" i="27"/>
  <c r="U67" i="27"/>
  <c r="M67" i="27"/>
  <c r="K67" i="27"/>
  <c r="J67" i="27"/>
  <c r="I67" i="27"/>
  <c r="G67" i="27"/>
  <c r="Y66" i="27"/>
  <c r="Z66" i="27" s="1"/>
  <c r="X66" i="27"/>
  <c r="U66" i="27"/>
  <c r="V66" i="27" s="1"/>
  <c r="AA66" i="27" s="1"/>
  <c r="AB66" i="27" s="1"/>
  <c r="M66" i="27"/>
  <c r="K66" i="27"/>
  <c r="L70" i="27" s="1"/>
  <c r="J66" i="27"/>
  <c r="I66" i="27"/>
  <c r="G66" i="27"/>
  <c r="Y65" i="27"/>
  <c r="Z65" i="27" s="1"/>
  <c r="AA65" i="27" s="1"/>
  <c r="AB65" i="27" s="1"/>
  <c r="X65" i="27"/>
  <c r="V65" i="27"/>
  <c r="U65" i="27"/>
  <c r="M65" i="27"/>
  <c r="L65" i="27"/>
  <c r="K65" i="27"/>
  <c r="J65" i="27"/>
  <c r="I65" i="27"/>
  <c r="G65" i="27"/>
  <c r="X64" i="27"/>
  <c r="Y64" i="27" s="1"/>
  <c r="Z64" i="27" s="1"/>
  <c r="U64" i="27"/>
  <c r="V64" i="27" s="1"/>
  <c r="AA64" i="27" s="1"/>
  <c r="AB64" i="27" s="1"/>
  <c r="M64" i="27"/>
  <c r="K64" i="27"/>
  <c r="J64" i="27"/>
  <c r="I64" i="27"/>
  <c r="G64" i="27"/>
  <c r="Y63" i="27"/>
  <c r="Z63" i="27" s="1"/>
  <c r="X63" i="27"/>
  <c r="U63" i="27"/>
  <c r="V63" i="27" s="1"/>
  <c r="AA63" i="27" s="1"/>
  <c r="AB63" i="27" s="1"/>
  <c r="M63" i="27"/>
  <c r="K63" i="27"/>
  <c r="J63" i="27"/>
  <c r="I63" i="27"/>
  <c r="G63" i="27"/>
  <c r="X62" i="27"/>
  <c r="Y62" i="27" s="1"/>
  <c r="Z62" i="27" s="1"/>
  <c r="U62" i="27"/>
  <c r="V62" i="27" s="1"/>
  <c r="AA62" i="27" s="1"/>
  <c r="AB62" i="27" s="1"/>
  <c r="M62" i="27"/>
  <c r="K62" i="27"/>
  <c r="J62" i="27"/>
  <c r="I62" i="27"/>
  <c r="G62" i="27"/>
  <c r="X61" i="27"/>
  <c r="Y61" i="27" s="1"/>
  <c r="Z61" i="27" s="1"/>
  <c r="V61" i="27"/>
  <c r="U61" i="27"/>
  <c r="M61" i="27"/>
  <c r="K61" i="27"/>
  <c r="J61" i="27"/>
  <c r="I61" i="27"/>
  <c r="G61" i="27"/>
  <c r="X60" i="27"/>
  <c r="Y60" i="27" s="1"/>
  <c r="Z60" i="27" s="1"/>
  <c r="U60" i="27"/>
  <c r="V60" i="27" s="1"/>
  <c r="M60" i="27"/>
  <c r="L60" i="27"/>
  <c r="K60" i="27"/>
  <c r="J60" i="27"/>
  <c r="I60" i="27"/>
  <c r="G60" i="27"/>
  <c r="Y59" i="27"/>
  <c r="Z59" i="27" s="1"/>
  <c r="X59" i="27"/>
  <c r="U59" i="27"/>
  <c r="V59" i="27" s="1"/>
  <c r="AA59" i="27" s="1"/>
  <c r="AB59" i="27" s="1"/>
  <c r="M59" i="27"/>
  <c r="K59" i="27"/>
  <c r="J59" i="27"/>
  <c r="I59" i="27"/>
  <c r="G59" i="27"/>
  <c r="X58" i="27"/>
  <c r="Y58" i="27" s="1"/>
  <c r="Z58" i="27" s="1"/>
  <c r="V58" i="27"/>
  <c r="AA58" i="27" s="1"/>
  <c r="AB58" i="27" s="1"/>
  <c r="U58" i="27"/>
  <c r="M58" i="27"/>
  <c r="L58" i="27"/>
  <c r="K58" i="27"/>
  <c r="J58" i="27"/>
  <c r="I58" i="27"/>
  <c r="G58" i="27"/>
  <c r="X57" i="27"/>
  <c r="Y57" i="27" s="1"/>
  <c r="Z57" i="27" s="1"/>
  <c r="V57" i="27"/>
  <c r="AA57" i="27" s="1"/>
  <c r="AB57" i="27" s="1"/>
  <c r="U57" i="27"/>
  <c r="M57" i="27"/>
  <c r="K57" i="27"/>
  <c r="J57" i="27"/>
  <c r="I57" i="27"/>
  <c r="G57" i="27"/>
  <c r="Y56" i="27"/>
  <c r="Z56" i="27" s="1"/>
  <c r="X56" i="27"/>
  <c r="U56" i="27"/>
  <c r="V56" i="27" s="1"/>
  <c r="M56" i="27"/>
  <c r="K56" i="27"/>
  <c r="J56" i="27"/>
  <c r="I56" i="27"/>
  <c r="G56" i="27"/>
  <c r="X55" i="27"/>
  <c r="Y55" i="27" s="1"/>
  <c r="Z55" i="27" s="1"/>
  <c r="AA55" i="27" s="1"/>
  <c r="AB55" i="27" s="1"/>
  <c r="V55" i="27"/>
  <c r="U55" i="27"/>
  <c r="M55" i="27"/>
  <c r="K55" i="27"/>
  <c r="J55" i="27"/>
  <c r="I55" i="27"/>
  <c r="G55" i="27"/>
  <c r="X54" i="27"/>
  <c r="Y54" i="27" s="1"/>
  <c r="Z54" i="27" s="1"/>
  <c r="AA54" i="27" s="1"/>
  <c r="AB54" i="27" s="1"/>
  <c r="U54" i="27"/>
  <c r="V54" i="27" s="1"/>
  <c r="M54" i="27"/>
  <c r="K54" i="27"/>
  <c r="J54" i="27"/>
  <c r="I54" i="27"/>
  <c r="G54" i="27"/>
  <c r="AA53" i="27"/>
  <c r="AB53" i="27" s="1"/>
  <c r="Y53" i="27"/>
  <c r="Z53" i="27" s="1"/>
  <c r="X53" i="27"/>
  <c r="V53" i="27"/>
  <c r="U53" i="27"/>
  <c r="M53" i="27"/>
  <c r="K53" i="27"/>
  <c r="J53" i="27"/>
  <c r="I53" i="27"/>
  <c r="G53" i="27"/>
  <c r="Z52" i="27"/>
  <c r="X52" i="27"/>
  <c r="Y52" i="27" s="1"/>
  <c r="U52" i="27"/>
  <c r="V52" i="27" s="1"/>
  <c r="AA52" i="27" s="1"/>
  <c r="AB52" i="27" s="1"/>
  <c r="M52" i="27"/>
  <c r="K52" i="27"/>
  <c r="L56" i="27" s="1"/>
  <c r="J52" i="27"/>
  <c r="I52" i="27"/>
  <c r="G52" i="27"/>
  <c r="AB51" i="27"/>
  <c r="AA51" i="27"/>
  <c r="Y51" i="27"/>
  <c r="Z51" i="27" s="1"/>
  <c r="X51" i="27"/>
  <c r="U51" i="27"/>
  <c r="V51" i="27" s="1"/>
  <c r="M51" i="27"/>
  <c r="K51" i="27"/>
  <c r="J51" i="27"/>
  <c r="I51" i="27"/>
  <c r="G51" i="27"/>
  <c r="X50" i="27"/>
  <c r="Y50" i="27" s="1"/>
  <c r="Z50" i="27" s="1"/>
  <c r="V50" i="27"/>
  <c r="U50" i="27"/>
  <c r="M50" i="27"/>
  <c r="K50" i="27"/>
  <c r="J50" i="27"/>
  <c r="I50" i="27"/>
  <c r="G50" i="27"/>
  <c r="X49" i="27"/>
  <c r="Y49" i="27" s="1"/>
  <c r="Z49" i="27" s="1"/>
  <c r="V49" i="27"/>
  <c r="AA49" i="27" s="1"/>
  <c r="AB49" i="27" s="1"/>
  <c r="U49" i="27"/>
  <c r="M49" i="27"/>
  <c r="K49" i="27"/>
  <c r="J49" i="27"/>
  <c r="I49" i="27"/>
  <c r="G49" i="27"/>
  <c r="X48" i="27"/>
  <c r="Y48" i="27" s="1"/>
  <c r="Z48" i="27" s="1"/>
  <c r="V48" i="27"/>
  <c r="U48" i="27"/>
  <c r="M48" i="27"/>
  <c r="K48" i="27"/>
  <c r="L52" i="27" s="1"/>
  <c r="J48" i="27"/>
  <c r="I48" i="27"/>
  <c r="G48" i="27"/>
  <c r="Y47" i="27"/>
  <c r="Z47" i="27" s="1"/>
  <c r="X47" i="27"/>
  <c r="U47" i="27"/>
  <c r="V47" i="27" s="1"/>
  <c r="AA47" i="27" s="1"/>
  <c r="AB47" i="27" s="1"/>
  <c r="M47" i="27"/>
  <c r="L47" i="27"/>
  <c r="K47" i="27"/>
  <c r="L50" i="27" s="1"/>
  <c r="J47" i="27"/>
  <c r="I47" i="27"/>
  <c r="G47" i="27"/>
  <c r="Y46" i="27"/>
  <c r="Z46" i="27" s="1"/>
  <c r="X46" i="27"/>
  <c r="U46" i="27"/>
  <c r="V46" i="27" s="1"/>
  <c r="AA46" i="27" s="1"/>
  <c r="AB46" i="27" s="1"/>
  <c r="M46" i="27"/>
  <c r="K46" i="27"/>
  <c r="J46" i="27"/>
  <c r="I46" i="27"/>
  <c r="G46" i="27"/>
  <c r="X45" i="27"/>
  <c r="Y45" i="27" s="1"/>
  <c r="Z45" i="27" s="1"/>
  <c r="V45" i="27"/>
  <c r="U45" i="27"/>
  <c r="M45" i="27"/>
  <c r="K45" i="27"/>
  <c r="J45" i="27"/>
  <c r="I45" i="27"/>
  <c r="G45" i="27"/>
  <c r="X44" i="27"/>
  <c r="Y44" i="27" s="1"/>
  <c r="Z44" i="27" s="1"/>
  <c r="V44" i="27"/>
  <c r="U44" i="27"/>
  <c r="M44" i="27"/>
  <c r="K44" i="27"/>
  <c r="J44" i="27"/>
  <c r="I44" i="27"/>
  <c r="G44" i="27"/>
  <c r="X43" i="27"/>
  <c r="Y43" i="27" s="1"/>
  <c r="Z43" i="27" s="1"/>
  <c r="V43" i="27"/>
  <c r="U43" i="27"/>
  <c r="M43" i="27"/>
  <c r="K43" i="27"/>
  <c r="J43" i="27"/>
  <c r="I43" i="27"/>
  <c r="G43" i="27"/>
  <c r="X42" i="27"/>
  <c r="Y42" i="27" s="1"/>
  <c r="Z42" i="27" s="1"/>
  <c r="U42" i="27"/>
  <c r="V42" i="27" s="1"/>
  <c r="M42" i="27"/>
  <c r="K42" i="27"/>
  <c r="L46" i="27" s="1"/>
  <c r="J42" i="27"/>
  <c r="I42" i="27"/>
  <c r="G42" i="27"/>
  <c r="Y41" i="27"/>
  <c r="Z41" i="27" s="1"/>
  <c r="AA41" i="27" s="1"/>
  <c r="AB41" i="27" s="1"/>
  <c r="X41" i="27"/>
  <c r="V41" i="27"/>
  <c r="U41" i="27"/>
  <c r="M41" i="27"/>
  <c r="L41" i="27"/>
  <c r="K41" i="27"/>
  <c r="J41" i="27"/>
  <c r="I41" i="27"/>
  <c r="G41" i="27"/>
  <c r="Z40" i="27"/>
  <c r="X40" i="27"/>
  <c r="Y40" i="27" s="1"/>
  <c r="U40" i="27"/>
  <c r="V40" i="27" s="1"/>
  <c r="AA40" i="27" s="1"/>
  <c r="AB40" i="27" s="1"/>
  <c r="M40" i="27"/>
  <c r="K40" i="27"/>
  <c r="J40" i="27"/>
  <c r="I40" i="27"/>
  <c r="G40" i="27"/>
  <c r="AA39" i="27"/>
  <c r="AB39" i="27" s="1"/>
  <c r="Y39" i="27"/>
  <c r="Z39" i="27" s="1"/>
  <c r="X39" i="27"/>
  <c r="U39" i="27"/>
  <c r="V39" i="27" s="1"/>
  <c r="M39" i="27"/>
  <c r="L39" i="27"/>
  <c r="K39" i="27"/>
  <c r="J39" i="27"/>
  <c r="I39" i="27"/>
  <c r="G39" i="27"/>
  <c r="AB38" i="27"/>
  <c r="X38" i="27"/>
  <c r="Y38" i="27" s="1"/>
  <c r="Z38" i="27" s="1"/>
  <c r="V38" i="27"/>
  <c r="AA38" i="27" s="1"/>
  <c r="U38" i="27"/>
  <c r="M38" i="27"/>
  <c r="K38" i="27"/>
  <c r="L40" i="27" s="1"/>
  <c r="J38" i="27"/>
  <c r="I38" i="27"/>
  <c r="G38" i="27"/>
  <c r="X37" i="27"/>
  <c r="Y37" i="27" s="1"/>
  <c r="Z37" i="27" s="1"/>
  <c r="U37" i="27"/>
  <c r="V37" i="27" s="1"/>
  <c r="AA37" i="27" s="1"/>
  <c r="AB37" i="27" s="1"/>
  <c r="M37" i="27"/>
  <c r="K37" i="27"/>
  <c r="J37" i="27"/>
  <c r="I37" i="27"/>
  <c r="G37" i="27"/>
  <c r="Y36" i="27"/>
  <c r="Z36" i="27" s="1"/>
  <c r="X36" i="27"/>
  <c r="V36" i="27"/>
  <c r="AA36" i="27" s="1"/>
  <c r="AB36" i="27" s="1"/>
  <c r="U36" i="27"/>
  <c r="M36" i="27"/>
  <c r="L36" i="27"/>
  <c r="K36" i="27"/>
  <c r="J36" i="27"/>
  <c r="I36" i="27"/>
  <c r="G36" i="27"/>
  <c r="Y35" i="27"/>
  <c r="Z35" i="27" s="1"/>
  <c r="X35" i="27"/>
  <c r="V35" i="27"/>
  <c r="AA35" i="27" s="1"/>
  <c r="AB35" i="27" s="1"/>
  <c r="U35" i="27"/>
  <c r="M35" i="27"/>
  <c r="L35" i="27"/>
  <c r="K35" i="27"/>
  <c r="L38" i="27" s="1"/>
  <c r="J35" i="27"/>
  <c r="I35" i="27"/>
  <c r="G35" i="27"/>
  <c r="X34" i="27"/>
  <c r="Y34" i="27" s="1"/>
  <c r="Z34" i="27" s="1"/>
  <c r="U34" i="27"/>
  <c r="V34" i="27" s="1"/>
  <c r="M34" i="27"/>
  <c r="K34" i="27"/>
  <c r="J34" i="27"/>
  <c r="I34" i="27"/>
  <c r="G34" i="27"/>
  <c r="Y33" i="27"/>
  <c r="Z33" i="27" s="1"/>
  <c r="X33" i="27"/>
  <c r="U33" i="27"/>
  <c r="V33" i="27" s="1"/>
  <c r="AA33" i="27" s="1"/>
  <c r="AB33" i="27" s="1"/>
  <c r="M33" i="27"/>
  <c r="K33" i="27"/>
  <c r="L37" i="27" s="1"/>
  <c r="J33" i="27"/>
  <c r="I33" i="27"/>
  <c r="G33" i="27"/>
  <c r="Y32" i="27"/>
  <c r="Z32" i="27" s="1"/>
  <c r="X32" i="27"/>
  <c r="U32" i="27"/>
  <c r="V32" i="27" s="1"/>
  <c r="AA32" i="27" s="1"/>
  <c r="AB32" i="27" s="1"/>
  <c r="M32" i="27"/>
  <c r="L32" i="27"/>
  <c r="K32" i="27"/>
  <c r="J32" i="27"/>
  <c r="I32" i="27"/>
  <c r="G32" i="27"/>
  <c r="Z31" i="27"/>
  <c r="X31" i="27"/>
  <c r="Y31" i="27" s="1"/>
  <c r="V31" i="27"/>
  <c r="AA31" i="27" s="1"/>
  <c r="AB31" i="27" s="1"/>
  <c r="U31" i="27"/>
  <c r="M31" i="27"/>
  <c r="K31" i="27"/>
  <c r="J31" i="27"/>
  <c r="I31" i="27"/>
  <c r="G31" i="27"/>
  <c r="X30" i="27"/>
  <c r="Y30" i="27" s="1"/>
  <c r="Z30" i="27" s="1"/>
  <c r="U30" i="27"/>
  <c r="V30" i="27" s="1"/>
  <c r="M30" i="27"/>
  <c r="K30" i="27"/>
  <c r="L34" i="27" s="1"/>
  <c r="J30" i="27"/>
  <c r="I30" i="27"/>
  <c r="G30" i="27"/>
  <c r="Z29" i="27"/>
  <c r="Y29" i="27"/>
  <c r="X29" i="27"/>
  <c r="V29" i="27"/>
  <c r="U29" i="27"/>
  <c r="M29" i="27"/>
  <c r="K29" i="27"/>
  <c r="J29" i="27"/>
  <c r="I29" i="27"/>
  <c r="G29" i="27"/>
  <c r="AA28" i="27"/>
  <c r="AB28" i="27" s="1"/>
  <c r="X28" i="27"/>
  <c r="Y28" i="27" s="1"/>
  <c r="Z28" i="27" s="1"/>
  <c r="U28" i="27"/>
  <c r="V28" i="27" s="1"/>
  <c r="M28" i="27"/>
  <c r="K28" i="27"/>
  <c r="J28" i="27"/>
  <c r="I28" i="27"/>
  <c r="G28" i="27"/>
  <c r="Y27" i="27"/>
  <c r="Z27" i="27" s="1"/>
  <c r="X27" i="27"/>
  <c r="U27" i="27"/>
  <c r="V27" i="27" s="1"/>
  <c r="AA27" i="27" s="1"/>
  <c r="AB27" i="27" s="1"/>
  <c r="M27" i="27"/>
  <c r="K27" i="27"/>
  <c r="J27" i="27"/>
  <c r="I27" i="27"/>
  <c r="G27" i="27"/>
  <c r="X26" i="27"/>
  <c r="Y26" i="27" s="1"/>
  <c r="Z26" i="27" s="1"/>
  <c r="U26" i="27"/>
  <c r="V26" i="27" s="1"/>
  <c r="AA26" i="27" s="1"/>
  <c r="AB26" i="27" s="1"/>
  <c r="M26" i="27"/>
  <c r="K26" i="27"/>
  <c r="L30" i="27" s="1"/>
  <c r="J26" i="27"/>
  <c r="I26" i="27"/>
  <c r="G26" i="27"/>
  <c r="Y25" i="27"/>
  <c r="Z25" i="27" s="1"/>
  <c r="X25" i="27"/>
  <c r="V25" i="27"/>
  <c r="AA25" i="27" s="1"/>
  <c r="AB25" i="27" s="1"/>
  <c r="U25" i="27"/>
  <c r="M25" i="27"/>
  <c r="L25" i="27"/>
  <c r="K25" i="27"/>
  <c r="L29" i="27" s="1"/>
  <c r="J25" i="27"/>
  <c r="I25" i="27"/>
  <c r="G25" i="27"/>
  <c r="Y24" i="27"/>
  <c r="Z24" i="27" s="1"/>
  <c r="X24" i="27"/>
  <c r="V24" i="27"/>
  <c r="AA24" i="27" s="1"/>
  <c r="AB24" i="27" s="1"/>
  <c r="U24" i="27"/>
  <c r="M24" i="27"/>
  <c r="L24" i="27"/>
  <c r="K24" i="27"/>
  <c r="J24" i="27"/>
  <c r="I24" i="27"/>
  <c r="G24" i="27"/>
  <c r="Y23" i="27"/>
  <c r="Z23" i="27" s="1"/>
  <c r="X23" i="27"/>
  <c r="V23" i="27"/>
  <c r="AA23" i="27" s="1"/>
  <c r="AB23" i="27" s="1"/>
  <c r="U23" i="27"/>
  <c r="M23" i="27"/>
  <c r="L23" i="27"/>
  <c r="K23" i="27"/>
  <c r="J23" i="27"/>
  <c r="I23" i="27"/>
  <c r="G23" i="27"/>
  <c r="X22" i="27"/>
  <c r="Y22" i="27" s="1"/>
  <c r="Z22" i="27" s="1"/>
  <c r="U22" i="27"/>
  <c r="V22" i="27" s="1"/>
  <c r="AA22" i="27" s="1"/>
  <c r="AB22" i="27" s="1"/>
  <c r="M22" i="27"/>
  <c r="K22" i="27"/>
  <c r="L26" i="27" s="1"/>
  <c r="J22" i="27"/>
  <c r="I22" i="27"/>
  <c r="G22" i="27"/>
  <c r="Y21" i="27"/>
  <c r="Z21" i="27" s="1"/>
  <c r="X21" i="27"/>
  <c r="U21" i="27"/>
  <c r="V21" i="27" s="1"/>
  <c r="AA21" i="27" s="1"/>
  <c r="AB21" i="27" s="1"/>
  <c r="R21" i="27"/>
  <c r="S21" i="27" s="1"/>
  <c r="Q21" i="27" s="1"/>
  <c r="M21" i="27"/>
  <c r="K21" i="27"/>
  <c r="J21" i="27"/>
  <c r="I21" i="27"/>
  <c r="G21" i="27"/>
  <c r="AA20" i="27"/>
  <c r="AB20" i="27" s="1"/>
  <c r="X20" i="27"/>
  <c r="Y20" i="27" s="1"/>
  <c r="Z20" i="27" s="1"/>
  <c r="U20" i="27"/>
  <c r="V20" i="27" s="1"/>
  <c r="M20" i="27"/>
  <c r="K20" i="27"/>
  <c r="J20" i="27"/>
  <c r="I20" i="27"/>
  <c r="G20" i="27"/>
  <c r="Y19" i="27"/>
  <c r="Z19" i="27" s="1"/>
  <c r="X19" i="27"/>
  <c r="V19" i="27"/>
  <c r="U19" i="27"/>
  <c r="M19" i="27"/>
  <c r="K19" i="27"/>
  <c r="J19" i="27"/>
  <c r="I19" i="27"/>
  <c r="G19" i="27"/>
  <c r="X18" i="27"/>
  <c r="Y18" i="27" s="1"/>
  <c r="Z18" i="27" s="1"/>
  <c r="U18" i="27"/>
  <c r="V18" i="27" s="1"/>
  <c r="O18" i="27"/>
  <c r="M18" i="27"/>
  <c r="K18" i="27"/>
  <c r="L22" i="27" s="1"/>
  <c r="J18" i="27"/>
  <c r="I18" i="27"/>
  <c r="G18" i="27"/>
  <c r="Y17" i="27"/>
  <c r="Z17" i="27" s="1"/>
  <c r="AA17" i="27" s="1"/>
  <c r="AB17" i="27" s="1"/>
  <c r="X17" i="27"/>
  <c r="U17" i="27"/>
  <c r="V17" i="27" s="1"/>
  <c r="Q17" i="27"/>
  <c r="M17" i="27"/>
  <c r="K17" i="27"/>
  <c r="J17" i="27"/>
  <c r="AB16" i="27"/>
  <c r="X16" i="27"/>
  <c r="Y16" i="27" s="1"/>
  <c r="Z16" i="27" s="1"/>
  <c r="AA16" i="27" s="1"/>
  <c r="U16" i="27"/>
  <c r="V16" i="27" s="1"/>
  <c r="Q16" i="27"/>
  <c r="R16" i="27" s="1"/>
  <c r="O16" i="27"/>
  <c r="M16" i="27"/>
  <c r="K16" i="27"/>
  <c r="L20" i="27" s="1"/>
  <c r="J16" i="27"/>
  <c r="H16" i="27"/>
  <c r="F16" i="27"/>
  <c r="X15" i="27"/>
  <c r="Y15" i="27" s="1"/>
  <c r="Z15" i="27" s="1"/>
  <c r="U15" i="27"/>
  <c r="V15" i="27" s="1"/>
  <c r="AA15" i="27" s="1"/>
  <c r="AB15" i="27" s="1"/>
  <c r="R15" i="27"/>
  <c r="R20" i="27" s="1"/>
  <c r="S20" i="27" s="1"/>
  <c r="Q20" i="27" s="1"/>
  <c r="Q15" i="27"/>
  <c r="O15" i="27"/>
  <c r="M15" i="27"/>
  <c r="K15" i="27"/>
  <c r="L17" i="27" s="1"/>
  <c r="J15" i="27"/>
  <c r="H15" i="27"/>
  <c r="F15" i="27"/>
  <c r="Y14" i="27"/>
  <c r="Z14" i="27" s="1"/>
  <c r="X14" i="27"/>
  <c r="V14" i="27"/>
  <c r="AA14" i="27" s="1"/>
  <c r="AB14" i="27" s="1"/>
  <c r="U14" i="27"/>
  <c r="Q14" i="27"/>
  <c r="M14" i="27"/>
  <c r="K14" i="27"/>
  <c r="J14" i="27"/>
  <c r="H14" i="27"/>
  <c r="F14" i="27"/>
  <c r="X13" i="27"/>
  <c r="Y13" i="27" s="1"/>
  <c r="Z13" i="27" s="1"/>
  <c r="U13" i="27"/>
  <c r="V13" i="27" s="1"/>
  <c r="R13" i="27"/>
  <c r="M13" i="27"/>
  <c r="K13" i="27"/>
  <c r="J13" i="27"/>
  <c r="H13" i="27"/>
  <c r="F13" i="27"/>
  <c r="Y12" i="27"/>
  <c r="Z12" i="27" s="1"/>
  <c r="X12" i="27"/>
  <c r="U12" i="27"/>
  <c r="V12" i="27" s="1"/>
  <c r="Q12" i="27"/>
  <c r="M12" i="27"/>
  <c r="K12" i="27"/>
  <c r="J12" i="27"/>
  <c r="H12" i="27"/>
  <c r="F12" i="27"/>
  <c r="Z11" i="27"/>
  <c r="X11" i="27"/>
  <c r="Y11" i="27" s="1"/>
  <c r="U11" i="27"/>
  <c r="V11" i="27" s="1"/>
  <c r="Q11" i="27"/>
  <c r="M11" i="27"/>
  <c r="K11" i="27"/>
  <c r="J11" i="27"/>
  <c r="H11" i="27"/>
  <c r="F11" i="27"/>
  <c r="X10" i="27"/>
  <c r="Y10" i="27" s="1"/>
  <c r="Z10" i="27" s="1"/>
  <c r="U10" i="27"/>
  <c r="V10" i="27" s="1"/>
  <c r="M10" i="27"/>
  <c r="K10" i="27"/>
  <c r="L14" i="27" s="1"/>
  <c r="J10" i="27"/>
  <c r="H10" i="27"/>
  <c r="F10" i="27"/>
  <c r="Y9" i="27"/>
  <c r="Z9" i="27" s="1"/>
  <c r="X9" i="27"/>
  <c r="V9" i="27"/>
  <c r="AA9" i="27" s="1"/>
  <c r="AB9" i="27" s="1"/>
  <c r="U9" i="27"/>
  <c r="M9" i="27"/>
  <c r="L9" i="27"/>
  <c r="K9" i="27"/>
  <c r="J9" i="27"/>
  <c r="H9" i="27"/>
  <c r="F9" i="27"/>
  <c r="Y8" i="27"/>
  <c r="Z8" i="27" s="1"/>
  <c r="X8" i="27"/>
  <c r="V8" i="27"/>
  <c r="U8" i="27"/>
  <c r="M8" i="27"/>
  <c r="L8" i="27"/>
  <c r="K8" i="27"/>
  <c r="J8" i="27"/>
  <c r="H8" i="27"/>
  <c r="F8" i="27"/>
  <c r="Y7" i="27"/>
  <c r="Z7" i="27" s="1"/>
  <c r="X7" i="27"/>
  <c r="V7" i="27"/>
  <c r="U7" i="27"/>
  <c r="M7" i="27"/>
  <c r="L7" i="27"/>
  <c r="K7" i="27"/>
  <c r="L10" i="27" s="1"/>
  <c r="J7" i="27"/>
  <c r="H7" i="27"/>
  <c r="F7" i="27"/>
  <c r="X6" i="27"/>
  <c r="Y6" i="27" s="1"/>
  <c r="Z6" i="27" s="1"/>
  <c r="U6" i="27"/>
  <c r="V6" i="27" s="1"/>
  <c r="AA6" i="27" s="1"/>
  <c r="AB6" i="27" s="1"/>
  <c r="Q6" i="27"/>
  <c r="M6" i="27"/>
  <c r="K6" i="27"/>
  <c r="J6" i="27"/>
  <c r="H6" i="27"/>
  <c r="F6" i="27"/>
  <c r="Y5" i="27"/>
  <c r="Z5" i="27" s="1"/>
  <c r="X5" i="27"/>
  <c r="U5" i="27"/>
  <c r="V5" i="27" s="1"/>
  <c r="AA5" i="27" s="1"/>
  <c r="AB5" i="27" s="1"/>
  <c r="Q5" i="27"/>
  <c r="M5" i="27"/>
  <c r="K5" i="27"/>
  <c r="J5" i="27"/>
  <c r="H5" i="27"/>
  <c r="F5" i="27"/>
  <c r="X4" i="27"/>
  <c r="Y4" i="27" s="1"/>
  <c r="Z4" i="27" s="1"/>
  <c r="V4" i="27"/>
  <c r="AA4" i="27" s="1"/>
  <c r="AB4" i="27" s="1"/>
  <c r="U4" i="27"/>
  <c r="Q4" i="27"/>
  <c r="O4" i="27"/>
  <c r="M4" i="27"/>
  <c r="K4" i="27"/>
  <c r="J4" i="27"/>
  <c r="H4" i="27"/>
  <c r="F4" i="27"/>
  <c r="Y3" i="27"/>
  <c r="Z3" i="27" s="1"/>
  <c r="AA3" i="27" s="1"/>
  <c r="AB3" i="27" s="1"/>
  <c r="X3" i="27"/>
  <c r="U3" i="27"/>
  <c r="V3" i="27" s="1"/>
  <c r="Q3" i="27"/>
  <c r="O3" i="27"/>
  <c r="M3" i="27"/>
  <c r="K3" i="27"/>
  <c r="J3" i="27"/>
  <c r="H3" i="27"/>
  <c r="F3" i="27"/>
  <c r="AA2" i="27"/>
  <c r="AB2" i="27" s="1"/>
  <c r="Z2" i="27"/>
  <c r="X2" i="27"/>
  <c r="Y2" i="27" s="1"/>
  <c r="U2" i="27"/>
  <c r="V2" i="27" s="1"/>
  <c r="Q2" i="27"/>
  <c r="M2" i="27"/>
  <c r="H2" i="27"/>
  <c r="F2" i="27"/>
  <c r="Q1" i="27"/>
  <c r="AA56" i="26"/>
  <c r="AB56" i="26" s="1"/>
  <c r="X56" i="26"/>
  <c r="Y56" i="26" s="1"/>
  <c r="Z56" i="26" s="1"/>
  <c r="U56" i="26"/>
  <c r="V56" i="26" s="1"/>
  <c r="M56" i="26"/>
  <c r="K56" i="26"/>
  <c r="J56" i="26"/>
  <c r="I56" i="26"/>
  <c r="G56" i="26"/>
  <c r="Y55" i="26"/>
  <c r="Z55" i="26" s="1"/>
  <c r="X55" i="26"/>
  <c r="V55" i="26"/>
  <c r="AA55" i="26" s="1"/>
  <c r="AB55" i="26" s="1"/>
  <c r="U55" i="26"/>
  <c r="M55" i="26"/>
  <c r="K55" i="26"/>
  <c r="J55" i="26"/>
  <c r="I55" i="26"/>
  <c r="G55" i="26"/>
  <c r="X54" i="26"/>
  <c r="Y54" i="26" s="1"/>
  <c r="Z54" i="26" s="1"/>
  <c r="U54" i="26"/>
  <c r="V54" i="26" s="1"/>
  <c r="M54" i="26"/>
  <c r="K54" i="26"/>
  <c r="L56" i="26" s="1"/>
  <c r="J54" i="26"/>
  <c r="I54" i="26"/>
  <c r="G54" i="26"/>
  <c r="Y53" i="26"/>
  <c r="Z53" i="26" s="1"/>
  <c r="X53" i="26"/>
  <c r="V53" i="26"/>
  <c r="U53" i="26"/>
  <c r="M53" i="26"/>
  <c r="L53" i="26"/>
  <c r="K53" i="26"/>
  <c r="J53" i="26"/>
  <c r="I53" i="26"/>
  <c r="G53" i="26"/>
  <c r="Y52" i="26"/>
  <c r="Z52" i="26" s="1"/>
  <c r="X52" i="26"/>
  <c r="V52" i="26"/>
  <c r="U52" i="26"/>
  <c r="M52" i="26"/>
  <c r="L52" i="26"/>
  <c r="K52" i="26"/>
  <c r="J52" i="26"/>
  <c r="I52" i="26"/>
  <c r="G52" i="26"/>
  <c r="Y51" i="26"/>
  <c r="Z51" i="26" s="1"/>
  <c r="X51" i="26"/>
  <c r="V51" i="26"/>
  <c r="AA51" i="26" s="1"/>
  <c r="AB51" i="26" s="1"/>
  <c r="U51" i="26"/>
  <c r="M51" i="26"/>
  <c r="L51" i="26"/>
  <c r="K51" i="26"/>
  <c r="J51" i="26"/>
  <c r="I51" i="26"/>
  <c r="G51" i="26"/>
  <c r="X50" i="26"/>
  <c r="Y50" i="26" s="1"/>
  <c r="Z50" i="26" s="1"/>
  <c r="U50" i="26"/>
  <c r="V50" i="26" s="1"/>
  <c r="M50" i="26"/>
  <c r="K50" i="26"/>
  <c r="L54" i="26" s="1"/>
  <c r="J50" i="26"/>
  <c r="I50" i="26"/>
  <c r="G50" i="26"/>
  <c r="Y49" i="26"/>
  <c r="Z49" i="26" s="1"/>
  <c r="X49" i="26"/>
  <c r="V49" i="26"/>
  <c r="AA49" i="26" s="1"/>
  <c r="AB49" i="26" s="1"/>
  <c r="U49" i="26"/>
  <c r="M49" i="26"/>
  <c r="L49" i="26"/>
  <c r="K49" i="26"/>
  <c r="J49" i="26"/>
  <c r="I49" i="26"/>
  <c r="G49" i="26"/>
  <c r="X48" i="26"/>
  <c r="Y48" i="26" s="1"/>
  <c r="Z48" i="26" s="1"/>
  <c r="V48" i="26"/>
  <c r="AA48" i="26" s="1"/>
  <c r="AB48" i="26" s="1"/>
  <c r="U48" i="26"/>
  <c r="M48" i="26"/>
  <c r="K48" i="26"/>
  <c r="J48" i="26"/>
  <c r="I48" i="26"/>
  <c r="G48" i="26"/>
  <c r="Y47" i="26"/>
  <c r="Z47" i="26" s="1"/>
  <c r="X47" i="26"/>
  <c r="U47" i="26"/>
  <c r="V47" i="26" s="1"/>
  <c r="AA47" i="26" s="1"/>
  <c r="AB47" i="26" s="1"/>
  <c r="M47" i="26"/>
  <c r="K47" i="26"/>
  <c r="L50" i="26" s="1"/>
  <c r="J47" i="26"/>
  <c r="I47" i="26"/>
  <c r="G47" i="26"/>
  <c r="Y46" i="26"/>
  <c r="Z46" i="26" s="1"/>
  <c r="AA46" i="26" s="1"/>
  <c r="AB46" i="26" s="1"/>
  <c r="X46" i="26"/>
  <c r="U46" i="26"/>
  <c r="V46" i="26" s="1"/>
  <c r="M46" i="26"/>
  <c r="K46" i="26"/>
  <c r="J46" i="26"/>
  <c r="I46" i="26"/>
  <c r="G46" i="26"/>
  <c r="Y45" i="26"/>
  <c r="Z45" i="26" s="1"/>
  <c r="AA45" i="26" s="1"/>
  <c r="AB45" i="26" s="1"/>
  <c r="X45" i="26"/>
  <c r="V45" i="26"/>
  <c r="U45" i="26"/>
  <c r="M45" i="26"/>
  <c r="K45" i="26"/>
  <c r="J45" i="26"/>
  <c r="I45" i="26"/>
  <c r="G45" i="26"/>
  <c r="AA44" i="26"/>
  <c r="AB44" i="26" s="1"/>
  <c r="Z44" i="26"/>
  <c r="X44" i="26"/>
  <c r="Y44" i="26" s="1"/>
  <c r="U44" i="26"/>
  <c r="V44" i="26" s="1"/>
  <c r="M44" i="26"/>
  <c r="K44" i="26"/>
  <c r="L48" i="26" s="1"/>
  <c r="J44" i="26"/>
  <c r="I44" i="26"/>
  <c r="G44" i="26"/>
  <c r="Z43" i="26"/>
  <c r="Y43" i="26"/>
  <c r="X43" i="26"/>
  <c r="U43" i="26"/>
  <c r="V43" i="26" s="1"/>
  <c r="AA43" i="26" s="1"/>
  <c r="AB43" i="26" s="1"/>
  <c r="M43" i="26"/>
  <c r="K43" i="26"/>
  <c r="L47" i="26" s="1"/>
  <c r="J43" i="26"/>
  <c r="I43" i="26"/>
  <c r="G43" i="26"/>
  <c r="AA42" i="26"/>
  <c r="AB42" i="26" s="1"/>
  <c r="X42" i="26"/>
  <c r="Y42" i="26" s="1"/>
  <c r="Z42" i="26" s="1"/>
  <c r="U42" i="26"/>
  <c r="V42" i="26" s="1"/>
  <c r="M42" i="26"/>
  <c r="K42" i="26"/>
  <c r="L46" i="26" s="1"/>
  <c r="J42" i="26"/>
  <c r="I42" i="26"/>
  <c r="G42" i="26"/>
  <c r="AA41" i="26"/>
  <c r="AB41" i="26" s="1"/>
  <c r="X41" i="26"/>
  <c r="Y41" i="26" s="1"/>
  <c r="Z41" i="26" s="1"/>
  <c r="U41" i="26"/>
  <c r="V41" i="26" s="1"/>
  <c r="M41" i="26"/>
  <c r="K41" i="26"/>
  <c r="J41" i="26"/>
  <c r="I41" i="26"/>
  <c r="G41" i="26"/>
  <c r="X40" i="26"/>
  <c r="Y40" i="26" s="1"/>
  <c r="Z40" i="26" s="1"/>
  <c r="U40" i="26"/>
  <c r="V40" i="26" s="1"/>
  <c r="M40" i="26"/>
  <c r="K40" i="26"/>
  <c r="J40" i="26"/>
  <c r="I40" i="26"/>
  <c r="G40" i="26"/>
  <c r="X39" i="26"/>
  <c r="Y39" i="26" s="1"/>
  <c r="Z39" i="26" s="1"/>
  <c r="U39" i="26"/>
  <c r="V39" i="26" s="1"/>
  <c r="AA39" i="26" s="1"/>
  <c r="AB39" i="26" s="1"/>
  <c r="M39" i="26"/>
  <c r="K39" i="26"/>
  <c r="J39" i="26"/>
  <c r="I39" i="26"/>
  <c r="G39" i="26"/>
  <c r="AA38" i="26"/>
  <c r="AB38" i="26" s="1"/>
  <c r="Y38" i="26"/>
  <c r="Z38" i="26" s="1"/>
  <c r="X38" i="26"/>
  <c r="V38" i="26"/>
  <c r="U38" i="26"/>
  <c r="M38" i="26"/>
  <c r="K38" i="26"/>
  <c r="J38" i="26"/>
  <c r="I38" i="26"/>
  <c r="G38" i="26"/>
  <c r="X37" i="26"/>
  <c r="Y37" i="26" s="1"/>
  <c r="Z37" i="26" s="1"/>
  <c r="U37" i="26"/>
  <c r="V37" i="26" s="1"/>
  <c r="M37" i="26"/>
  <c r="K37" i="26"/>
  <c r="J37" i="26"/>
  <c r="I37" i="26"/>
  <c r="G37" i="26"/>
  <c r="Y36" i="26"/>
  <c r="Z36" i="26" s="1"/>
  <c r="X36" i="26"/>
  <c r="U36" i="26"/>
  <c r="V36" i="26" s="1"/>
  <c r="AA36" i="26" s="1"/>
  <c r="AB36" i="26" s="1"/>
  <c r="M36" i="26"/>
  <c r="K36" i="26"/>
  <c r="J36" i="26"/>
  <c r="I36" i="26"/>
  <c r="G36" i="26"/>
  <c r="X35" i="26"/>
  <c r="Y35" i="26" s="1"/>
  <c r="Z35" i="26" s="1"/>
  <c r="V35" i="26"/>
  <c r="AA35" i="26" s="1"/>
  <c r="AB35" i="26" s="1"/>
  <c r="U35" i="26"/>
  <c r="M35" i="26"/>
  <c r="K35" i="26"/>
  <c r="J35" i="26"/>
  <c r="I35" i="26"/>
  <c r="G35" i="26"/>
  <c r="X34" i="26"/>
  <c r="Y34" i="26" s="1"/>
  <c r="Z34" i="26" s="1"/>
  <c r="V34" i="26"/>
  <c r="U34" i="26"/>
  <c r="M34" i="26"/>
  <c r="K34" i="26"/>
  <c r="L38" i="26" s="1"/>
  <c r="J34" i="26"/>
  <c r="I34" i="26"/>
  <c r="G34" i="26"/>
  <c r="X33" i="26"/>
  <c r="Y33" i="26" s="1"/>
  <c r="Z33" i="26" s="1"/>
  <c r="AA33" i="26" s="1"/>
  <c r="AB33" i="26" s="1"/>
  <c r="V33" i="26"/>
  <c r="U33" i="26"/>
  <c r="M33" i="26"/>
  <c r="K33" i="26"/>
  <c r="J33" i="26"/>
  <c r="I33" i="26"/>
  <c r="G33" i="26"/>
  <c r="Y32" i="26"/>
  <c r="Z32" i="26" s="1"/>
  <c r="X32" i="26"/>
  <c r="U32" i="26"/>
  <c r="V32" i="26" s="1"/>
  <c r="M32" i="26"/>
  <c r="L32" i="26"/>
  <c r="K32" i="26"/>
  <c r="J32" i="26"/>
  <c r="I32" i="26"/>
  <c r="G32" i="26"/>
  <c r="Y31" i="26"/>
  <c r="Z31" i="26" s="1"/>
  <c r="X31" i="26"/>
  <c r="U31" i="26"/>
  <c r="V31" i="26" s="1"/>
  <c r="AA31" i="26" s="1"/>
  <c r="AB31" i="26" s="1"/>
  <c r="M31" i="26"/>
  <c r="L31" i="26"/>
  <c r="K31" i="26"/>
  <c r="J31" i="26"/>
  <c r="I31" i="26"/>
  <c r="G31" i="26"/>
  <c r="Z30" i="26"/>
  <c r="X30" i="26"/>
  <c r="Y30" i="26" s="1"/>
  <c r="U30" i="26"/>
  <c r="V30" i="26" s="1"/>
  <c r="AA30" i="26" s="1"/>
  <c r="AB30" i="26" s="1"/>
  <c r="M30" i="26"/>
  <c r="L30" i="26"/>
  <c r="K30" i="26"/>
  <c r="J30" i="26"/>
  <c r="I30" i="26"/>
  <c r="G30" i="26"/>
  <c r="Y29" i="26"/>
  <c r="Z29" i="26" s="1"/>
  <c r="X29" i="26"/>
  <c r="V29" i="26"/>
  <c r="U29" i="26"/>
  <c r="M29" i="26"/>
  <c r="L29" i="26"/>
  <c r="K29" i="26"/>
  <c r="J29" i="26"/>
  <c r="I29" i="26"/>
  <c r="G29" i="26"/>
  <c r="Y28" i="26"/>
  <c r="Z28" i="26" s="1"/>
  <c r="X28" i="26"/>
  <c r="V28" i="26"/>
  <c r="AA28" i="26" s="1"/>
  <c r="AB28" i="26" s="1"/>
  <c r="U28" i="26"/>
  <c r="M28" i="26"/>
  <c r="L28" i="26"/>
  <c r="K28" i="26"/>
  <c r="J28" i="26"/>
  <c r="I28" i="26"/>
  <c r="G28" i="26"/>
  <c r="Y27" i="26"/>
  <c r="Z27" i="26" s="1"/>
  <c r="X27" i="26"/>
  <c r="U27" i="26"/>
  <c r="V27" i="26" s="1"/>
  <c r="AA27" i="26" s="1"/>
  <c r="AB27" i="26" s="1"/>
  <c r="M27" i="26"/>
  <c r="L27" i="26"/>
  <c r="K27" i="26"/>
  <c r="J27" i="26"/>
  <c r="I27" i="26"/>
  <c r="G27" i="26"/>
  <c r="X26" i="26"/>
  <c r="Y26" i="26" s="1"/>
  <c r="Z26" i="26" s="1"/>
  <c r="U26" i="26"/>
  <c r="V26" i="26" s="1"/>
  <c r="M26" i="26"/>
  <c r="K26" i="26"/>
  <c r="J26" i="26"/>
  <c r="I26" i="26"/>
  <c r="G26" i="26"/>
  <c r="X25" i="26"/>
  <c r="Y25" i="26" s="1"/>
  <c r="Z25" i="26" s="1"/>
  <c r="U25" i="26"/>
  <c r="V25" i="26" s="1"/>
  <c r="AA25" i="26" s="1"/>
  <c r="AB25" i="26" s="1"/>
  <c r="M25" i="26"/>
  <c r="L25" i="26"/>
  <c r="K25" i="26"/>
  <c r="J25" i="26"/>
  <c r="I25" i="26"/>
  <c r="G25" i="26"/>
  <c r="X24" i="26"/>
  <c r="Y24" i="26" s="1"/>
  <c r="Z24" i="26" s="1"/>
  <c r="V24" i="26"/>
  <c r="AA24" i="26" s="1"/>
  <c r="AB24" i="26" s="1"/>
  <c r="U24" i="26"/>
  <c r="M24" i="26"/>
  <c r="K24" i="26"/>
  <c r="J24" i="26"/>
  <c r="I24" i="26"/>
  <c r="G24" i="26"/>
  <c r="Z23" i="26"/>
  <c r="Y23" i="26"/>
  <c r="X23" i="26"/>
  <c r="U23" i="26"/>
  <c r="V23" i="26" s="1"/>
  <c r="AA23" i="26" s="1"/>
  <c r="AB23" i="26" s="1"/>
  <c r="M23" i="26"/>
  <c r="K23" i="26"/>
  <c r="L26" i="26" s="1"/>
  <c r="J23" i="26"/>
  <c r="I23" i="26"/>
  <c r="G23" i="26"/>
  <c r="X22" i="26"/>
  <c r="Y22" i="26" s="1"/>
  <c r="Z22" i="26" s="1"/>
  <c r="AA22" i="26" s="1"/>
  <c r="AB22" i="26" s="1"/>
  <c r="U22" i="26"/>
  <c r="V22" i="26" s="1"/>
  <c r="M22" i="26"/>
  <c r="K22" i="26"/>
  <c r="J22" i="26"/>
  <c r="I22" i="26"/>
  <c r="G22" i="26"/>
  <c r="Z21" i="26"/>
  <c r="AA21" i="26" s="1"/>
  <c r="AB21" i="26" s="1"/>
  <c r="Y21" i="26"/>
  <c r="X21" i="26"/>
  <c r="U21" i="26"/>
  <c r="V21" i="26" s="1"/>
  <c r="M21" i="26"/>
  <c r="K21" i="26"/>
  <c r="J21" i="26"/>
  <c r="I21" i="26"/>
  <c r="G21" i="26"/>
  <c r="Y20" i="26"/>
  <c r="Z20" i="26" s="1"/>
  <c r="X20" i="26"/>
  <c r="V20" i="26"/>
  <c r="U20" i="26"/>
  <c r="M20" i="26"/>
  <c r="K20" i="26"/>
  <c r="L24" i="26" s="1"/>
  <c r="J20" i="26"/>
  <c r="AA19" i="26"/>
  <c r="AB19" i="26" s="1"/>
  <c r="Y19" i="26"/>
  <c r="Z19" i="26" s="1"/>
  <c r="X19" i="26"/>
  <c r="U19" i="26"/>
  <c r="V19" i="26" s="1"/>
  <c r="M19" i="26"/>
  <c r="K19" i="26"/>
  <c r="L23" i="26" s="1"/>
  <c r="J19" i="26"/>
  <c r="H19" i="26"/>
  <c r="F19" i="26"/>
  <c r="Y18" i="26"/>
  <c r="Z18" i="26" s="1"/>
  <c r="X18" i="26"/>
  <c r="U18" i="26"/>
  <c r="V18" i="26" s="1"/>
  <c r="AA18" i="26" s="1"/>
  <c r="AB18" i="26" s="1"/>
  <c r="O18" i="26"/>
  <c r="M18" i="26"/>
  <c r="K18" i="26"/>
  <c r="L22" i="26" s="1"/>
  <c r="J18" i="26"/>
  <c r="H18" i="26"/>
  <c r="F18" i="26"/>
  <c r="X17" i="26"/>
  <c r="Y17" i="26" s="1"/>
  <c r="Z17" i="26" s="1"/>
  <c r="U17" i="26"/>
  <c r="V17" i="26" s="1"/>
  <c r="Q17" i="26"/>
  <c r="M17" i="26"/>
  <c r="K17" i="26"/>
  <c r="J17" i="26"/>
  <c r="H17" i="26"/>
  <c r="F17" i="26"/>
  <c r="X16" i="26"/>
  <c r="Y16" i="26" s="1"/>
  <c r="Z16" i="26" s="1"/>
  <c r="U16" i="26"/>
  <c r="V16" i="26" s="1"/>
  <c r="AA16" i="26" s="1"/>
  <c r="AB16" i="26" s="1"/>
  <c r="Q16" i="26"/>
  <c r="R16" i="26" s="1"/>
  <c r="O16" i="26"/>
  <c r="M16" i="26"/>
  <c r="K16" i="26"/>
  <c r="J16" i="26"/>
  <c r="H16" i="26"/>
  <c r="F16" i="26"/>
  <c r="X15" i="26"/>
  <c r="Y15" i="26" s="1"/>
  <c r="Z15" i="26" s="1"/>
  <c r="U15" i="26"/>
  <c r="V15" i="26" s="1"/>
  <c r="AA15" i="26" s="1"/>
  <c r="AB15" i="26" s="1"/>
  <c r="Q15" i="26"/>
  <c r="R15" i="26" s="1"/>
  <c r="R20" i="26" s="1"/>
  <c r="S20" i="26" s="1"/>
  <c r="Q20" i="26" s="1"/>
  <c r="O15" i="26"/>
  <c r="M15" i="26"/>
  <c r="K15" i="26"/>
  <c r="L19" i="26" s="1"/>
  <c r="J15" i="26"/>
  <c r="H15" i="26"/>
  <c r="F15" i="26"/>
  <c r="Y14" i="26"/>
  <c r="Z14" i="26" s="1"/>
  <c r="X14" i="26"/>
  <c r="U14" i="26"/>
  <c r="V14" i="26" s="1"/>
  <c r="AA14" i="26" s="1"/>
  <c r="AB14" i="26" s="1"/>
  <c r="Q14" i="26"/>
  <c r="M14" i="26"/>
  <c r="K14" i="26"/>
  <c r="J14" i="26"/>
  <c r="H14" i="26"/>
  <c r="F14" i="26"/>
  <c r="X13" i="26"/>
  <c r="Y13" i="26" s="1"/>
  <c r="Z13" i="26" s="1"/>
  <c r="AA13" i="26" s="1"/>
  <c r="AB13" i="26" s="1"/>
  <c r="U13" i="26"/>
  <c r="V13" i="26" s="1"/>
  <c r="R13" i="26"/>
  <c r="M13" i="26"/>
  <c r="K13" i="26"/>
  <c r="J13" i="26"/>
  <c r="H13" i="26"/>
  <c r="F13" i="26"/>
  <c r="X12" i="26"/>
  <c r="Y12" i="26" s="1"/>
  <c r="Z12" i="26" s="1"/>
  <c r="U12" i="26"/>
  <c r="V12" i="26" s="1"/>
  <c r="Q12" i="26"/>
  <c r="M12" i="26"/>
  <c r="K12" i="26"/>
  <c r="J12" i="26"/>
  <c r="H12" i="26"/>
  <c r="F12" i="26"/>
  <c r="Y11" i="26"/>
  <c r="Z11" i="26" s="1"/>
  <c r="X11" i="26"/>
  <c r="U11" i="26"/>
  <c r="V11" i="26" s="1"/>
  <c r="AA11" i="26" s="1"/>
  <c r="AB11" i="26" s="1"/>
  <c r="Q11" i="26"/>
  <c r="M11" i="26"/>
  <c r="K11" i="26"/>
  <c r="L12" i="26" s="1"/>
  <c r="J11" i="26"/>
  <c r="H11" i="26"/>
  <c r="F11" i="26"/>
  <c r="AA10" i="26"/>
  <c r="AB10" i="26" s="1"/>
  <c r="Y10" i="26"/>
  <c r="Z10" i="26" s="1"/>
  <c r="X10" i="26"/>
  <c r="V10" i="26"/>
  <c r="U10" i="26"/>
  <c r="M10" i="26"/>
  <c r="L10" i="26"/>
  <c r="K10" i="26"/>
  <c r="J10" i="26"/>
  <c r="H10" i="26"/>
  <c r="F10" i="26"/>
  <c r="Y9" i="26"/>
  <c r="Z9" i="26" s="1"/>
  <c r="X9" i="26"/>
  <c r="V9" i="26"/>
  <c r="U9" i="26"/>
  <c r="M9" i="26"/>
  <c r="K9" i="26"/>
  <c r="L11" i="26" s="1"/>
  <c r="J9" i="26"/>
  <c r="H9" i="26"/>
  <c r="F9" i="26"/>
  <c r="X8" i="26"/>
  <c r="Y8" i="26" s="1"/>
  <c r="Z8" i="26" s="1"/>
  <c r="U8" i="26"/>
  <c r="V8" i="26" s="1"/>
  <c r="M8" i="26"/>
  <c r="K8" i="26"/>
  <c r="J8" i="26"/>
  <c r="H8" i="26"/>
  <c r="F8" i="26"/>
  <c r="Y7" i="26"/>
  <c r="Z7" i="26" s="1"/>
  <c r="X7" i="26"/>
  <c r="V7" i="26"/>
  <c r="AA7" i="26" s="1"/>
  <c r="AB7" i="26" s="1"/>
  <c r="U7" i="26"/>
  <c r="M7" i="26"/>
  <c r="K7" i="26"/>
  <c r="J7" i="26"/>
  <c r="H7" i="26"/>
  <c r="F7" i="26"/>
  <c r="Y6" i="26"/>
  <c r="Z6" i="26" s="1"/>
  <c r="X6" i="26"/>
  <c r="V6" i="26"/>
  <c r="AA6" i="26" s="1"/>
  <c r="AB6" i="26" s="1"/>
  <c r="U6" i="26"/>
  <c r="Q6" i="26"/>
  <c r="M6" i="26"/>
  <c r="K6" i="26"/>
  <c r="J6" i="26"/>
  <c r="H6" i="26"/>
  <c r="F6" i="26"/>
  <c r="X5" i="26"/>
  <c r="Y5" i="26" s="1"/>
  <c r="Z5" i="26" s="1"/>
  <c r="AA5" i="26" s="1"/>
  <c r="AB5" i="26" s="1"/>
  <c r="V5" i="26"/>
  <c r="U5" i="26"/>
  <c r="Q5" i="26"/>
  <c r="M5" i="26"/>
  <c r="K5" i="26"/>
  <c r="J5" i="26"/>
  <c r="H5" i="26"/>
  <c r="F5" i="26"/>
  <c r="Y4" i="26"/>
  <c r="Z4" i="26" s="1"/>
  <c r="AA4" i="26" s="1"/>
  <c r="AB4" i="26" s="1"/>
  <c r="X4" i="26"/>
  <c r="U4" i="26"/>
  <c r="V4" i="26" s="1"/>
  <c r="Q4" i="26"/>
  <c r="O4" i="26"/>
  <c r="M4" i="26"/>
  <c r="K4" i="26"/>
  <c r="J4" i="26"/>
  <c r="H4" i="26"/>
  <c r="F4" i="26"/>
  <c r="Z3" i="26"/>
  <c r="X3" i="26"/>
  <c r="Y3" i="26" s="1"/>
  <c r="V3" i="26"/>
  <c r="AA3" i="26" s="1"/>
  <c r="AB3" i="26" s="1"/>
  <c r="U3" i="26"/>
  <c r="Q3" i="26"/>
  <c r="O3" i="26"/>
  <c r="M3" i="26"/>
  <c r="K3" i="26"/>
  <c r="J3" i="26"/>
  <c r="H3" i="26"/>
  <c r="F3" i="26"/>
  <c r="Z2" i="26"/>
  <c r="X2" i="26"/>
  <c r="Y2" i="26" s="1"/>
  <c r="U2" i="26"/>
  <c r="V2" i="26" s="1"/>
  <c r="Q2" i="26"/>
  <c r="M2" i="26"/>
  <c r="H2" i="26"/>
  <c r="F2" i="26"/>
  <c r="Q1" i="26"/>
  <c r="Y95" i="25"/>
  <c r="Z95" i="25" s="1"/>
  <c r="X95" i="25"/>
  <c r="V95" i="25"/>
  <c r="U95" i="25"/>
  <c r="M95" i="25"/>
  <c r="K95" i="25"/>
  <c r="J95" i="25"/>
  <c r="I95" i="25"/>
  <c r="G95" i="25"/>
  <c r="Y94" i="25"/>
  <c r="Z94" i="25" s="1"/>
  <c r="AA94" i="25" s="1"/>
  <c r="AB94" i="25" s="1"/>
  <c r="X94" i="25"/>
  <c r="V94" i="25"/>
  <c r="U94" i="25"/>
  <c r="M94" i="25"/>
  <c r="K94" i="25"/>
  <c r="J94" i="25"/>
  <c r="I94" i="25"/>
  <c r="G94" i="25"/>
  <c r="X93" i="25"/>
  <c r="Y93" i="25" s="1"/>
  <c r="Z93" i="25" s="1"/>
  <c r="U93" i="25"/>
  <c r="V93" i="25" s="1"/>
  <c r="M93" i="25"/>
  <c r="K93" i="25"/>
  <c r="L95" i="25" s="1"/>
  <c r="J93" i="25"/>
  <c r="I93" i="25"/>
  <c r="G93" i="25"/>
  <c r="Y92" i="25"/>
  <c r="Z92" i="25" s="1"/>
  <c r="AA92" i="25" s="1"/>
  <c r="AB92" i="25" s="1"/>
  <c r="X92" i="25"/>
  <c r="V92" i="25"/>
  <c r="U92" i="25"/>
  <c r="M92" i="25"/>
  <c r="K92" i="25"/>
  <c r="J92" i="25"/>
  <c r="I92" i="25"/>
  <c r="G92" i="25"/>
  <c r="X91" i="25"/>
  <c r="Y91" i="25" s="1"/>
  <c r="Z91" i="25" s="1"/>
  <c r="V91" i="25"/>
  <c r="AA91" i="25" s="1"/>
  <c r="AB91" i="25" s="1"/>
  <c r="U91" i="25"/>
  <c r="M91" i="25"/>
  <c r="K91" i="25"/>
  <c r="J91" i="25"/>
  <c r="I91" i="25"/>
  <c r="G91" i="25"/>
  <c r="Y90" i="25"/>
  <c r="Z90" i="25" s="1"/>
  <c r="X90" i="25"/>
  <c r="U90" i="25"/>
  <c r="V90" i="25" s="1"/>
  <c r="M90" i="25"/>
  <c r="K90" i="25"/>
  <c r="J90" i="25"/>
  <c r="I90" i="25"/>
  <c r="G90" i="25"/>
  <c r="Y89" i="25"/>
  <c r="Z89" i="25" s="1"/>
  <c r="X89" i="25"/>
  <c r="U89" i="25"/>
  <c r="V89" i="25" s="1"/>
  <c r="M89" i="25"/>
  <c r="K89" i="25"/>
  <c r="J89" i="25"/>
  <c r="I89" i="25"/>
  <c r="G89" i="25"/>
  <c r="Y88" i="25"/>
  <c r="Z88" i="25" s="1"/>
  <c r="X88" i="25"/>
  <c r="V88" i="25"/>
  <c r="AA88" i="25" s="1"/>
  <c r="AB88" i="25" s="1"/>
  <c r="U88" i="25"/>
  <c r="M88" i="25"/>
  <c r="K88" i="25"/>
  <c r="J88" i="25"/>
  <c r="I88" i="25"/>
  <c r="G88" i="25"/>
  <c r="X87" i="25"/>
  <c r="Y87" i="25" s="1"/>
  <c r="Z87" i="25" s="1"/>
  <c r="AA87" i="25" s="1"/>
  <c r="AB87" i="25" s="1"/>
  <c r="U87" i="25"/>
  <c r="V87" i="25" s="1"/>
  <c r="M87" i="25"/>
  <c r="K87" i="25"/>
  <c r="J87" i="25"/>
  <c r="I87" i="25"/>
  <c r="G87" i="25"/>
  <c r="Z86" i="25"/>
  <c r="Y86" i="25"/>
  <c r="X86" i="25"/>
  <c r="V86" i="25"/>
  <c r="U86" i="25"/>
  <c r="M86" i="25"/>
  <c r="K86" i="25"/>
  <c r="J86" i="25"/>
  <c r="I86" i="25"/>
  <c r="G86" i="25"/>
  <c r="X85" i="25"/>
  <c r="Y85" i="25" s="1"/>
  <c r="Z85" i="25" s="1"/>
  <c r="V85" i="25"/>
  <c r="U85" i="25"/>
  <c r="M85" i="25"/>
  <c r="K85" i="25"/>
  <c r="L88" i="25" s="1"/>
  <c r="J85" i="25"/>
  <c r="I85" i="25"/>
  <c r="G85" i="25"/>
  <c r="X84" i="25"/>
  <c r="Y84" i="25" s="1"/>
  <c r="Z84" i="25" s="1"/>
  <c r="U84" i="25"/>
  <c r="V84" i="25" s="1"/>
  <c r="AA84" i="25" s="1"/>
  <c r="AB84" i="25" s="1"/>
  <c r="M84" i="25"/>
  <c r="K84" i="25"/>
  <c r="J84" i="25"/>
  <c r="I84" i="25"/>
  <c r="G84" i="25"/>
  <c r="X83" i="25"/>
  <c r="Y83" i="25" s="1"/>
  <c r="Z83" i="25" s="1"/>
  <c r="V83" i="25"/>
  <c r="U83" i="25"/>
  <c r="M83" i="25"/>
  <c r="K83" i="25"/>
  <c r="L87" i="25" s="1"/>
  <c r="J83" i="25"/>
  <c r="I83" i="25"/>
  <c r="G83" i="25"/>
  <c r="Z82" i="25"/>
  <c r="X82" i="25"/>
  <c r="Y82" i="25" s="1"/>
  <c r="U82" i="25"/>
  <c r="V82" i="25" s="1"/>
  <c r="AA82" i="25" s="1"/>
  <c r="AB82" i="25" s="1"/>
  <c r="M82" i="25"/>
  <c r="K82" i="25"/>
  <c r="J82" i="25"/>
  <c r="I82" i="25"/>
  <c r="G82" i="25"/>
  <c r="X81" i="25"/>
  <c r="Y81" i="25" s="1"/>
  <c r="Z81" i="25" s="1"/>
  <c r="V81" i="25"/>
  <c r="U81" i="25"/>
  <c r="M81" i="25"/>
  <c r="K81" i="25"/>
  <c r="J81" i="25"/>
  <c r="I81" i="25"/>
  <c r="G81" i="25"/>
  <c r="X80" i="25"/>
  <c r="Y80" i="25" s="1"/>
  <c r="Z80" i="25" s="1"/>
  <c r="V80" i="25"/>
  <c r="U80" i="25"/>
  <c r="M80" i="25"/>
  <c r="K80" i="25"/>
  <c r="J80" i="25"/>
  <c r="I80" i="25"/>
  <c r="G80" i="25"/>
  <c r="Y79" i="25"/>
  <c r="Z79" i="25" s="1"/>
  <c r="X79" i="25"/>
  <c r="U79" i="25"/>
  <c r="V79" i="25" s="1"/>
  <c r="AA79" i="25" s="1"/>
  <c r="AB79" i="25" s="1"/>
  <c r="M79" i="25"/>
  <c r="K79" i="25"/>
  <c r="J79" i="25"/>
  <c r="I79" i="25"/>
  <c r="G79" i="25"/>
  <c r="Y78" i="25"/>
  <c r="Z78" i="25" s="1"/>
  <c r="X78" i="25"/>
  <c r="V78" i="25"/>
  <c r="AA78" i="25" s="1"/>
  <c r="AB78" i="25" s="1"/>
  <c r="U78" i="25"/>
  <c r="M78" i="25"/>
  <c r="K78" i="25"/>
  <c r="J78" i="25"/>
  <c r="I78" i="25"/>
  <c r="G78" i="25"/>
  <c r="Y77" i="25"/>
  <c r="Z77" i="25" s="1"/>
  <c r="X77" i="25"/>
  <c r="V77" i="25"/>
  <c r="AA77" i="25" s="1"/>
  <c r="AB77" i="25" s="1"/>
  <c r="U77" i="25"/>
  <c r="M77" i="25"/>
  <c r="K77" i="25"/>
  <c r="L81" i="25" s="1"/>
  <c r="J77" i="25"/>
  <c r="I77" i="25"/>
  <c r="G77" i="25"/>
  <c r="AA76" i="25"/>
  <c r="AB76" i="25" s="1"/>
  <c r="X76" i="25"/>
  <c r="Y76" i="25" s="1"/>
  <c r="Z76" i="25" s="1"/>
  <c r="V76" i="25"/>
  <c r="U76" i="25"/>
  <c r="M76" i="25"/>
  <c r="K76" i="25"/>
  <c r="L80" i="25" s="1"/>
  <c r="J76" i="25"/>
  <c r="I76" i="25"/>
  <c r="G76" i="25"/>
  <c r="AA75" i="25"/>
  <c r="AB75" i="25" s="1"/>
  <c r="Y75" i="25"/>
  <c r="Z75" i="25" s="1"/>
  <c r="X75" i="25"/>
  <c r="U75" i="25"/>
  <c r="V75" i="25" s="1"/>
  <c r="M75" i="25"/>
  <c r="L75" i="25"/>
  <c r="K75" i="25"/>
  <c r="L79" i="25" s="1"/>
  <c r="J75" i="25"/>
  <c r="I75" i="25"/>
  <c r="G75" i="25"/>
  <c r="AA74" i="25"/>
  <c r="AB74" i="25" s="1"/>
  <c r="Y74" i="25"/>
  <c r="Z74" i="25" s="1"/>
  <c r="X74" i="25"/>
  <c r="V74" i="25"/>
  <c r="U74" i="25"/>
  <c r="M74" i="25"/>
  <c r="L74" i="25"/>
  <c r="K74" i="25"/>
  <c r="J74" i="25"/>
  <c r="I74" i="25"/>
  <c r="G74" i="25"/>
  <c r="Z73" i="25"/>
  <c r="X73" i="25"/>
  <c r="Y73" i="25" s="1"/>
  <c r="V73" i="25"/>
  <c r="U73" i="25"/>
  <c r="M73" i="25"/>
  <c r="L73" i="25"/>
  <c r="K73" i="25"/>
  <c r="L77" i="25" s="1"/>
  <c r="J73" i="25"/>
  <c r="I73" i="25"/>
  <c r="G73" i="25"/>
  <c r="Y72" i="25"/>
  <c r="Z72" i="25" s="1"/>
  <c r="X72" i="25"/>
  <c r="V72" i="25"/>
  <c r="AA72" i="25" s="1"/>
  <c r="AB72" i="25" s="1"/>
  <c r="U72" i="25"/>
  <c r="M72" i="25"/>
  <c r="K72" i="25"/>
  <c r="J72" i="25"/>
  <c r="I72" i="25"/>
  <c r="G72" i="25"/>
  <c r="Y71" i="25"/>
  <c r="Z71" i="25" s="1"/>
  <c r="X71" i="25"/>
  <c r="V71" i="25"/>
  <c r="AA71" i="25" s="1"/>
  <c r="AB71" i="25" s="1"/>
  <c r="U71" i="25"/>
  <c r="M71" i="25"/>
  <c r="K71" i="25"/>
  <c r="J71" i="25"/>
  <c r="I71" i="25"/>
  <c r="G71" i="25"/>
  <c r="AA70" i="25"/>
  <c r="AB70" i="25" s="1"/>
  <c r="Y70" i="25"/>
  <c r="Z70" i="25" s="1"/>
  <c r="X70" i="25"/>
  <c r="V70" i="25"/>
  <c r="U70" i="25"/>
  <c r="M70" i="25"/>
  <c r="K70" i="25"/>
  <c r="J70" i="25"/>
  <c r="I70" i="25"/>
  <c r="G70" i="25"/>
  <c r="Z69" i="25"/>
  <c r="X69" i="25"/>
  <c r="Y69" i="25" s="1"/>
  <c r="U69" i="25"/>
  <c r="V69" i="25" s="1"/>
  <c r="M69" i="25"/>
  <c r="K69" i="25"/>
  <c r="J69" i="25"/>
  <c r="I69" i="25"/>
  <c r="G69" i="25"/>
  <c r="Y68" i="25"/>
  <c r="Z68" i="25" s="1"/>
  <c r="X68" i="25"/>
  <c r="U68" i="25"/>
  <c r="V68" i="25" s="1"/>
  <c r="AA68" i="25" s="1"/>
  <c r="AB68" i="25" s="1"/>
  <c r="M68" i="25"/>
  <c r="K68" i="25"/>
  <c r="J68" i="25"/>
  <c r="I68" i="25"/>
  <c r="G68" i="25"/>
  <c r="X67" i="25"/>
  <c r="Y67" i="25" s="1"/>
  <c r="Z67" i="25" s="1"/>
  <c r="V67" i="25"/>
  <c r="U67" i="25"/>
  <c r="M67" i="25"/>
  <c r="K67" i="25"/>
  <c r="J67" i="25"/>
  <c r="I67" i="25"/>
  <c r="G67" i="25"/>
  <c r="Y66" i="25"/>
  <c r="Z66" i="25" s="1"/>
  <c r="X66" i="25"/>
  <c r="V66" i="25"/>
  <c r="AA66" i="25" s="1"/>
  <c r="AB66" i="25" s="1"/>
  <c r="U66" i="25"/>
  <c r="M66" i="25"/>
  <c r="K66" i="25"/>
  <c r="L67" i="25" s="1"/>
  <c r="J66" i="25"/>
  <c r="I66" i="25"/>
  <c r="G66" i="25"/>
  <c r="Y65" i="25"/>
  <c r="Z65" i="25" s="1"/>
  <c r="AA65" i="25" s="1"/>
  <c r="AB65" i="25" s="1"/>
  <c r="X65" i="25"/>
  <c r="V65" i="25"/>
  <c r="U65" i="25"/>
  <c r="M65" i="25"/>
  <c r="K65" i="25"/>
  <c r="J65" i="25"/>
  <c r="I65" i="25"/>
  <c r="G65" i="25"/>
  <c r="Y64" i="25"/>
  <c r="Z64" i="25" s="1"/>
  <c r="X64" i="25"/>
  <c r="V64" i="25"/>
  <c r="U64" i="25"/>
  <c r="M64" i="25"/>
  <c r="K64" i="25"/>
  <c r="J64" i="25"/>
  <c r="I64" i="25"/>
  <c r="G64" i="25"/>
  <c r="Y63" i="25"/>
  <c r="Z63" i="25" s="1"/>
  <c r="X63" i="25"/>
  <c r="U63" i="25"/>
  <c r="V63" i="25" s="1"/>
  <c r="AA63" i="25" s="1"/>
  <c r="AB63" i="25" s="1"/>
  <c r="M63" i="25"/>
  <c r="L63" i="25"/>
  <c r="K63" i="25"/>
  <c r="J63" i="25"/>
  <c r="I63" i="25"/>
  <c r="G63" i="25"/>
  <c r="Y62" i="25"/>
  <c r="Z62" i="25" s="1"/>
  <c r="X62" i="25"/>
  <c r="U62" i="25"/>
  <c r="V62" i="25" s="1"/>
  <c r="M62" i="25"/>
  <c r="K62" i="25"/>
  <c r="J62" i="25"/>
  <c r="I62" i="25"/>
  <c r="G62" i="25"/>
  <c r="X61" i="25"/>
  <c r="Y61" i="25" s="1"/>
  <c r="Z61" i="25" s="1"/>
  <c r="V61" i="25"/>
  <c r="U61" i="25"/>
  <c r="M61" i="25"/>
  <c r="K61" i="25"/>
  <c r="J61" i="25"/>
  <c r="I61" i="25"/>
  <c r="G61" i="25"/>
  <c r="X60" i="25"/>
  <c r="Y60" i="25" s="1"/>
  <c r="Z60" i="25" s="1"/>
  <c r="V60" i="25"/>
  <c r="AA60" i="25" s="1"/>
  <c r="AB60" i="25" s="1"/>
  <c r="U60" i="25"/>
  <c r="M60" i="25"/>
  <c r="K60" i="25"/>
  <c r="J60" i="25"/>
  <c r="I60" i="25"/>
  <c r="G60" i="25"/>
  <c r="Z59" i="25"/>
  <c r="Y59" i="25"/>
  <c r="X59" i="25"/>
  <c r="U59" i="25"/>
  <c r="V59" i="25" s="1"/>
  <c r="AA59" i="25" s="1"/>
  <c r="AB59" i="25" s="1"/>
  <c r="M59" i="25"/>
  <c r="K59" i="25"/>
  <c r="J59" i="25"/>
  <c r="I59" i="25"/>
  <c r="G59" i="25"/>
  <c r="Y58" i="25"/>
  <c r="Z58" i="25" s="1"/>
  <c r="X58" i="25"/>
  <c r="U58" i="25"/>
  <c r="V58" i="25" s="1"/>
  <c r="M58" i="25"/>
  <c r="K58" i="25"/>
  <c r="J58" i="25"/>
  <c r="I58" i="25"/>
  <c r="G58" i="25"/>
  <c r="Y57" i="25"/>
  <c r="Z57" i="25" s="1"/>
  <c r="X57" i="25"/>
  <c r="U57" i="25"/>
  <c r="V57" i="25" s="1"/>
  <c r="AA57" i="25" s="1"/>
  <c r="AB57" i="25" s="1"/>
  <c r="M57" i="25"/>
  <c r="L57" i="25"/>
  <c r="K57" i="25"/>
  <c r="J57" i="25"/>
  <c r="I57" i="25"/>
  <c r="G57" i="25"/>
  <c r="Z56" i="25"/>
  <c r="Y56" i="25"/>
  <c r="X56" i="25"/>
  <c r="V56" i="25"/>
  <c r="AA56" i="25" s="1"/>
  <c r="AB56" i="25" s="1"/>
  <c r="U56" i="25"/>
  <c r="M56" i="25"/>
  <c r="K56" i="25"/>
  <c r="J56" i="25"/>
  <c r="I56" i="25"/>
  <c r="G56" i="25"/>
  <c r="X55" i="25"/>
  <c r="Y55" i="25" s="1"/>
  <c r="Z55" i="25" s="1"/>
  <c r="U55" i="25"/>
  <c r="V55" i="25" s="1"/>
  <c r="AA55" i="25" s="1"/>
  <c r="AB55" i="25" s="1"/>
  <c r="M55" i="25"/>
  <c r="K55" i="25"/>
  <c r="J55" i="25"/>
  <c r="I55" i="25"/>
  <c r="G55" i="25"/>
  <c r="Z54" i="25"/>
  <c r="Y54" i="25"/>
  <c r="X54" i="25"/>
  <c r="U54" i="25"/>
  <c r="V54" i="25" s="1"/>
  <c r="AA54" i="25" s="1"/>
  <c r="AB54" i="25" s="1"/>
  <c r="M54" i="25"/>
  <c r="K54" i="25"/>
  <c r="J54" i="25"/>
  <c r="I54" i="25"/>
  <c r="G54" i="25"/>
  <c r="Z53" i="25"/>
  <c r="X53" i="25"/>
  <c r="Y53" i="25" s="1"/>
  <c r="U53" i="25"/>
  <c r="V53" i="25" s="1"/>
  <c r="AA53" i="25" s="1"/>
  <c r="AB53" i="25" s="1"/>
  <c r="M53" i="25"/>
  <c r="K53" i="25"/>
  <c r="J53" i="25"/>
  <c r="I53" i="25"/>
  <c r="G53" i="25"/>
  <c r="AA52" i="25"/>
  <c r="AB52" i="25" s="1"/>
  <c r="Y52" i="25"/>
  <c r="Z52" i="25" s="1"/>
  <c r="X52" i="25"/>
  <c r="V52" i="25"/>
  <c r="U52" i="25"/>
  <c r="M52" i="25"/>
  <c r="K52" i="25"/>
  <c r="L56" i="25" s="1"/>
  <c r="J52" i="25"/>
  <c r="I52" i="25"/>
  <c r="G52" i="25"/>
  <c r="Z51" i="25"/>
  <c r="Y51" i="25"/>
  <c r="X51" i="25"/>
  <c r="U51" i="25"/>
  <c r="V51" i="25" s="1"/>
  <c r="M51" i="25"/>
  <c r="L51" i="25"/>
  <c r="K51" i="25"/>
  <c r="L55" i="25" s="1"/>
  <c r="J51" i="25"/>
  <c r="I51" i="25"/>
  <c r="G51" i="25"/>
  <c r="Y50" i="25"/>
  <c r="Z50" i="25" s="1"/>
  <c r="X50" i="25"/>
  <c r="U50" i="25"/>
  <c r="V50" i="25" s="1"/>
  <c r="M50" i="25"/>
  <c r="L50" i="25"/>
  <c r="K50" i="25"/>
  <c r="J50" i="25"/>
  <c r="I50" i="25"/>
  <c r="G50" i="25"/>
  <c r="Z49" i="25"/>
  <c r="X49" i="25"/>
  <c r="Y49" i="25" s="1"/>
  <c r="U49" i="25"/>
  <c r="V49" i="25" s="1"/>
  <c r="AA49" i="25" s="1"/>
  <c r="AB49" i="25" s="1"/>
  <c r="M49" i="25"/>
  <c r="L49" i="25"/>
  <c r="K49" i="25"/>
  <c r="L53" i="25" s="1"/>
  <c r="J49" i="25"/>
  <c r="I49" i="25"/>
  <c r="G49" i="25"/>
  <c r="Y48" i="25"/>
  <c r="Z48" i="25" s="1"/>
  <c r="X48" i="25"/>
  <c r="U48" i="25"/>
  <c r="V48" i="25" s="1"/>
  <c r="AA48" i="25" s="1"/>
  <c r="AB48" i="25" s="1"/>
  <c r="M48" i="25"/>
  <c r="L48" i="25"/>
  <c r="K48" i="25"/>
  <c r="L52" i="25" s="1"/>
  <c r="J48" i="25"/>
  <c r="I48" i="25"/>
  <c r="G48" i="25"/>
  <c r="Y47" i="25"/>
  <c r="Z47" i="25" s="1"/>
  <c r="X47" i="25"/>
  <c r="U47" i="25"/>
  <c r="V47" i="25" s="1"/>
  <c r="AA47" i="25" s="1"/>
  <c r="AB47" i="25" s="1"/>
  <c r="M47" i="25"/>
  <c r="L47" i="25"/>
  <c r="K47" i="25"/>
  <c r="J47" i="25"/>
  <c r="I47" i="25"/>
  <c r="G47" i="25"/>
  <c r="Y46" i="25"/>
  <c r="Z46" i="25" s="1"/>
  <c r="X46" i="25"/>
  <c r="U46" i="25"/>
  <c r="V46" i="25" s="1"/>
  <c r="M46" i="25"/>
  <c r="K46" i="25"/>
  <c r="J46" i="25"/>
  <c r="I46" i="25"/>
  <c r="G46" i="25"/>
  <c r="Z45" i="25"/>
  <c r="Y45" i="25"/>
  <c r="X45" i="25"/>
  <c r="U45" i="25"/>
  <c r="V45" i="25" s="1"/>
  <c r="AA45" i="25" s="1"/>
  <c r="AB45" i="25" s="1"/>
  <c r="M45" i="25"/>
  <c r="K45" i="25"/>
  <c r="J45" i="25"/>
  <c r="I45" i="25"/>
  <c r="G45" i="25"/>
  <c r="X44" i="25"/>
  <c r="Y44" i="25" s="1"/>
  <c r="Z44" i="25" s="1"/>
  <c r="V44" i="25"/>
  <c r="AA44" i="25" s="1"/>
  <c r="AB44" i="25" s="1"/>
  <c r="U44" i="25"/>
  <c r="M44" i="25"/>
  <c r="K44" i="25"/>
  <c r="J44" i="25"/>
  <c r="I44" i="25"/>
  <c r="G44" i="25"/>
  <c r="X43" i="25"/>
  <c r="Y43" i="25" s="1"/>
  <c r="Z43" i="25" s="1"/>
  <c r="V43" i="25"/>
  <c r="U43" i="25"/>
  <c r="M43" i="25"/>
  <c r="K43" i="25"/>
  <c r="J43" i="25"/>
  <c r="I43" i="25"/>
  <c r="G43" i="25"/>
  <c r="Y42" i="25"/>
  <c r="Z42" i="25" s="1"/>
  <c r="X42" i="25"/>
  <c r="U42" i="25"/>
  <c r="V42" i="25" s="1"/>
  <c r="M42" i="25"/>
  <c r="K42" i="25"/>
  <c r="L46" i="25" s="1"/>
  <c r="J42" i="25"/>
  <c r="I42" i="25"/>
  <c r="G42" i="25"/>
  <c r="X41" i="25"/>
  <c r="Y41" i="25" s="1"/>
  <c r="Z41" i="25" s="1"/>
  <c r="U41" i="25"/>
  <c r="V41" i="25" s="1"/>
  <c r="M41" i="25"/>
  <c r="L41" i="25"/>
  <c r="K41" i="25"/>
  <c r="J41" i="25"/>
  <c r="H41" i="25"/>
  <c r="Y40" i="25"/>
  <c r="Z40" i="25" s="1"/>
  <c r="X40" i="25"/>
  <c r="U40" i="25"/>
  <c r="V40" i="25" s="1"/>
  <c r="M40" i="25"/>
  <c r="L40" i="25"/>
  <c r="K40" i="25"/>
  <c r="L44" i="25" s="1"/>
  <c r="J40" i="25"/>
  <c r="H40" i="25"/>
  <c r="F40" i="25"/>
  <c r="Y39" i="25"/>
  <c r="Z39" i="25" s="1"/>
  <c r="X39" i="25"/>
  <c r="V39" i="25"/>
  <c r="U39" i="25"/>
  <c r="M39" i="25"/>
  <c r="L39" i="25"/>
  <c r="K39" i="25"/>
  <c r="J39" i="25"/>
  <c r="H39" i="25"/>
  <c r="F39" i="25"/>
  <c r="X38" i="25"/>
  <c r="Y38" i="25" s="1"/>
  <c r="Z38" i="25" s="1"/>
  <c r="AA38" i="25" s="1"/>
  <c r="AB38" i="25" s="1"/>
  <c r="U38" i="25"/>
  <c r="V38" i="25" s="1"/>
  <c r="M38" i="25"/>
  <c r="L38" i="25"/>
  <c r="K38" i="25"/>
  <c r="J38" i="25"/>
  <c r="H38" i="25"/>
  <c r="F38" i="25"/>
  <c r="Z37" i="25"/>
  <c r="AA37" i="25" s="1"/>
  <c r="AB37" i="25" s="1"/>
  <c r="Y37" i="25"/>
  <c r="X37" i="25"/>
  <c r="U37" i="25"/>
  <c r="V37" i="25" s="1"/>
  <c r="M37" i="25"/>
  <c r="K37" i="25"/>
  <c r="J37" i="25"/>
  <c r="H37" i="25"/>
  <c r="F37" i="25"/>
  <c r="AA36" i="25"/>
  <c r="AB36" i="25" s="1"/>
  <c r="X36" i="25"/>
  <c r="Y36" i="25" s="1"/>
  <c r="Z36" i="25" s="1"/>
  <c r="U36" i="25"/>
  <c r="V36" i="25" s="1"/>
  <c r="M36" i="25"/>
  <c r="K36" i="25"/>
  <c r="J36" i="25"/>
  <c r="H36" i="25"/>
  <c r="F36" i="25"/>
  <c r="X35" i="25"/>
  <c r="Y35" i="25" s="1"/>
  <c r="Z35" i="25" s="1"/>
  <c r="U35" i="25"/>
  <c r="V35" i="25" s="1"/>
  <c r="AA35" i="25" s="1"/>
  <c r="AB35" i="25" s="1"/>
  <c r="M35" i="25"/>
  <c r="K35" i="25"/>
  <c r="J35" i="25"/>
  <c r="H35" i="25"/>
  <c r="F35" i="25"/>
  <c r="X34" i="25"/>
  <c r="Y34" i="25" s="1"/>
  <c r="Z34" i="25" s="1"/>
  <c r="U34" i="25"/>
  <c r="V34" i="25" s="1"/>
  <c r="M34" i="25"/>
  <c r="K34" i="25"/>
  <c r="J34" i="25"/>
  <c r="H34" i="25"/>
  <c r="F34" i="25"/>
  <c r="Z33" i="25"/>
  <c r="AA33" i="25" s="1"/>
  <c r="AB33" i="25" s="1"/>
  <c r="X33" i="25"/>
  <c r="Y33" i="25" s="1"/>
  <c r="U33" i="25"/>
  <c r="V33" i="25" s="1"/>
  <c r="M33" i="25"/>
  <c r="K33" i="25"/>
  <c r="L37" i="25" s="1"/>
  <c r="J33" i="25"/>
  <c r="H33" i="25"/>
  <c r="F33" i="25"/>
  <c r="Y32" i="25"/>
  <c r="Z32" i="25" s="1"/>
  <c r="X32" i="25"/>
  <c r="V32" i="25"/>
  <c r="AA32" i="25" s="1"/>
  <c r="AB32" i="25" s="1"/>
  <c r="U32" i="25"/>
  <c r="M32" i="25"/>
  <c r="K32" i="25"/>
  <c r="L36" i="25" s="1"/>
  <c r="J32" i="25"/>
  <c r="H32" i="25"/>
  <c r="F32" i="25"/>
  <c r="X31" i="25"/>
  <c r="Y31" i="25" s="1"/>
  <c r="Z31" i="25" s="1"/>
  <c r="V31" i="25"/>
  <c r="AA31" i="25" s="1"/>
  <c r="AB31" i="25" s="1"/>
  <c r="U31" i="25"/>
  <c r="M31" i="25"/>
  <c r="K31" i="25"/>
  <c r="L35" i="25" s="1"/>
  <c r="J31" i="25"/>
  <c r="H31" i="25"/>
  <c r="F31" i="25"/>
  <c r="Y30" i="25"/>
  <c r="Z30" i="25" s="1"/>
  <c r="X30" i="25"/>
  <c r="U30" i="25"/>
  <c r="V30" i="25" s="1"/>
  <c r="M30" i="25"/>
  <c r="K30" i="25"/>
  <c r="J30" i="25"/>
  <c r="H30" i="25"/>
  <c r="F30" i="25"/>
  <c r="Z29" i="25"/>
  <c r="Y29" i="25"/>
  <c r="X29" i="25"/>
  <c r="V29" i="25"/>
  <c r="U29" i="25"/>
  <c r="M29" i="25"/>
  <c r="K29" i="25"/>
  <c r="L33" i="25" s="1"/>
  <c r="J29" i="25"/>
  <c r="H29" i="25"/>
  <c r="F29" i="25"/>
  <c r="Z28" i="25"/>
  <c r="Y28" i="25"/>
  <c r="X28" i="25"/>
  <c r="V28" i="25"/>
  <c r="U28" i="25"/>
  <c r="M28" i="25"/>
  <c r="K28" i="25"/>
  <c r="L32" i="25" s="1"/>
  <c r="J28" i="25"/>
  <c r="H28" i="25"/>
  <c r="F28" i="25"/>
  <c r="X27" i="25"/>
  <c r="Y27" i="25" s="1"/>
  <c r="Z27" i="25" s="1"/>
  <c r="AA27" i="25" s="1"/>
  <c r="AB27" i="25" s="1"/>
  <c r="V27" i="25"/>
  <c r="U27" i="25"/>
  <c r="M27" i="25"/>
  <c r="K27" i="25"/>
  <c r="L31" i="25" s="1"/>
  <c r="J27" i="25"/>
  <c r="H27" i="25"/>
  <c r="F27" i="25"/>
  <c r="Y26" i="25"/>
  <c r="Z26" i="25" s="1"/>
  <c r="AA26" i="25" s="1"/>
  <c r="AB26" i="25" s="1"/>
  <c r="X26" i="25"/>
  <c r="U26" i="25"/>
  <c r="V26" i="25" s="1"/>
  <c r="M26" i="25"/>
  <c r="K26" i="25"/>
  <c r="J26" i="25"/>
  <c r="H26" i="25"/>
  <c r="F26" i="25"/>
  <c r="AB25" i="25"/>
  <c r="Y25" i="25"/>
  <c r="Z25" i="25" s="1"/>
  <c r="AA25" i="25" s="1"/>
  <c r="X25" i="25"/>
  <c r="V25" i="25"/>
  <c r="U25" i="25"/>
  <c r="M25" i="25"/>
  <c r="L25" i="25"/>
  <c r="K25" i="25"/>
  <c r="J25" i="25"/>
  <c r="H25" i="25"/>
  <c r="F25" i="25"/>
  <c r="Z24" i="25"/>
  <c r="X24" i="25"/>
  <c r="Y24" i="25" s="1"/>
  <c r="V24" i="25"/>
  <c r="AA24" i="25" s="1"/>
  <c r="AB24" i="25" s="1"/>
  <c r="U24" i="25"/>
  <c r="M24" i="25"/>
  <c r="L24" i="25"/>
  <c r="K24" i="25"/>
  <c r="J24" i="25"/>
  <c r="H24" i="25"/>
  <c r="F24" i="25"/>
  <c r="Y23" i="25"/>
  <c r="Z23" i="25" s="1"/>
  <c r="X23" i="25"/>
  <c r="V23" i="25"/>
  <c r="AA23" i="25" s="1"/>
  <c r="AB23" i="25" s="1"/>
  <c r="U23" i="25"/>
  <c r="M23" i="25"/>
  <c r="K23" i="25"/>
  <c r="J23" i="25"/>
  <c r="H23" i="25"/>
  <c r="F23" i="25"/>
  <c r="Y22" i="25"/>
  <c r="Z22" i="25" s="1"/>
  <c r="X22" i="25"/>
  <c r="V22" i="25"/>
  <c r="U22" i="25"/>
  <c r="M22" i="25"/>
  <c r="K22" i="25"/>
  <c r="J22" i="25"/>
  <c r="H22" i="25"/>
  <c r="F22" i="25"/>
  <c r="Z21" i="25"/>
  <c r="Y21" i="25"/>
  <c r="X21" i="25"/>
  <c r="V21" i="25"/>
  <c r="AA21" i="25" s="1"/>
  <c r="AB21" i="25" s="1"/>
  <c r="U21" i="25"/>
  <c r="M21" i="25"/>
  <c r="K21" i="25"/>
  <c r="J21" i="25"/>
  <c r="H21" i="25"/>
  <c r="F21" i="25"/>
  <c r="Y20" i="25"/>
  <c r="Z20" i="25" s="1"/>
  <c r="X20" i="25"/>
  <c r="V20" i="25"/>
  <c r="U20" i="25"/>
  <c r="M20" i="25"/>
  <c r="K20" i="25"/>
  <c r="J20" i="25"/>
  <c r="H20" i="25"/>
  <c r="F20" i="25"/>
  <c r="Z19" i="25"/>
  <c r="X19" i="25"/>
  <c r="Y19" i="25" s="1"/>
  <c r="V19" i="25"/>
  <c r="AA19" i="25" s="1"/>
  <c r="AB19" i="25" s="1"/>
  <c r="U19" i="25"/>
  <c r="M19" i="25"/>
  <c r="K19" i="25"/>
  <c r="L23" i="25" s="1"/>
  <c r="J19" i="25"/>
  <c r="H19" i="25"/>
  <c r="F19" i="25"/>
  <c r="AA18" i="25"/>
  <c r="AB18" i="25" s="1"/>
  <c r="X18" i="25"/>
  <c r="Y18" i="25" s="1"/>
  <c r="Z18" i="25" s="1"/>
  <c r="V18" i="25"/>
  <c r="U18" i="25"/>
  <c r="O18" i="25"/>
  <c r="M18" i="25"/>
  <c r="L18" i="25"/>
  <c r="K18" i="25"/>
  <c r="J18" i="25"/>
  <c r="H18" i="25"/>
  <c r="F18" i="25"/>
  <c r="Z17" i="25"/>
  <c r="Y17" i="25"/>
  <c r="X17" i="25"/>
  <c r="U17" i="25"/>
  <c r="V17" i="25" s="1"/>
  <c r="AA17" i="25" s="1"/>
  <c r="AB17" i="25" s="1"/>
  <c r="Q17" i="25"/>
  <c r="R21" i="25" s="1"/>
  <c r="S21" i="25" s="1"/>
  <c r="Q21" i="25" s="1"/>
  <c r="M17" i="25"/>
  <c r="K17" i="25"/>
  <c r="J17" i="25"/>
  <c r="H17" i="25"/>
  <c r="F17" i="25"/>
  <c r="Z16" i="25"/>
  <c r="Y16" i="25"/>
  <c r="X16" i="25"/>
  <c r="V16" i="25"/>
  <c r="AA16" i="25" s="1"/>
  <c r="AB16" i="25" s="1"/>
  <c r="U16" i="25"/>
  <c r="Q16" i="25"/>
  <c r="R16" i="25" s="1"/>
  <c r="O16" i="25"/>
  <c r="M16" i="25"/>
  <c r="L16" i="25"/>
  <c r="K16" i="25"/>
  <c r="J16" i="25"/>
  <c r="H16" i="25"/>
  <c r="F16" i="25"/>
  <c r="Z15" i="25"/>
  <c r="X15" i="25"/>
  <c r="Y15" i="25" s="1"/>
  <c r="U15" i="25"/>
  <c r="V15" i="25" s="1"/>
  <c r="Q15" i="25"/>
  <c r="R15" i="25" s="1"/>
  <c r="R20" i="25" s="1"/>
  <c r="S20" i="25" s="1"/>
  <c r="Q20" i="25" s="1"/>
  <c r="O15" i="25"/>
  <c r="M15" i="25"/>
  <c r="K15" i="25"/>
  <c r="J15" i="25"/>
  <c r="H15" i="25"/>
  <c r="F15" i="25"/>
  <c r="AB14" i="25"/>
  <c r="X14" i="25"/>
  <c r="Y14" i="25" s="1"/>
  <c r="Z14" i="25" s="1"/>
  <c r="V14" i="25"/>
  <c r="AA14" i="25" s="1"/>
  <c r="U14" i="25"/>
  <c r="Q14" i="25"/>
  <c r="M14" i="25"/>
  <c r="K14" i="25"/>
  <c r="J14" i="25"/>
  <c r="H14" i="25"/>
  <c r="F14" i="25"/>
  <c r="Z13" i="25"/>
  <c r="Y13" i="25"/>
  <c r="X13" i="25"/>
  <c r="V13" i="25"/>
  <c r="U13" i="25"/>
  <c r="R13" i="25"/>
  <c r="M13" i="25"/>
  <c r="K13" i="25"/>
  <c r="L17" i="25" s="1"/>
  <c r="J13" i="25"/>
  <c r="H13" i="25"/>
  <c r="F13" i="25"/>
  <c r="AA12" i="25"/>
  <c r="AB12" i="25" s="1"/>
  <c r="X12" i="25"/>
  <c r="Y12" i="25" s="1"/>
  <c r="Z12" i="25" s="1"/>
  <c r="V12" i="25"/>
  <c r="U12" i="25"/>
  <c r="Q12" i="25"/>
  <c r="M12" i="25"/>
  <c r="L12" i="25"/>
  <c r="K12" i="25"/>
  <c r="J12" i="25"/>
  <c r="H12" i="25"/>
  <c r="F12" i="25"/>
  <c r="Z11" i="25"/>
  <c r="Y11" i="25"/>
  <c r="X11" i="25"/>
  <c r="U11" i="25"/>
  <c r="V11" i="25" s="1"/>
  <c r="AA11" i="25" s="1"/>
  <c r="AB11" i="25" s="1"/>
  <c r="Q11" i="25"/>
  <c r="M11" i="25"/>
  <c r="K11" i="25"/>
  <c r="L15" i="25" s="1"/>
  <c r="J11" i="25"/>
  <c r="H11" i="25"/>
  <c r="F11" i="25"/>
  <c r="Z10" i="25"/>
  <c r="X10" i="25"/>
  <c r="Y10" i="25" s="1"/>
  <c r="U10" i="25"/>
  <c r="V10" i="25" s="1"/>
  <c r="AA10" i="25" s="1"/>
  <c r="AB10" i="25" s="1"/>
  <c r="M10" i="25"/>
  <c r="K10" i="25"/>
  <c r="L14" i="25" s="1"/>
  <c r="J10" i="25"/>
  <c r="H10" i="25"/>
  <c r="F10" i="25"/>
  <c r="Y9" i="25"/>
  <c r="Z9" i="25" s="1"/>
  <c r="X9" i="25"/>
  <c r="U9" i="25"/>
  <c r="V9" i="25" s="1"/>
  <c r="AA9" i="25" s="1"/>
  <c r="AB9" i="25" s="1"/>
  <c r="M9" i="25"/>
  <c r="K9" i="25"/>
  <c r="J9" i="25"/>
  <c r="H9" i="25"/>
  <c r="F9" i="25"/>
  <c r="Z8" i="25"/>
  <c r="Y8" i="25"/>
  <c r="X8" i="25"/>
  <c r="U8" i="25"/>
  <c r="V8" i="25" s="1"/>
  <c r="AA8" i="25" s="1"/>
  <c r="AB8" i="25" s="1"/>
  <c r="M8" i="25"/>
  <c r="K8" i="25"/>
  <c r="J8" i="25"/>
  <c r="H8" i="25"/>
  <c r="F8" i="25"/>
  <c r="Z7" i="25"/>
  <c r="Y7" i="25"/>
  <c r="X7" i="25"/>
  <c r="U7" i="25"/>
  <c r="V7" i="25" s="1"/>
  <c r="AA7" i="25" s="1"/>
  <c r="AB7" i="25" s="1"/>
  <c r="M7" i="25"/>
  <c r="K7" i="25"/>
  <c r="L11" i="25" s="1"/>
  <c r="J7" i="25"/>
  <c r="H7" i="25"/>
  <c r="F7" i="25"/>
  <c r="Z6" i="25"/>
  <c r="Y6" i="25"/>
  <c r="X6" i="25"/>
  <c r="U6" i="25"/>
  <c r="V6" i="25" s="1"/>
  <c r="AA6" i="25" s="1"/>
  <c r="AB6" i="25" s="1"/>
  <c r="Q6" i="25"/>
  <c r="M6" i="25"/>
  <c r="K6" i="25"/>
  <c r="L10" i="25" s="1"/>
  <c r="J6" i="25"/>
  <c r="H6" i="25"/>
  <c r="F6" i="25"/>
  <c r="X5" i="25"/>
  <c r="Y5" i="25" s="1"/>
  <c r="Z5" i="25" s="1"/>
  <c r="V5" i="25"/>
  <c r="AA5" i="25" s="1"/>
  <c r="AB5" i="25" s="1"/>
  <c r="U5" i="25"/>
  <c r="Q5" i="25"/>
  <c r="M5" i="25"/>
  <c r="K5" i="25"/>
  <c r="J5" i="25"/>
  <c r="H5" i="25"/>
  <c r="F5" i="25"/>
  <c r="Y4" i="25"/>
  <c r="Z4" i="25" s="1"/>
  <c r="X4" i="25"/>
  <c r="U4" i="25"/>
  <c r="V4" i="25" s="1"/>
  <c r="Q4" i="25"/>
  <c r="O4" i="25"/>
  <c r="M4" i="25"/>
  <c r="K4" i="25"/>
  <c r="J4" i="25"/>
  <c r="H4" i="25"/>
  <c r="F4" i="25"/>
  <c r="Z3" i="25"/>
  <c r="AA3" i="25" s="1"/>
  <c r="AB3" i="25" s="1"/>
  <c r="X3" i="25"/>
  <c r="Y3" i="25" s="1"/>
  <c r="U3" i="25"/>
  <c r="V3" i="25" s="1"/>
  <c r="Q3" i="25"/>
  <c r="O3" i="25"/>
  <c r="M3" i="25"/>
  <c r="K3" i="25"/>
  <c r="J3" i="25"/>
  <c r="H3" i="25"/>
  <c r="F3" i="25"/>
  <c r="AB2" i="25"/>
  <c r="X2" i="25"/>
  <c r="Y2" i="25" s="1"/>
  <c r="Z2" i="25" s="1"/>
  <c r="U2" i="25"/>
  <c r="V2" i="25" s="1"/>
  <c r="AA2" i="25" s="1"/>
  <c r="Q2" i="25"/>
  <c r="M2" i="25"/>
  <c r="H2" i="25"/>
  <c r="F2" i="25"/>
  <c r="Q1" i="25"/>
  <c r="Y112" i="24"/>
  <c r="Z112" i="24" s="1"/>
  <c r="X112" i="24"/>
  <c r="U112" i="24"/>
  <c r="V112" i="24" s="1"/>
  <c r="AA112" i="24" s="1"/>
  <c r="AB112" i="24" s="1"/>
  <c r="M112" i="24"/>
  <c r="K112" i="24"/>
  <c r="J112" i="24"/>
  <c r="I112" i="24"/>
  <c r="G112" i="24"/>
  <c r="Y111" i="24"/>
  <c r="Z111" i="24" s="1"/>
  <c r="X111" i="24"/>
  <c r="V111" i="24"/>
  <c r="AA111" i="24" s="1"/>
  <c r="AB111" i="24" s="1"/>
  <c r="U111" i="24"/>
  <c r="M111" i="24"/>
  <c r="L111" i="24"/>
  <c r="K111" i="24"/>
  <c r="J111" i="24"/>
  <c r="I111" i="24"/>
  <c r="G111" i="24"/>
  <c r="Z110" i="24"/>
  <c r="X110" i="24"/>
  <c r="Y110" i="24" s="1"/>
  <c r="V110" i="24"/>
  <c r="AA110" i="24" s="1"/>
  <c r="AB110" i="24" s="1"/>
  <c r="U110" i="24"/>
  <c r="M110" i="24"/>
  <c r="L110" i="24"/>
  <c r="K110" i="24"/>
  <c r="J110" i="24"/>
  <c r="I110" i="24"/>
  <c r="G110" i="24"/>
  <c r="AB109" i="24"/>
  <c r="Y109" i="24"/>
  <c r="Z109" i="24" s="1"/>
  <c r="X109" i="24"/>
  <c r="V109" i="24"/>
  <c r="AA109" i="24" s="1"/>
  <c r="U109" i="24"/>
  <c r="M109" i="24"/>
  <c r="L109" i="24"/>
  <c r="K109" i="24"/>
  <c r="J109" i="24"/>
  <c r="I109" i="24"/>
  <c r="G109" i="24"/>
  <c r="Y108" i="24"/>
  <c r="Z108" i="24" s="1"/>
  <c r="X108" i="24"/>
  <c r="V108" i="24"/>
  <c r="U108" i="24"/>
  <c r="M108" i="24"/>
  <c r="L108" i="24"/>
  <c r="K108" i="24"/>
  <c r="L112" i="24" s="1"/>
  <c r="J108" i="24"/>
  <c r="I108" i="24"/>
  <c r="G108" i="24"/>
  <c r="AA107" i="24"/>
  <c r="AB107" i="24" s="1"/>
  <c r="Y107" i="24"/>
  <c r="Z107" i="24" s="1"/>
  <c r="X107" i="24"/>
  <c r="V107" i="24"/>
  <c r="U107" i="24"/>
  <c r="M107" i="24"/>
  <c r="K107" i="24"/>
  <c r="J107" i="24"/>
  <c r="I107" i="24"/>
  <c r="G107" i="24"/>
  <c r="X106" i="24"/>
  <c r="Y106" i="24" s="1"/>
  <c r="Z106" i="24" s="1"/>
  <c r="V106" i="24"/>
  <c r="U106" i="24"/>
  <c r="M106" i="24"/>
  <c r="K106" i="24"/>
  <c r="J106" i="24"/>
  <c r="I106" i="24"/>
  <c r="G106" i="24"/>
  <c r="Y105" i="24"/>
  <c r="Z105" i="24" s="1"/>
  <c r="X105" i="24"/>
  <c r="U105" i="24"/>
  <c r="V105" i="24" s="1"/>
  <c r="AA105" i="24" s="1"/>
  <c r="AB105" i="24" s="1"/>
  <c r="M105" i="24"/>
  <c r="K105" i="24"/>
  <c r="J105" i="24"/>
  <c r="I105" i="24"/>
  <c r="G105" i="24"/>
  <c r="Z104" i="24"/>
  <c r="Y104" i="24"/>
  <c r="X104" i="24"/>
  <c r="V104" i="24"/>
  <c r="AA104" i="24" s="1"/>
  <c r="AB104" i="24" s="1"/>
  <c r="U104" i="24"/>
  <c r="M104" i="24"/>
  <c r="K104" i="24"/>
  <c r="J104" i="24"/>
  <c r="I104" i="24"/>
  <c r="G104" i="24"/>
  <c r="X103" i="24"/>
  <c r="Y103" i="24" s="1"/>
  <c r="Z103" i="24" s="1"/>
  <c r="AA103" i="24" s="1"/>
  <c r="AB103" i="24" s="1"/>
  <c r="V103" i="24"/>
  <c r="U103" i="24"/>
  <c r="M103" i="24"/>
  <c r="K103" i="24"/>
  <c r="L107" i="24" s="1"/>
  <c r="J103" i="24"/>
  <c r="I103" i="24"/>
  <c r="G103" i="24"/>
  <c r="X102" i="24"/>
  <c r="Y102" i="24" s="1"/>
  <c r="Z102" i="24" s="1"/>
  <c r="AA102" i="24" s="1"/>
  <c r="AB102" i="24" s="1"/>
  <c r="V102" i="24"/>
  <c r="U102" i="24"/>
  <c r="M102" i="24"/>
  <c r="K102" i="24"/>
  <c r="J102" i="24"/>
  <c r="I102" i="24"/>
  <c r="G102" i="24"/>
  <c r="Y101" i="24"/>
  <c r="Z101" i="24" s="1"/>
  <c r="AA101" i="24" s="1"/>
  <c r="AB101" i="24" s="1"/>
  <c r="X101" i="24"/>
  <c r="V101" i="24"/>
  <c r="U101" i="24"/>
  <c r="M101" i="24"/>
  <c r="L101" i="24"/>
  <c r="K101" i="24"/>
  <c r="J101" i="24"/>
  <c r="I101" i="24"/>
  <c r="G101" i="24"/>
  <c r="Z100" i="24"/>
  <c r="Y100" i="24"/>
  <c r="X100" i="24"/>
  <c r="U100" i="24"/>
  <c r="V100" i="24" s="1"/>
  <c r="AA100" i="24" s="1"/>
  <c r="AB100" i="24" s="1"/>
  <c r="M100" i="24"/>
  <c r="L100" i="24"/>
  <c r="K100" i="24"/>
  <c r="J100" i="24"/>
  <c r="I100" i="24"/>
  <c r="G100" i="24"/>
  <c r="Z99" i="24"/>
  <c r="Y99" i="24"/>
  <c r="X99" i="24"/>
  <c r="U99" i="24"/>
  <c r="V99" i="24" s="1"/>
  <c r="AA99" i="24" s="1"/>
  <c r="AB99" i="24" s="1"/>
  <c r="M99" i="24"/>
  <c r="K99" i="24"/>
  <c r="J99" i="24"/>
  <c r="I99" i="24"/>
  <c r="G99" i="24"/>
  <c r="Z98" i="24"/>
  <c r="X98" i="24"/>
  <c r="Y98" i="24" s="1"/>
  <c r="U98" i="24"/>
  <c r="V98" i="24" s="1"/>
  <c r="AA98" i="24" s="1"/>
  <c r="AB98" i="24" s="1"/>
  <c r="M98" i="24"/>
  <c r="K98" i="24"/>
  <c r="J98" i="24"/>
  <c r="I98" i="24"/>
  <c r="G98" i="24"/>
  <c r="Y97" i="24"/>
  <c r="Z97" i="24" s="1"/>
  <c r="X97" i="24"/>
  <c r="U97" i="24"/>
  <c r="V97" i="24" s="1"/>
  <c r="AA97" i="24" s="1"/>
  <c r="AB97" i="24" s="1"/>
  <c r="M97" i="24"/>
  <c r="K97" i="24"/>
  <c r="J97" i="24"/>
  <c r="I97" i="24"/>
  <c r="G97" i="24"/>
  <c r="Z96" i="24"/>
  <c r="Y96" i="24"/>
  <c r="X96" i="24"/>
  <c r="U96" i="24"/>
  <c r="V96" i="24" s="1"/>
  <c r="AA96" i="24" s="1"/>
  <c r="AB96" i="24" s="1"/>
  <c r="M96" i="24"/>
  <c r="K96" i="24"/>
  <c r="J96" i="24"/>
  <c r="I96" i="24"/>
  <c r="G96" i="24"/>
  <c r="Z95" i="24"/>
  <c r="Y95" i="24"/>
  <c r="X95" i="24"/>
  <c r="U95" i="24"/>
  <c r="V95" i="24" s="1"/>
  <c r="AA95" i="24" s="1"/>
  <c r="AB95" i="24" s="1"/>
  <c r="M95" i="24"/>
  <c r="K95" i="24"/>
  <c r="L99" i="24" s="1"/>
  <c r="J95" i="24"/>
  <c r="I95" i="24"/>
  <c r="G95" i="24"/>
  <c r="Z94" i="24"/>
  <c r="Y94" i="24"/>
  <c r="X94" i="24"/>
  <c r="U94" i="24"/>
  <c r="V94" i="24" s="1"/>
  <c r="AA94" i="24" s="1"/>
  <c r="AB94" i="24" s="1"/>
  <c r="M94" i="24"/>
  <c r="K94" i="24"/>
  <c r="L98" i="24" s="1"/>
  <c r="J94" i="24"/>
  <c r="I94" i="24"/>
  <c r="G94" i="24"/>
  <c r="X93" i="24"/>
  <c r="Y93" i="24" s="1"/>
  <c r="Z93" i="24" s="1"/>
  <c r="V93" i="24"/>
  <c r="AA93" i="24" s="1"/>
  <c r="AB93" i="24" s="1"/>
  <c r="U93" i="24"/>
  <c r="M93" i="24"/>
  <c r="K93" i="24"/>
  <c r="J93" i="24"/>
  <c r="I93" i="24"/>
  <c r="G93" i="24"/>
  <c r="X92" i="24"/>
  <c r="Y92" i="24" s="1"/>
  <c r="Z92" i="24" s="1"/>
  <c r="U92" i="24"/>
  <c r="V92" i="24" s="1"/>
  <c r="M92" i="24"/>
  <c r="L92" i="24"/>
  <c r="K92" i="24"/>
  <c r="J92" i="24"/>
  <c r="I92" i="24"/>
  <c r="G92" i="24"/>
  <c r="Y91" i="24"/>
  <c r="Z91" i="24" s="1"/>
  <c r="X91" i="24"/>
  <c r="V91" i="24"/>
  <c r="U91" i="24"/>
  <c r="M91" i="24"/>
  <c r="K91" i="24"/>
  <c r="L95" i="24" s="1"/>
  <c r="J91" i="24"/>
  <c r="I91" i="24"/>
  <c r="G91" i="24"/>
  <c r="Y90" i="24"/>
  <c r="Z90" i="24" s="1"/>
  <c r="X90" i="24"/>
  <c r="V90" i="24"/>
  <c r="U90" i="24"/>
  <c r="M90" i="24"/>
  <c r="L90" i="24"/>
  <c r="K90" i="24"/>
  <c r="J90" i="24"/>
  <c r="I90" i="24"/>
  <c r="G90" i="24"/>
  <c r="AA89" i="24"/>
  <c r="AB89" i="24" s="1"/>
  <c r="X89" i="24"/>
  <c r="Y89" i="24" s="1"/>
  <c r="Z89" i="24" s="1"/>
  <c r="V89" i="24"/>
  <c r="U89" i="24"/>
  <c r="M89" i="24"/>
  <c r="K89" i="24"/>
  <c r="J89" i="24"/>
  <c r="I89" i="24"/>
  <c r="G89" i="24"/>
  <c r="Y88" i="24"/>
  <c r="Z88" i="24" s="1"/>
  <c r="AA88" i="24" s="1"/>
  <c r="AB88" i="24" s="1"/>
  <c r="X88" i="24"/>
  <c r="U88" i="24"/>
  <c r="V88" i="24" s="1"/>
  <c r="M88" i="24"/>
  <c r="K88" i="24"/>
  <c r="J88" i="24"/>
  <c r="I88" i="24"/>
  <c r="G88" i="24"/>
  <c r="Y87" i="24"/>
  <c r="Z87" i="24" s="1"/>
  <c r="X87" i="24"/>
  <c r="V87" i="24"/>
  <c r="AA87" i="24" s="1"/>
  <c r="AB87" i="24" s="1"/>
  <c r="U87" i="24"/>
  <c r="M87" i="24"/>
  <c r="L87" i="24"/>
  <c r="K87" i="24"/>
  <c r="J87" i="24"/>
  <c r="I87" i="24"/>
  <c r="G87" i="24"/>
  <c r="Z86" i="24"/>
  <c r="X86" i="24"/>
  <c r="Y86" i="24" s="1"/>
  <c r="V86" i="24"/>
  <c r="AA86" i="24" s="1"/>
  <c r="AB86" i="24" s="1"/>
  <c r="U86" i="24"/>
  <c r="M86" i="24"/>
  <c r="L86" i="24"/>
  <c r="K86" i="24"/>
  <c r="J86" i="24"/>
  <c r="I86" i="24"/>
  <c r="G86" i="24"/>
  <c r="Y85" i="24"/>
  <c r="Z85" i="24" s="1"/>
  <c r="X85" i="24"/>
  <c r="U85" i="24"/>
  <c r="V85" i="24" s="1"/>
  <c r="AA85" i="24" s="1"/>
  <c r="AB85" i="24" s="1"/>
  <c r="M85" i="24"/>
  <c r="L85" i="24"/>
  <c r="K85" i="24"/>
  <c r="L89" i="24" s="1"/>
  <c r="J85" i="24"/>
  <c r="I85" i="24"/>
  <c r="G85" i="24"/>
  <c r="Y84" i="24"/>
  <c r="Z84" i="24" s="1"/>
  <c r="X84" i="24"/>
  <c r="V84" i="24"/>
  <c r="AA84" i="24" s="1"/>
  <c r="AB84" i="24" s="1"/>
  <c r="U84" i="24"/>
  <c r="M84" i="24"/>
  <c r="L84" i="24"/>
  <c r="K84" i="24"/>
  <c r="L88" i="24" s="1"/>
  <c r="J84" i="24"/>
  <c r="I84" i="24"/>
  <c r="G84" i="24"/>
  <c r="Y83" i="24"/>
  <c r="Z83" i="24" s="1"/>
  <c r="X83" i="24"/>
  <c r="U83" i="24"/>
  <c r="V83" i="24" s="1"/>
  <c r="AA83" i="24" s="1"/>
  <c r="AB83" i="24" s="1"/>
  <c r="M83" i="24"/>
  <c r="L83" i="24"/>
  <c r="K83" i="24"/>
  <c r="J83" i="24"/>
  <c r="I83" i="24"/>
  <c r="G83" i="24"/>
  <c r="AB82" i="24"/>
  <c r="X82" i="24"/>
  <c r="Y82" i="24" s="1"/>
  <c r="Z82" i="24" s="1"/>
  <c r="V82" i="24"/>
  <c r="AA82" i="24" s="1"/>
  <c r="U82" i="24"/>
  <c r="M82" i="24"/>
  <c r="K82" i="24"/>
  <c r="J82" i="24"/>
  <c r="I82" i="24"/>
  <c r="G82" i="24"/>
  <c r="X81" i="24"/>
  <c r="Y81" i="24" s="1"/>
  <c r="Z81" i="24" s="1"/>
  <c r="U81" i="24"/>
  <c r="V81" i="24" s="1"/>
  <c r="M81" i="24"/>
  <c r="K81" i="24"/>
  <c r="J81" i="24"/>
  <c r="I81" i="24"/>
  <c r="G81" i="24"/>
  <c r="Z80" i="24"/>
  <c r="Y80" i="24"/>
  <c r="X80" i="24"/>
  <c r="V80" i="24"/>
  <c r="AA80" i="24" s="1"/>
  <c r="AB80" i="24" s="1"/>
  <c r="U80" i="24"/>
  <c r="M80" i="24"/>
  <c r="K80" i="24"/>
  <c r="J80" i="24"/>
  <c r="I80" i="24"/>
  <c r="G80" i="24"/>
  <c r="X79" i="24"/>
  <c r="Y79" i="24" s="1"/>
  <c r="Z79" i="24" s="1"/>
  <c r="AA79" i="24" s="1"/>
  <c r="AB79" i="24" s="1"/>
  <c r="V79" i="24"/>
  <c r="U79" i="24"/>
  <c r="M79" i="24"/>
  <c r="K79" i="24"/>
  <c r="J79" i="24"/>
  <c r="I79" i="24"/>
  <c r="G79" i="24"/>
  <c r="X78" i="24"/>
  <c r="Y78" i="24" s="1"/>
  <c r="Z78" i="24" s="1"/>
  <c r="AA78" i="24" s="1"/>
  <c r="AB78" i="24" s="1"/>
  <c r="V78" i="24"/>
  <c r="U78" i="24"/>
  <c r="M78" i="24"/>
  <c r="K78" i="24"/>
  <c r="J78" i="24"/>
  <c r="I78" i="24"/>
  <c r="G78" i="24"/>
  <c r="Y77" i="24"/>
  <c r="Z77" i="24" s="1"/>
  <c r="AA77" i="24" s="1"/>
  <c r="AB77" i="24" s="1"/>
  <c r="X77" i="24"/>
  <c r="V77" i="24"/>
  <c r="U77" i="24"/>
  <c r="M77" i="24"/>
  <c r="K77" i="24"/>
  <c r="J77" i="24"/>
  <c r="I77" i="24"/>
  <c r="G77" i="24"/>
  <c r="Z76" i="24"/>
  <c r="Y76" i="24"/>
  <c r="X76" i="24"/>
  <c r="U76" i="24"/>
  <c r="V76" i="24" s="1"/>
  <c r="AA76" i="24" s="1"/>
  <c r="AB76" i="24" s="1"/>
  <c r="M76" i="24"/>
  <c r="K76" i="24"/>
  <c r="J76" i="24"/>
  <c r="I76" i="24"/>
  <c r="G76" i="24"/>
  <c r="Z75" i="24"/>
  <c r="Y75" i="24"/>
  <c r="X75" i="24"/>
  <c r="U75" i="24"/>
  <c r="V75" i="24" s="1"/>
  <c r="AA75" i="24" s="1"/>
  <c r="AB75" i="24" s="1"/>
  <c r="M75" i="24"/>
  <c r="K75" i="24"/>
  <c r="J75" i="24"/>
  <c r="I75" i="24"/>
  <c r="G75" i="24"/>
  <c r="Z74" i="24"/>
  <c r="X74" i="24"/>
  <c r="Y74" i="24" s="1"/>
  <c r="U74" i="24"/>
  <c r="V74" i="24" s="1"/>
  <c r="AA74" i="24" s="1"/>
  <c r="AB74" i="24" s="1"/>
  <c r="M74" i="24"/>
  <c r="K74" i="24"/>
  <c r="J74" i="24"/>
  <c r="I74" i="24"/>
  <c r="G74" i="24"/>
  <c r="AA73" i="24"/>
  <c r="AB73" i="24" s="1"/>
  <c r="Y73" i="24"/>
  <c r="Z73" i="24" s="1"/>
  <c r="X73" i="24"/>
  <c r="U73" i="24"/>
  <c r="V73" i="24" s="1"/>
  <c r="M73" i="24"/>
  <c r="K73" i="24"/>
  <c r="J73" i="24"/>
  <c r="I73" i="24"/>
  <c r="G73" i="24"/>
  <c r="Z72" i="24"/>
  <c r="Y72" i="24"/>
  <c r="X72" i="24"/>
  <c r="U72" i="24"/>
  <c r="V72" i="24" s="1"/>
  <c r="AA72" i="24" s="1"/>
  <c r="AB72" i="24" s="1"/>
  <c r="M72" i="24"/>
  <c r="K72" i="24"/>
  <c r="J72" i="24"/>
  <c r="I72" i="24"/>
  <c r="G72" i="24"/>
  <c r="Z71" i="24"/>
  <c r="Y71" i="24"/>
  <c r="X71" i="24"/>
  <c r="U71" i="24"/>
  <c r="V71" i="24" s="1"/>
  <c r="AA71" i="24" s="1"/>
  <c r="AB71" i="24" s="1"/>
  <c r="M71" i="24"/>
  <c r="K71" i="24"/>
  <c r="J71" i="24"/>
  <c r="I71" i="24"/>
  <c r="G71" i="24"/>
  <c r="Z70" i="24"/>
  <c r="Y70" i="24"/>
  <c r="X70" i="24"/>
  <c r="U70" i="24"/>
  <c r="V70" i="24" s="1"/>
  <c r="AA70" i="24" s="1"/>
  <c r="AB70" i="24" s="1"/>
  <c r="M70" i="24"/>
  <c r="L70" i="24"/>
  <c r="K70" i="24"/>
  <c r="J70" i="24"/>
  <c r="I70" i="24"/>
  <c r="G70" i="24"/>
  <c r="X69" i="24"/>
  <c r="Y69" i="24" s="1"/>
  <c r="Z69" i="24" s="1"/>
  <c r="V69" i="24"/>
  <c r="U69" i="24"/>
  <c r="M69" i="24"/>
  <c r="K69" i="24"/>
  <c r="J69" i="24"/>
  <c r="I69" i="24"/>
  <c r="G69" i="24"/>
  <c r="X68" i="24"/>
  <c r="Y68" i="24" s="1"/>
  <c r="Z68" i="24" s="1"/>
  <c r="U68" i="24"/>
  <c r="V68" i="24" s="1"/>
  <c r="AA68" i="24" s="1"/>
  <c r="AB68" i="24" s="1"/>
  <c r="M68" i="24"/>
  <c r="K68" i="24"/>
  <c r="J68" i="24"/>
  <c r="I68" i="24"/>
  <c r="G68" i="24"/>
  <c r="Y67" i="24"/>
  <c r="Z67" i="24" s="1"/>
  <c r="X67" i="24"/>
  <c r="V67" i="24"/>
  <c r="U67" i="24"/>
  <c r="M67" i="24"/>
  <c r="K67" i="24"/>
  <c r="J67" i="24"/>
  <c r="I67" i="24"/>
  <c r="G67" i="24"/>
  <c r="Y66" i="24"/>
  <c r="Z66" i="24" s="1"/>
  <c r="X66" i="24"/>
  <c r="V66" i="24"/>
  <c r="U66" i="24"/>
  <c r="M66" i="24"/>
  <c r="L66" i="24"/>
  <c r="K66" i="24"/>
  <c r="J66" i="24"/>
  <c r="I66" i="24"/>
  <c r="G66" i="24"/>
  <c r="X65" i="24"/>
  <c r="Y65" i="24" s="1"/>
  <c r="Z65" i="24" s="1"/>
  <c r="AA65" i="24" s="1"/>
  <c r="AB65" i="24" s="1"/>
  <c r="V65" i="24"/>
  <c r="U65" i="24"/>
  <c r="M65" i="24"/>
  <c r="K65" i="24"/>
  <c r="L69" i="24" s="1"/>
  <c r="J65" i="24"/>
  <c r="I65" i="24"/>
  <c r="G65" i="24"/>
  <c r="Y64" i="24"/>
  <c r="Z64" i="24" s="1"/>
  <c r="X64" i="24"/>
  <c r="U64" i="24"/>
  <c r="V64" i="24" s="1"/>
  <c r="AA64" i="24" s="1"/>
  <c r="AB64" i="24" s="1"/>
  <c r="M64" i="24"/>
  <c r="K64" i="24"/>
  <c r="L68" i="24" s="1"/>
  <c r="J64" i="24"/>
  <c r="I64" i="24"/>
  <c r="G64" i="24"/>
  <c r="AB63" i="24"/>
  <c r="Y63" i="24"/>
  <c r="Z63" i="24" s="1"/>
  <c r="X63" i="24"/>
  <c r="V63" i="24"/>
  <c r="AA63" i="24" s="1"/>
  <c r="U63" i="24"/>
  <c r="M63" i="24"/>
  <c r="L63" i="24"/>
  <c r="K63" i="24"/>
  <c r="J63" i="24"/>
  <c r="I63" i="24"/>
  <c r="G63" i="24"/>
  <c r="Z62" i="24"/>
  <c r="X62" i="24"/>
  <c r="Y62" i="24" s="1"/>
  <c r="U62" i="24"/>
  <c r="V62" i="24" s="1"/>
  <c r="AA62" i="24" s="1"/>
  <c r="AB62" i="24" s="1"/>
  <c r="M62" i="24"/>
  <c r="L62" i="24"/>
  <c r="K62" i="24"/>
  <c r="J62" i="24"/>
  <c r="I62" i="24"/>
  <c r="G62" i="24"/>
  <c r="Y61" i="24"/>
  <c r="Z61" i="24" s="1"/>
  <c r="X61" i="24"/>
  <c r="V61" i="24"/>
  <c r="U61" i="24"/>
  <c r="M61" i="24"/>
  <c r="L61" i="24"/>
  <c r="K61" i="24"/>
  <c r="J61" i="24"/>
  <c r="I61" i="24"/>
  <c r="G61" i="24"/>
  <c r="X60" i="24"/>
  <c r="Y60" i="24" s="1"/>
  <c r="Z60" i="24" s="1"/>
  <c r="U60" i="24"/>
  <c r="V60" i="24" s="1"/>
  <c r="AA60" i="24" s="1"/>
  <c r="AB60" i="24" s="1"/>
  <c r="M60" i="24"/>
  <c r="L60" i="24"/>
  <c r="K60" i="24"/>
  <c r="J60" i="24"/>
  <c r="I60" i="24"/>
  <c r="G60" i="24"/>
  <c r="X59" i="24"/>
  <c r="Y59" i="24" s="1"/>
  <c r="Z59" i="24" s="1"/>
  <c r="V59" i="24"/>
  <c r="AA59" i="24" s="1"/>
  <c r="AB59" i="24" s="1"/>
  <c r="U59" i="24"/>
  <c r="M59" i="24"/>
  <c r="K59" i="24"/>
  <c r="J59" i="24"/>
  <c r="I59" i="24"/>
  <c r="G59" i="24"/>
  <c r="Z58" i="24"/>
  <c r="X58" i="24"/>
  <c r="Y58" i="24" s="1"/>
  <c r="V58" i="24"/>
  <c r="AA58" i="24" s="1"/>
  <c r="AB58" i="24" s="1"/>
  <c r="U58" i="24"/>
  <c r="M58" i="24"/>
  <c r="K58" i="24"/>
  <c r="J58" i="24"/>
  <c r="I58" i="24"/>
  <c r="G58" i="24"/>
  <c r="Y57" i="24"/>
  <c r="Z57" i="24" s="1"/>
  <c r="X57" i="24"/>
  <c r="U57" i="24"/>
  <c r="V57" i="24" s="1"/>
  <c r="M57" i="24"/>
  <c r="K57" i="24"/>
  <c r="J57" i="24"/>
  <c r="I57" i="24"/>
  <c r="G57" i="24"/>
  <c r="Y56" i="24"/>
  <c r="Z56" i="24" s="1"/>
  <c r="X56" i="24"/>
  <c r="U56" i="24"/>
  <c r="V56" i="24" s="1"/>
  <c r="AA56" i="24" s="1"/>
  <c r="AB56" i="24" s="1"/>
  <c r="M56" i="24"/>
  <c r="K56" i="24"/>
  <c r="J56" i="24"/>
  <c r="I56" i="24"/>
  <c r="G56" i="24"/>
  <c r="X55" i="24"/>
  <c r="Y55" i="24" s="1"/>
  <c r="Z55" i="24" s="1"/>
  <c r="V55" i="24"/>
  <c r="AA55" i="24" s="1"/>
  <c r="AB55" i="24" s="1"/>
  <c r="U55" i="24"/>
  <c r="M55" i="24"/>
  <c r="K55" i="24"/>
  <c r="L59" i="24" s="1"/>
  <c r="J55" i="24"/>
  <c r="I55" i="24"/>
  <c r="G55" i="24"/>
  <c r="X54" i="24"/>
  <c r="Y54" i="24" s="1"/>
  <c r="Z54" i="24" s="1"/>
  <c r="V54" i="24"/>
  <c r="AA54" i="24" s="1"/>
  <c r="AB54" i="24" s="1"/>
  <c r="U54" i="24"/>
  <c r="M54" i="24"/>
  <c r="K54" i="24"/>
  <c r="J54" i="24"/>
  <c r="I54" i="24"/>
  <c r="G54" i="24"/>
  <c r="X53" i="24"/>
  <c r="Y53" i="24" s="1"/>
  <c r="Z53" i="24" s="1"/>
  <c r="AA53" i="24" s="1"/>
  <c r="AB53" i="24" s="1"/>
  <c r="V53" i="24"/>
  <c r="U53" i="24"/>
  <c r="M53" i="24"/>
  <c r="K53" i="24"/>
  <c r="J53" i="24"/>
  <c r="I53" i="24"/>
  <c r="G53" i="24"/>
  <c r="Y52" i="24"/>
  <c r="Z52" i="24" s="1"/>
  <c r="X52" i="24"/>
  <c r="U52" i="24"/>
  <c r="V52" i="24" s="1"/>
  <c r="M52" i="24"/>
  <c r="K52" i="24"/>
  <c r="J52" i="24"/>
  <c r="I52" i="24"/>
  <c r="G52" i="24"/>
  <c r="Z51" i="24"/>
  <c r="Y51" i="24"/>
  <c r="X51" i="24"/>
  <c r="U51" i="24"/>
  <c r="V51" i="24" s="1"/>
  <c r="AA51" i="24" s="1"/>
  <c r="AB51" i="24" s="1"/>
  <c r="M51" i="24"/>
  <c r="K51" i="24"/>
  <c r="J51" i="24"/>
  <c r="I51" i="24"/>
  <c r="G51" i="24"/>
  <c r="Z50" i="24"/>
  <c r="X50" i="24"/>
  <c r="Y50" i="24" s="1"/>
  <c r="U50" i="24"/>
  <c r="V50" i="24" s="1"/>
  <c r="AA50" i="24" s="1"/>
  <c r="AB50" i="24" s="1"/>
  <c r="M50" i="24"/>
  <c r="K50" i="24"/>
  <c r="J50" i="24"/>
  <c r="I50" i="24"/>
  <c r="G50" i="24"/>
  <c r="Y49" i="24"/>
  <c r="Z49" i="24" s="1"/>
  <c r="AA49" i="24" s="1"/>
  <c r="AB49" i="24" s="1"/>
  <c r="X49" i="24"/>
  <c r="U49" i="24"/>
  <c r="V49" i="24" s="1"/>
  <c r="M49" i="24"/>
  <c r="K49" i="24"/>
  <c r="J49" i="24"/>
  <c r="I49" i="24"/>
  <c r="G49" i="24"/>
  <c r="Y48" i="24"/>
  <c r="Z48" i="24" s="1"/>
  <c r="X48" i="24"/>
  <c r="U48" i="24"/>
  <c r="V48" i="24" s="1"/>
  <c r="M48" i="24"/>
  <c r="K48" i="24"/>
  <c r="L52" i="24" s="1"/>
  <c r="J48" i="24"/>
  <c r="I48" i="24"/>
  <c r="G48" i="24"/>
  <c r="Z47" i="24"/>
  <c r="Y47" i="24"/>
  <c r="X47" i="24"/>
  <c r="U47" i="24"/>
  <c r="V47" i="24" s="1"/>
  <c r="AA47" i="24" s="1"/>
  <c r="AB47" i="24" s="1"/>
  <c r="M47" i="24"/>
  <c r="K47" i="24"/>
  <c r="J47" i="24"/>
  <c r="I47" i="24"/>
  <c r="G47" i="24"/>
  <c r="Z46" i="24"/>
  <c r="Y46" i="24"/>
  <c r="X46" i="24"/>
  <c r="U46" i="24"/>
  <c r="V46" i="24" s="1"/>
  <c r="AA46" i="24" s="1"/>
  <c r="AB46" i="24" s="1"/>
  <c r="M46" i="24"/>
  <c r="K46" i="24"/>
  <c r="J46" i="24"/>
  <c r="I46" i="24"/>
  <c r="G46" i="24"/>
  <c r="AA45" i="24"/>
  <c r="AB45" i="24" s="1"/>
  <c r="X45" i="24"/>
  <c r="Y45" i="24" s="1"/>
  <c r="Z45" i="24" s="1"/>
  <c r="V45" i="24"/>
  <c r="U45" i="24"/>
  <c r="M45" i="24"/>
  <c r="K45" i="24"/>
  <c r="J45" i="24"/>
  <c r="I45" i="24"/>
  <c r="G45" i="24"/>
  <c r="X44" i="24"/>
  <c r="Y44" i="24" s="1"/>
  <c r="Z44" i="24" s="1"/>
  <c r="U44" i="24"/>
  <c r="V44" i="24" s="1"/>
  <c r="M44" i="24"/>
  <c r="K44" i="24"/>
  <c r="J44" i="24"/>
  <c r="I44" i="24"/>
  <c r="G44" i="24"/>
  <c r="Y43" i="24"/>
  <c r="Z43" i="24" s="1"/>
  <c r="X43" i="24"/>
  <c r="U43" i="24"/>
  <c r="V43" i="24" s="1"/>
  <c r="M43" i="24"/>
  <c r="K43" i="24"/>
  <c r="J43" i="24"/>
  <c r="I43" i="24"/>
  <c r="G43" i="24"/>
  <c r="Y42" i="24"/>
  <c r="Z42" i="24" s="1"/>
  <c r="X42" i="24"/>
  <c r="V42" i="24"/>
  <c r="AA42" i="24" s="1"/>
  <c r="AB42" i="24" s="1"/>
  <c r="U42" i="24"/>
  <c r="M42" i="24"/>
  <c r="K42" i="24"/>
  <c r="J42" i="24"/>
  <c r="I42" i="24"/>
  <c r="G42" i="24"/>
  <c r="X41" i="24"/>
  <c r="Y41" i="24" s="1"/>
  <c r="Z41" i="24" s="1"/>
  <c r="V41" i="24"/>
  <c r="U41" i="24"/>
  <c r="M41" i="24"/>
  <c r="K41" i="24"/>
  <c r="J41" i="24"/>
  <c r="I41" i="24"/>
  <c r="G41" i="24"/>
  <c r="X40" i="24"/>
  <c r="Y40" i="24" s="1"/>
  <c r="Z40" i="24" s="1"/>
  <c r="U40" i="24"/>
  <c r="V40" i="24" s="1"/>
  <c r="M40" i="24"/>
  <c r="K40" i="24"/>
  <c r="L44" i="24" s="1"/>
  <c r="J40" i="24"/>
  <c r="I40" i="24"/>
  <c r="G40" i="24"/>
  <c r="Y39" i="24"/>
  <c r="Z39" i="24" s="1"/>
  <c r="X39" i="24"/>
  <c r="U39" i="24"/>
  <c r="V39" i="24" s="1"/>
  <c r="AA39" i="24" s="1"/>
  <c r="AB39" i="24" s="1"/>
  <c r="M39" i="24"/>
  <c r="K39" i="24"/>
  <c r="L43" i="24" s="1"/>
  <c r="J39" i="24"/>
  <c r="I39" i="24"/>
  <c r="G39" i="24"/>
  <c r="Z38" i="24"/>
  <c r="X38" i="24"/>
  <c r="Y38" i="24" s="1"/>
  <c r="U38" i="24"/>
  <c r="V38" i="24" s="1"/>
  <c r="AA38" i="24" s="1"/>
  <c r="AB38" i="24" s="1"/>
  <c r="M38" i="24"/>
  <c r="L38" i="24"/>
  <c r="K38" i="24"/>
  <c r="J38" i="24"/>
  <c r="I38" i="24"/>
  <c r="G38" i="24"/>
  <c r="X37" i="24"/>
  <c r="Y37" i="24" s="1"/>
  <c r="Z37" i="24" s="1"/>
  <c r="U37" i="24"/>
  <c r="V37" i="24" s="1"/>
  <c r="M37" i="24"/>
  <c r="K37" i="24"/>
  <c r="J37" i="24"/>
  <c r="I37" i="24"/>
  <c r="G37" i="24"/>
  <c r="Y36" i="24"/>
  <c r="Z36" i="24" s="1"/>
  <c r="X36" i="24"/>
  <c r="V36" i="24"/>
  <c r="U36" i="24"/>
  <c r="M36" i="24"/>
  <c r="K36" i="24"/>
  <c r="J36" i="24"/>
  <c r="I36" i="24"/>
  <c r="G36" i="24"/>
  <c r="X35" i="24"/>
  <c r="Y35" i="24" s="1"/>
  <c r="Z35" i="24" s="1"/>
  <c r="U35" i="24"/>
  <c r="V35" i="24" s="1"/>
  <c r="AA35" i="24" s="1"/>
  <c r="AB35" i="24" s="1"/>
  <c r="M35" i="24"/>
  <c r="K35" i="24"/>
  <c r="L36" i="24" s="1"/>
  <c r="J35" i="24"/>
  <c r="I35" i="24"/>
  <c r="G35" i="24"/>
  <c r="X34" i="24"/>
  <c r="Y34" i="24" s="1"/>
  <c r="Z34" i="24" s="1"/>
  <c r="V34" i="24"/>
  <c r="U34" i="24"/>
  <c r="M34" i="24"/>
  <c r="K34" i="24"/>
  <c r="J34" i="24"/>
  <c r="I34" i="24"/>
  <c r="G34" i="24"/>
  <c r="X33" i="24"/>
  <c r="Y33" i="24" s="1"/>
  <c r="Z33" i="24" s="1"/>
  <c r="AA33" i="24" s="1"/>
  <c r="AB33" i="24" s="1"/>
  <c r="U33" i="24"/>
  <c r="V33" i="24" s="1"/>
  <c r="M33" i="24"/>
  <c r="K33" i="24"/>
  <c r="J33" i="24"/>
  <c r="I33" i="24"/>
  <c r="G33" i="24"/>
  <c r="Y32" i="24"/>
  <c r="Z32" i="24" s="1"/>
  <c r="AA32" i="24" s="1"/>
  <c r="AB32" i="24" s="1"/>
  <c r="X32" i="24"/>
  <c r="V32" i="24"/>
  <c r="U32" i="24"/>
  <c r="M32" i="24"/>
  <c r="K32" i="24"/>
  <c r="J32" i="24"/>
  <c r="I32" i="24"/>
  <c r="G32" i="24"/>
  <c r="X31" i="24"/>
  <c r="Y31" i="24" s="1"/>
  <c r="Z31" i="24" s="1"/>
  <c r="AA31" i="24" s="1"/>
  <c r="AB31" i="24" s="1"/>
  <c r="V31" i="24"/>
  <c r="U31" i="24"/>
  <c r="M31" i="24"/>
  <c r="K31" i="24"/>
  <c r="L35" i="24" s="1"/>
  <c r="J31" i="24"/>
  <c r="I31" i="24"/>
  <c r="G31" i="24"/>
  <c r="X30" i="24"/>
  <c r="Y30" i="24" s="1"/>
  <c r="Z30" i="24" s="1"/>
  <c r="V30" i="24"/>
  <c r="AA30" i="24" s="1"/>
  <c r="AB30" i="24" s="1"/>
  <c r="U30" i="24"/>
  <c r="M30" i="24"/>
  <c r="K30" i="24"/>
  <c r="L34" i="24" s="1"/>
  <c r="J30" i="24"/>
  <c r="I30" i="24"/>
  <c r="G30" i="24"/>
  <c r="X29" i="24"/>
  <c r="Y29" i="24" s="1"/>
  <c r="Z29" i="24" s="1"/>
  <c r="AA29" i="24" s="1"/>
  <c r="AB29" i="24" s="1"/>
  <c r="V29" i="24"/>
  <c r="U29" i="24"/>
  <c r="M29" i="24"/>
  <c r="K29" i="24"/>
  <c r="J29" i="24"/>
  <c r="I29" i="24"/>
  <c r="G29" i="24"/>
  <c r="Z28" i="24"/>
  <c r="Y28" i="24"/>
  <c r="X28" i="24"/>
  <c r="U28" i="24"/>
  <c r="V28" i="24" s="1"/>
  <c r="M28" i="24"/>
  <c r="K28" i="24"/>
  <c r="J28" i="24"/>
  <c r="I28" i="24"/>
  <c r="G28" i="24"/>
  <c r="Y27" i="24"/>
  <c r="Z27" i="24" s="1"/>
  <c r="X27" i="24"/>
  <c r="U27" i="24"/>
  <c r="V27" i="24" s="1"/>
  <c r="AA27" i="24" s="1"/>
  <c r="AB27" i="24" s="1"/>
  <c r="M27" i="24"/>
  <c r="K27" i="24"/>
  <c r="J27" i="24"/>
  <c r="I27" i="24"/>
  <c r="G27" i="24"/>
  <c r="Z26" i="24"/>
  <c r="X26" i="24"/>
  <c r="Y26" i="24" s="1"/>
  <c r="U26" i="24"/>
  <c r="V26" i="24" s="1"/>
  <c r="AA26" i="24" s="1"/>
  <c r="AB26" i="24" s="1"/>
  <c r="M26" i="24"/>
  <c r="K26" i="24"/>
  <c r="L30" i="24" s="1"/>
  <c r="J26" i="24"/>
  <c r="I26" i="24"/>
  <c r="G26" i="24"/>
  <c r="AA25" i="24"/>
  <c r="AB25" i="24" s="1"/>
  <c r="Y25" i="24"/>
  <c r="Z25" i="24" s="1"/>
  <c r="X25" i="24"/>
  <c r="U25" i="24"/>
  <c r="V25" i="24" s="1"/>
  <c r="M25" i="24"/>
  <c r="K25" i="24"/>
  <c r="L28" i="24" s="1"/>
  <c r="J25" i="24"/>
  <c r="X24" i="24"/>
  <c r="Y24" i="24" s="1"/>
  <c r="Z24" i="24" s="1"/>
  <c r="V24" i="24"/>
  <c r="U24" i="24"/>
  <c r="M24" i="24"/>
  <c r="K24" i="24"/>
  <c r="J24" i="24"/>
  <c r="H24" i="24"/>
  <c r="F24" i="24"/>
  <c r="X23" i="24"/>
  <c r="Y23" i="24" s="1"/>
  <c r="Z23" i="24" s="1"/>
  <c r="V23" i="24"/>
  <c r="AA23" i="24" s="1"/>
  <c r="AB23" i="24" s="1"/>
  <c r="U23" i="24"/>
  <c r="M23" i="24"/>
  <c r="K23" i="24"/>
  <c r="J23" i="24"/>
  <c r="H23" i="24"/>
  <c r="F23" i="24"/>
  <c r="X22" i="24"/>
  <c r="Y22" i="24" s="1"/>
  <c r="Z22" i="24" s="1"/>
  <c r="V22" i="24"/>
  <c r="U22" i="24"/>
  <c r="M22" i="24"/>
  <c r="K22" i="24"/>
  <c r="J22" i="24"/>
  <c r="H22" i="24"/>
  <c r="F22" i="24"/>
  <c r="Y21" i="24"/>
  <c r="Z21" i="24" s="1"/>
  <c r="X21" i="24"/>
  <c r="U21" i="24"/>
  <c r="V21" i="24" s="1"/>
  <c r="S21" i="24"/>
  <c r="Q21" i="24"/>
  <c r="M21" i="24"/>
  <c r="K21" i="24"/>
  <c r="J21" i="24"/>
  <c r="H21" i="24"/>
  <c r="F21" i="24"/>
  <c r="X20" i="24"/>
  <c r="Y20" i="24" s="1"/>
  <c r="Z20" i="24" s="1"/>
  <c r="U20" i="24"/>
  <c r="V20" i="24" s="1"/>
  <c r="AA20" i="24" s="1"/>
  <c r="AB20" i="24" s="1"/>
  <c r="M20" i="24"/>
  <c r="K20" i="24"/>
  <c r="L22" i="24" s="1"/>
  <c r="J20" i="24"/>
  <c r="H20" i="24"/>
  <c r="F20" i="24"/>
  <c r="X19" i="24"/>
  <c r="Y19" i="24" s="1"/>
  <c r="Z19" i="24" s="1"/>
  <c r="U19" i="24"/>
  <c r="V19" i="24" s="1"/>
  <c r="AA19" i="24" s="1"/>
  <c r="AB19" i="24" s="1"/>
  <c r="M19" i="24"/>
  <c r="K19" i="24"/>
  <c r="J19" i="24"/>
  <c r="H19" i="24"/>
  <c r="F19" i="24"/>
  <c r="Y18" i="24"/>
  <c r="Z18" i="24" s="1"/>
  <c r="X18" i="24"/>
  <c r="U18" i="24"/>
  <c r="V18" i="24" s="1"/>
  <c r="AA18" i="24" s="1"/>
  <c r="AB18" i="24" s="1"/>
  <c r="O18" i="24"/>
  <c r="M18" i="24"/>
  <c r="L18" i="24"/>
  <c r="K18" i="24"/>
  <c r="J18" i="24"/>
  <c r="H18" i="24"/>
  <c r="F18" i="24"/>
  <c r="Y17" i="24"/>
  <c r="Z17" i="24" s="1"/>
  <c r="AA17" i="24" s="1"/>
  <c r="AB17" i="24" s="1"/>
  <c r="X17" i="24"/>
  <c r="V17" i="24"/>
  <c r="U17" i="24"/>
  <c r="Q17" i="24"/>
  <c r="R21" i="24" s="1"/>
  <c r="M17" i="24"/>
  <c r="K17" i="24"/>
  <c r="J17" i="24"/>
  <c r="H17" i="24"/>
  <c r="F17" i="24"/>
  <c r="Y16" i="24"/>
  <c r="Z16" i="24" s="1"/>
  <c r="X16" i="24"/>
  <c r="U16" i="24"/>
  <c r="V16" i="24" s="1"/>
  <c r="AA16" i="24" s="1"/>
  <c r="AB16" i="24" s="1"/>
  <c r="Q16" i="24"/>
  <c r="R16" i="24" s="1"/>
  <c r="O16" i="24"/>
  <c r="M16" i="24"/>
  <c r="K16" i="24"/>
  <c r="L20" i="24" s="1"/>
  <c r="J16" i="24"/>
  <c r="H16" i="24"/>
  <c r="F16" i="24"/>
  <c r="X15" i="24"/>
  <c r="Y15" i="24" s="1"/>
  <c r="Z15" i="24" s="1"/>
  <c r="V15" i="24"/>
  <c r="AA15" i="24" s="1"/>
  <c r="AB15" i="24" s="1"/>
  <c r="U15" i="24"/>
  <c r="Q15" i="24"/>
  <c r="R15" i="24" s="1"/>
  <c r="O15" i="24"/>
  <c r="M15" i="24"/>
  <c r="K15" i="24"/>
  <c r="J15" i="24"/>
  <c r="H15" i="24"/>
  <c r="F15" i="24"/>
  <c r="X14" i="24"/>
  <c r="Y14" i="24" s="1"/>
  <c r="Z14" i="24" s="1"/>
  <c r="U14" i="24"/>
  <c r="V14" i="24" s="1"/>
  <c r="AA14" i="24" s="1"/>
  <c r="AB14" i="24" s="1"/>
  <c r="Q14" i="24"/>
  <c r="M14" i="24"/>
  <c r="K14" i="24"/>
  <c r="J14" i="24"/>
  <c r="H14" i="24"/>
  <c r="F14" i="24"/>
  <c r="Y13" i="24"/>
  <c r="Z13" i="24" s="1"/>
  <c r="AA13" i="24" s="1"/>
  <c r="AB13" i="24" s="1"/>
  <c r="X13" i="24"/>
  <c r="U13" i="24"/>
  <c r="V13" i="24" s="1"/>
  <c r="R13" i="24"/>
  <c r="M13" i="24"/>
  <c r="K13" i="24"/>
  <c r="J13" i="24"/>
  <c r="H13" i="24"/>
  <c r="F13" i="24"/>
  <c r="Y12" i="24"/>
  <c r="Z12" i="24" s="1"/>
  <c r="AA12" i="24" s="1"/>
  <c r="AB12" i="24" s="1"/>
  <c r="X12" i="24"/>
  <c r="V12" i="24"/>
  <c r="U12" i="24"/>
  <c r="Q12" i="24"/>
  <c r="M12" i="24"/>
  <c r="K12" i="24"/>
  <c r="L15" i="24" s="1"/>
  <c r="J12" i="24"/>
  <c r="H12" i="24"/>
  <c r="F12" i="24"/>
  <c r="X11" i="24"/>
  <c r="Y11" i="24" s="1"/>
  <c r="Z11" i="24" s="1"/>
  <c r="AA11" i="24" s="1"/>
  <c r="AB11" i="24" s="1"/>
  <c r="U11" i="24"/>
  <c r="V11" i="24" s="1"/>
  <c r="Q11" i="24"/>
  <c r="M11" i="24"/>
  <c r="K11" i="24"/>
  <c r="J11" i="24"/>
  <c r="H11" i="24"/>
  <c r="F11" i="24"/>
  <c r="Z10" i="24"/>
  <c r="X10" i="24"/>
  <c r="Y10" i="24" s="1"/>
  <c r="V10" i="24"/>
  <c r="U10" i="24"/>
  <c r="M10" i="24"/>
  <c r="K10" i="24"/>
  <c r="J10" i="24"/>
  <c r="H10" i="24"/>
  <c r="F10" i="24"/>
  <c r="Y9" i="24"/>
  <c r="Z9" i="24" s="1"/>
  <c r="X9" i="24"/>
  <c r="V9" i="24"/>
  <c r="U9" i="24"/>
  <c r="M9" i="24"/>
  <c r="K9" i="24"/>
  <c r="J9" i="24"/>
  <c r="H9" i="24"/>
  <c r="F9" i="24"/>
  <c r="Y8" i="24"/>
  <c r="Z8" i="24" s="1"/>
  <c r="X8" i="24"/>
  <c r="V8" i="24"/>
  <c r="U8" i="24"/>
  <c r="M8" i="24"/>
  <c r="K8" i="24"/>
  <c r="J8" i="24"/>
  <c r="H8" i="24"/>
  <c r="F8" i="24"/>
  <c r="X7" i="24"/>
  <c r="Y7" i="24" s="1"/>
  <c r="Z7" i="24" s="1"/>
  <c r="U7" i="24"/>
  <c r="V7" i="24" s="1"/>
  <c r="M7" i="24"/>
  <c r="K7" i="24"/>
  <c r="L11" i="24" s="1"/>
  <c r="J7" i="24"/>
  <c r="H7" i="24"/>
  <c r="F7" i="24"/>
  <c r="Y6" i="24"/>
  <c r="Z6" i="24" s="1"/>
  <c r="X6" i="24"/>
  <c r="U6" i="24"/>
  <c r="V6" i="24" s="1"/>
  <c r="AA6" i="24" s="1"/>
  <c r="AB6" i="24" s="1"/>
  <c r="Q6" i="24"/>
  <c r="M6" i="24"/>
  <c r="K6" i="24"/>
  <c r="L10" i="24" s="1"/>
  <c r="J6" i="24"/>
  <c r="H6" i="24"/>
  <c r="F6" i="24"/>
  <c r="X5" i="24"/>
  <c r="Y5" i="24" s="1"/>
  <c r="Z5" i="24" s="1"/>
  <c r="V5" i="24"/>
  <c r="AA5" i="24" s="1"/>
  <c r="AB5" i="24" s="1"/>
  <c r="U5" i="24"/>
  <c r="Q5" i="24"/>
  <c r="M5" i="24"/>
  <c r="K5" i="24"/>
  <c r="L8" i="24" s="1"/>
  <c r="J5" i="24"/>
  <c r="H5" i="24"/>
  <c r="F5" i="24"/>
  <c r="X4" i="24"/>
  <c r="Y4" i="24" s="1"/>
  <c r="Z4" i="24" s="1"/>
  <c r="U4" i="24"/>
  <c r="V4" i="24" s="1"/>
  <c r="AA4" i="24" s="1"/>
  <c r="AB4" i="24" s="1"/>
  <c r="Q4" i="24"/>
  <c r="O4" i="24"/>
  <c r="M4" i="24"/>
  <c r="K4" i="24"/>
  <c r="J4" i="24"/>
  <c r="H4" i="24"/>
  <c r="F4" i="24"/>
  <c r="X3" i="24"/>
  <c r="Y3" i="24" s="1"/>
  <c r="Z3" i="24" s="1"/>
  <c r="U3" i="24"/>
  <c r="V3" i="24" s="1"/>
  <c r="AA3" i="24" s="1"/>
  <c r="AB3" i="24" s="1"/>
  <c r="Q3" i="24"/>
  <c r="O3" i="24"/>
  <c r="M3" i="24"/>
  <c r="K3" i="24"/>
  <c r="L7" i="24" s="1"/>
  <c r="J3" i="24"/>
  <c r="H3" i="24"/>
  <c r="F3" i="24"/>
  <c r="X2" i="24"/>
  <c r="Y2" i="24" s="1"/>
  <c r="Z2" i="24" s="1"/>
  <c r="V2" i="24"/>
  <c r="AA2" i="24" s="1"/>
  <c r="AB2" i="24" s="1"/>
  <c r="U2" i="24"/>
  <c r="Q2" i="24"/>
  <c r="M2" i="24"/>
  <c r="H2" i="24"/>
  <c r="F2" i="24"/>
  <c r="Q1" i="24"/>
  <c r="X116" i="23"/>
  <c r="Y116" i="23" s="1"/>
  <c r="Z116" i="23" s="1"/>
  <c r="V116" i="23"/>
  <c r="AA116" i="23" s="1"/>
  <c r="AB116" i="23" s="1"/>
  <c r="U116" i="23"/>
  <c r="M116" i="23"/>
  <c r="K116" i="23"/>
  <c r="J116" i="23"/>
  <c r="I116" i="23"/>
  <c r="G116" i="23"/>
  <c r="X115" i="23"/>
  <c r="Y115" i="23" s="1"/>
  <c r="Z115" i="23" s="1"/>
  <c r="U115" i="23"/>
  <c r="V115" i="23" s="1"/>
  <c r="AA115" i="23" s="1"/>
  <c r="AB115" i="23" s="1"/>
  <c r="M115" i="23"/>
  <c r="K115" i="23"/>
  <c r="J115" i="23"/>
  <c r="I115" i="23"/>
  <c r="G115" i="23"/>
  <c r="Y114" i="23"/>
  <c r="Z114" i="23" s="1"/>
  <c r="X114" i="23"/>
  <c r="U114" i="23"/>
  <c r="V114" i="23" s="1"/>
  <c r="AA114" i="23" s="1"/>
  <c r="AB114" i="23" s="1"/>
  <c r="M114" i="23"/>
  <c r="K114" i="23"/>
  <c r="J114" i="23"/>
  <c r="I114" i="23"/>
  <c r="G114" i="23"/>
  <c r="X113" i="23"/>
  <c r="Y113" i="23" s="1"/>
  <c r="Z113" i="23" s="1"/>
  <c r="U113" i="23"/>
  <c r="V113" i="23" s="1"/>
  <c r="AA113" i="23" s="1"/>
  <c r="AB113" i="23" s="1"/>
  <c r="M113" i="23"/>
  <c r="K113" i="23"/>
  <c r="J113" i="23"/>
  <c r="I113" i="23"/>
  <c r="G113" i="23"/>
  <c r="X112" i="23"/>
  <c r="Y112" i="23" s="1"/>
  <c r="Z112" i="23" s="1"/>
  <c r="V112" i="23"/>
  <c r="AA112" i="23" s="1"/>
  <c r="AB112" i="23" s="1"/>
  <c r="U112" i="23"/>
  <c r="M112" i="23"/>
  <c r="K112" i="23"/>
  <c r="J112" i="23"/>
  <c r="I112" i="23"/>
  <c r="G112" i="23"/>
  <c r="X111" i="23"/>
  <c r="Y111" i="23" s="1"/>
  <c r="Z111" i="23" s="1"/>
  <c r="U111" i="23"/>
  <c r="V111" i="23" s="1"/>
  <c r="M111" i="23"/>
  <c r="K111" i="23"/>
  <c r="J111" i="23"/>
  <c r="I111" i="23"/>
  <c r="G111" i="23"/>
  <c r="Y110" i="23"/>
  <c r="Z110" i="23" s="1"/>
  <c r="X110" i="23"/>
  <c r="U110" i="23"/>
  <c r="V110" i="23" s="1"/>
  <c r="AA110" i="23" s="1"/>
  <c r="AB110" i="23" s="1"/>
  <c r="M110" i="23"/>
  <c r="K110" i="23"/>
  <c r="J110" i="23"/>
  <c r="I110" i="23"/>
  <c r="G110" i="23"/>
  <c r="Z109" i="23"/>
  <c r="X109" i="23"/>
  <c r="Y109" i="23" s="1"/>
  <c r="V109" i="23"/>
  <c r="AA109" i="23" s="1"/>
  <c r="AB109" i="23" s="1"/>
  <c r="U109" i="23"/>
  <c r="M109" i="23"/>
  <c r="K109" i="23"/>
  <c r="L113" i="23" s="1"/>
  <c r="J109" i="23"/>
  <c r="I109" i="23"/>
  <c r="G109" i="23"/>
  <c r="Y108" i="23"/>
  <c r="Z108" i="23" s="1"/>
  <c r="X108" i="23"/>
  <c r="U108" i="23"/>
  <c r="V108" i="23" s="1"/>
  <c r="AA108" i="23" s="1"/>
  <c r="AB108" i="23" s="1"/>
  <c r="M108" i="23"/>
  <c r="K108" i="23"/>
  <c r="L112" i="23" s="1"/>
  <c r="J108" i="23"/>
  <c r="I108" i="23"/>
  <c r="G108" i="23"/>
  <c r="Z107" i="23"/>
  <c r="Y107" i="23"/>
  <c r="X107" i="23"/>
  <c r="U107" i="23"/>
  <c r="V107" i="23" s="1"/>
  <c r="AA107" i="23" s="1"/>
  <c r="AB107" i="23" s="1"/>
  <c r="M107" i="23"/>
  <c r="K107" i="23"/>
  <c r="J107" i="23"/>
  <c r="I107" i="23"/>
  <c r="G107" i="23"/>
  <c r="Z106" i="23"/>
  <c r="X106" i="23"/>
  <c r="Y106" i="23" s="1"/>
  <c r="V106" i="23"/>
  <c r="AA106" i="23" s="1"/>
  <c r="AB106" i="23" s="1"/>
  <c r="U106" i="23"/>
  <c r="M106" i="23"/>
  <c r="K106" i="23"/>
  <c r="J106" i="23"/>
  <c r="I106" i="23"/>
  <c r="G106" i="23"/>
  <c r="X105" i="23"/>
  <c r="Y105" i="23" s="1"/>
  <c r="Z105" i="23" s="1"/>
  <c r="AA105" i="23" s="1"/>
  <c r="AB105" i="23" s="1"/>
  <c r="U105" i="23"/>
  <c r="V105" i="23" s="1"/>
  <c r="M105" i="23"/>
  <c r="K105" i="23"/>
  <c r="J105" i="23"/>
  <c r="I105" i="23"/>
  <c r="G105" i="23"/>
  <c r="X104" i="23"/>
  <c r="Y104" i="23" s="1"/>
  <c r="Z104" i="23" s="1"/>
  <c r="V104" i="23"/>
  <c r="U104" i="23"/>
  <c r="M104" i="23"/>
  <c r="K104" i="23"/>
  <c r="J104" i="23"/>
  <c r="I104" i="23"/>
  <c r="G104" i="23"/>
  <c r="X103" i="23"/>
  <c r="Y103" i="23" s="1"/>
  <c r="Z103" i="23" s="1"/>
  <c r="AA103" i="23" s="1"/>
  <c r="AB103" i="23" s="1"/>
  <c r="U103" i="23"/>
  <c r="V103" i="23" s="1"/>
  <c r="M103" i="23"/>
  <c r="K103" i="23"/>
  <c r="J103" i="23"/>
  <c r="I103" i="23"/>
  <c r="G103" i="23"/>
  <c r="Z102" i="23"/>
  <c r="Y102" i="23"/>
  <c r="X102" i="23"/>
  <c r="U102" i="23"/>
  <c r="V102" i="23" s="1"/>
  <c r="AA102" i="23" s="1"/>
  <c r="AB102" i="23" s="1"/>
  <c r="M102" i="23"/>
  <c r="K102" i="23"/>
  <c r="J102" i="23"/>
  <c r="I102" i="23"/>
  <c r="G102" i="23"/>
  <c r="AA101" i="23"/>
  <c r="AB101" i="23" s="1"/>
  <c r="Z101" i="23"/>
  <c r="X101" i="23"/>
  <c r="Y101" i="23" s="1"/>
  <c r="V101" i="23"/>
  <c r="U101" i="23"/>
  <c r="M101" i="23"/>
  <c r="K101" i="23"/>
  <c r="L105" i="23" s="1"/>
  <c r="J101" i="23"/>
  <c r="I101" i="23"/>
  <c r="G101" i="23"/>
  <c r="Y100" i="23"/>
  <c r="Z100" i="23" s="1"/>
  <c r="AA100" i="23" s="1"/>
  <c r="AB100" i="23" s="1"/>
  <c r="X100" i="23"/>
  <c r="V100" i="23"/>
  <c r="U100" i="23"/>
  <c r="M100" i="23"/>
  <c r="K100" i="23"/>
  <c r="J100" i="23"/>
  <c r="I100" i="23"/>
  <c r="G100" i="23"/>
  <c r="Z99" i="23"/>
  <c r="Y99" i="23"/>
  <c r="X99" i="23"/>
  <c r="U99" i="23"/>
  <c r="V99" i="23" s="1"/>
  <c r="M99" i="23"/>
  <c r="K99" i="23"/>
  <c r="L103" i="23" s="1"/>
  <c r="J99" i="23"/>
  <c r="I99" i="23"/>
  <c r="G99" i="23"/>
  <c r="Z98" i="23"/>
  <c r="AA98" i="23" s="1"/>
  <c r="AB98" i="23" s="1"/>
  <c r="Y98" i="23"/>
  <c r="X98" i="23"/>
  <c r="V98" i="23"/>
  <c r="U98" i="23"/>
  <c r="M98" i="23"/>
  <c r="K98" i="23"/>
  <c r="L102" i="23" s="1"/>
  <c r="J98" i="23"/>
  <c r="I98" i="23"/>
  <c r="G98" i="23"/>
  <c r="Z97" i="23"/>
  <c r="AA97" i="23" s="1"/>
  <c r="AB97" i="23" s="1"/>
  <c r="X97" i="23"/>
  <c r="Y97" i="23" s="1"/>
  <c r="V97" i="23"/>
  <c r="U97" i="23"/>
  <c r="M97" i="23"/>
  <c r="K97" i="23"/>
  <c r="L101" i="23" s="1"/>
  <c r="J97" i="23"/>
  <c r="I97" i="23"/>
  <c r="G97" i="23"/>
  <c r="AB96" i="23"/>
  <c r="Z96" i="23"/>
  <c r="AA96" i="23" s="1"/>
  <c r="Y96" i="23"/>
  <c r="X96" i="23"/>
  <c r="U96" i="23"/>
  <c r="V96" i="23" s="1"/>
  <c r="M96" i="23"/>
  <c r="K96" i="23"/>
  <c r="L100" i="23" s="1"/>
  <c r="J96" i="23"/>
  <c r="I96" i="23"/>
  <c r="G96" i="23"/>
  <c r="AA95" i="23"/>
  <c r="AB95" i="23" s="1"/>
  <c r="Y95" i="23"/>
  <c r="Z95" i="23" s="1"/>
  <c r="X95" i="23"/>
  <c r="U95" i="23"/>
  <c r="V95" i="23" s="1"/>
  <c r="M95" i="23"/>
  <c r="K95" i="23"/>
  <c r="J95" i="23"/>
  <c r="I95" i="23"/>
  <c r="G95" i="23"/>
  <c r="Z94" i="23"/>
  <c r="X94" i="23"/>
  <c r="Y94" i="23" s="1"/>
  <c r="U94" i="23"/>
  <c r="V94" i="23" s="1"/>
  <c r="AA94" i="23" s="1"/>
  <c r="AB94" i="23" s="1"/>
  <c r="M94" i="23"/>
  <c r="K94" i="23"/>
  <c r="L98" i="23" s="1"/>
  <c r="J94" i="23"/>
  <c r="I94" i="23"/>
  <c r="G94" i="23"/>
  <c r="X93" i="23"/>
  <c r="Y93" i="23" s="1"/>
  <c r="Z93" i="23" s="1"/>
  <c r="V93" i="23"/>
  <c r="AA93" i="23" s="1"/>
  <c r="AB93" i="23" s="1"/>
  <c r="U93" i="23"/>
  <c r="M93" i="23"/>
  <c r="K93" i="23"/>
  <c r="L97" i="23" s="1"/>
  <c r="J93" i="23"/>
  <c r="I93" i="23"/>
  <c r="G93" i="23"/>
  <c r="X92" i="23"/>
  <c r="Y92" i="23" s="1"/>
  <c r="Z92" i="23" s="1"/>
  <c r="V92" i="23"/>
  <c r="U92" i="23"/>
  <c r="M92" i="23"/>
  <c r="K92" i="23"/>
  <c r="L96" i="23" s="1"/>
  <c r="J92" i="23"/>
  <c r="I92" i="23"/>
  <c r="G92" i="23"/>
  <c r="X91" i="23"/>
  <c r="Y91" i="23" s="1"/>
  <c r="Z91" i="23" s="1"/>
  <c r="U91" i="23"/>
  <c r="V91" i="23" s="1"/>
  <c r="M91" i="23"/>
  <c r="L91" i="23"/>
  <c r="K91" i="23"/>
  <c r="J91" i="23"/>
  <c r="I91" i="23"/>
  <c r="G91" i="23"/>
  <c r="Z90" i="23"/>
  <c r="Y90" i="23"/>
  <c r="X90" i="23"/>
  <c r="V90" i="23"/>
  <c r="AA90" i="23" s="1"/>
  <c r="AB90" i="23" s="1"/>
  <c r="U90" i="23"/>
  <c r="M90" i="23"/>
  <c r="K90" i="23"/>
  <c r="L94" i="23" s="1"/>
  <c r="J90" i="23"/>
  <c r="I90" i="23"/>
  <c r="G90" i="23"/>
  <c r="Z89" i="23"/>
  <c r="X89" i="23"/>
  <c r="Y89" i="23" s="1"/>
  <c r="V89" i="23"/>
  <c r="AA89" i="23" s="1"/>
  <c r="AB89" i="23" s="1"/>
  <c r="U89" i="23"/>
  <c r="M89" i="23"/>
  <c r="K89" i="23"/>
  <c r="L93" i="23" s="1"/>
  <c r="J89" i="23"/>
  <c r="I89" i="23"/>
  <c r="G89" i="23"/>
  <c r="X88" i="23"/>
  <c r="Y88" i="23" s="1"/>
  <c r="Z88" i="23" s="1"/>
  <c r="AA88" i="23" s="1"/>
  <c r="AB88" i="23" s="1"/>
  <c r="V88" i="23"/>
  <c r="U88" i="23"/>
  <c r="M88" i="23"/>
  <c r="K88" i="23"/>
  <c r="J88" i="23"/>
  <c r="I88" i="23"/>
  <c r="G88" i="23"/>
  <c r="Y87" i="23"/>
  <c r="Z87" i="23" s="1"/>
  <c r="X87" i="23"/>
  <c r="V87" i="23"/>
  <c r="U87" i="23"/>
  <c r="M87" i="23"/>
  <c r="K87" i="23"/>
  <c r="J87" i="23"/>
  <c r="I87" i="23"/>
  <c r="G87" i="23"/>
  <c r="X86" i="23"/>
  <c r="Y86" i="23" s="1"/>
  <c r="Z86" i="23" s="1"/>
  <c r="U86" i="23"/>
  <c r="V86" i="23" s="1"/>
  <c r="AA86" i="23" s="1"/>
  <c r="AB86" i="23" s="1"/>
  <c r="M86" i="23"/>
  <c r="L86" i="23"/>
  <c r="K86" i="23"/>
  <c r="L90" i="23" s="1"/>
  <c r="J86" i="23"/>
  <c r="I86" i="23"/>
  <c r="G86" i="23"/>
  <c r="Y85" i="23"/>
  <c r="Z85" i="23" s="1"/>
  <c r="AA85" i="23" s="1"/>
  <c r="AB85" i="23" s="1"/>
  <c r="X85" i="23"/>
  <c r="V85" i="23"/>
  <c r="U85" i="23"/>
  <c r="M85" i="23"/>
  <c r="K85" i="23"/>
  <c r="L89" i="23" s="1"/>
  <c r="J85" i="23"/>
  <c r="I85" i="23"/>
  <c r="G85" i="23"/>
  <c r="Y84" i="23"/>
  <c r="Z84" i="23" s="1"/>
  <c r="AA84" i="23" s="1"/>
  <c r="AB84" i="23" s="1"/>
  <c r="X84" i="23"/>
  <c r="U84" i="23"/>
  <c r="V84" i="23" s="1"/>
  <c r="M84" i="23"/>
  <c r="K84" i="23"/>
  <c r="L88" i="23" s="1"/>
  <c r="J84" i="23"/>
  <c r="I84" i="23"/>
  <c r="G84" i="23"/>
  <c r="Z83" i="23"/>
  <c r="AA83" i="23" s="1"/>
  <c r="AB83" i="23" s="1"/>
  <c r="Y83" i="23"/>
  <c r="X83" i="23"/>
  <c r="U83" i="23"/>
  <c r="V83" i="23" s="1"/>
  <c r="M83" i="23"/>
  <c r="K83" i="23"/>
  <c r="J83" i="23"/>
  <c r="I83" i="23"/>
  <c r="G83" i="23"/>
  <c r="AB82" i="23"/>
  <c r="Z82" i="23"/>
  <c r="AA82" i="23" s="1"/>
  <c r="X82" i="23"/>
  <c r="Y82" i="23" s="1"/>
  <c r="U82" i="23"/>
  <c r="V82" i="23" s="1"/>
  <c r="M82" i="23"/>
  <c r="K82" i="23"/>
  <c r="J82" i="23"/>
  <c r="I82" i="23"/>
  <c r="G82" i="23"/>
  <c r="Y81" i="23"/>
  <c r="Z81" i="23" s="1"/>
  <c r="X81" i="23"/>
  <c r="V81" i="23"/>
  <c r="AA81" i="23" s="1"/>
  <c r="AB81" i="23" s="1"/>
  <c r="U81" i="23"/>
  <c r="M81" i="23"/>
  <c r="K81" i="23"/>
  <c r="L85" i="23" s="1"/>
  <c r="J81" i="23"/>
  <c r="I81" i="23"/>
  <c r="G81" i="23"/>
  <c r="X80" i="23"/>
  <c r="Y80" i="23" s="1"/>
  <c r="Z80" i="23" s="1"/>
  <c r="V80" i="23"/>
  <c r="U80" i="23"/>
  <c r="M80" i="23"/>
  <c r="K80" i="23"/>
  <c r="L84" i="23" s="1"/>
  <c r="J80" i="23"/>
  <c r="I80" i="23"/>
  <c r="G80" i="23"/>
  <c r="X79" i="23"/>
  <c r="Y79" i="23" s="1"/>
  <c r="Z79" i="23" s="1"/>
  <c r="U79" i="23"/>
  <c r="V79" i="23" s="1"/>
  <c r="AA79" i="23" s="1"/>
  <c r="AB79" i="23" s="1"/>
  <c r="M79" i="23"/>
  <c r="L79" i="23"/>
  <c r="K79" i="23"/>
  <c r="J79" i="23"/>
  <c r="I79" i="23"/>
  <c r="G79" i="23"/>
  <c r="Y78" i="23"/>
  <c r="Z78" i="23" s="1"/>
  <c r="X78" i="23"/>
  <c r="V78" i="23"/>
  <c r="AA78" i="23" s="1"/>
  <c r="AB78" i="23" s="1"/>
  <c r="U78" i="23"/>
  <c r="M78" i="23"/>
  <c r="K78" i="23"/>
  <c r="L82" i="23" s="1"/>
  <c r="J78" i="23"/>
  <c r="I78" i="23"/>
  <c r="G78" i="23"/>
  <c r="X77" i="23"/>
  <c r="Y77" i="23" s="1"/>
  <c r="Z77" i="23" s="1"/>
  <c r="V77" i="23"/>
  <c r="AA77" i="23" s="1"/>
  <c r="AB77" i="23" s="1"/>
  <c r="U77" i="23"/>
  <c r="M77" i="23"/>
  <c r="K77" i="23"/>
  <c r="L81" i="23" s="1"/>
  <c r="J77" i="23"/>
  <c r="I77" i="23"/>
  <c r="G77" i="23"/>
  <c r="X76" i="23"/>
  <c r="Y76" i="23" s="1"/>
  <c r="Z76" i="23" s="1"/>
  <c r="V76" i="23"/>
  <c r="U76" i="23"/>
  <c r="M76" i="23"/>
  <c r="K76" i="23"/>
  <c r="J76" i="23"/>
  <c r="I76" i="23"/>
  <c r="G76" i="23"/>
  <c r="Y75" i="23"/>
  <c r="Z75" i="23" s="1"/>
  <c r="X75" i="23"/>
  <c r="V75" i="23"/>
  <c r="U75" i="23"/>
  <c r="M75" i="23"/>
  <c r="K75" i="23"/>
  <c r="J75" i="23"/>
  <c r="I75" i="23"/>
  <c r="G75" i="23"/>
  <c r="X74" i="23"/>
  <c r="Y74" i="23" s="1"/>
  <c r="Z74" i="23" s="1"/>
  <c r="U74" i="23"/>
  <c r="V74" i="23" s="1"/>
  <c r="M74" i="23"/>
  <c r="L74" i="23"/>
  <c r="K74" i="23"/>
  <c r="L78" i="23" s="1"/>
  <c r="J74" i="23"/>
  <c r="I74" i="23"/>
  <c r="G74" i="23"/>
  <c r="Y73" i="23"/>
  <c r="Z73" i="23" s="1"/>
  <c r="AA73" i="23" s="1"/>
  <c r="AB73" i="23" s="1"/>
  <c r="X73" i="23"/>
  <c r="V73" i="23"/>
  <c r="U73" i="23"/>
  <c r="M73" i="23"/>
  <c r="K73" i="23"/>
  <c r="L77" i="23" s="1"/>
  <c r="J73" i="23"/>
  <c r="I73" i="23"/>
  <c r="G73" i="23"/>
  <c r="Y72" i="23"/>
  <c r="Z72" i="23" s="1"/>
  <c r="AA72" i="23" s="1"/>
  <c r="AB72" i="23" s="1"/>
  <c r="X72" i="23"/>
  <c r="U72" i="23"/>
  <c r="V72" i="23" s="1"/>
  <c r="M72" i="23"/>
  <c r="K72" i="23"/>
  <c r="L76" i="23" s="1"/>
  <c r="J72" i="23"/>
  <c r="I72" i="23"/>
  <c r="G72" i="23"/>
  <c r="Z71" i="23"/>
  <c r="Y71" i="23"/>
  <c r="X71" i="23"/>
  <c r="U71" i="23"/>
  <c r="V71" i="23" s="1"/>
  <c r="AA71" i="23" s="1"/>
  <c r="AB71" i="23" s="1"/>
  <c r="M71" i="23"/>
  <c r="K71" i="23"/>
  <c r="J71" i="23"/>
  <c r="I71" i="23"/>
  <c r="G71" i="23"/>
  <c r="X70" i="23"/>
  <c r="Y70" i="23" s="1"/>
  <c r="Z70" i="23" s="1"/>
  <c r="AA70" i="23" s="1"/>
  <c r="AB70" i="23" s="1"/>
  <c r="U70" i="23"/>
  <c r="V70" i="23" s="1"/>
  <c r="M70" i="23"/>
  <c r="K70" i="23"/>
  <c r="J70" i="23"/>
  <c r="I70" i="23"/>
  <c r="G70" i="23"/>
  <c r="X69" i="23"/>
  <c r="Y69" i="23" s="1"/>
  <c r="Z69" i="23" s="1"/>
  <c r="AA69" i="23" s="1"/>
  <c r="AB69" i="23" s="1"/>
  <c r="V69" i="23"/>
  <c r="U69" i="23"/>
  <c r="M69" i="23"/>
  <c r="K69" i="23"/>
  <c r="L73" i="23" s="1"/>
  <c r="J69" i="23"/>
  <c r="I69" i="23"/>
  <c r="G69" i="23"/>
  <c r="X68" i="23"/>
  <c r="Y68" i="23" s="1"/>
  <c r="Z68" i="23" s="1"/>
  <c r="V68" i="23"/>
  <c r="U68" i="23"/>
  <c r="M68" i="23"/>
  <c r="K68" i="23"/>
  <c r="L72" i="23" s="1"/>
  <c r="J68" i="23"/>
  <c r="I68" i="23"/>
  <c r="G68" i="23"/>
  <c r="Y67" i="23"/>
  <c r="Z67" i="23" s="1"/>
  <c r="X67" i="23"/>
  <c r="U67" i="23"/>
  <c r="V67" i="23" s="1"/>
  <c r="AA67" i="23" s="1"/>
  <c r="AB67" i="23" s="1"/>
  <c r="M67" i="23"/>
  <c r="L67" i="23"/>
  <c r="K67" i="23"/>
  <c r="J67" i="23"/>
  <c r="I67" i="23"/>
  <c r="G67" i="23"/>
  <c r="Y66" i="23"/>
  <c r="Z66" i="23" s="1"/>
  <c r="X66" i="23"/>
  <c r="V66" i="23"/>
  <c r="AA66" i="23" s="1"/>
  <c r="AB66" i="23" s="1"/>
  <c r="U66" i="23"/>
  <c r="M66" i="23"/>
  <c r="K66" i="23"/>
  <c r="L70" i="23" s="1"/>
  <c r="J66" i="23"/>
  <c r="I66" i="23"/>
  <c r="G66" i="23"/>
  <c r="X65" i="23"/>
  <c r="Y65" i="23" s="1"/>
  <c r="Z65" i="23" s="1"/>
  <c r="V65" i="23"/>
  <c r="AA65" i="23" s="1"/>
  <c r="AB65" i="23" s="1"/>
  <c r="U65" i="23"/>
  <c r="M65" i="23"/>
  <c r="K65" i="23"/>
  <c r="L69" i="23" s="1"/>
  <c r="J65" i="23"/>
  <c r="I65" i="23"/>
  <c r="G65" i="23"/>
  <c r="X64" i="23"/>
  <c r="Y64" i="23" s="1"/>
  <c r="Z64" i="23" s="1"/>
  <c r="V64" i="23"/>
  <c r="U64" i="23"/>
  <c r="M64" i="23"/>
  <c r="K64" i="23"/>
  <c r="J64" i="23"/>
  <c r="I64" i="23"/>
  <c r="G64" i="23"/>
  <c r="X63" i="23"/>
  <c r="Y63" i="23" s="1"/>
  <c r="Z63" i="23" s="1"/>
  <c r="V63" i="23"/>
  <c r="U63" i="23"/>
  <c r="M63" i="23"/>
  <c r="K63" i="23"/>
  <c r="J63" i="23"/>
  <c r="I63" i="23"/>
  <c r="G63" i="23"/>
  <c r="X62" i="23"/>
  <c r="Y62" i="23" s="1"/>
  <c r="Z62" i="23" s="1"/>
  <c r="U62" i="23"/>
  <c r="V62" i="23" s="1"/>
  <c r="AA62" i="23" s="1"/>
  <c r="AB62" i="23" s="1"/>
  <c r="M62" i="23"/>
  <c r="L62" i="23"/>
  <c r="K62" i="23"/>
  <c r="L66" i="23" s="1"/>
  <c r="J62" i="23"/>
  <c r="I62" i="23"/>
  <c r="G62" i="23"/>
  <c r="X61" i="23"/>
  <c r="Y61" i="23" s="1"/>
  <c r="Z61" i="23" s="1"/>
  <c r="V61" i="23"/>
  <c r="U61" i="23"/>
  <c r="M61" i="23"/>
  <c r="K61" i="23"/>
  <c r="L65" i="23" s="1"/>
  <c r="J61" i="23"/>
  <c r="I61" i="23"/>
  <c r="G61" i="23"/>
  <c r="X60" i="23"/>
  <c r="Y60" i="23" s="1"/>
  <c r="Z60" i="23" s="1"/>
  <c r="AA60" i="23" s="1"/>
  <c r="AB60" i="23" s="1"/>
  <c r="U60" i="23"/>
  <c r="V60" i="23" s="1"/>
  <c r="M60" i="23"/>
  <c r="K60" i="23"/>
  <c r="L64" i="23" s="1"/>
  <c r="J60" i="23"/>
  <c r="I60" i="23"/>
  <c r="G60" i="23"/>
  <c r="Z59" i="23"/>
  <c r="Y59" i="23"/>
  <c r="X59" i="23"/>
  <c r="U59" i="23"/>
  <c r="V59" i="23" s="1"/>
  <c r="AA59" i="23" s="1"/>
  <c r="AB59" i="23" s="1"/>
  <c r="M59" i="23"/>
  <c r="L59" i="23"/>
  <c r="K59" i="23"/>
  <c r="J59" i="23"/>
  <c r="I59" i="23"/>
  <c r="G59" i="23"/>
  <c r="Z58" i="23"/>
  <c r="X58" i="23"/>
  <c r="Y58" i="23" s="1"/>
  <c r="U58" i="23"/>
  <c r="V58" i="23" s="1"/>
  <c r="AA58" i="23" s="1"/>
  <c r="AB58" i="23" s="1"/>
  <c r="M58" i="23"/>
  <c r="L58" i="23"/>
  <c r="K58" i="23"/>
  <c r="J58" i="23"/>
  <c r="I58" i="23"/>
  <c r="G58" i="23"/>
  <c r="X57" i="23"/>
  <c r="Y57" i="23" s="1"/>
  <c r="Z57" i="23" s="1"/>
  <c r="AA57" i="23" s="1"/>
  <c r="AB57" i="23" s="1"/>
  <c r="U57" i="23"/>
  <c r="V57" i="23" s="1"/>
  <c r="M57" i="23"/>
  <c r="K57" i="23"/>
  <c r="L61" i="23" s="1"/>
  <c r="J57" i="23"/>
  <c r="I57" i="23"/>
  <c r="G57" i="23"/>
  <c r="X56" i="23"/>
  <c r="Y56" i="23" s="1"/>
  <c r="Z56" i="23" s="1"/>
  <c r="U56" i="23"/>
  <c r="V56" i="23" s="1"/>
  <c r="M56" i="23"/>
  <c r="K56" i="23"/>
  <c r="L60" i="23" s="1"/>
  <c r="J56" i="23"/>
  <c r="I56" i="23"/>
  <c r="G56" i="23"/>
  <c r="AA55" i="23"/>
  <c r="AB55" i="23" s="1"/>
  <c r="Y55" i="23"/>
  <c r="Z55" i="23" s="1"/>
  <c r="X55" i="23"/>
  <c r="U55" i="23"/>
  <c r="V55" i="23" s="1"/>
  <c r="M55" i="23"/>
  <c r="K55" i="23"/>
  <c r="J55" i="23"/>
  <c r="I55" i="23"/>
  <c r="G55" i="23"/>
  <c r="Z54" i="23"/>
  <c r="AA54" i="23" s="1"/>
  <c r="AB54" i="23" s="1"/>
  <c r="Y54" i="23"/>
  <c r="X54" i="23"/>
  <c r="V54" i="23"/>
  <c r="U54" i="23"/>
  <c r="M54" i="23"/>
  <c r="K54" i="23"/>
  <c r="J54" i="23"/>
  <c r="I54" i="23"/>
  <c r="G54" i="23"/>
  <c r="Z53" i="23"/>
  <c r="X53" i="23"/>
  <c r="Y53" i="23" s="1"/>
  <c r="U53" i="23"/>
  <c r="V53" i="23" s="1"/>
  <c r="M53" i="23"/>
  <c r="K53" i="23"/>
  <c r="J53" i="23"/>
  <c r="I53" i="23"/>
  <c r="G53" i="23"/>
  <c r="Y52" i="23"/>
  <c r="Z52" i="23" s="1"/>
  <c r="AA52" i="23" s="1"/>
  <c r="AB52" i="23" s="1"/>
  <c r="X52" i="23"/>
  <c r="V52" i="23"/>
  <c r="U52" i="23"/>
  <c r="M52" i="23"/>
  <c r="L52" i="23"/>
  <c r="K52" i="23"/>
  <c r="J52" i="23"/>
  <c r="I52" i="23"/>
  <c r="G52" i="23"/>
  <c r="X51" i="23"/>
  <c r="Y51" i="23" s="1"/>
  <c r="Z51" i="23" s="1"/>
  <c r="U51" i="23"/>
  <c r="V51" i="23" s="1"/>
  <c r="AA51" i="23" s="1"/>
  <c r="AB51" i="23" s="1"/>
  <c r="M51" i="23"/>
  <c r="K51" i="23"/>
  <c r="L55" i="23" s="1"/>
  <c r="J51" i="23"/>
  <c r="I51" i="23"/>
  <c r="G51" i="23"/>
  <c r="X50" i="23"/>
  <c r="Y50" i="23" s="1"/>
  <c r="Z50" i="23" s="1"/>
  <c r="U50" i="23"/>
  <c r="V50" i="23" s="1"/>
  <c r="M50" i="23"/>
  <c r="K50" i="23"/>
  <c r="J50" i="23"/>
  <c r="I50" i="23"/>
  <c r="G50" i="23"/>
  <c r="Y49" i="23"/>
  <c r="Z49" i="23" s="1"/>
  <c r="AA49" i="23" s="1"/>
  <c r="AB49" i="23" s="1"/>
  <c r="X49" i="23"/>
  <c r="V49" i="23"/>
  <c r="U49" i="23"/>
  <c r="M49" i="23"/>
  <c r="K49" i="23"/>
  <c r="J49" i="23"/>
  <c r="I49" i="23"/>
  <c r="G49" i="23"/>
  <c r="X48" i="23"/>
  <c r="Y48" i="23" s="1"/>
  <c r="Z48" i="23" s="1"/>
  <c r="U48" i="23"/>
  <c r="V48" i="23" s="1"/>
  <c r="M48" i="23"/>
  <c r="L48" i="23"/>
  <c r="K48" i="23"/>
  <c r="J48" i="23"/>
  <c r="I48" i="23"/>
  <c r="G48" i="23"/>
  <c r="Z47" i="23"/>
  <c r="Y47" i="23"/>
  <c r="X47" i="23"/>
  <c r="V47" i="23"/>
  <c r="AA47" i="23" s="1"/>
  <c r="AB47" i="23" s="1"/>
  <c r="U47" i="23"/>
  <c r="M47" i="23"/>
  <c r="L47" i="23"/>
  <c r="K47" i="23"/>
  <c r="J47" i="23"/>
  <c r="I47" i="23"/>
  <c r="G47" i="23"/>
  <c r="X46" i="23"/>
  <c r="Y46" i="23" s="1"/>
  <c r="Z46" i="23" s="1"/>
  <c r="U46" i="23"/>
  <c r="V46" i="23" s="1"/>
  <c r="AA46" i="23" s="1"/>
  <c r="AB46" i="23" s="1"/>
  <c r="M46" i="23"/>
  <c r="L46" i="23"/>
  <c r="K46" i="23"/>
  <c r="L50" i="23" s="1"/>
  <c r="J46" i="23"/>
  <c r="I46" i="23"/>
  <c r="G46" i="23"/>
  <c r="X45" i="23"/>
  <c r="Y45" i="23" s="1"/>
  <c r="Z45" i="23" s="1"/>
  <c r="U45" i="23"/>
  <c r="V45" i="23" s="1"/>
  <c r="AA45" i="23" s="1"/>
  <c r="AB45" i="23" s="1"/>
  <c r="M45" i="23"/>
  <c r="K45" i="23"/>
  <c r="L49" i="23" s="1"/>
  <c r="J45" i="23"/>
  <c r="I45" i="23"/>
  <c r="G45" i="23"/>
  <c r="Y44" i="23"/>
  <c r="Z44" i="23" s="1"/>
  <c r="X44" i="23"/>
  <c r="U44" i="23"/>
  <c r="V44" i="23" s="1"/>
  <c r="M44" i="23"/>
  <c r="L44" i="23"/>
  <c r="K44" i="23"/>
  <c r="J44" i="23"/>
  <c r="I44" i="23"/>
  <c r="G44" i="23"/>
  <c r="Z43" i="23"/>
  <c r="X43" i="23"/>
  <c r="Y43" i="23" s="1"/>
  <c r="V43" i="23"/>
  <c r="U43" i="23"/>
  <c r="M43" i="23"/>
  <c r="K43" i="23"/>
  <c r="J43" i="23"/>
  <c r="I43" i="23"/>
  <c r="G43" i="23"/>
  <c r="Y42" i="23"/>
  <c r="Z42" i="23" s="1"/>
  <c r="X42" i="23"/>
  <c r="U42" i="23"/>
  <c r="V42" i="23" s="1"/>
  <c r="AA42" i="23" s="1"/>
  <c r="AB42" i="23" s="1"/>
  <c r="M42" i="23"/>
  <c r="K42" i="23"/>
  <c r="J42" i="23"/>
  <c r="I42" i="23"/>
  <c r="G42" i="23"/>
  <c r="Z41" i="23"/>
  <c r="X41" i="23"/>
  <c r="Y41" i="23" s="1"/>
  <c r="V41" i="23"/>
  <c r="AA41" i="23" s="1"/>
  <c r="AB41" i="23" s="1"/>
  <c r="U41" i="23"/>
  <c r="M41" i="23"/>
  <c r="K41" i="23"/>
  <c r="J41" i="23"/>
  <c r="I41" i="23"/>
  <c r="G41" i="23"/>
  <c r="Z40" i="23"/>
  <c r="X40" i="23"/>
  <c r="Y40" i="23" s="1"/>
  <c r="U40" i="23"/>
  <c r="V40" i="23" s="1"/>
  <c r="M40" i="23"/>
  <c r="K40" i="23"/>
  <c r="J40" i="23"/>
  <c r="I40" i="23"/>
  <c r="G40" i="23"/>
  <c r="Y39" i="23"/>
  <c r="Z39" i="23" s="1"/>
  <c r="X39" i="23"/>
  <c r="V39" i="23"/>
  <c r="AA39" i="23" s="1"/>
  <c r="AB39" i="23" s="1"/>
  <c r="U39" i="23"/>
  <c r="M39" i="23"/>
  <c r="K39" i="23"/>
  <c r="L43" i="23" s="1"/>
  <c r="J39" i="23"/>
  <c r="I39" i="23"/>
  <c r="G39" i="23"/>
  <c r="X38" i="23"/>
  <c r="Y38" i="23" s="1"/>
  <c r="Z38" i="23" s="1"/>
  <c r="U38" i="23"/>
  <c r="V38" i="23" s="1"/>
  <c r="AA38" i="23" s="1"/>
  <c r="AB38" i="23" s="1"/>
  <c r="M38" i="23"/>
  <c r="K38" i="23"/>
  <c r="L42" i="23" s="1"/>
  <c r="J38" i="23"/>
  <c r="I38" i="23"/>
  <c r="G38" i="23"/>
  <c r="Y37" i="23"/>
  <c r="Z37" i="23" s="1"/>
  <c r="AA37" i="23" s="1"/>
  <c r="AB37" i="23" s="1"/>
  <c r="X37" i="23"/>
  <c r="V37" i="23"/>
  <c r="U37" i="23"/>
  <c r="M37" i="23"/>
  <c r="K37" i="23"/>
  <c r="J37" i="23"/>
  <c r="I37" i="23"/>
  <c r="G37" i="23"/>
  <c r="X36" i="23"/>
  <c r="Y36" i="23" s="1"/>
  <c r="Z36" i="23" s="1"/>
  <c r="U36" i="23"/>
  <c r="V36" i="23" s="1"/>
  <c r="M36" i="23"/>
  <c r="K36" i="23"/>
  <c r="J36" i="23"/>
  <c r="I36" i="23"/>
  <c r="G36" i="23"/>
  <c r="AA35" i="23"/>
  <c r="AB35" i="23" s="1"/>
  <c r="Y35" i="23"/>
  <c r="Z35" i="23" s="1"/>
  <c r="X35" i="23"/>
  <c r="U35" i="23"/>
  <c r="V35" i="23" s="1"/>
  <c r="M35" i="23"/>
  <c r="K35" i="23"/>
  <c r="J35" i="23"/>
  <c r="X34" i="23"/>
  <c r="Y34" i="23" s="1"/>
  <c r="Z34" i="23" s="1"/>
  <c r="U34" i="23"/>
  <c r="V34" i="23" s="1"/>
  <c r="M34" i="23"/>
  <c r="K34" i="23"/>
  <c r="J34" i="23"/>
  <c r="H34" i="23"/>
  <c r="F34" i="23"/>
  <c r="Y33" i="23"/>
  <c r="Z33" i="23" s="1"/>
  <c r="X33" i="23"/>
  <c r="U33" i="23"/>
  <c r="V33" i="23" s="1"/>
  <c r="AA33" i="23" s="1"/>
  <c r="AB33" i="23" s="1"/>
  <c r="M33" i="23"/>
  <c r="K33" i="23"/>
  <c r="J33" i="23"/>
  <c r="H33" i="23"/>
  <c r="F33" i="23"/>
  <c r="X32" i="23"/>
  <c r="Y32" i="23" s="1"/>
  <c r="Z32" i="23" s="1"/>
  <c r="U32" i="23"/>
  <c r="V32" i="23" s="1"/>
  <c r="AA32" i="23" s="1"/>
  <c r="AB32" i="23" s="1"/>
  <c r="M32" i="23"/>
  <c r="K32" i="23"/>
  <c r="J32" i="23"/>
  <c r="H32" i="23"/>
  <c r="F32" i="23"/>
  <c r="X31" i="23"/>
  <c r="Y31" i="23" s="1"/>
  <c r="Z31" i="23" s="1"/>
  <c r="U31" i="23"/>
  <c r="V31" i="23" s="1"/>
  <c r="AA31" i="23" s="1"/>
  <c r="AB31" i="23" s="1"/>
  <c r="M31" i="23"/>
  <c r="K31" i="23"/>
  <c r="J31" i="23"/>
  <c r="H31" i="23"/>
  <c r="F31" i="23"/>
  <c r="X30" i="23"/>
  <c r="Y30" i="23" s="1"/>
  <c r="Z30" i="23" s="1"/>
  <c r="U30" i="23"/>
  <c r="V30" i="23" s="1"/>
  <c r="AA30" i="23" s="1"/>
  <c r="AB30" i="23" s="1"/>
  <c r="M30" i="23"/>
  <c r="L30" i="23"/>
  <c r="K30" i="23"/>
  <c r="J30" i="23"/>
  <c r="H30" i="23"/>
  <c r="F30" i="23"/>
  <c r="Y29" i="23"/>
  <c r="Z29" i="23" s="1"/>
  <c r="X29" i="23"/>
  <c r="V29" i="23"/>
  <c r="U29" i="23"/>
  <c r="M29" i="23"/>
  <c r="K29" i="23"/>
  <c r="J29" i="23"/>
  <c r="H29" i="23"/>
  <c r="F29" i="23"/>
  <c r="AA28" i="23"/>
  <c r="AB28" i="23" s="1"/>
  <c r="Y28" i="23"/>
  <c r="Z28" i="23" s="1"/>
  <c r="X28" i="23"/>
  <c r="U28" i="23"/>
  <c r="V28" i="23" s="1"/>
  <c r="M28" i="23"/>
  <c r="K28" i="23"/>
  <c r="J28" i="23"/>
  <c r="H28" i="23"/>
  <c r="F28" i="23"/>
  <c r="AB27" i="23"/>
  <c r="Z27" i="23"/>
  <c r="AA27" i="23" s="1"/>
  <c r="Y27" i="23"/>
  <c r="X27" i="23"/>
  <c r="V27" i="23"/>
  <c r="U27" i="23"/>
  <c r="M27" i="23"/>
  <c r="K27" i="23"/>
  <c r="J27" i="23"/>
  <c r="H27" i="23"/>
  <c r="F27" i="23"/>
  <c r="Y26" i="23"/>
  <c r="Z26" i="23" s="1"/>
  <c r="AA26" i="23" s="1"/>
  <c r="AB26" i="23" s="1"/>
  <c r="X26" i="23"/>
  <c r="U26" i="23"/>
  <c r="V26" i="23" s="1"/>
  <c r="M26" i="23"/>
  <c r="K26" i="23"/>
  <c r="J26" i="23"/>
  <c r="H26" i="23"/>
  <c r="F26" i="23"/>
  <c r="Y25" i="23"/>
  <c r="Z25" i="23" s="1"/>
  <c r="AA25" i="23" s="1"/>
  <c r="AB25" i="23" s="1"/>
  <c r="X25" i="23"/>
  <c r="V25" i="23"/>
  <c r="U25" i="23"/>
  <c r="M25" i="23"/>
  <c r="K25" i="23"/>
  <c r="L29" i="23" s="1"/>
  <c r="J25" i="23"/>
  <c r="H25" i="23"/>
  <c r="F25" i="23"/>
  <c r="X24" i="23"/>
  <c r="Y24" i="23" s="1"/>
  <c r="Z24" i="23" s="1"/>
  <c r="U24" i="23"/>
  <c r="V24" i="23" s="1"/>
  <c r="AA24" i="23" s="1"/>
  <c r="AB24" i="23" s="1"/>
  <c r="M24" i="23"/>
  <c r="K24" i="23"/>
  <c r="L28" i="23" s="1"/>
  <c r="J24" i="23"/>
  <c r="H24" i="23"/>
  <c r="F24" i="23"/>
  <c r="Y23" i="23"/>
  <c r="Z23" i="23" s="1"/>
  <c r="AA23" i="23" s="1"/>
  <c r="AB23" i="23" s="1"/>
  <c r="X23" i="23"/>
  <c r="V23" i="23"/>
  <c r="U23" i="23"/>
  <c r="M23" i="23"/>
  <c r="K23" i="23"/>
  <c r="L27" i="23" s="1"/>
  <c r="J23" i="23"/>
  <c r="H23" i="23"/>
  <c r="F23" i="23"/>
  <c r="X22" i="23"/>
  <c r="Y22" i="23" s="1"/>
  <c r="Z22" i="23" s="1"/>
  <c r="U22" i="23"/>
  <c r="V22" i="23" s="1"/>
  <c r="M22" i="23"/>
  <c r="L22" i="23"/>
  <c r="K22" i="23"/>
  <c r="J22" i="23"/>
  <c r="H22" i="23"/>
  <c r="F22" i="23"/>
  <c r="X21" i="23"/>
  <c r="Y21" i="23" s="1"/>
  <c r="Z21" i="23" s="1"/>
  <c r="U21" i="23"/>
  <c r="V21" i="23" s="1"/>
  <c r="AA21" i="23" s="1"/>
  <c r="AB21" i="23" s="1"/>
  <c r="S21" i="23"/>
  <c r="Q21" i="23" s="1"/>
  <c r="M21" i="23"/>
  <c r="K21" i="23"/>
  <c r="J21" i="23"/>
  <c r="H21" i="23"/>
  <c r="F21" i="23"/>
  <c r="X20" i="23"/>
  <c r="Y20" i="23" s="1"/>
  <c r="Z20" i="23" s="1"/>
  <c r="V20" i="23"/>
  <c r="AA20" i="23" s="1"/>
  <c r="AB20" i="23" s="1"/>
  <c r="U20" i="23"/>
  <c r="R20" i="23"/>
  <c r="S20" i="23" s="1"/>
  <c r="Q20" i="23" s="1"/>
  <c r="M20" i="23"/>
  <c r="K20" i="23"/>
  <c r="J20" i="23"/>
  <c r="H20" i="23"/>
  <c r="F20" i="23"/>
  <c r="X19" i="23"/>
  <c r="Y19" i="23" s="1"/>
  <c r="Z19" i="23" s="1"/>
  <c r="U19" i="23"/>
  <c r="V19" i="23" s="1"/>
  <c r="AA19" i="23" s="1"/>
  <c r="AB19" i="23" s="1"/>
  <c r="M19" i="23"/>
  <c r="K19" i="23"/>
  <c r="L23" i="23" s="1"/>
  <c r="J19" i="23"/>
  <c r="H19" i="23"/>
  <c r="F19" i="23"/>
  <c r="X18" i="23"/>
  <c r="Y18" i="23" s="1"/>
  <c r="Z18" i="23" s="1"/>
  <c r="U18" i="23"/>
  <c r="V18" i="23" s="1"/>
  <c r="O18" i="23"/>
  <c r="M18" i="23"/>
  <c r="K18" i="23"/>
  <c r="J18" i="23"/>
  <c r="H18" i="23"/>
  <c r="F18" i="23"/>
  <c r="X17" i="23"/>
  <c r="Y17" i="23" s="1"/>
  <c r="Z17" i="23" s="1"/>
  <c r="U17" i="23"/>
  <c r="V17" i="23" s="1"/>
  <c r="AA17" i="23" s="1"/>
  <c r="AB17" i="23" s="1"/>
  <c r="Q17" i="23"/>
  <c r="R21" i="23" s="1"/>
  <c r="M17" i="23"/>
  <c r="K17" i="23"/>
  <c r="L21" i="23" s="1"/>
  <c r="J17" i="23"/>
  <c r="H17" i="23"/>
  <c r="F17" i="23"/>
  <c r="X16" i="23"/>
  <c r="Y16" i="23" s="1"/>
  <c r="Z16" i="23" s="1"/>
  <c r="U16" i="23"/>
  <c r="V16" i="23" s="1"/>
  <c r="Q16" i="23"/>
  <c r="R16" i="23" s="1"/>
  <c r="O16" i="23"/>
  <c r="M16" i="23"/>
  <c r="K16" i="23"/>
  <c r="J16" i="23"/>
  <c r="H16" i="23"/>
  <c r="F16" i="23"/>
  <c r="X15" i="23"/>
  <c r="Y15" i="23" s="1"/>
  <c r="Z15" i="23" s="1"/>
  <c r="U15" i="23"/>
  <c r="V15" i="23" s="1"/>
  <c r="AA15" i="23" s="1"/>
  <c r="AB15" i="23" s="1"/>
  <c r="Q15" i="23"/>
  <c r="R15" i="23" s="1"/>
  <c r="O15" i="23"/>
  <c r="M15" i="23"/>
  <c r="K15" i="23"/>
  <c r="J15" i="23"/>
  <c r="H15" i="23"/>
  <c r="F15" i="23"/>
  <c r="X14" i="23"/>
  <c r="Y14" i="23" s="1"/>
  <c r="Z14" i="23" s="1"/>
  <c r="V14" i="23"/>
  <c r="AA14" i="23" s="1"/>
  <c r="AB14" i="23" s="1"/>
  <c r="U14" i="23"/>
  <c r="Q14" i="23"/>
  <c r="M14" i="23"/>
  <c r="K14" i="23"/>
  <c r="J14" i="23"/>
  <c r="H14" i="23"/>
  <c r="F14" i="23"/>
  <c r="X13" i="23"/>
  <c r="Y13" i="23" s="1"/>
  <c r="Z13" i="23" s="1"/>
  <c r="V13" i="23"/>
  <c r="AA13" i="23" s="1"/>
  <c r="AB13" i="23" s="1"/>
  <c r="U13" i="23"/>
  <c r="R13" i="23"/>
  <c r="M13" i="23"/>
  <c r="K13" i="23"/>
  <c r="J13" i="23"/>
  <c r="H13" i="23"/>
  <c r="F13" i="23"/>
  <c r="X12" i="23"/>
  <c r="Y12" i="23" s="1"/>
  <c r="Z12" i="23" s="1"/>
  <c r="V12" i="23"/>
  <c r="U12" i="23"/>
  <c r="Q12" i="23"/>
  <c r="M12" i="23"/>
  <c r="K12" i="23"/>
  <c r="J12" i="23"/>
  <c r="H12" i="23"/>
  <c r="F12" i="23"/>
  <c r="X11" i="23"/>
  <c r="Y11" i="23" s="1"/>
  <c r="Z11" i="23" s="1"/>
  <c r="U11" i="23"/>
  <c r="V11" i="23" s="1"/>
  <c r="AA11" i="23" s="1"/>
  <c r="AB11" i="23" s="1"/>
  <c r="Q11" i="23"/>
  <c r="M11" i="23"/>
  <c r="K11" i="23"/>
  <c r="J11" i="23"/>
  <c r="H11" i="23"/>
  <c r="F11" i="23"/>
  <c r="X10" i="23"/>
  <c r="Y10" i="23" s="1"/>
  <c r="Z10" i="23" s="1"/>
  <c r="U10" i="23"/>
  <c r="V10" i="23" s="1"/>
  <c r="AA10" i="23" s="1"/>
  <c r="AB10" i="23" s="1"/>
  <c r="M10" i="23"/>
  <c r="K10" i="23"/>
  <c r="L14" i="23" s="1"/>
  <c r="J10" i="23"/>
  <c r="H10" i="23"/>
  <c r="F10" i="23"/>
  <c r="Y9" i="23"/>
  <c r="Z9" i="23" s="1"/>
  <c r="X9" i="23"/>
  <c r="V9" i="23"/>
  <c r="AA9" i="23" s="1"/>
  <c r="AB9" i="23" s="1"/>
  <c r="U9" i="23"/>
  <c r="M9" i="23"/>
  <c r="K9" i="23"/>
  <c r="J9" i="23"/>
  <c r="H9" i="23"/>
  <c r="F9" i="23"/>
  <c r="Z8" i="23"/>
  <c r="X8" i="23"/>
  <c r="Y8" i="23" s="1"/>
  <c r="U8" i="23"/>
  <c r="V8" i="23" s="1"/>
  <c r="M8" i="23"/>
  <c r="K8" i="23"/>
  <c r="J8" i="23"/>
  <c r="H8" i="23"/>
  <c r="F8" i="23"/>
  <c r="Y7" i="23"/>
  <c r="Z7" i="23" s="1"/>
  <c r="X7" i="23"/>
  <c r="U7" i="23"/>
  <c r="V7" i="23" s="1"/>
  <c r="AA7" i="23" s="1"/>
  <c r="AB7" i="23" s="1"/>
  <c r="M7" i="23"/>
  <c r="K7" i="23"/>
  <c r="J7" i="23"/>
  <c r="H7" i="23"/>
  <c r="F7" i="23"/>
  <c r="Z6" i="23"/>
  <c r="X6" i="23"/>
  <c r="Y6" i="23" s="1"/>
  <c r="V6" i="23"/>
  <c r="U6" i="23"/>
  <c r="Q6" i="23"/>
  <c r="M6" i="23"/>
  <c r="K6" i="23"/>
  <c r="J6" i="23"/>
  <c r="H6" i="23"/>
  <c r="F6" i="23"/>
  <c r="X5" i="23"/>
  <c r="Y5" i="23" s="1"/>
  <c r="Z5" i="23" s="1"/>
  <c r="V5" i="23"/>
  <c r="U5" i="23"/>
  <c r="Q5" i="23"/>
  <c r="M5" i="23"/>
  <c r="K5" i="23"/>
  <c r="J5" i="23"/>
  <c r="H5" i="23"/>
  <c r="F5" i="23"/>
  <c r="Y4" i="23"/>
  <c r="Z4" i="23" s="1"/>
  <c r="X4" i="23"/>
  <c r="U4" i="23"/>
  <c r="V4" i="23" s="1"/>
  <c r="Q4" i="23"/>
  <c r="O4" i="23"/>
  <c r="M4" i="23"/>
  <c r="K4" i="23"/>
  <c r="L7" i="23" s="1"/>
  <c r="J4" i="23"/>
  <c r="H4" i="23"/>
  <c r="F4" i="23"/>
  <c r="X3" i="23"/>
  <c r="Y3" i="23" s="1"/>
  <c r="Z3" i="23" s="1"/>
  <c r="V3" i="23"/>
  <c r="AA3" i="23" s="1"/>
  <c r="AB3" i="23" s="1"/>
  <c r="U3" i="23"/>
  <c r="Q3" i="23"/>
  <c r="O3" i="23"/>
  <c r="M3" i="23"/>
  <c r="K3" i="23"/>
  <c r="J3" i="23"/>
  <c r="H3" i="23"/>
  <c r="F3" i="23"/>
  <c r="Y2" i="23"/>
  <c r="Z2" i="23" s="1"/>
  <c r="AA2" i="23" s="1"/>
  <c r="AB2" i="23" s="1"/>
  <c r="X2" i="23"/>
  <c r="U2" i="23"/>
  <c r="V2" i="23" s="1"/>
  <c r="Q2" i="23"/>
  <c r="M2" i="23"/>
  <c r="H2" i="23"/>
  <c r="F2" i="23"/>
  <c r="Q1" i="23"/>
  <c r="X77" i="22"/>
  <c r="Y77" i="22" s="1"/>
  <c r="Z77" i="22" s="1"/>
  <c r="AA77" i="22" s="1"/>
  <c r="AB77" i="22" s="1"/>
  <c r="U77" i="22"/>
  <c r="V77" i="22" s="1"/>
  <c r="M77" i="22"/>
  <c r="K77" i="22"/>
  <c r="J77" i="22"/>
  <c r="I77" i="22"/>
  <c r="G77" i="22"/>
  <c r="Y76" i="22"/>
  <c r="Z76" i="22" s="1"/>
  <c r="AA76" i="22" s="1"/>
  <c r="AB76" i="22" s="1"/>
  <c r="X76" i="22"/>
  <c r="V76" i="22"/>
  <c r="U76" i="22"/>
  <c r="M76" i="22"/>
  <c r="K76" i="22"/>
  <c r="J76" i="22"/>
  <c r="I76" i="22"/>
  <c r="G76" i="22"/>
  <c r="AA75" i="22"/>
  <c r="AB75" i="22" s="1"/>
  <c r="X75" i="22"/>
  <c r="Y75" i="22" s="1"/>
  <c r="Z75" i="22" s="1"/>
  <c r="U75" i="22"/>
  <c r="V75" i="22" s="1"/>
  <c r="M75" i="22"/>
  <c r="K75" i="22"/>
  <c r="J75" i="22"/>
  <c r="I75" i="22"/>
  <c r="G75" i="22"/>
  <c r="Y74" i="22"/>
  <c r="Z74" i="22" s="1"/>
  <c r="X74" i="22"/>
  <c r="V74" i="22"/>
  <c r="AA74" i="22" s="1"/>
  <c r="AB74" i="22" s="1"/>
  <c r="U74" i="22"/>
  <c r="M74" i="22"/>
  <c r="K74" i="22"/>
  <c r="J74" i="22"/>
  <c r="I74" i="22"/>
  <c r="G74" i="22"/>
  <c r="X73" i="22"/>
  <c r="Y73" i="22" s="1"/>
  <c r="Z73" i="22" s="1"/>
  <c r="U73" i="22"/>
  <c r="V73" i="22" s="1"/>
  <c r="AA73" i="22" s="1"/>
  <c r="AB73" i="22" s="1"/>
  <c r="M73" i="22"/>
  <c r="K73" i="22"/>
  <c r="J73" i="22"/>
  <c r="I73" i="22"/>
  <c r="G73" i="22"/>
  <c r="Y72" i="22"/>
  <c r="Z72" i="22" s="1"/>
  <c r="X72" i="22"/>
  <c r="U72" i="22"/>
  <c r="V72" i="22" s="1"/>
  <c r="AA72" i="22" s="1"/>
  <c r="AB72" i="22" s="1"/>
  <c r="M72" i="22"/>
  <c r="L72" i="22"/>
  <c r="K72" i="22"/>
  <c r="J72" i="22"/>
  <c r="I72" i="22"/>
  <c r="G72" i="22"/>
  <c r="X71" i="22"/>
  <c r="Y71" i="22" s="1"/>
  <c r="Z71" i="22" s="1"/>
  <c r="U71" i="22"/>
  <c r="V71" i="22" s="1"/>
  <c r="M71" i="22"/>
  <c r="K71" i="22"/>
  <c r="J71" i="22"/>
  <c r="I71" i="22"/>
  <c r="G71" i="22"/>
  <c r="X70" i="22"/>
  <c r="Y70" i="22" s="1"/>
  <c r="Z70" i="22" s="1"/>
  <c r="U70" i="22"/>
  <c r="V70" i="22" s="1"/>
  <c r="AA70" i="22" s="1"/>
  <c r="AB70" i="22" s="1"/>
  <c r="M70" i="22"/>
  <c r="K70" i="22"/>
  <c r="J70" i="22"/>
  <c r="I70" i="22"/>
  <c r="G70" i="22"/>
  <c r="Y69" i="22"/>
  <c r="Z69" i="22" s="1"/>
  <c r="X69" i="22"/>
  <c r="V69" i="22"/>
  <c r="U69" i="22"/>
  <c r="M69" i="22"/>
  <c r="K69" i="22"/>
  <c r="J69" i="22"/>
  <c r="I69" i="22"/>
  <c r="G69" i="22"/>
  <c r="Y68" i="22"/>
  <c r="Z68" i="22" s="1"/>
  <c r="X68" i="22"/>
  <c r="U68" i="22"/>
  <c r="V68" i="22" s="1"/>
  <c r="M68" i="22"/>
  <c r="K68" i="22"/>
  <c r="J68" i="22"/>
  <c r="I68" i="22"/>
  <c r="G68" i="22"/>
  <c r="X67" i="22"/>
  <c r="Y67" i="22" s="1"/>
  <c r="Z67" i="22" s="1"/>
  <c r="V67" i="22"/>
  <c r="U67" i="22"/>
  <c r="M67" i="22"/>
  <c r="K67" i="22"/>
  <c r="J67" i="22"/>
  <c r="I67" i="22"/>
  <c r="G67" i="22"/>
  <c r="X66" i="22"/>
  <c r="Y66" i="22" s="1"/>
  <c r="Z66" i="22" s="1"/>
  <c r="AA66" i="22" s="1"/>
  <c r="AB66" i="22" s="1"/>
  <c r="V66" i="22"/>
  <c r="U66" i="22"/>
  <c r="M66" i="22"/>
  <c r="K66" i="22"/>
  <c r="L69" i="22" s="1"/>
  <c r="J66" i="22"/>
  <c r="I66" i="22"/>
  <c r="G66" i="22"/>
  <c r="X65" i="22"/>
  <c r="Y65" i="22" s="1"/>
  <c r="Z65" i="22" s="1"/>
  <c r="AA65" i="22" s="1"/>
  <c r="AB65" i="22" s="1"/>
  <c r="U65" i="22"/>
  <c r="V65" i="22" s="1"/>
  <c r="M65" i="22"/>
  <c r="K65" i="22"/>
  <c r="J65" i="22"/>
  <c r="I65" i="22"/>
  <c r="G65" i="22"/>
  <c r="AA64" i="22"/>
  <c r="AB64" i="22" s="1"/>
  <c r="Y64" i="22"/>
  <c r="Z64" i="22" s="1"/>
  <c r="X64" i="22"/>
  <c r="V64" i="22"/>
  <c r="U64" i="22"/>
  <c r="M64" i="22"/>
  <c r="K64" i="22"/>
  <c r="L68" i="22" s="1"/>
  <c r="J64" i="22"/>
  <c r="I64" i="22"/>
  <c r="G64" i="22"/>
  <c r="X63" i="22"/>
  <c r="Y63" i="22" s="1"/>
  <c r="Z63" i="22" s="1"/>
  <c r="U63" i="22"/>
  <c r="V63" i="22" s="1"/>
  <c r="AA63" i="22" s="1"/>
  <c r="AB63" i="22" s="1"/>
  <c r="M63" i="22"/>
  <c r="K63" i="22"/>
  <c r="L67" i="22" s="1"/>
  <c r="J63" i="22"/>
  <c r="I63" i="22"/>
  <c r="G63" i="22"/>
  <c r="Y62" i="22"/>
  <c r="Z62" i="22" s="1"/>
  <c r="X62" i="22"/>
  <c r="V62" i="22"/>
  <c r="AA62" i="22" s="1"/>
  <c r="AB62" i="22" s="1"/>
  <c r="U62" i="22"/>
  <c r="M62" i="22"/>
  <c r="K62" i="22"/>
  <c r="L66" i="22" s="1"/>
  <c r="J62" i="22"/>
  <c r="I62" i="22"/>
  <c r="G62" i="22"/>
  <c r="X61" i="22"/>
  <c r="Y61" i="22" s="1"/>
  <c r="Z61" i="22" s="1"/>
  <c r="U61" i="22"/>
  <c r="V61" i="22" s="1"/>
  <c r="M61" i="22"/>
  <c r="K61" i="22"/>
  <c r="L65" i="22" s="1"/>
  <c r="J61" i="22"/>
  <c r="I61" i="22"/>
  <c r="G61" i="22"/>
  <c r="Y60" i="22"/>
  <c r="Z60" i="22" s="1"/>
  <c r="X60" i="22"/>
  <c r="U60" i="22"/>
  <c r="V60" i="22" s="1"/>
  <c r="AA60" i="22" s="1"/>
  <c r="AB60" i="22" s="1"/>
  <c r="M60" i="22"/>
  <c r="K60" i="22"/>
  <c r="J60" i="22"/>
  <c r="I60" i="22"/>
  <c r="G60" i="22"/>
  <c r="X59" i="22"/>
  <c r="Y59" i="22" s="1"/>
  <c r="Z59" i="22" s="1"/>
  <c r="U59" i="22"/>
  <c r="V59" i="22" s="1"/>
  <c r="AA59" i="22" s="1"/>
  <c r="AB59" i="22" s="1"/>
  <c r="M59" i="22"/>
  <c r="K59" i="22"/>
  <c r="J59" i="22"/>
  <c r="I59" i="22"/>
  <c r="G59" i="22"/>
  <c r="X58" i="22"/>
  <c r="Y58" i="22" s="1"/>
  <c r="Z58" i="22" s="1"/>
  <c r="U58" i="22"/>
  <c r="V58" i="22" s="1"/>
  <c r="AA58" i="22" s="1"/>
  <c r="AB58" i="22" s="1"/>
  <c r="M58" i="22"/>
  <c r="K58" i="22"/>
  <c r="J58" i="22"/>
  <c r="I58" i="22"/>
  <c r="G58" i="22"/>
  <c r="X57" i="22"/>
  <c r="Y57" i="22" s="1"/>
  <c r="Z57" i="22" s="1"/>
  <c r="U57" i="22"/>
  <c r="V57" i="22" s="1"/>
  <c r="M57" i="22"/>
  <c r="K57" i="22"/>
  <c r="J57" i="22"/>
  <c r="I57" i="22"/>
  <c r="G57" i="22"/>
  <c r="X56" i="22"/>
  <c r="Y56" i="22" s="1"/>
  <c r="Z56" i="22" s="1"/>
  <c r="U56" i="22"/>
  <c r="V56" i="22" s="1"/>
  <c r="AA56" i="22" s="1"/>
  <c r="AB56" i="22" s="1"/>
  <c r="M56" i="22"/>
  <c r="K56" i="22"/>
  <c r="J56" i="22"/>
  <c r="I56" i="22"/>
  <c r="G56" i="22"/>
  <c r="X55" i="22"/>
  <c r="Y55" i="22" s="1"/>
  <c r="Z55" i="22" s="1"/>
  <c r="U55" i="22"/>
  <c r="V55" i="22" s="1"/>
  <c r="AA55" i="22" s="1"/>
  <c r="AB55" i="22" s="1"/>
  <c r="M55" i="22"/>
  <c r="K55" i="22"/>
  <c r="J55" i="22"/>
  <c r="I55" i="22"/>
  <c r="G55" i="22"/>
  <c r="AA54" i="22"/>
  <c r="AB54" i="22" s="1"/>
  <c r="Y54" i="22"/>
  <c r="Z54" i="22" s="1"/>
  <c r="X54" i="22"/>
  <c r="V54" i="22"/>
  <c r="U54" i="22"/>
  <c r="M54" i="22"/>
  <c r="K54" i="22"/>
  <c r="L58" i="22" s="1"/>
  <c r="J54" i="22"/>
  <c r="I54" i="22"/>
  <c r="G54" i="22"/>
  <c r="Y53" i="22"/>
  <c r="Z53" i="22" s="1"/>
  <c r="AA53" i="22" s="1"/>
  <c r="AB53" i="22" s="1"/>
  <c r="X53" i="22"/>
  <c r="U53" i="22"/>
  <c r="V53" i="22" s="1"/>
  <c r="M53" i="22"/>
  <c r="K53" i="22"/>
  <c r="J53" i="22"/>
  <c r="I53" i="22"/>
  <c r="G53" i="22"/>
  <c r="AA52" i="22"/>
  <c r="AB52" i="22" s="1"/>
  <c r="Y52" i="22"/>
  <c r="Z52" i="22" s="1"/>
  <c r="X52" i="22"/>
  <c r="V52" i="22"/>
  <c r="U52" i="22"/>
  <c r="M52" i="22"/>
  <c r="K52" i="22"/>
  <c r="L56" i="22" s="1"/>
  <c r="J52" i="22"/>
  <c r="I52" i="22"/>
  <c r="G52" i="22"/>
  <c r="X51" i="22"/>
  <c r="Y51" i="22" s="1"/>
  <c r="Z51" i="22" s="1"/>
  <c r="AA51" i="22" s="1"/>
  <c r="AB51" i="22" s="1"/>
  <c r="U51" i="22"/>
  <c r="V51" i="22" s="1"/>
  <c r="M51" i="22"/>
  <c r="K51" i="22"/>
  <c r="L55" i="22" s="1"/>
  <c r="J51" i="22"/>
  <c r="I51" i="22"/>
  <c r="G51" i="22"/>
  <c r="Y50" i="22"/>
  <c r="Z50" i="22" s="1"/>
  <c r="AA50" i="22" s="1"/>
  <c r="AB50" i="22" s="1"/>
  <c r="X50" i="22"/>
  <c r="V50" i="22"/>
  <c r="U50" i="22"/>
  <c r="M50" i="22"/>
  <c r="K50" i="22"/>
  <c r="J50" i="22"/>
  <c r="I50" i="22"/>
  <c r="G50" i="22"/>
  <c r="X49" i="22"/>
  <c r="Y49" i="22" s="1"/>
  <c r="Z49" i="22" s="1"/>
  <c r="U49" i="22"/>
  <c r="V49" i="22" s="1"/>
  <c r="M49" i="22"/>
  <c r="K49" i="22"/>
  <c r="L53" i="22" s="1"/>
  <c r="J49" i="22"/>
  <c r="I49" i="22"/>
  <c r="G49" i="22"/>
  <c r="Y48" i="22"/>
  <c r="Z48" i="22" s="1"/>
  <c r="X48" i="22"/>
  <c r="V48" i="22"/>
  <c r="U48" i="22"/>
  <c r="M48" i="22"/>
  <c r="K48" i="22"/>
  <c r="J48" i="22"/>
  <c r="I48" i="22"/>
  <c r="G48" i="22"/>
  <c r="X47" i="22"/>
  <c r="Y47" i="22" s="1"/>
  <c r="Z47" i="22" s="1"/>
  <c r="U47" i="22"/>
  <c r="V47" i="22" s="1"/>
  <c r="M47" i="22"/>
  <c r="K47" i="22"/>
  <c r="L51" i="22" s="1"/>
  <c r="J47" i="22"/>
  <c r="I47" i="22"/>
  <c r="G47" i="22"/>
  <c r="X46" i="22"/>
  <c r="Y46" i="22" s="1"/>
  <c r="Z46" i="22" s="1"/>
  <c r="V46" i="22"/>
  <c r="AA46" i="22" s="1"/>
  <c r="AB46" i="22" s="1"/>
  <c r="U46" i="22"/>
  <c r="M46" i="22"/>
  <c r="L46" i="22"/>
  <c r="K46" i="22"/>
  <c r="L49" i="22" s="1"/>
  <c r="J46" i="22"/>
  <c r="I46" i="22"/>
  <c r="G46" i="22"/>
  <c r="X45" i="22"/>
  <c r="Y45" i="22" s="1"/>
  <c r="Z45" i="22" s="1"/>
  <c r="V45" i="22"/>
  <c r="AA45" i="22" s="1"/>
  <c r="AB45" i="22" s="1"/>
  <c r="U45" i="22"/>
  <c r="M45" i="22"/>
  <c r="K45" i="22"/>
  <c r="J45" i="22"/>
  <c r="I45" i="22"/>
  <c r="G45" i="22"/>
  <c r="X44" i="22"/>
  <c r="Y44" i="22" s="1"/>
  <c r="Z44" i="22" s="1"/>
  <c r="V44" i="22"/>
  <c r="AA44" i="22" s="1"/>
  <c r="AB44" i="22" s="1"/>
  <c r="U44" i="22"/>
  <c r="M44" i="22"/>
  <c r="K44" i="22"/>
  <c r="L45" i="22" s="1"/>
  <c r="J44" i="22"/>
  <c r="I44" i="22"/>
  <c r="G44" i="22"/>
  <c r="X43" i="22"/>
  <c r="Y43" i="22" s="1"/>
  <c r="Z43" i="22" s="1"/>
  <c r="V43" i="22"/>
  <c r="AA43" i="22" s="1"/>
  <c r="AB43" i="22" s="1"/>
  <c r="U43" i="22"/>
  <c r="M43" i="22"/>
  <c r="L43" i="22"/>
  <c r="K43" i="22"/>
  <c r="J43" i="22"/>
  <c r="I43" i="22"/>
  <c r="G43" i="22"/>
  <c r="X42" i="22"/>
  <c r="Y42" i="22" s="1"/>
  <c r="Z42" i="22" s="1"/>
  <c r="V42" i="22"/>
  <c r="U42" i="22"/>
  <c r="M42" i="22"/>
  <c r="K42" i="22"/>
  <c r="J42" i="22"/>
  <c r="I42" i="22"/>
  <c r="G42" i="22"/>
  <c r="X41" i="22"/>
  <c r="Y41" i="22" s="1"/>
  <c r="Z41" i="22" s="1"/>
  <c r="U41" i="22"/>
  <c r="V41" i="22" s="1"/>
  <c r="AA41" i="22" s="1"/>
  <c r="AB41" i="22" s="1"/>
  <c r="M41" i="22"/>
  <c r="K41" i="22"/>
  <c r="J41" i="22"/>
  <c r="I41" i="22"/>
  <c r="G41" i="22"/>
  <c r="Y40" i="22"/>
  <c r="Z40" i="22" s="1"/>
  <c r="X40" i="22"/>
  <c r="V40" i="22"/>
  <c r="AA40" i="22" s="1"/>
  <c r="AB40" i="22" s="1"/>
  <c r="U40" i="22"/>
  <c r="M40" i="22"/>
  <c r="K40" i="22"/>
  <c r="J40" i="22"/>
  <c r="I40" i="22"/>
  <c r="G40" i="22"/>
  <c r="Y39" i="22"/>
  <c r="Z39" i="22" s="1"/>
  <c r="X39" i="22"/>
  <c r="U39" i="22"/>
  <c r="V39" i="22" s="1"/>
  <c r="M39" i="22"/>
  <c r="K39" i="22"/>
  <c r="J39" i="22"/>
  <c r="I39" i="22"/>
  <c r="G39" i="22"/>
  <c r="Y38" i="22"/>
  <c r="Z38" i="22" s="1"/>
  <c r="X38" i="22"/>
  <c r="V38" i="22"/>
  <c r="U38" i="22"/>
  <c r="M38" i="22"/>
  <c r="K38" i="22"/>
  <c r="J38" i="22"/>
  <c r="I38" i="22"/>
  <c r="G38" i="22"/>
  <c r="Z37" i="22"/>
  <c r="X37" i="22"/>
  <c r="Y37" i="22" s="1"/>
  <c r="U37" i="22"/>
  <c r="V37" i="22" s="1"/>
  <c r="AA37" i="22" s="1"/>
  <c r="AB37" i="22" s="1"/>
  <c r="M37" i="22"/>
  <c r="K37" i="22"/>
  <c r="L41" i="22" s="1"/>
  <c r="J37" i="22"/>
  <c r="I37" i="22"/>
  <c r="G37" i="22"/>
  <c r="Y36" i="22"/>
  <c r="Z36" i="22" s="1"/>
  <c r="X36" i="22"/>
  <c r="U36" i="22"/>
  <c r="V36" i="22" s="1"/>
  <c r="AA36" i="22" s="1"/>
  <c r="AB36" i="22" s="1"/>
  <c r="M36" i="22"/>
  <c r="K36" i="22"/>
  <c r="L40" i="22" s="1"/>
  <c r="J36" i="22"/>
  <c r="I36" i="22"/>
  <c r="G36" i="22"/>
  <c r="X35" i="22"/>
  <c r="Y35" i="22" s="1"/>
  <c r="Z35" i="22" s="1"/>
  <c r="V35" i="22"/>
  <c r="U35" i="22"/>
  <c r="M35" i="22"/>
  <c r="K35" i="22"/>
  <c r="L39" i="22" s="1"/>
  <c r="J35" i="22"/>
  <c r="I35" i="22"/>
  <c r="G35" i="22"/>
  <c r="X34" i="22"/>
  <c r="Y34" i="22" s="1"/>
  <c r="Z34" i="22" s="1"/>
  <c r="U34" i="22"/>
  <c r="V34" i="22" s="1"/>
  <c r="M34" i="22"/>
  <c r="L34" i="22"/>
  <c r="K34" i="22"/>
  <c r="L38" i="22" s="1"/>
  <c r="J34" i="22"/>
  <c r="I34" i="22"/>
  <c r="G34" i="22"/>
  <c r="X33" i="22"/>
  <c r="Y33" i="22" s="1"/>
  <c r="Z33" i="22" s="1"/>
  <c r="U33" i="22"/>
  <c r="V33" i="22" s="1"/>
  <c r="AA33" i="22" s="1"/>
  <c r="AB33" i="22" s="1"/>
  <c r="M33" i="22"/>
  <c r="K33" i="22"/>
  <c r="J33" i="22"/>
  <c r="I33" i="22"/>
  <c r="G33" i="22"/>
  <c r="X32" i="22"/>
  <c r="Y32" i="22" s="1"/>
  <c r="Z32" i="22" s="1"/>
  <c r="U32" i="22"/>
  <c r="V32" i="22" s="1"/>
  <c r="AA32" i="22" s="1"/>
  <c r="AB32" i="22" s="1"/>
  <c r="M32" i="22"/>
  <c r="K32" i="22"/>
  <c r="J32" i="22"/>
  <c r="I32" i="22"/>
  <c r="G32" i="22"/>
  <c r="X31" i="22"/>
  <c r="Y31" i="22" s="1"/>
  <c r="Z31" i="22" s="1"/>
  <c r="V31" i="22"/>
  <c r="U31" i="22"/>
  <c r="M31" i="22"/>
  <c r="L31" i="22"/>
  <c r="K31" i="22"/>
  <c r="J31" i="22"/>
  <c r="I31" i="22"/>
  <c r="G31" i="22"/>
  <c r="X30" i="22"/>
  <c r="Y30" i="22" s="1"/>
  <c r="Z30" i="22" s="1"/>
  <c r="U30" i="22"/>
  <c r="V30" i="22" s="1"/>
  <c r="AA30" i="22" s="1"/>
  <c r="AB30" i="22" s="1"/>
  <c r="M30" i="22"/>
  <c r="K30" i="22"/>
  <c r="J30" i="22"/>
  <c r="I30" i="22"/>
  <c r="G30" i="22"/>
  <c r="X29" i="22"/>
  <c r="Y29" i="22" s="1"/>
  <c r="Z29" i="22" s="1"/>
  <c r="U29" i="22"/>
  <c r="V29" i="22" s="1"/>
  <c r="AA29" i="22" s="1"/>
  <c r="AB29" i="22" s="1"/>
  <c r="M29" i="22"/>
  <c r="K29" i="22"/>
  <c r="J29" i="22"/>
  <c r="I29" i="22"/>
  <c r="G29" i="22"/>
  <c r="Y28" i="22"/>
  <c r="Z28" i="22" s="1"/>
  <c r="X28" i="22"/>
  <c r="V28" i="22"/>
  <c r="AA28" i="22" s="1"/>
  <c r="AB28" i="22" s="1"/>
  <c r="U28" i="22"/>
  <c r="M28" i="22"/>
  <c r="K28" i="22"/>
  <c r="J28" i="22"/>
  <c r="I28" i="22"/>
  <c r="G28" i="22"/>
  <c r="Y27" i="22"/>
  <c r="Z27" i="22" s="1"/>
  <c r="X27" i="22"/>
  <c r="U27" i="22"/>
  <c r="V27" i="22" s="1"/>
  <c r="AA27" i="22" s="1"/>
  <c r="AB27" i="22" s="1"/>
  <c r="M27" i="22"/>
  <c r="K27" i="22"/>
  <c r="L29" i="22" s="1"/>
  <c r="J27" i="22"/>
  <c r="I27" i="22"/>
  <c r="G27" i="22"/>
  <c r="Y26" i="22"/>
  <c r="Z26" i="22" s="1"/>
  <c r="X26" i="22"/>
  <c r="V26" i="22"/>
  <c r="AA26" i="22" s="1"/>
  <c r="AB26" i="22" s="1"/>
  <c r="U26" i="22"/>
  <c r="M26" i="22"/>
  <c r="L26" i="22"/>
  <c r="K26" i="22"/>
  <c r="J26" i="22"/>
  <c r="I26" i="22"/>
  <c r="G26" i="22"/>
  <c r="X25" i="22"/>
  <c r="Y25" i="22" s="1"/>
  <c r="Z25" i="22" s="1"/>
  <c r="U25" i="22"/>
  <c r="V25" i="22" s="1"/>
  <c r="M25" i="22"/>
  <c r="L25" i="22"/>
  <c r="K25" i="22"/>
  <c r="J25" i="22"/>
  <c r="I25" i="22"/>
  <c r="G25" i="22"/>
  <c r="Z24" i="22"/>
  <c r="Y24" i="22"/>
  <c r="X24" i="22"/>
  <c r="V24" i="22"/>
  <c r="AA24" i="22" s="1"/>
  <c r="AB24" i="22" s="1"/>
  <c r="U24" i="22"/>
  <c r="M24" i="22"/>
  <c r="K24" i="22"/>
  <c r="J24" i="22"/>
  <c r="I24" i="22"/>
  <c r="G24" i="22"/>
  <c r="X23" i="22"/>
  <c r="Y23" i="22" s="1"/>
  <c r="Z23" i="22" s="1"/>
  <c r="V23" i="22"/>
  <c r="AA23" i="22" s="1"/>
  <c r="AB23" i="22" s="1"/>
  <c r="U23" i="22"/>
  <c r="M23" i="22"/>
  <c r="K23" i="22"/>
  <c r="L27" i="22" s="1"/>
  <c r="J23" i="22"/>
  <c r="Y22" i="22"/>
  <c r="Z22" i="22" s="1"/>
  <c r="X22" i="22"/>
  <c r="V22" i="22"/>
  <c r="AA22" i="22" s="1"/>
  <c r="AB22" i="22" s="1"/>
  <c r="U22" i="22"/>
  <c r="M22" i="22"/>
  <c r="K22" i="22"/>
  <c r="J22" i="22"/>
  <c r="H22" i="22"/>
  <c r="F22" i="22"/>
  <c r="X21" i="22"/>
  <c r="Y21" i="22" s="1"/>
  <c r="Z21" i="22" s="1"/>
  <c r="V21" i="22"/>
  <c r="AA21" i="22" s="1"/>
  <c r="AB21" i="22" s="1"/>
  <c r="U21" i="22"/>
  <c r="M21" i="22"/>
  <c r="K21" i="22"/>
  <c r="J21" i="22"/>
  <c r="H21" i="22"/>
  <c r="F21" i="22"/>
  <c r="Y20" i="22"/>
  <c r="Z20" i="22" s="1"/>
  <c r="AA20" i="22" s="1"/>
  <c r="AB20" i="22" s="1"/>
  <c r="X20" i="22"/>
  <c r="V20" i="22"/>
  <c r="U20" i="22"/>
  <c r="M20" i="22"/>
  <c r="K20" i="22"/>
  <c r="L24" i="22" s="1"/>
  <c r="J20" i="22"/>
  <c r="H20" i="22"/>
  <c r="F20" i="22"/>
  <c r="X19" i="22"/>
  <c r="Y19" i="22" s="1"/>
  <c r="Z19" i="22" s="1"/>
  <c r="V19" i="22"/>
  <c r="AA19" i="22" s="1"/>
  <c r="AB19" i="22" s="1"/>
  <c r="U19" i="22"/>
  <c r="M19" i="22"/>
  <c r="K19" i="22"/>
  <c r="L23" i="22" s="1"/>
  <c r="J19" i="22"/>
  <c r="H19" i="22"/>
  <c r="F19" i="22"/>
  <c r="Y18" i="22"/>
  <c r="Z18" i="22" s="1"/>
  <c r="X18" i="22"/>
  <c r="U18" i="22"/>
  <c r="V18" i="22" s="1"/>
  <c r="AA18" i="22" s="1"/>
  <c r="AB18" i="22" s="1"/>
  <c r="O18" i="22"/>
  <c r="M18" i="22"/>
  <c r="K18" i="22"/>
  <c r="L22" i="22" s="1"/>
  <c r="J18" i="22"/>
  <c r="H18" i="22"/>
  <c r="F18" i="22"/>
  <c r="Z17" i="22"/>
  <c r="X17" i="22"/>
  <c r="Y17" i="22" s="1"/>
  <c r="V17" i="22"/>
  <c r="U17" i="22"/>
  <c r="Q17" i="22"/>
  <c r="M17" i="22"/>
  <c r="K17" i="22"/>
  <c r="J17" i="22"/>
  <c r="H17" i="22"/>
  <c r="F17" i="22"/>
  <c r="AB16" i="22"/>
  <c r="Y16" i="22"/>
  <c r="Z16" i="22" s="1"/>
  <c r="AA16" i="22" s="1"/>
  <c r="X16" i="22"/>
  <c r="V16" i="22"/>
  <c r="U16" i="22"/>
  <c r="R16" i="22"/>
  <c r="Q16" i="22"/>
  <c r="O16" i="22"/>
  <c r="M16" i="22"/>
  <c r="K16" i="22"/>
  <c r="J16" i="22"/>
  <c r="H16" i="22"/>
  <c r="F16" i="22"/>
  <c r="Y15" i="22"/>
  <c r="Z15" i="22" s="1"/>
  <c r="AA15" i="22" s="1"/>
  <c r="AB15" i="22" s="1"/>
  <c r="X15" i="22"/>
  <c r="V15" i="22"/>
  <c r="U15" i="22"/>
  <c r="Q15" i="22"/>
  <c r="R15" i="22" s="1"/>
  <c r="R20" i="22" s="1"/>
  <c r="S20" i="22" s="1"/>
  <c r="Q20" i="22" s="1"/>
  <c r="O15" i="22"/>
  <c r="M15" i="22"/>
  <c r="L15" i="22"/>
  <c r="K15" i="22"/>
  <c r="J15" i="22"/>
  <c r="H15" i="22"/>
  <c r="F15" i="22"/>
  <c r="X14" i="22"/>
  <c r="Y14" i="22" s="1"/>
  <c r="Z14" i="22" s="1"/>
  <c r="V14" i="22"/>
  <c r="U14" i="22"/>
  <c r="Q14" i="22"/>
  <c r="M14" i="22"/>
  <c r="K14" i="22"/>
  <c r="J14" i="22"/>
  <c r="H14" i="22"/>
  <c r="F14" i="22"/>
  <c r="X13" i="22"/>
  <c r="Y13" i="22" s="1"/>
  <c r="Z13" i="22" s="1"/>
  <c r="U13" i="22"/>
  <c r="V13" i="22" s="1"/>
  <c r="AA13" i="22" s="1"/>
  <c r="AB13" i="22" s="1"/>
  <c r="R13" i="22"/>
  <c r="M13" i="22"/>
  <c r="K13" i="22"/>
  <c r="J13" i="22"/>
  <c r="H13" i="22"/>
  <c r="F13" i="22"/>
  <c r="X12" i="22"/>
  <c r="Y12" i="22" s="1"/>
  <c r="Z12" i="22" s="1"/>
  <c r="V12" i="22"/>
  <c r="AA12" i="22" s="1"/>
  <c r="AB12" i="22" s="1"/>
  <c r="U12" i="22"/>
  <c r="Q12" i="22"/>
  <c r="R21" i="22" s="1"/>
  <c r="S21" i="22" s="1"/>
  <c r="Q21" i="22" s="1"/>
  <c r="M12" i="22"/>
  <c r="K12" i="22"/>
  <c r="J12" i="22"/>
  <c r="H12" i="22"/>
  <c r="F12" i="22"/>
  <c r="Y11" i="22"/>
  <c r="Z11" i="22" s="1"/>
  <c r="AA11" i="22" s="1"/>
  <c r="AB11" i="22" s="1"/>
  <c r="X11" i="22"/>
  <c r="V11" i="22"/>
  <c r="U11" i="22"/>
  <c r="Q11" i="22"/>
  <c r="M11" i="22"/>
  <c r="K11" i="22"/>
  <c r="J11" i="22"/>
  <c r="H11" i="22"/>
  <c r="F11" i="22"/>
  <c r="Y10" i="22"/>
  <c r="Z10" i="22" s="1"/>
  <c r="AA10" i="22" s="1"/>
  <c r="AB10" i="22" s="1"/>
  <c r="X10" i="22"/>
  <c r="V10" i="22"/>
  <c r="U10" i="22"/>
  <c r="M10" i="22"/>
  <c r="K10" i="22"/>
  <c r="L14" i="22" s="1"/>
  <c r="J10" i="22"/>
  <c r="H10" i="22"/>
  <c r="F10" i="22"/>
  <c r="X9" i="22"/>
  <c r="Y9" i="22" s="1"/>
  <c r="Z9" i="22" s="1"/>
  <c r="AA9" i="22" s="1"/>
  <c r="AB9" i="22" s="1"/>
  <c r="U9" i="22"/>
  <c r="V9" i="22" s="1"/>
  <c r="M9" i="22"/>
  <c r="K9" i="22"/>
  <c r="L13" i="22" s="1"/>
  <c r="J9" i="22"/>
  <c r="H9" i="22"/>
  <c r="F9" i="22"/>
  <c r="AB8" i="22"/>
  <c r="Z8" i="22"/>
  <c r="Y8" i="22"/>
  <c r="X8" i="22"/>
  <c r="U8" i="22"/>
  <c r="V8" i="22" s="1"/>
  <c r="AA8" i="22" s="1"/>
  <c r="M8" i="22"/>
  <c r="K8" i="22"/>
  <c r="L12" i="22" s="1"/>
  <c r="J8" i="22"/>
  <c r="H8" i="22"/>
  <c r="F8" i="22"/>
  <c r="X7" i="22"/>
  <c r="Y7" i="22" s="1"/>
  <c r="Z7" i="22" s="1"/>
  <c r="U7" i="22"/>
  <c r="V7" i="22" s="1"/>
  <c r="AA7" i="22" s="1"/>
  <c r="AB7" i="22" s="1"/>
  <c r="M7" i="22"/>
  <c r="K7" i="22"/>
  <c r="J7" i="22"/>
  <c r="H7" i="22"/>
  <c r="F7" i="22"/>
  <c r="X6" i="22"/>
  <c r="Y6" i="22" s="1"/>
  <c r="Z6" i="22" s="1"/>
  <c r="U6" i="22"/>
  <c r="V6" i="22" s="1"/>
  <c r="AA6" i="22" s="1"/>
  <c r="AB6" i="22" s="1"/>
  <c r="Q6" i="22"/>
  <c r="M6" i="22"/>
  <c r="K6" i="22"/>
  <c r="L10" i="22" s="1"/>
  <c r="J6" i="22"/>
  <c r="H6" i="22"/>
  <c r="F6" i="22"/>
  <c r="X5" i="22"/>
  <c r="Y5" i="22" s="1"/>
  <c r="Z5" i="22" s="1"/>
  <c r="U5" i="22"/>
  <c r="V5" i="22" s="1"/>
  <c r="AA5" i="22" s="1"/>
  <c r="AB5" i="22" s="1"/>
  <c r="Q5" i="22"/>
  <c r="M5" i="22"/>
  <c r="K5" i="22"/>
  <c r="J5" i="22"/>
  <c r="H5" i="22"/>
  <c r="F5" i="22"/>
  <c r="X4" i="22"/>
  <c r="Y4" i="22" s="1"/>
  <c r="Z4" i="22" s="1"/>
  <c r="U4" i="22"/>
  <c r="V4" i="22" s="1"/>
  <c r="Q4" i="22"/>
  <c r="O4" i="22"/>
  <c r="M4" i="22"/>
  <c r="K4" i="22"/>
  <c r="J4" i="22"/>
  <c r="H4" i="22"/>
  <c r="F4" i="22"/>
  <c r="X3" i="22"/>
  <c r="Y3" i="22" s="1"/>
  <c r="Z3" i="22" s="1"/>
  <c r="V3" i="22"/>
  <c r="AA3" i="22" s="1"/>
  <c r="AB3" i="22" s="1"/>
  <c r="U3" i="22"/>
  <c r="Q3" i="22"/>
  <c r="O3" i="22"/>
  <c r="M3" i="22"/>
  <c r="K3" i="22"/>
  <c r="J3" i="22"/>
  <c r="H3" i="22"/>
  <c r="F3" i="22"/>
  <c r="Y2" i="22"/>
  <c r="Z2" i="22" s="1"/>
  <c r="X2" i="22"/>
  <c r="U2" i="22"/>
  <c r="V2" i="22" s="1"/>
  <c r="AA2" i="22" s="1"/>
  <c r="AB2" i="22" s="1"/>
  <c r="Q2" i="22"/>
  <c r="M2" i="22"/>
  <c r="H2" i="22"/>
  <c r="F2" i="22"/>
  <c r="Q1" i="22"/>
  <c r="Y155" i="21"/>
  <c r="Z155" i="21" s="1"/>
  <c r="X155" i="21"/>
  <c r="V155" i="21"/>
  <c r="AA155" i="21" s="1"/>
  <c r="AB155" i="21" s="1"/>
  <c r="U155" i="21"/>
  <c r="M155" i="21"/>
  <c r="K155" i="21"/>
  <c r="J155" i="21"/>
  <c r="I155" i="21"/>
  <c r="G155" i="21"/>
  <c r="Y154" i="21"/>
  <c r="Z154" i="21" s="1"/>
  <c r="X154" i="21"/>
  <c r="V154" i="21"/>
  <c r="AA154" i="21" s="1"/>
  <c r="AB154" i="21" s="1"/>
  <c r="U154" i="21"/>
  <c r="M154" i="21"/>
  <c r="L154" i="21"/>
  <c r="K154" i="21"/>
  <c r="J154" i="21"/>
  <c r="I154" i="21"/>
  <c r="G154" i="21"/>
  <c r="X153" i="21"/>
  <c r="Y153" i="21" s="1"/>
  <c r="Z153" i="21" s="1"/>
  <c r="V153" i="21"/>
  <c r="AA153" i="21" s="1"/>
  <c r="AB153" i="21" s="1"/>
  <c r="U153" i="21"/>
  <c r="M153" i="21"/>
  <c r="K153" i="21"/>
  <c r="J153" i="21"/>
  <c r="I153" i="21"/>
  <c r="G153" i="21"/>
  <c r="X152" i="21"/>
  <c r="Y152" i="21" s="1"/>
  <c r="Z152" i="21" s="1"/>
  <c r="U152" i="21"/>
  <c r="V152" i="21" s="1"/>
  <c r="M152" i="21"/>
  <c r="K152" i="21"/>
  <c r="L153" i="21" s="1"/>
  <c r="J152" i="21"/>
  <c r="I152" i="21"/>
  <c r="G152" i="21"/>
  <c r="Y151" i="21"/>
  <c r="Z151" i="21" s="1"/>
  <c r="X151" i="21"/>
  <c r="V151" i="21"/>
  <c r="U151" i="21"/>
  <c r="M151" i="21"/>
  <c r="L151" i="21"/>
  <c r="K151" i="21"/>
  <c r="J151" i="21"/>
  <c r="I151" i="21"/>
  <c r="G151" i="21"/>
  <c r="X150" i="21"/>
  <c r="Y150" i="21" s="1"/>
  <c r="Z150" i="21" s="1"/>
  <c r="V150" i="21"/>
  <c r="AA150" i="21" s="1"/>
  <c r="AB150" i="21" s="1"/>
  <c r="U150" i="21"/>
  <c r="M150" i="21"/>
  <c r="L150" i="21"/>
  <c r="K150" i="21"/>
  <c r="J150" i="21"/>
  <c r="I150" i="21"/>
  <c r="G150" i="21"/>
  <c r="X149" i="21"/>
  <c r="Y149" i="21" s="1"/>
  <c r="Z149" i="21" s="1"/>
  <c r="U149" i="21"/>
  <c r="V149" i="21" s="1"/>
  <c r="AA149" i="21" s="1"/>
  <c r="AB149" i="21" s="1"/>
  <c r="M149" i="21"/>
  <c r="L149" i="21"/>
  <c r="K149" i="21"/>
  <c r="J149" i="21"/>
  <c r="I149" i="21"/>
  <c r="G149" i="21"/>
  <c r="X148" i="21"/>
  <c r="Y148" i="21" s="1"/>
  <c r="Z148" i="21" s="1"/>
  <c r="U148" i="21"/>
  <c r="V148" i="21" s="1"/>
  <c r="AA148" i="21" s="1"/>
  <c r="AB148" i="21" s="1"/>
  <c r="M148" i="21"/>
  <c r="L148" i="21"/>
  <c r="K148" i="21"/>
  <c r="J148" i="21"/>
  <c r="I148" i="21"/>
  <c r="G148" i="21"/>
  <c r="X147" i="21"/>
  <c r="Y147" i="21" s="1"/>
  <c r="Z147" i="21" s="1"/>
  <c r="U147" i="21"/>
  <c r="V147" i="21" s="1"/>
  <c r="M147" i="21"/>
  <c r="L147" i="21"/>
  <c r="K147" i="21"/>
  <c r="J147" i="21"/>
  <c r="I147" i="21"/>
  <c r="G147" i="21"/>
  <c r="Z146" i="21"/>
  <c r="Y146" i="21"/>
  <c r="X146" i="21"/>
  <c r="V146" i="21"/>
  <c r="U146" i="21"/>
  <c r="M146" i="21"/>
  <c r="K146" i="21"/>
  <c r="J146" i="21"/>
  <c r="I146" i="21"/>
  <c r="G146" i="21"/>
  <c r="Y145" i="21"/>
  <c r="Z145" i="21" s="1"/>
  <c r="AA145" i="21" s="1"/>
  <c r="AB145" i="21" s="1"/>
  <c r="X145" i="21"/>
  <c r="U145" i="21"/>
  <c r="V145" i="21" s="1"/>
  <c r="M145" i="21"/>
  <c r="K145" i="21"/>
  <c r="J145" i="21"/>
  <c r="I145" i="21"/>
  <c r="G145" i="21"/>
  <c r="Z144" i="21"/>
  <c r="AA144" i="21" s="1"/>
  <c r="AB144" i="21" s="1"/>
  <c r="Y144" i="21"/>
  <c r="X144" i="21"/>
  <c r="V144" i="21"/>
  <c r="U144" i="21"/>
  <c r="M144" i="21"/>
  <c r="K144" i="21"/>
  <c r="J144" i="21"/>
  <c r="I144" i="21"/>
  <c r="G144" i="21"/>
  <c r="AA143" i="21"/>
  <c r="AB143" i="21" s="1"/>
  <c r="Z143" i="21"/>
  <c r="X143" i="21"/>
  <c r="Y143" i="21" s="1"/>
  <c r="U143" i="21"/>
  <c r="V143" i="21" s="1"/>
  <c r="M143" i="21"/>
  <c r="K143" i="21"/>
  <c r="J143" i="21"/>
  <c r="I143" i="21"/>
  <c r="G143" i="21"/>
  <c r="X142" i="21"/>
  <c r="Y142" i="21" s="1"/>
  <c r="Z142" i="21" s="1"/>
  <c r="U142" i="21"/>
  <c r="V142" i="21" s="1"/>
  <c r="AA142" i="21" s="1"/>
  <c r="AB142" i="21" s="1"/>
  <c r="M142" i="21"/>
  <c r="K142" i="21"/>
  <c r="L146" i="21" s="1"/>
  <c r="J142" i="21"/>
  <c r="I142" i="21"/>
  <c r="G142" i="21"/>
  <c r="Y141" i="21"/>
  <c r="Z141" i="21" s="1"/>
  <c r="AA141" i="21" s="1"/>
  <c r="AB141" i="21" s="1"/>
  <c r="X141" i="21"/>
  <c r="V141" i="21"/>
  <c r="U141" i="21"/>
  <c r="M141" i="21"/>
  <c r="K141" i="21"/>
  <c r="L145" i="21" s="1"/>
  <c r="J141" i="21"/>
  <c r="I141" i="21"/>
  <c r="G141" i="21"/>
  <c r="X140" i="21"/>
  <c r="Y140" i="21" s="1"/>
  <c r="Z140" i="21" s="1"/>
  <c r="AA140" i="21" s="1"/>
  <c r="AB140" i="21" s="1"/>
  <c r="U140" i="21"/>
  <c r="V140" i="21" s="1"/>
  <c r="M140" i="21"/>
  <c r="K140" i="21"/>
  <c r="L144" i="21" s="1"/>
  <c r="J140" i="21"/>
  <c r="I140" i="21"/>
  <c r="G140" i="21"/>
  <c r="Z139" i="21"/>
  <c r="Y139" i="21"/>
  <c r="X139" i="21"/>
  <c r="U139" i="21"/>
  <c r="V139" i="21" s="1"/>
  <c r="AA139" i="21" s="1"/>
  <c r="AB139" i="21" s="1"/>
  <c r="M139" i="21"/>
  <c r="K139" i="21"/>
  <c r="L143" i="21" s="1"/>
  <c r="J139" i="21"/>
  <c r="I139" i="21"/>
  <c r="G139" i="21"/>
  <c r="X138" i="21"/>
  <c r="Y138" i="21" s="1"/>
  <c r="Z138" i="21" s="1"/>
  <c r="U138" i="21"/>
  <c r="V138" i="21" s="1"/>
  <c r="AA138" i="21" s="1"/>
  <c r="AB138" i="21" s="1"/>
  <c r="M138" i="21"/>
  <c r="K138" i="21"/>
  <c r="J138" i="21"/>
  <c r="I138" i="21"/>
  <c r="G138" i="21"/>
  <c r="X137" i="21"/>
  <c r="Y137" i="21" s="1"/>
  <c r="Z137" i="21" s="1"/>
  <c r="U137" i="21"/>
  <c r="V137" i="21" s="1"/>
  <c r="AA137" i="21" s="1"/>
  <c r="AB137" i="21" s="1"/>
  <c r="M137" i="21"/>
  <c r="K137" i="21"/>
  <c r="L141" i="21" s="1"/>
  <c r="J137" i="21"/>
  <c r="I137" i="21"/>
  <c r="G137" i="21"/>
  <c r="X136" i="21"/>
  <c r="Y136" i="21" s="1"/>
  <c r="Z136" i="21" s="1"/>
  <c r="U136" i="21"/>
  <c r="V136" i="21" s="1"/>
  <c r="AA136" i="21" s="1"/>
  <c r="AB136" i="21" s="1"/>
  <c r="M136" i="21"/>
  <c r="K136" i="21"/>
  <c r="J136" i="21"/>
  <c r="I136" i="21"/>
  <c r="G136" i="21"/>
  <c r="X135" i="21"/>
  <c r="Y135" i="21" s="1"/>
  <c r="Z135" i="21" s="1"/>
  <c r="U135" i="21"/>
  <c r="V135" i="21" s="1"/>
  <c r="AA135" i="21" s="1"/>
  <c r="AB135" i="21" s="1"/>
  <c r="M135" i="21"/>
  <c r="K135" i="21"/>
  <c r="J135" i="21"/>
  <c r="I135" i="21"/>
  <c r="G135" i="21"/>
  <c r="Y134" i="21"/>
  <c r="Z134" i="21" s="1"/>
  <c r="X134" i="21"/>
  <c r="U134" i="21"/>
  <c r="V134" i="21" s="1"/>
  <c r="AA134" i="21" s="1"/>
  <c r="AB134" i="21" s="1"/>
  <c r="M134" i="21"/>
  <c r="K134" i="21"/>
  <c r="J134" i="21"/>
  <c r="I134" i="21"/>
  <c r="G134" i="21"/>
  <c r="X133" i="21"/>
  <c r="Y133" i="21" s="1"/>
  <c r="Z133" i="21" s="1"/>
  <c r="V133" i="21"/>
  <c r="AA133" i="21" s="1"/>
  <c r="AB133" i="21" s="1"/>
  <c r="U133" i="21"/>
  <c r="M133" i="21"/>
  <c r="K133" i="21"/>
  <c r="J133" i="21"/>
  <c r="I133" i="21"/>
  <c r="G133" i="21"/>
  <c r="X132" i="21"/>
  <c r="Y132" i="21" s="1"/>
  <c r="Z132" i="21" s="1"/>
  <c r="U132" i="21"/>
  <c r="V132" i="21" s="1"/>
  <c r="AA132" i="21" s="1"/>
  <c r="AB132" i="21" s="1"/>
  <c r="M132" i="21"/>
  <c r="L132" i="21"/>
  <c r="K132" i="21"/>
  <c r="L133" i="21" s="1"/>
  <c r="J132" i="21"/>
  <c r="I132" i="21"/>
  <c r="G132" i="21"/>
  <c r="X131" i="21"/>
  <c r="Y131" i="21" s="1"/>
  <c r="Z131" i="21" s="1"/>
  <c r="V131" i="21"/>
  <c r="U131" i="21"/>
  <c r="M131" i="21"/>
  <c r="L131" i="21"/>
  <c r="K131" i="21"/>
  <c r="J131" i="21"/>
  <c r="I131" i="21"/>
  <c r="G131" i="21"/>
  <c r="X130" i="21"/>
  <c r="Y130" i="21" s="1"/>
  <c r="Z130" i="21" s="1"/>
  <c r="U130" i="21"/>
  <c r="V130" i="21" s="1"/>
  <c r="AA130" i="21" s="1"/>
  <c r="AB130" i="21" s="1"/>
  <c r="M130" i="21"/>
  <c r="K130" i="21"/>
  <c r="J130" i="21"/>
  <c r="I130" i="21"/>
  <c r="G130" i="21"/>
  <c r="X129" i="21"/>
  <c r="Y129" i="21" s="1"/>
  <c r="Z129" i="21" s="1"/>
  <c r="U129" i="21"/>
  <c r="V129" i="21" s="1"/>
  <c r="AA129" i="21" s="1"/>
  <c r="AB129" i="21" s="1"/>
  <c r="M129" i="21"/>
  <c r="K129" i="21"/>
  <c r="J129" i="21"/>
  <c r="I129" i="21"/>
  <c r="G129" i="21"/>
  <c r="X128" i="21"/>
  <c r="Y128" i="21" s="1"/>
  <c r="Z128" i="21" s="1"/>
  <c r="V128" i="21"/>
  <c r="AA128" i="21" s="1"/>
  <c r="AB128" i="21" s="1"/>
  <c r="U128" i="21"/>
  <c r="M128" i="21"/>
  <c r="K128" i="21"/>
  <c r="J128" i="21"/>
  <c r="I128" i="21"/>
  <c r="G128" i="21"/>
  <c r="X127" i="21"/>
  <c r="Y127" i="21" s="1"/>
  <c r="Z127" i="21" s="1"/>
  <c r="U127" i="21"/>
  <c r="V127" i="21" s="1"/>
  <c r="AA127" i="21" s="1"/>
  <c r="AB127" i="21" s="1"/>
  <c r="M127" i="21"/>
  <c r="K127" i="21"/>
  <c r="J127" i="21"/>
  <c r="I127" i="21"/>
  <c r="G127" i="21"/>
  <c r="AA126" i="21"/>
  <c r="AB126" i="21" s="1"/>
  <c r="Z126" i="21"/>
  <c r="Y126" i="21"/>
  <c r="X126" i="21"/>
  <c r="V126" i="21"/>
  <c r="U126" i="21"/>
  <c r="M126" i="21"/>
  <c r="K126" i="21"/>
  <c r="L130" i="21" s="1"/>
  <c r="J126" i="21"/>
  <c r="I126" i="21"/>
  <c r="G126" i="21"/>
  <c r="AA125" i="21"/>
  <c r="AB125" i="21" s="1"/>
  <c r="Z125" i="21"/>
  <c r="X125" i="21"/>
  <c r="Y125" i="21" s="1"/>
  <c r="U125" i="21"/>
  <c r="V125" i="21" s="1"/>
  <c r="M125" i="21"/>
  <c r="K125" i="21"/>
  <c r="L129" i="21" s="1"/>
  <c r="J125" i="21"/>
  <c r="I125" i="21"/>
  <c r="G125" i="21"/>
  <c r="AB124" i="21"/>
  <c r="AA124" i="21"/>
  <c r="Y124" i="21"/>
  <c r="Z124" i="21" s="1"/>
  <c r="X124" i="21"/>
  <c r="V124" i="21"/>
  <c r="U124" i="21"/>
  <c r="M124" i="21"/>
  <c r="K124" i="21"/>
  <c r="L128" i="21" s="1"/>
  <c r="J124" i="21"/>
  <c r="I124" i="21"/>
  <c r="G124" i="21"/>
  <c r="Z123" i="21"/>
  <c r="X123" i="21"/>
  <c r="Y123" i="21" s="1"/>
  <c r="U123" i="21"/>
  <c r="V123" i="21" s="1"/>
  <c r="M123" i="21"/>
  <c r="K123" i="21"/>
  <c r="J123" i="21"/>
  <c r="I123" i="21"/>
  <c r="G123" i="21"/>
  <c r="AA122" i="21"/>
  <c r="AB122" i="21" s="1"/>
  <c r="Y122" i="21"/>
  <c r="Z122" i="21" s="1"/>
  <c r="X122" i="21"/>
  <c r="U122" i="21"/>
  <c r="V122" i="21" s="1"/>
  <c r="M122" i="21"/>
  <c r="K122" i="21"/>
  <c r="J122" i="21"/>
  <c r="I122" i="21"/>
  <c r="G122" i="21"/>
  <c r="X121" i="21"/>
  <c r="Y121" i="21" s="1"/>
  <c r="Z121" i="21" s="1"/>
  <c r="V121" i="21"/>
  <c r="AA121" i="21" s="1"/>
  <c r="AB121" i="21" s="1"/>
  <c r="U121" i="21"/>
  <c r="M121" i="21"/>
  <c r="L121" i="21"/>
  <c r="K121" i="21"/>
  <c r="J121" i="21"/>
  <c r="I121" i="21"/>
  <c r="G121" i="21"/>
  <c r="X120" i="21"/>
  <c r="Y120" i="21" s="1"/>
  <c r="Z120" i="21" s="1"/>
  <c r="U120" i="21"/>
  <c r="V120" i="21" s="1"/>
  <c r="AA120" i="21" s="1"/>
  <c r="AB120" i="21" s="1"/>
  <c r="M120" i="21"/>
  <c r="L120" i="21"/>
  <c r="K120" i="21"/>
  <c r="L122" i="21" s="1"/>
  <c r="J120" i="21"/>
  <c r="I120" i="21"/>
  <c r="G120" i="21"/>
  <c r="Y119" i="21"/>
  <c r="Z119" i="21" s="1"/>
  <c r="X119" i="21"/>
  <c r="U119" i="21"/>
  <c r="V119" i="21" s="1"/>
  <c r="AA119" i="21" s="1"/>
  <c r="AB119" i="21" s="1"/>
  <c r="M119" i="21"/>
  <c r="L119" i="21"/>
  <c r="K119" i="21"/>
  <c r="J119" i="21"/>
  <c r="I119" i="21"/>
  <c r="G119" i="21"/>
  <c r="Z118" i="21"/>
  <c r="X118" i="21"/>
  <c r="Y118" i="21" s="1"/>
  <c r="V118" i="21"/>
  <c r="U118" i="21"/>
  <c r="M118" i="21"/>
  <c r="K118" i="21"/>
  <c r="J118" i="21"/>
  <c r="I118" i="21"/>
  <c r="G118" i="21"/>
  <c r="Y117" i="21"/>
  <c r="Z117" i="21" s="1"/>
  <c r="AA117" i="21" s="1"/>
  <c r="AB117" i="21" s="1"/>
  <c r="X117" i="21"/>
  <c r="V117" i="21"/>
  <c r="U117" i="21"/>
  <c r="M117" i="21"/>
  <c r="K117" i="21"/>
  <c r="J117" i="21"/>
  <c r="I117" i="21"/>
  <c r="G117" i="21"/>
  <c r="X116" i="21"/>
  <c r="Y116" i="21" s="1"/>
  <c r="Z116" i="21" s="1"/>
  <c r="AA116" i="21" s="1"/>
  <c r="AB116" i="21" s="1"/>
  <c r="V116" i="21"/>
  <c r="U116" i="21"/>
  <c r="M116" i="21"/>
  <c r="K116" i="21"/>
  <c r="J116" i="21"/>
  <c r="I116" i="21"/>
  <c r="G116" i="21"/>
  <c r="X115" i="21"/>
  <c r="Y115" i="21" s="1"/>
  <c r="Z115" i="21" s="1"/>
  <c r="AA115" i="21" s="1"/>
  <c r="AB115" i="21" s="1"/>
  <c r="U115" i="21"/>
  <c r="V115" i="21" s="1"/>
  <c r="M115" i="21"/>
  <c r="K115" i="21"/>
  <c r="J115" i="21"/>
  <c r="I115" i="21"/>
  <c r="G115" i="21"/>
  <c r="Z114" i="21"/>
  <c r="AA114" i="21" s="1"/>
  <c r="AB114" i="21" s="1"/>
  <c r="Y114" i="21"/>
  <c r="X114" i="21"/>
  <c r="V114" i="21"/>
  <c r="U114" i="21"/>
  <c r="M114" i="21"/>
  <c r="K114" i="21"/>
  <c r="J114" i="21"/>
  <c r="I114" i="21"/>
  <c r="G114" i="21"/>
  <c r="Z113" i="21"/>
  <c r="AA113" i="21" s="1"/>
  <c r="AB113" i="21" s="1"/>
  <c r="X113" i="21"/>
  <c r="Y113" i="21" s="1"/>
  <c r="U113" i="21"/>
  <c r="V113" i="21" s="1"/>
  <c r="M113" i="21"/>
  <c r="K113" i="21"/>
  <c r="L117" i="21" s="1"/>
  <c r="J113" i="21"/>
  <c r="I113" i="21"/>
  <c r="G113" i="21"/>
  <c r="Y112" i="21"/>
  <c r="Z112" i="21" s="1"/>
  <c r="AA112" i="21" s="1"/>
  <c r="AB112" i="21" s="1"/>
  <c r="X112" i="21"/>
  <c r="V112" i="21"/>
  <c r="U112" i="21"/>
  <c r="M112" i="21"/>
  <c r="K112" i="21"/>
  <c r="L116" i="21" s="1"/>
  <c r="J112" i="21"/>
  <c r="I112" i="21"/>
  <c r="G112" i="21"/>
  <c r="X111" i="21"/>
  <c r="Y111" i="21" s="1"/>
  <c r="Z111" i="21" s="1"/>
  <c r="U111" i="21"/>
  <c r="V111" i="21" s="1"/>
  <c r="M111" i="21"/>
  <c r="K111" i="21"/>
  <c r="J111" i="21"/>
  <c r="I111" i="21"/>
  <c r="G111" i="21"/>
  <c r="Y110" i="21"/>
  <c r="Z110" i="21" s="1"/>
  <c r="X110" i="21"/>
  <c r="U110" i="21"/>
  <c r="V110" i="21" s="1"/>
  <c r="AA110" i="21" s="1"/>
  <c r="AB110" i="21" s="1"/>
  <c r="M110" i="21"/>
  <c r="K110" i="21"/>
  <c r="L114" i="21" s="1"/>
  <c r="J110" i="21"/>
  <c r="I110" i="21"/>
  <c r="G110" i="21"/>
  <c r="X109" i="21"/>
  <c r="Y109" i="21" s="1"/>
  <c r="Z109" i="21" s="1"/>
  <c r="U109" i="21"/>
  <c r="V109" i="21" s="1"/>
  <c r="AA109" i="21" s="1"/>
  <c r="AB109" i="21" s="1"/>
  <c r="M109" i="21"/>
  <c r="K109" i="21"/>
  <c r="J109" i="21"/>
  <c r="I109" i="21"/>
  <c r="G109" i="21"/>
  <c r="X108" i="21"/>
  <c r="Y108" i="21" s="1"/>
  <c r="Z108" i="21" s="1"/>
  <c r="V108" i="21"/>
  <c r="AA108" i="21" s="1"/>
  <c r="AB108" i="21" s="1"/>
  <c r="U108" i="21"/>
  <c r="M108" i="21"/>
  <c r="K108" i="21"/>
  <c r="J108" i="21"/>
  <c r="I108" i="21"/>
  <c r="G108" i="21"/>
  <c r="X107" i="21"/>
  <c r="Y107" i="21" s="1"/>
  <c r="Z107" i="21" s="1"/>
  <c r="V107" i="21"/>
  <c r="AA107" i="21" s="1"/>
  <c r="AB107" i="21" s="1"/>
  <c r="U107" i="21"/>
  <c r="M107" i="21"/>
  <c r="K107" i="21"/>
  <c r="J107" i="21"/>
  <c r="I107" i="21"/>
  <c r="G107" i="21"/>
  <c r="Y106" i="21"/>
  <c r="Z106" i="21" s="1"/>
  <c r="X106" i="21"/>
  <c r="V106" i="21"/>
  <c r="AA106" i="21" s="1"/>
  <c r="AB106" i="21" s="1"/>
  <c r="U106" i="21"/>
  <c r="M106" i="21"/>
  <c r="K106" i="21"/>
  <c r="L107" i="21" s="1"/>
  <c r="J106" i="21"/>
  <c r="I106" i="21"/>
  <c r="G106" i="21"/>
  <c r="X105" i="21"/>
  <c r="Y105" i="21" s="1"/>
  <c r="Z105" i="21" s="1"/>
  <c r="U105" i="21"/>
  <c r="V105" i="21" s="1"/>
  <c r="M105" i="21"/>
  <c r="K105" i="21"/>
  <c r="J105" i="21"/>
  <c r="I105" i="21"/>
  <c r="G105" i="21"/>
  <c r="Y104" i="21"/>
  <c r="Z104" i="21" s="1"/>
  <c r="X104" i="21"/>
  <c r="V104" i="21"/>
  <c r="U104" i="21"/>
  <c r="M104" i="21"/>
  <c r="K104" i="21"/>
  <c r="J104" i="21"/>
  <c r="I104" i="21"/>
  <c r="G104" i="21"/>
  <c r="Y103" i="21"/>
  <c r="Z103" i="21" s="1"/>
  <c r="X103" i="21"/>
  <c r="U103" i="21"/>
  <c r="V103" i="21" s="1"/>
  <c r="AA103" i="21" s="1"/>
  <c r="AB103" i="21" s="1"/>
  <c r="M103" i="21"/>
  <c r="K103" i="21"/>
  <c r="J103" i="21"/>
  <c r="I103" i="21"/>
  <c r="G103" i="21"/>
  <c r="Y102" i="21"/>
  <c r="Z102" i="21" s="1"/>
  <c r="X102" i="21"/>
  <c r="V102" i="21"/>
  <c r="U102" i="21"/>
  <c r="M102" i="21"/>
  <c r="K102" i="21"/>
  <c r="J102" i="21"/>
  <c r="I102" i="21"/>
  <c r="G102" i="21"/>
  <c r="X101" i="21"/>
  <c r="Y101" i="21" s="1"/>
  <c r="Z101" i="21" s="1"/>
  <c r="U101" i="21"/>
  <c r="V101" i="21" s="1"/>
  <c r="AA101" i="21" s="1"/>
  <c r="AB101" i="21" s="1"/>
  <c r="M101" i="21"/>
  <c r="K101" i="21"/>
  <c r="L105" i="21" s="1"/>
  <c r="J101" i="21"/>
  <c r="I101" i="21"/>
  <c r="G101" i="21"/>
  <c r="Y100" i="21"/>
  <c r="Z100" i="21" s="1"/>
  <c r="AA100" i="21" s="1"/>
  <c r="AB100" i="21" s="1"/>
  <c r="X100" i="21"/>
  <c r="V100" i="21"/>
  <c r="U100" i="21"/>
  <c r="M100" i="21"/>
  <c r="K100" i="21"/>
  <c r="J100" i="21"/>
  <c r="I100" i="21"/>
  <c r="G100" i="21"/>
  <c r="X99" i="21"/>
  <c r="Y99" i="21" s="1"/>
  <c r="Z99" i="21" s="1"/>
  <c r="U99" i="21"/>
  <c r="V99" i="21" s="1"/>
  <c r="M99" i="21"/>
  <c r="K99" i="21"/>
  <c r="J99" i="21"/>
  <c r="I99" i="21"/>
  <c r="G99" i="21"/>
  <c r="Y98" i="21"/>
  <c r="Z98" i="21" s="1"/>
  <c r="AA98" i="21" s="1"/>
  <c r="AB98" i="21" s="1"/>
  <c r="X98" i="21"/>
  <c r="U98" i="21"/>
  <c r="V98" i="21" s="1"/>
  <c r="M98" i="21"/>
  <c r="K98" i="21"/>
  <c r="J98" i="21"/>
  <c r="I98" i="21"/>
  <c r="G98" i="21"/>
  <c r="X97" i="21"/>
  <c r="Y97" i="21" s="1"/>
  <c r="Z97" i="21" s="1"/>
  <c r="U97" i="21"/>
  <c r="V97" i="21" s="1"/>
  <c r="M97" i="21"/>
  <c r="K97" i="21"/>
  <c r="J97" i="21"/>
  <c r="I97" i="21"/>
  <c r="G97" i="21"/>
  <c r="X96" i="21"/>
  <c r="Y96" i="21" s="1"/>
  <c r="Z96" i="21" s="1"/>
  <c r="U96" i="21"/>
  <c r="V96" i="21" s="1"/>
  <c r="M96" i="21"/>
  <c r="K96" i="21"/>
  <c r="J96" i="21"/>
  <c r="I96" i="21"/>
  <c r="G96" i="21"/>
  <c r="X95" i="21"/>
  <c r="Y95" i="21" s="1"/>
  <c r="Z95" i="21" s="1"/>
  <c r="U95" i="21"/>
  <c r="V95" i="21" s="1"/>
  <c r="M95" i="21"/>
  <c r="L95" i="21"/>
  <c r="K95" i="21"/>
  <c r="J95" i="21"/>
  <c r="I95" i="21"/>
  <c r="G95" i="21"/>
  <c r="X94" i="21"/>
  <c r="Y94" i="21" s="1"/>
  <c r="Z94" i="21" s="1"/>
  <c r="U94" i="21"/>
  <c r="V94" i="21" s="1"/>
  <c r="AA94" i="21" s="1"/>
  <c r="AB94" i="21" s="1"/>
  <c r="M94" i="21"/>
  <c r="K94" i="21"/>
  <c r="L96" i="21" s="1"/>
  <c r="J94" i="21"/>
  <c r="I94" i="21"/>
  <c r="G94" i="21"/>
  <c r="X93" i="21"/>
  <c r="Y93" i="21" s="1"/>
  <c r="Z93" i="21" s="1"/>
  <c r="U93" i="21"/>
  <c r="V93" i="21" s="1"/>
  <c r="M93" i="21"/>
  <c r="L93" i="21"/>
  <c r="K93" i="21"/>
  <c r="J93" i="21"/>
  <c r="I93" i="21"/>
  <c r="G93" i="21"/>
  <c r="X92" i="21"/>
  <c r="Y92" i="21" s="1"/>
  <c r="Z92" i="21" s="1"/>
  <c r="V92" i="21"/>
  <c r="AA92" i="21" s="1"/>
  <c r="AB92" i="21" s="1"/>
  <c r="U92" i="21"/>
  <c r="M92" i="21"/>
  <c r="K92" i="21"/>
  <c r="J92" i="21"/>
  <c r="I92" i="21"/>
  <c r="G92" i="21"/>
  <c r="X91" i="21"/>
  <c r="Y91" i="21" s="1"/>
  <c r="Z91" i="21" s="1"/>
  <c r="U91" i="21"/>
  <c r="V91" i="21" s="1"/>
  <c r="AA91" i="21" s="1"/>
  <c r="AB91" i="21" s="1"/>
  <c r="M91" i="21"/>
  <c r="K91" i="21"/>
  <c r="J91" i="21"/>
  <c r="I91" i="21"/>
  <c r="G91" i="21"/>
  <c r="AA90" i="21"/>
  <c r="AB90" i="21" s="1"/>
  <c r="Z90" i="21"/>
  <c r="Y90" i="21"/>
  <c r="X90" i="21"/>
  <c r="V90" i="21"/>
  <c r="U90" i="21"/>
  <c r="M90" i="21"/>
  <c r="K90" i="21"/>
  <c r="L94" i="21" s="1"/>
  <c r="J90" i="21"/>
  <c r="I90" i="21"/>
  <c r="G90" i="21"/>
  <c r="AA89" i="21"/>
  <c r="AB89" i="21" s="1"/>
  <c r="Z89" i="21"/>
  <c r="X89" i="21"/>
  <c r="Y89" i="21" s="1"/>
  <c r="U89" i="21"/>
  <c r="V89" i="21" s="1"/>
  <c r="M89" i="21"/>
  <c r="K89" i="21"/>
  <c r="J89" i="21"/>
  <c r="I89" i="21"/>
  <c r="G89" i="21"/>
  <c r="AB88" i="21"/>
  <c r="AA88" i="21"/>
  <c r="Y88" i="21"/>
  <c r="Z88" i="21" s="1"/>
  <c r="X88" i="21"/>
  <c r="V88" i="21"/>
  <c r="U88" i="21"/>
  <c r="M88" i="21"/>
  <c r="K88" i="21"/>
  <c r="L92" i="21" s="1"/>
  <c r="J88" i="21"/>
  <c r="I88" i="21"/>
  <c r="G88" i="21"/>
  <c r="Z87" i="21"/>
  <c r="X87" i="21"/>
  <c r="Y87" i="21" s="1"/>
  <c r="U87" i="21"/>
  <c r="V87" i="21" s="1"/>
  <c r="M87" i="21"/>
  <c r="K87" i="21"/>
  <c r="J87" i="21"/>
  <c r="I87" i="21"/>
  <c r="G87" i="21"/>
  <c r="Y86" i="21"/>
  <c r="Z86" i="21" s="1"/>
  <c r="X86" i="21"/>
  <c r="U86" i="21"/>
  <c r="V86" i="21" s="1"/>
  <c r="AA86" i="21" s="1"/>
  <c r="AB86" i="21" s="1"/>
  <c r="M86" i="21"/>
  <c r="K86" i="21"/>
  <c r="J86" i="21"/>
  <c r="I86" i="21"/>
  <c r="G86" i="21"/>
  <c r="X85" i="21"/>
  <c r="Y85" i="21" s="1"/>
  <c r="Z85" i="21" s="1"/>
  <c r="V85" i="21"/>
  <c r="AA85" i="21" s="1"/>
  <c r="AB85" i="21" s="1"/>
  <c r="U85" i="21"/>
  <c r="M85" i="21"/>
  <c r="L85" i="21"/>
  <c r="K85" i="21"/>
  <c r="J85" i="21"/>
  <c r="I85" i="21"/>
  <c r="G85" i="21"/>
  <c r="X84" i="21"/>
  <c r="Y84" i="21" s="1"/>
  <c r="Z84" i="21" s="1"/>
  <c r="U84" i="21"/>
  <c r="V84" i="21" s="1"/>
  <c r="AA84" i="21" s="1"/>
  <c r="AB84" i="21" s="1"/>
  <c r="M84" i="21"/>
  <c r="L84" i="21"/>
  <c r="K84" i="21"/>
  <c r="L86" i="21" s="1"/>
  <c r="J84" i="21"/>
  <c r="I84" i="21"/>
  <c r="G84" i="21"/>
  <c r="Y83" i="21"/>
  <c r="Z83" i="21" s="1"/>
  <c r="X83" i="21"/>
  <c r="U83" i="21"/>
  <c r="V83" i="21" s="1"/>
  <c r="AA83" i="21" s="1"/>
  <c r="AB83" i="21" s="1"/>
  <c r="M83" i="21"/>
  <c r="L83" i="21"/>
  <c r="K83" i="21"/>
  <c r="J83" i="21"/>
  <c r="I83" i="21"/>
  <c r="G83" i="21"/>
  <c r="Z82" i="21"/>
  <c r="X82" i="21"/>
  <c r="Y82" i="21" s="1"/>
  <c r="V82" i="21"/>
  <c r="U82" i="21"/>
  <c r="M82" i="21"/>
  <c r="K82" i="21"/>
  <c r="J82" i="21"/>
  <c r="I82" i="21"/>
  <c r="G82" i="21"/>
  <c r="Y81" i="21"/>
  <c r="Z81" i="21" s="1"/>
  <c r="AA81" i="21" s="1"/>
  <c r="AB81" i="21" s="1"/>
  <c r="X81" i="21"/>
  <c r="V81" i="21"/>
  <c r="U81" i="21"/>
  <c r="M81" i="21"/>
  <c r="K81" i="21"/>
  <c r="J81" i="21"/>
  <c r="I81" i="21"/>
  <c r="G81" i="21"/>
  <c r="AA80" i="21"/>
  <c r="AB80" i="21" s="1"/>
  <c r="Z80" i="21"/>
  <c r="X80" i="21"/>
  <c r="Y80" i="21" s="1"/>
  <c r="V80" i="21"/>
  <c r="U80" i="21"/>
  <c r="M80" i="21"/>
  <c r="K80" i="21"/>
  <c r="J80" i="21"/>
  <c r="I80" i="21"/>
  <c r="G80" i="21"/>
  <c r="AA79" i="21"/>
  <c r="AB79" i="21" s="1"/>
  <c r="X79" i="21"/>
  <c r="Y79" i="21" s="1"/>
  <c r="Z79" i="21" s="1"/>
  <c r="U79" i="21"/>
  <c r="V79" i="21" s="1"/>
  <c r="M79" i="21"/>
  <c r="K79" i="21"/>
  <c r="J79" i="21"/>
  <c r="I79" i="21"/>
  <c r="G79" i="21"/>
  <c r="Y78" i="21"/>
  <c r="Z78" i="21" s="1"/>
  <c r="AA78" i="21" s="1"/>
  <c r="AB78" i="21" s="1"/>
  <c r="X78" i="21"/>
  <c r="V78" i="21"/>
  <c r="U78" i="21"/>
  <c r="M78" i="21"/>
  <c r="K78" i="21"/>
  <c r="J78" i="21"/>
  <c r="I78" i="21"/>
  <c r="G78" i="21"/>
  <c r="X77" i="21"/>
  <c r="Y77" i="21" s="1"/>
  <c r="Z77" i="21" s="1"/>
  <c r="AA77" i="21" s="1"/>
  <c r="AB77" i="21" s="1"/>
  <c r="U77" i="21"/>
  <c r="V77" i="21" s="1"/>
  <c r="M77" i="21"/>
  <c r="K77" i="21"/>
  <c r="L81" i="21" s="1"/>
  <c r="J77" i="21"/>
  <c r="I77" i="21"/>
  <c r="G77" i="21"/>
  <c r="Y76" i="21"/>
  <c r="Z76" i="21" s="1"/>
  <c r="X76" i="21"/>
  <c r="V76" i="21"/>
  <c r="U76" i="21"/>
  <c r="M76" i="21"/>
  <c r="K76" i="21"/>
  <c r="L80" i="21" s="1"/>
  <c r="J76" i="21"/>
  <c r="I76" i="21"/>
  <c r="G76" i="21"/>
  <c r="X75" i="21"/>
  <c r="Y75" i="21" s="1"/>
  <c r="Z75" i="21" s="1"/>
  <c r="U75" i="21"/>
  <c r="V75" i="21" s="1"/>
  <c r="M75" i="21"/>
  <c r="K75" i="21"/>
  <c r="J75" i="21"/>
  <c r="I75" i="21"/>
  <c r="G75" i="21"/>
  <c r="Y74" i="21"/>
  <c r="Z74" i="21" s="1"/>
  <c r="X74" i="21"/>
  <c r="U74" i="21"/>
  <c r="V74" i="21" s="1"/>
  <c r="AA74" i="21" s="1"/>
  <c r="AB74" i="21" s="1"/>
  <c r="M74" i="21"/>
  <c r="K74" i="21"/>
  <c r="J74" i="21"/>
  <c r="I74" i="21"/>
  <c r="G74" i="21"/>
  <c r="X73" i="21"/>
  <c r="Y73" i="21" s="1"/>
  <c r="Z73" i="21" s="1"/>
  <c r="U73" i="21"/>
  <c r="V73" i="21" s="1"/>
  <c r="AA73" i="21" s="1"/>
  <c r="AB73" i="21" s="1"/>
  <c r="M73" i="21"/>
  <c r="L73" i="21"/>
  <c r="K73" i="21"/>
  <c r="J73" i="21"/>
  <c r="I73" i="21"/>
  <c r="G73" i="21"/>
  <c r="X72" i="21"/>
  <c r="Y72" i="21" s="1"/>
  <c r="Z72" i="21" s="1"/>
  <c r="U72" i="21"/>
  <c r="V72" i="21" s="1"/>
  <c r="AA72" i="21" s="1"/>
  <c r="AB72" i="21" s="1"/>
  <c r="M72" i="21"/>
  <c r="K72" i="21"/>
  <c r="J72" i="21"/>
  <c r="I72" i="21"/>
  <c r="G72" i="21"/>
  <c r="X71" i="21"/>
  <c r="Y71" i="21" s="1"/>
  <c r="Z71" i="21" s="1"/>
  <c r="V71" i="21"/>
  <c r="U71" i="21"/>
  <c r="M71" i="21"/>
  <c r="L71" i="21"/>
  <c r="K71" i="21"/>
  <c r="J71" i="21"/>
  <c r="I71" i="21"/>
  <c r="G71" i="21"/>
  <c r="Z70" i="21"/>
  <c r="Y70" i="21"/>
  <c r="X70" i="21"/>
  <c r="V70" i="21"/>
  <c r="U70" i="21"/>
  <c r="M70" i="21"/>
  <c r="K70" i="21"/>
  <c r="J70" i="21"/>
  <c r="I70" i="21"/>
  <c r="G70" i="21"/>
  <c r="X69" i="21"/>
  <c r="Y69" i="21" s="1"/>
  <c r="Z69" i="21" s="1"/>
  <c r="AA69" i="21" s="1"/>
  <c r="AB69" i="21" s="1"/>
  <c r="U69" i="21"/>
  <c r="V69" i="21" s="1"/>
  <c r="M69" i="21"/>
  <c r="K69" i="21"/>
  <c r="J69" i="21"/>
  <c r="I69" i="21"/>
  <c r="G69" i="21"/>
  <c r="AB68" i="21"/>
  <c r="Z68" i="21"/>
  <c r="AA68" i="21" s="1"/>
  <c r="Y68" i="21"/>
  <c r="X68" i="21"/>
  <c r="V68" i="21"/>
  <c r="U68" i="21"/>
  <c r="M68" i="21"/>
  <c r="K68" i="21"/>
  <c r="J68" i="21"/>
  <c r="I68" i="21"/>
  <c r="G68" i="21"/>
  <c r="Y67" i="21"/>
  <c r="Z67" i="21" s="1"/>
  <c r="AA67" i="21" s="1"/>
  <c r="AB67" i="21" s="1"/>
  <c r="X67" i="21"/>
  <c r="U67" i="21"/>
  <c r="V67" i="21" s="1"/>
  <c r="M67" i="21"/>
  <c r="K67" i="21"/>
  <c r="J67" i="21"/>
  <c r="I67" i="21"/>
  <c r="G67" i="21"/>
  <c r="Z66" i="21"/>
  <c r="AA66" i="21" s="1"/>
  <c r="AB66" i="21" s="1"/>
  <c r="Y66" i="21"/>
  <c r="X66" i="21"/>
  <c r="V66" i="21"/>
  <c r="U66" i="21"/>
  <c r="M66" i="21"/>
  <c r="K66" i="21"/>
  <c r="L70" i="21" s="1"/>
  <c r="J66" i="21"/>
  <c r="I66" i="21"/>
  <c r="G66" i="21"/>
  <c r="X65" i="21"/>
  <c r="Y65" i="21" s="1"/>
  <c r="Z65" i="21" s="1"/>
  <c r="AA65" i="21" s="1"/>
  <c r="AB65" i="21" s="1"/>
  <c r="U65" i="21"/>
  <c r="V65" i="21" s="1"/>
  <c r="M65" i="21"/>
  <c r="K65" i="21"/>
  <c r="L69" i="21" s="1"/>
  <c r="J65" i="21"/>
  <c r="I65" i="21"/>
  <c r="G65" i="21"/>
  <c r="Y64" i="21"/>
  <c r="Z64" i="21" s="1"/>
  <c r="X64" i="21"/>
  <c r="V64" i="21"/>
  <c r="U64" i="21"/>
  <c r="M64" i="21"/>
  <c r="K64" i="21"/>
  <c r="L68" i="21" s="1"/>
  <c r="J64" i="21"/>
  <c r="I64" i="21"/>
  <c r="G64" i="21"/>
  <c r="X63" i="21"/>
  <c r="Y63" i="21" s="1"/>
  <c r="Z63" i="21" s="1"/>
  <c r="U63" i="21"/>
  <c r="V63" i="21" s="1"/>
  <c r="M63" i="21"/>
  <c r="L63" i="21"/>
  <c r="K63" i="21"/>
  <c r="L67" i="21" s="1"/>
  <c r="J63" i="21"/>
  <c r="I63" i="21"/>
  <c r="G63" i="21"/>
  <c r="Y62" i="21"/>
  <c r="Z62" i="21" s="1"/>
  <c r="X62" i="21"/>
  <c r="U62" i="21"/>
  <c r="V62" i="21" s="1"/>
  <c r="AA62" i="21" s="1"/>
  <c r="AB62" i="21" s="1"/>
  <c r="M62" i="21"/>
  <c r="K62" i="21"/>
  <c r="L66" i="21" s="1"/>
  <c r="J62" i="21"/>
  <c r="I62" i="21"/>
  <c r="G62" i="21"/>
  <c r="X61" i="21"/>
  <c r="Y61" i="21" s="1"/>
  <c r="Z61" i="21" s="1"/>
  <c r="U61" i="21"/>
  <c r="V61" i="21" s="1"/>
  <c r="AA61" i="21" s="1"/>
  <c r="AB61" i="21" s="1"/>
  <c r="M61" i="21"/>
  <c r="L61" i="21"/>
  <c r="K61" i="21"/>
  <c r="J61" i="21"/>
  <c r="I61" i="21"/>
  <c r="G61" i="21"/>
  <c r="X60" i="21"/>
  <c r="Y60" i="21" s="1"/>
  <c r="Z60" i="21" s="1"/>
  <c r="U60" i="21"/>
  <c r="V60" i="21" s="1"/>
  <c r="AA60" i="21" s="1"/>
  <c r="AB60" i="21" s="1"/>
  <c r="M60" i="21"/>
  <c r="K60" i="21"/>
  <c r="L64" i="21" s="1"/>
  <c r="J60" i="21"/>
  <c r="I60" i="21"/>
  <c r="G60" i="21"/>
  <c r="X59" i="21"/>
  <c r="Y59" i="21" s="1"/>
  <c r="Z59" i="21" s="1"/>
  <c r="V59" i="21"/>
  <c r="U59" i="21"/>
  <c r="M59" i="21"/>
  <c r="L59" i="21"/>
  <c r="K59" i="21"/>
  <c r="J59" i="21"/>
  <c r="I59" i="21"/>
  <c r="G59" i="21"/>
  <c r="Y58" i="21"/>
  <c r="Z58" i="21" s="1"/>
  <c r="X58" i="21"/>
  <c r="V58" i="21"/>
  <c r="U58" i="21"/>
  <c r="M58" i="21"/>
  <c r="K58" i="21"/>
  <c r="J58" i="21"/>
  <c r="I58" i="21"/>
  <c r="G58" i="21"/>
  <c r="X57" i="21"/>
  <c r="Y57" i="21" s="1"/>
  <c r="Z57" i="21" s="1"/>
  <c r="U57" i="21"/>
  <c r="V57" i="21" s="1"/>
  <c r="AA57" i="21" s="1"/>
  <c r="AB57" i="21" s="1"/>
  <c r="M57" i="21"/>
  <c r="K57" i="21"/>
  <c r="J57" i="21"/>
  <c r="I57" i="21"/>
  <c r="G57" i="21"/>
  <c r="Z56" i="21"/>
  <c r="AA56" i="21" s="1"/>
  <c r="AB56" i="21" s="1"/>
  <c r="Y56" i="21"/>
  <c r="X56" i="21"/>
  <c r="V56" i="21"/>
  <c r="U56" i="21"/>
  <c r="M56" i="21"/>
  <c r="K56" i="21"/>
  <c r="J56" i="21"/>
  <c r="I56" i="21"/>
  <c r="G56" i="21"/>
  <c r="AB55" i="21"/>
  <c r="Y55" i="21"/>
  <c r="Z55" i="21" s="1"/>
  <c r="AA55" i="21" s="1"/>
  <c r="X55" i="21"/>
  <c r="U55" i="21"/>
  <c r="V55" i="21" s="1"/>
  <c r="M55" i="21"/>
  <c r="K55" i="21"/>
  <c r="J55" i="21"/>
  <c r="I55" i="21"/>
  <c r="G55" i="21"/>
  <c r="Y54" i="21"/>
  <c r="Z54" i="21" s="1"/>
  <c r="AA54" i="21" s="1"/>
  <c r="AB54" i="21" s="1"/>
  <c r="X54" i="21"/>
  <c r="V54" i="21"/>
  <c r="U54" i="21"/>
  <c r="M54" i="21"/>
  <c r="K54" i="21"/>
  <c r="L58" i="21" s="1"/>
  <c r="J54" i="21"/>
  <c r="I54" i="21"/>
  <c r="G54" i="21"/>
  <c r="X53" i="21"/>
  <c r="Y53" i="21" s="1"/>
  <c r="Z53" i="21" s="1"/>
  <c r="AA53" i="21" s="1"/>
  <c r="AB53" i="21" s="1"/>
  <c r="U53" i="21"/>
  <c r="V53" i="21" s="1"/>
  <c r="M53" i="21"/>
  <c r="K53" i="21"/>
  <c r="L57" i="21" s="1"/>
  <c r="J53" i="21"/>
  <c r="Y52" i="21"/>
  <c r="Z52" i="21" s="1"/>
  <c r="X52" i="21"/>
  <c r="V52" i="21"/>
  <c r="U52" i="21"/>
  <c r="M52" i="21"/>
  <c r="K52" i="21"/>
  <c r="J52" i="21"/>
  <c r="H52" i="21"/>
  <c r="F52" i="21"/>
  <c r="X51" i="21"/>
  <c r="Y51" i="21" s="1"/>
  <c r="Z51" i="21" s="1"/>
  <c r="U51" i="21"/>
  <c r="V51" i="21" s="1"/>
  <c r="AA51" i="21" s="1"/>
  <c r="AB51" i="21" s="1"/>
  <c r="M51" i="21"/>
  <c r="K51" i="21"/>
  <c r="L55" i="21" s="1"/>
  <c r="J51" i="21"/>
  <c r="H51" i="21"/>
  <c r="F51" i="21"/>
  <c r="Y50" i="21"/>
  <c r="Z50" i="21" s="1"/>
  <c r="X50" i="21"/>
  <c r="V50" i="21"/>
  <c r="AA50" i="21" s="1"/>
  <c r="AB50" i="21" s="1"/>
  <c r="U50" i="21"/>
  <c r="M50" i="21"/>
  <c r="K50" i="21"/>
  <c r="J50" i="21"/>
  <c r="H50" i="21"/>
  <c r="F50" i="21"/>
  <c r="X49" i="21"/>
  <c r="Y49" i="21" s="1"/>
  <c r="Z49" i="21" s="1"/>
  <c r="U49" i="21"/>
  <c r="V49" i="21" s="1"/>
  <c r="M49" i="21"/>
  <c r="K49" i="21"/>
  <c r="J49" i="21"/>
  <c r="H49" i="21"/>
  <c r="F49" i="21"/>
  <c r="Y48" i="21"/>
  <c r="Z48" i="21" s="1"/>
  <c r="AA48" i="21" s="1"/>
  <c r="AB48" i="21" s="1"/>
  <c r="X48" i="21"/>
  <c r="U48" i="21"/>
  <c r="V48" i="21" s="1"/>
  <c r="M48" i="21"/>
  <c r="K48" i="21"/>
  <c r="J48" i="21"/>
  <c r="H48" i="21"/>
  <c r="F48" i="21"/>
  <c r="Z47" i="21"/>
  <c r="X47" i="21"/>
  <c r="Y47" i="21" s="1"/>
  <c r="V47" i="21"/>
  <c r="U47" i="21"/>
  <c r="M47" i="21"/>
  <c r="K47" i="21"/>
  <c r="J47" i="21"/>
  <c r="H47" i="21"/>
  <c r="F47" i="21"/>
  <c r="X46" i="21"/>
  <c r="Y46" i="21" s="1"/>
  <c r="Z46" i="21" s="1"/>
  <c r="V46" i="21"/>
  <c r="AA46" i="21" s="1"/>
  <c r="AB46" i="21" s="1"/>
  <c r="U46" i="21"/>
  <c r="M46" i="21"/>
  <c r="L46" i="21"/>
  <c r="K46" i="21"/>
  <c r="J46" i="21"/>
  <c r="H46" i="21"/>
  <c r="F46" i="21"/>
  <c r="Y45" i="21"/>
  <c r="Z45" i="21" s="1"/>
  <c r="X45" i="21"/>
  <c r="U45" i="21"/>
  <c r="V45" i="21" s="1"/>
  <c r="AA45" i="21" s="1"/>
  <c r="AB45" i="21" s="1"/>
  <c r="M45" i="21"/>
  <c r="L45" i="21"/>
  <c r="K45" i="21"/>
  <c r="J45" i="21"/>
  <c r="H45" i="21"/>
  <c r="F45" i="21"/>
  <c r="X44" i="21"/>
  <c r="Y44" i="21" s="1"/>
  <c r="Z44" i="21" s="1"/>
  <c r="U44" i="21"/>
  <c r="V44" i="21" s="1"/>
  <c r="AA44" i="21" s="1"/>
  <c r="AB44" i="21" s="1"/>
  <c r="M44" i="21"/>
  <c r="K44" i="21"/>
  <c r="L47" i="21" s="1"/>
  <c r="J44" i="21"/>
  <c r="H44" i="21"/>
  <c r="F44" i="21"/>
  <c r="X43" i="21"/>
  <c r="Y43" i="21" s="1"/>
  <c r="Z43" i="21" s="1"/>
  <c r="V43" i="21"/>
  <c r="AA43" i="21" s="1"/>
  <c r="AB43" i="21" s="1"/>
  <c r="U43" i="21"/>
  <c r="M43" i="21"/>
  <c r="K43" i="21"/>
  <c r="J43" i="21"/>
  <c r="H43" i="21"/>
  <c r="F43" i="21"/>
  <c r="X42" i="21"/>
  <c r="Y42" i="21" s="1"/>
  <c r="Z42" i="21" s="1"/>
  <c r="V42" i="21"/>
  <c r="AA42" i="21" s="1"/>
  <c r="AB42" i="21" s="1"/>
  <c r="U42" i="21"/>
  <c r="M42" i="21"/>
  <c r="K42" i="21"/>
  <c r="J42" i="21"/>
  <c r="H42" i="21"/>
  <c r="F42" i="21"/>
  <c r="X41" i="21"/>
  <c r="Y41" i="21" s="1"/>
  <c r="Z41" i="21" s="1"/>
  <c r="U41" i="21"/>
  <c r="V41" i="21" s="1"/>
  <c r="AA41" i="21" s="1"/>
  <c r="AB41" i="21" s="1"/>
  <c r="M41" i="21"/>
  <c r="K41" i="21"/>
  <c r="J41" i="21"/>
  <c r="H41" i="21"/>
  <c r="F41" i="21"/>
  <c r="Y40" i="21"/>
  <c r="Z40" i="21" s="1"/>
  <c r="X40" i="21"/>
  <c r="V40" i="21"/>
  <c r="AA40" i="21" s="1"/>
  <c r="AB40" i="21" s="1"/>
  <c r="U40" i="21"/>
  <c r="M40" i="21"/>
  <c r="K40" i="21"/>
  <c r="L44" i="21" s="1"/>
  <c r="J40" i="21"/>
  <c r="H40" i="21"/>
  <c r="F40" i="21"/>
  <c r="X39" i="21"/>
  <c r="Y39" i="21" s="1"/>
  <c r="Z39" i="21" s="1"/>
  <c r="U39" i="21"/>
  <c r="V39" i="21" s="1"/>
  <c r="AA39" i="21" s="1"/>
  <c r="AB39" i="21" s="1"/>
  <c r="M39" i="21"/>
  <c r="K39" i="21"/>
  <c r="J39" i="21"/>
  <c r="H39" i="21"/>
  <c r="F39" i="21"/>
  <c r="Y38" i="21"/>
  <c r="Z38" i="21" s="1"/>
  <c r="X38" i="21"/>
  <c r="V38" i="21"/>
  <c r="AA38" i="21" s="1"/>
  <c r="AB38" i="21" s="1"/>
  <c r="U38" i="21"/>
  <c r="M38" i="21"/>
  <c r="K38" i="21"/>
  <c r="J38" i="21"/>
  <c r="H38" i="21"/>
  <c r="F38" i="21"/>
  <c r="X37" i="21"/>
  <c r="Y37" i="21" s="1"/>
  <c r="Z37" i="21" s="1"/>
  <c r="U37" i="21"/>
  <c r="V37" i="21" s="1"/>
  <c r="M37" i="21"/>
  <c r="K37" i="21"/>
  <c r="J37" i="21"/>
  <c r="H37" i="21"/>
  <c r="F37" i="21"/>
  <c r="Y36" i="21"/>
  <c r="Z36" i="21" s="1"/>
  <c r="AA36" i="21" s="1"/>
  <c r="AB36" i="21" s="1"/>
  <c r="X36" i="21"/>
  <c r="U36" i="21"/>
  <c r="V36" i="21" s="1"/>
  <c r="M36" i="21"/>
  <c r="K36" i="21"/>
  <c r="J36" i="21"/>
  <c r="H36" i="21"/>
  <c r="F36" i="21"/>
  <c r="Z35" i="21"/>
  <c r="X35" i="21"/>
  <c r="Y35" i="21" s="1"/>
  <c r="V35" i="21"/>
  <c r="U35" i="21"/>
  <c r="M35" i="21"/>
  <c r="K35" i="21"/>
  <c r="J35" i="21"/>
  <c r="H35" i="21"/>
  <c r="F35" i="21"/>
  <c r="X34" i="21"/>
  <c r="Y34" i="21" s="1"/>
  <c r="Z34" i="21" s="1"/>
  <c r="V34" i="21"/>
  <c r="AA34" i="21" s="1"/>
  <c r="AB34" i="21" s="1"/>
  <c r="U34" i="21"/>
  <c r="M34" i="21"/>
  <c r="L34" i="21"/>
  <c r="K34" i="21"/>
  <c r="J34" i="21"/>
  <c r="H34" i="21"/>
  <c r="F34" i="21"/>
  <c r="Y33" i="21"/>
  <c r="Z33" i="21" s="1"/>
  <c r="X33" i="21"/>
  <c r="U33" i="21"/>
  <c r="V33" i="21" s="1"/>
  <c r="AA33" i="21" s="1"/>
  <c r="AB33" i="21" s="1"/>
  <c r="M33" i="21"/>
  <c r="L33" i="21"/>
  <c r="K33" i="21"/>
  <c r="J33" i="21"/>
  <c r="H33" i="21"/>
  <c r="F33" i="21"/>
  <c r="X32" i="21"/>
  <c r="Y32" i="21" s="1"/>
  <c r="Z32" i="21" s="1"/>
  <c r="U32" i="21"/>
  <c r="V32" i="21" s="1"/>
  <c r="AA32" i="21" s="1"/>
  <c r="AB32" i="21" s="1"/>
  <c r="M32" i="21"/>
  <c r="K32" i="21"/>
  <c r="L35" i="21" s="1"/>
  <c r="J32" i="21"/>
  <c r="H32" i="21"/>
  <c r="F32" i="21"/>
  <c r="X31" i="21"/>
  <c r="Y31" i="21" s="1"/>
  <c r="Z31" i="21" s="1"/>
  <c r="V31" i="21"/>
  <c r="AA31" i="21" s="1"/>
  <c r="AB31" i="21" s="1"/>
  <c r="U31" i="21"/>
  <c r="M31" i="21"/>
  <c r="K31" i="21"/>
  <c r="J31" i="21"/>
  <c r="H31" i="21"/>
  <c r="F31" i="21"/>
  <c r="X30" i="21"/>
  <c r="Y30" i="21" s="1"/>
  <c r="Z30" i="21" s="1"/>
  <c r="V30" i="21"/>
  <c r="AA30" i="21" s="1"/>
  <c r="AB30" i="21" s="1"/>
  <c r="U30" i="21"/>
  <c r="M30" i="21"/>
  <c r="K30" i="21"/>
  <c r="J30" i="21"/>
  <c r="H30" i="21"/>
  <c r="F30" i="21"/>
  <c r="X29" i="21"/>
  <c r="Y29" i="21" s="1"/>
  <c r="Z29" i="21" s="1"/>
  <c r="U29" i="21"/>
  <c r="V29" i="21" s="1"/>
  <c r="AA29" i="21" s="1"/>
  <c r="AB29" i="21" s="1"/>
  <c r="M29" i="21"/>
  <c r="K29" i="21"/>
  <c r="J29" i="21"/>
  <c r="H29" i="21"/>
  <c r="F29" i="21"/>
  <c r="Y28" i="21"/>
  <c r="Z28" i="21" s="1"/>
  <c r="X28" i="21"/>
  <c r="V28" i="21"/>
  <c r="U28" i="21"/>
  <c r="M28" i="21"/>
  <c r="K28" i="21"/>
  <c r="L32" i="21" s="1"/>
  <c r="J28" i="21"/>
  <c r="H28" i="21"/>
  <c r="F28" i="21"/>
  <c r="X27" i="21"/>
  <c r="Y27" i="21" s="1"/>
  <c r="Z27" i="21" s="1"/>
  <c r="U27" i="21"/>
  <c r="V27" i="21" s="1"/>
  <c r="AA27" i="21" s="1"/>
  <c r="AB27" i="21" s="1"/>
  <c r="M27" i="21"/>
  <c r="K27" i="21"/>
  <c r="L31" i="21" s="1"/>
  <c r="J27" i="21"/>
  <c r="H27" i="21"/>
  <c r="F27" i="21"/>
  <c r="Y26" i="21"/>
  <c r="Z26" i="21" s="1"/>
  <c r="X26" i="21"/>
  <c r="V26" i="21"/>
  <c r="AA26" i="21" s="1"/>
  <c r="AB26" i="21" s="1"/>
  <c r="U26" i="21"/>
  <c r="M26" i="21"/>
  <c r="K26" i="21"/>
  <c r="J26" i="21"/>
  <c r="H26" i="21"/>
  <c r="F26" i="21"/>
  <c r="X25" i="21"/>
  <c r="Y25" i="21" s="1"/>
  <c r="Z25" i="21" s="1"/>
  <c r="U25" i="21"/>
  <c r="V25" i="21" s="1"/>
  <c r="M25" i="21"/>
  <c r="K25" i="21"/>
  <c r="J25" i="21"/>
  <c r="H25" i="21"/>
  <c r="F25" i="21"/>
  <c r="Y24" i="21"/>
  <c r="Z24" i="21" s="1"/>
  <c r="AA24" i="21" s="1"/>
  <c r="AB24" i="21" s="1"/>
  <c r="X24" i="21"/>
  <c r="U24" i="21"/>
  <c r="V24" i="21" s="1"/>
  <c r="M24" i="21"/>
  <c r="K24" i="21"/>
  <c r="J24" i="21"/>
  <c r="H24" i="21"/>
  <c r="F24" i="21"/>
  <c r="Z23" i="21"/>
  <c r="X23" i="21"/>
  <c r="Y23" i="21" s="1"/>
  <c r="V23" i="21"/>
  <c r="U23" i="21"/>
  <c r="M23" i="21"/>
  <c r="K23" i="21"/>
  <c r="J23" i="21"/>
  <c r="H23" i="21"/>
  <c r="F23" i="21"/>
  <c r="X22" i="21"/>
  <c r="Y22" i="21" s="1"/>
  <c r="Z22" i="21" s="1"/>
  <c r="V22" i="21"/>
  <c r="U22" i="21"/>
  <c r="M22" i="21"/>
  <c r="K22" i="21"/>
  <c r="J22" i="21"/>
  <c r="H22" i="21"/>
  <c r="F22" i="21"/>
  <c r="Z21" i="21"/>
  <c r="X21" i="21"/>
  <c r="Y21" i="21" s="1"/>
  <c r="V21" i="21"/>
  <c r="U21" i="21"/>
  <c r="M21" i="21"/>
  <c r="K21" i="21"/>
  <c r="J21" i="21"/>
  <c r="H21" i="21"/>
  <c r="F21" i="21"/>
  <c r="AA20" i="21"/>
  <c r="AB20" i="21" s="1"/>
  <c r="Z20" i="21"/>
  <c r="Y20" i="21"/>
  <c r="X20" i="21"/>
  <c r="V20" i="21"/>
  <c r="U20" i="21"/>
  <c r="M20" i="21"/>
  <c r="K20" i="21"/>
  <c r="L22" i="21" s="1"/>
  <c r="J20" i="21"/>
  <c r="H20" i="21"/>
  <c r="F20" i="21"/>
  <c r="AA19" i="21"/>
  <c r="AB19" i="21" s="1"/>
  <c r="Y19" i="21"/>
  <c r="Z19" i="21" s="1"/>
  <c r="X19" i="21"/>
  <c r="U19" i="21"/>
  <c r="V19" i="21" s="1"/>
  <c r="M19" i="21"/>
  <c r="L19" i="21"/>
  <c r="K19" i="21"/>
  <c r="J19" i="21"/>
  <c r="H19" i="21"/>
  <c r="F19" i="21"/>
  <c r="Y18" i="21"/>
  <c r="Z18" i="21" s="1"/>
  <c r="X18" i="21"/>
  <c r="U18" i="21"/>
  <c r="V18" i="21" s="1"/>
  <c r="AA18" i="21" s="1"/>
  <c r="AB18" i="21" s="1"/>
  <c r="O18" i="21"/>
  <c r="M18" i="21"/>
  <c r="L18" i="21"/>
  <c r="K18" i="21"/>
  <c r="J18" i="21"/>
  <c r="H18" i="21"/>
  <c r="F18" i="21"/>
  <c r="X17" i="21"/>
  <c r="Y17" i="21" s="1"/>
  <c r="Z17" i="21" s="1"/>
  <c r="AA17" i="21" s="1"/>
  <c r="AB17" i="21" s="1"/>
  <c r="V17" i="21"/>
  <c r="U17" i="21"/>
  <c r="Q17" i="21"/>
  <c r="M17" i="21"/>
  <c r="L17" i="21"/>
  <c r="K17" i="21"/>
  <c r="J17" i="21"/>
  <c r="H17" i="21"/>
  <c r="F17" i="21"/>
  <c r="Y16" i="21"/>
  <c r="Z16" i="21" s="1"/>
  <c r="X16" i="21"/>
  <c r="V16" i="21"/>
  <c r="U16" i="21"/>
  <c r="R16" i="21"/>
  <c r="Q16" i="21"/>
  <c r="O16" i="21"/>
  <c r="M16" i="21"/>
  <c r="K16" i="21"/>
  <c r="J16" i="21"/>
  <c r="H16" i="21"/>
  <c r="F16" i="21"/>
  <c r="Y15" i="21"/>
  <c r="Z15" i="21" s="1"/>
  <c r="X15" i="21"/>
  <c r="U15" i="21"/>
  <c r="V15" i="21" s="1"/>
  <c r="AA15" i="21" s="1"/>
  <c r="AB15" i="21" s="1"/>
  <c r="Q15" i="21"/>
  <c r="R15" i="21" s="1"/>
  <c r="O15" i="21"/>
  <c r="M15" i="21"/>
  <c r="K15" i="21"/>
  <c r="J15" i="21"/>
  <c r="H15" i="21"/>
  <c r="F15" i="21"/>
  <c r="Y14" i="21"/>
  <c r="Z14" i="21" s="1"/>
  <c r="X14" i="21"/>
  <c r="U14" i="21"/>
  <c r="V14" i="21" s="1"/>
  <c r="AA14" i="21" s="1"/>
  <c r="AB14" i="21" s="1"/>
  <c r="Q14" i="21"/>
  <c r="M14" i="21"/>
  <c r="K14" i="21"/>
  <c r="J14" i="21"/>
  <c r="H14" i="21"/>
  <c r="F14" i="21"/>
  <c r="AA13" i="21"/>
  <c r="AB13" i="21" s="1"/>
  <c r="X13" i="21"/>
  <c r="Y13" i="21" s="1"/>
  <c r="Z13" i="21" s="1"/>
  <c r="V13" i="21"/>
  <c r="U13" i="21"/>
  <c r="R13" i="21"/>
  <c r="M13" i="21"/>
  <c r="K13" i="21"/>
  <c r="J13" i="21"/>
  <c r="H13" i="21"/>
  <c r="F13" i="21"/>
  <c r="AA12" i="21"/>
  <c r="AB12" i="21" s="1"/>
  <c r="Z12" i="21"/>
  <c r="Y12" i="21"/>
  <c r="X12" i="21"/>
  <c r="V12" i="21"/>
  <c r="U12" i="21"/>
  <c r="Q12" i="21"/>
  <c r="M12" i="21"/>
  <c r="K12" i="21"/>
  <c r="L16" i="21" s="1"/>
  <c r="J12" i="21"/>
  <c r="H12" i="21"/>
  <c r="F12" i="21"/>
  <c r="AB11" i="21"/>
  <c r="AA11" i="21"/>
  <c r="Y11" i="21"/>
  <c r="Z11" i="21" s="1"/>
  <c r="X11" i="21"/>
  <c r="V11" i="21"/>
  <c r="U11" i="21"/>
  <c r="Q11" i="21"/>
  <c r="M11" i="21"/>
  <c r="K11" i="21"/>
  <c r="J11" i="21"/>
  <c r="H11" i="21"/>
  <c r="F11" i="21"/>
  <c r="AA10" i="21"/>
  <c r="AB10" i="21" s="1"/>
  <c r="Y10" i="21"/>
  <c r="Z10" i="21" s="1"/>
  <c r="X10" i="21"/>
  <c r="U10" i="21"/>
  <c r="V10" i="21" s="1"/>
  <c r="M10" i="21"/>
  <c r="K10" i="21"/>
  <c r="J10" i="21"/>
  <c r="H10" i="21"/>
  <c r="F10" i="21"/>
  <c r="X9" i="21"/>
  <c r="Y9" i="21" s="1"/>
  <c r="Z9" i="21" s="1"/>
  <c r="U9" i="21"/>
  <c r="V9" i="21" s="1"/>
  <c r="M9" i="21"/>
  <c r="K9" i="21"/>
  <c r="L13" i="21" s="1"/>
  <c r="J9" i="21"/>
  <c r="H9" i="21"/>
  <c r="F9" i="21"/>
  <c r="X8" i="21"/>
  <c r="Y8" i="21" s="1"/>
  <c r="Z8" i="21" s="1"/>
  <c r="U8" i="21"/>
  <c r="V8" i="21" s="1"/>
  <c r="AA8" i="21" s="1"/>
  <c r="AB8" i="21" s="1"/>
  <c r="M8" i="21"/>
  <c r="L8" i="21"/>
  <c r="K8" i="21"/>
  <c r="J8" i="21"/>
  <c r="H8" i="21"/>
  <c r="F8" i="21"/>
  <c r="Y7" i="21"/>
  <c r="Z7" i="21" s="1"/>
  <c r="X7" i="21"/>
  <c r="U7" i="21"/>
  <c r="V7" i="21" s="1"/>
  <c r="M7" i="21"/>
  <c r="K7" i="21"/>
  <c r="J7" i="21"/>
  <c r="H7" i="21"/>
  <c r="F7" i="21"/>
  <c r="X6" i="21"/>
  <c r="Y6" i="21" s="1"/>
  <c r="Z6" i="21" s="1"/>
  <c r="V6" i="21"/>
  <c r="AA6" i="21" s="1"/>
  <c r="AB6" i="21" s="1"/>
  <c r="U6" i="21"/>
  <c r="Q6" i="21"/>
  <c r="M6" i="21"/>
  <c r="K6" i="21"/>
  <c r="L7" i="21" s="1"/>
  <c r="J6" i="21"/>
  <c r="H6" i="21"/>
  <c r="F6" i="21"/>
  <c r="X5" i="21"/>
  <c r="Y5" i="21" s="1"/>
  <c r="Z5" i="21" s="1"/>
  <c r="V5" i="21"/>
  <c r="AA5" i="21" s="1"/>
  <c r="AB5" i="21" s="1"/>
  <c r="U5" i="21"/>
  <c r="Q5" i="21"/>
  <c r="M5" i="21"/>
  <c r="K5" i="21"/>
  <c r="J5" i="21"/>
  <c r="H5" i="21"/>
  <c r="F5" i="21"/>
  <c r="Y4" i="21"/>
  <c r="Z4" i="21" s="1"/>
  <c r="X4" i="21"/>
  <c r="V4" i="21"/>
  <c r="U4" i="21"/>
  <c r="Q4" i="21"/>
  <c r="O4" i="21"/>
  <c r="M4" i="21"/>
  <c r="K4" i="21"/>
  <c r="J4" i="21"/>
  <c r="H4" i="21"/>
  <c r="F4" i="21"/>
  <c r="Z3" i="21"/>
  <c r="Y3" i="21"/>
  <c r="X3" i="21"/>
  <c r="V3" i="21"/>
  <c r="AA3" i="21" s="1"/>
  <c r="AB3" i="21" s="1"/>
  <c r="U3" i="21"/>
  <c r="Q3" i="21"/>
  <c r="O3" i="21"/>
  <c r="M3" i="21"/>
  <c r="K3" i="21"/>
  <c r="J3" i="21"/>
  <c r="H3" i="21"/>
  <c r="F3" i="21"/>
  <c r="AB2" i="21"/>
  <c r="Y2" i="21"/>
  <c r="Z2" i="21" s="1"/>
  <c r="AA2" i="21" s="1"/>
  <c r="X2" i="21"/>
  <c r="V2" i="21"/>
  <c r="U2" i="21"/>
  <c r="Q2" i="21"/>
  <c r="M2" i="21"/>
  <c r="H2" i="21"/>
  <c r="F2" i="21"/>
  <c r="Q1" i="21"/>
  <c r="Y95" i="20"/>
  <c r="Z95" i="20" s="1"/>
  <c r="X95" i="20"/>
  <c r="V95" i="20"/>
  <c r="AA95" i="20" s="1"/>
  <c r="AB95" i="20" s="1"/>
  <c r="U95" i="20"/>
  <c r="M95" i="20"/>
  <c r="K95" i="20"/>
  <c r="J95" i="20"/>
  <c r="I95" i="20"/>
  <c r="G95" i="20"/>
  <c r="Z94" i="20"/>
  <c r="X94" i="20"/>
  <c r="Y94" i="20" s="1"/>
  <c r="U94" i="20"/>
  <c r="V94" i="20" s="1"/>
  <c r="M94" i="20"/>
  <c r="K94" i="20"/>
  <c r="J94" i="20"/>
  <c r="I94" i="20"/>
  <c r="G94" i="20"/>
  <c r="Y93" i="20"/>
  <c r="Z93" i="20" s="1"/>
  <c r="X93" i="20"/>
  <c r="V93" i="20"/>
  <c r="AA93" i="20" s="1"/>
  <c r="AB93" i="20" s="1"/>
  <c r="U93" i="20"/>
  <c r="M93" i="20"/>
  <c r="K93" i="20"/>
  <c r="J93" i="20"/>
  <c r="I93" i="20"/>
  <c r="G93" i="20"/>
  <c r="X92" i="20"/>
  <c r="Y92" i="20" s="1"/>
  <c r="Z92" i="20" s="1"/>
  <c r="V92" i="20"/>
  <c r="AA92" i="20" s="1"/>
  <c r="AB92" i="20" s="1"/>
  <c r="U92" i="20"/>
  <c r="M92" i="20"/>
  <c r="L92" i="20"/>
  <c r="K92" i="20"/>
  <c r="J92" i="20"/>
  <c r="I92" i="20"/>
  <c r="G92" i="20"/>
  <c r="X91" i="20"/>
  <c r="Y91" i="20" s="1"/>
  <c r="Z91" i="20" s="1"/>
  <c r="U91" i="20"/>
  <c r="V91" i="20" s="1"/>
  <c r="AA91" i="20" s="1"/>
  <c r="AB91" i="20" s="1"/>
  <c r="M91" i="20"/>
  <c r="K91" i="20"/>
  <c r="J91" i="20"/>
  <c r="I91" i="20"/>
  <c r="G91" i="20"/>
  <c r="X90" i="20"/>
  <c r="Y90" i="20" s="1"/>
  <c r="Z90" i="20" s="1"/>
  <c r="U90" i="20"/>
  <c r="V90" i="20" s="1"/>
  <c r="M90" i="20"/>
  <c r="K90" i="20"/>
  <c r="J90" i="20"/>
  <c r="I90" i="20"/>
  <c r="G90" i="20"/>
  <c r="X89" i="20"/>
  <c r="Y89" i="20" s="1"/>
  <c r="Z89" i="20" s="1"/>
  <c r="U89" i="20"/>
  <c r="V89" i="20" s="1"/>
  <c r="AA89" i="20" s="1"/>
  <c r="AB89" i="20" s="1"/>
  <c r="M89" i="20"/>
  <c r="K89" i="20"/>
  <c r="J89" i="20"/>
  <c r="I89" i="20"/>
  <c r="G89" i="20"/>
  <c r="X88" i="20"/>
  <c r="Y88" i="20" s="1"/>
  <c r="Z88" i="20" s="1"/>
  <c r="U88" i="20"/>
  <c r="V88" i="20" s="1"/>
  <c r="M88" i="20"/>
  <c r="K88" i="20"/>
  <c r="J88" i="20"/>
  <c r="I88" i="20"/>
  <c r="G88" i="20"/>
  <c r="X87" i="20"/>
  <c r="Y87" i="20" s="1"/>
  <c r="Z87" i="20" s="1"/>
  <c r="V87" i="20"/>
  <c r="U87" i="20"/>
  <c r="M87" i="20"/>
  <c r="K87" i="20"/>
  <c r="J87" i="20"/>
  <c r="I87" i="20"/>
  <c r="G87" i="20"/>
  <c r="X86" i="20"/>
  <c r="Y86" i="20" s="1"/>
  <c r="Z86" i="20" s="1"/>
  <c r="U86" i="20"/>
  <c r="V86" i="20" s="1"/>
  <c r="AA86" i="20" s="1"/>
  <c r="AB86" i="20" s="1"/>
  <c r="M86" i="20"/>
  <c r="K86" i="20"/>
  <c r="J86" i="20"/>
  <c r="I86" i="20"/>
  <c r="G86" i="20"/>
  <c r="Y85" i="20"/>
  <c r="Z85" i="20" s="1"/>
  <c r="X85" i="20"/>
  <c r="V85" i="20"/>
  <c r="U85" i="20"/>
  <c r="M85" i="20"/>
  <c r="K85" i="20"/>
  <c r="J85" i="20"/>
  <c r="I85" i="20"/>
  <c r="G85" i="20"/>
  <c r="X84" i="20"/>
  <c r="Y84" i="20" s="1"/>
  <c r="Z84" i="20" s="1"/>
  <c r="U84" i="20"/>
  <c r="V84" i="20" s="1"/>
  <c r="M84" i="20"/>
  <c r="L84" i="20"/>
  <c r="K84" i="20"/>
  <c r="L88" i="20" s="1"/>
  <c r="J84" i="20"/>
  <c r="I84" i="20"/>
  <c r="G84" i="20"/>
  <c r="Y83" i="20"/>
  <c r="Z83" i="20" s="1"/>
  <c r="X83" i="20"/>
  <c r="V83" i="20"/>
  <c r="AA83" i="20" s="1"/>
  <c r="AB83" i="20" s="1"/>
  <c r="U83" i="20"/>
  <c r="M83" i="20"/>
  <c r="L83" i="20"/>
  <c r="K83" i="20"/>
  <c r="J83" i="20"/>
  <c r="I83" i="20"/>
  <c r="G83" i="20"/>
  <c r="Z82" i="20"/>
  <c r="X82" i="20"/>
  <c r="Y82" i="20" s="1"/>
  <c r="U82" i="20"/>
  <c r="V82" i="20" s="1"/>
  <c r="M82" i="20"/>
  <c r="K82" i="20"/>
  <c r="L86" i="20" s="1"/>
  <c r="J82" i="20"/>
  <c r="I82" i="20"/>
  <c r="G82" i="20"/>
  <c r="AA81" i="20"/>
  <c r="AB81" i="20" s="1"/>
  <c r="Y81" i="20"/>
  <c r="Z81" i="20" s="1"/>
  <c r="X81" i="20"/>
  <c r="V81" i="20"/>
  <c r="U81" i="20"/>
  <c r="M81" i="20"/>
  <c r="K81" i="20"/>
  <c r="J81" i="20"/>
  <c r="I81" i="20"/>
  <c r="G81" i="20"/>
  <c r="Z80" i="20"/>
  <c r="X80" i="20"/>
  <c r="Y80" i="20" s="1"/>
  <c r="V80" i="20"/>
  <c r="U80" i="20"/>
  <c r="M80" i="20"/>
  <c r="K80" i="20"/>
  <c r="L81" i="20" s="1"/>
  <c r="J80" i="20"/>
  <c r="I80" i="20"/>
  <c r="G80" i="20"/>
  <c r="X79" i="20"/>
  <c r="Y79" i="20" s="1"/>
  <c r="Z79" i="20" s="1"/>
  <c r="U79" i="20"/>
  <c r="V79" i="20" s="1"/>
  <c r="M79" i="20"/>
  <c r="K79" i="20"/>
  <c r="L80" i="20" s="1"/>
  <c r="J79" i="20"/>
  <c r="I79" i="20"/>
  <c r="G79" i="20"/>
  <c r="Y78" i="20"/>
  <c r="Z78" i="20" s="1"/>
  <c r="X78" i="20"/>
  <c r="U78" i="20"/>
  <c r="V78" i="20" s="1"/>
  <c r="AA78" i="20" s="1"/>
  <c r="AB78" i="20" s="1"/>
  <c r="M78" i="20"/>
  <c r="K78" i="20"/>
  <c r="J78" i="20"/>
  <c r="I78" i="20"/>
  <c r="G78" i="20"/>
  <c r="X77" i="20"/>
  <c r="Y77" i="20" s="1"/>
  <c r="Z77" i="20" s="1"/>
  <c r="AA77" i="20" s="1"/>
  <c r="AB77" i="20" s="1"/>
  <c r="U77" i="20"/>
  <c r="V77" i="20" s="1"/>
  <c r="M77" i="20"/>
  <c r="K77" i="20"/>
  <c r="J77" i="20"/>
  <c r="I77" i="20"/>
  <c r="G77" i="20"/>
  <c r="Y76" i="20"/>
  <c r="Z76" i="20" s="1"/>
  <c r="AA76" i="20" s="1"/>
  <c r="AB76" i="20" s="1"/>
  <c r="X76" i="20"/>
  <c r="U76" i="20"/>
  <c r="V76" i="20" s="1"/>
  <c r="M76" i="20"/>
  <c r="K76" i="20"/>
  <c r="J76" i="20"/>
  <c r="I76" i="20"/>
  <c r="G76" i="20"/>
  <c r="Y75" i="20"/>
  <c r="Z75" i="20" s="1"/>
  <c r="AA75" i="20" s="1"/>
  <c r="AB75" i="20" s="1"/>
  <c r="X75" i="20"/>
  <c r="V75" i="20"/>
  <c r="U75" i="20"/>
  <c r="M75" i="20"/>
  <c r="K75" i="20"/>
  <c r="L79" i="20" s="1"/>
  <c r="J75" i="20"/>
  <c r="I75" i="20"/>
  <c r="G75" i="20"/>
  <c r="Y74" i="20"/>
  <c r="Z74" i="20" s="1"/>
  <c r="AA74" i="20" s="1"/>
  <c r="AB74" i="20" s="1"/>
  <c r="X74" i="20"/>
  <c r="U74" i="20"/>
  <c r="V74" i="20" s="1"/>
  <c r="M74" i="20"/>
  <c r="K74" i="20"/>
  <c r="J74" i="20"/>
  <c r="I74" i="20"/>
  <c r="G74" i="20"/>
  <c r="Y73" i="20"/>
  <c r="Z73" i="20" s="1"/>
  <c r="AA73" i="20" s="1"/>
  <c r="AB73" i="20" s="1"/>
  <c r="X73" i="20"/>
  <c r="V73" i="20"/>
  <c r="U73" i="20"/>
  <c r="M73" i="20"/>
  <c r="K73" i="20"/>
  <c r="L77" i="20" s="1"/>
  <c r="J73" i="20"/>
  <c r="I73" i="20"/>
  <c r="G73" i="20"/>
  <c r="X72" i="20"/>
  <c r="Y72" i="20" s="1"/>
  <c r="Z72" i="20" s="1"/>
  <c r="AA72" i="20" s="1"/>
  <c r="AB72" i="20" s="1"/>
  <c r="U72" i="20"/>
  <c r="V72" i="20" s="1"/>
  <c r="M72" i="20"/>
  <c r="K72" i="20"/>
  <c r="L76" i="20" s="1"/>
  <c r="J72" i="20"/>
  <c r="I72" i="20"/>
  <c r="G72" i="20"/>
  <c r="Y71" i="20"/>
  <c r="Z71" i="20" s="1"/>
  <c r="X71" i="20"/>
  <c r="V71" i="20"/>
  <c r="AA71" i="20" s="1"/>
  <c r="AB71" i="20" s="1"/>
  <c r="U71" i="20"/>
  <c r="M71" i="20"/>
  <c r="K71" i="20"/>
  <c r="J71" i="20"/>
  <c r="I71" i="20"/>
  <c r="G71" i="20"/>
  <c r="Z70" i="20"/>
  <c r="X70" i="20"/>
  <c r="Y70" i="20" s="1"/>
  <c r="U70" i="20"/>
  <c r="V70" i="20" s="1"/>
  <c r="M70" i="20"/>
  <c r="K70" i="20"/>
  <c r="L74" i="20" s="1"/>
  <c r="J70" i="20"/>
  <c r="I70" i="20"/>
  <c r="G70" i="20"/>
  <c r="Y69" i="20"/>
  <c r="Z69" i="20" s="1"/>
  <c r="X69" i="20"/>
  <c r="V69" i="20"/>
  <c r="AA69" i="20" s="1"/>
  <c r="AB69" i="20" s="1"/>
  <c r="U69" i="20"/>
  <c r="M69" i="20"/>
  <c r="K69" i="20"/>
  <c r="J69" i="20"/>
  <c r="I69" i="20"/>
  <c r="G69" i="20"/>
  <c r="X68" i="20"/>
  <c r="Y68" i="20" s="1"/>
  <c r="Z68" i="20" s="1"/>
  <c r="V68" i="20"/>
  <c r="AA68" i="20" s="1"/>
  <c r="AB68" i="20" s="1"/>
  <c r="U68" i="20"/>
  <c r="M68" i="20"/>
  <c r="K68" i="20"/>
  <c r="L72" i="20" s="1"/>
  <c r="J68" i="20"/>
  <c r="I68" i="20"/>
  <c r="G68" i="20"/>
  <c r="X67" i="20"/>
  <c r="Y67" i="20" s="1"/>
  <c r="Z67" i="20" s="1"/>
  <c r="U67" i="20"/>
  <c r="V67" i="20" s="1"/>
  <c r="AA67" i="20" s="1"/>
  <c r="AB67" i="20" s="1"/>
  <c r="M67" i="20"/>
  <c r="K67" i="20"/>
  <c r="J67" i="20"/>
  <c r="I67" i="20"/>
  <c r="G67" i="20"/>
  <c r="X66" i="20"/>
  <c r="Y66" i="20" s="1"/>
  <c r="Z66" i="20" s="1"/>
  <c r="U66" i="20"/>
  <c r="V66" i="20" s="1"/>
  <c r="AA66" i="20" s="1"/>
  <c r="AB66" i="20" s="1"/>
  <c r="M66" i="20"/>
  <c r="K66" i="20"/>
  <c r="J66" i="20"/>
  <c r="I66" i="20"/>
  <c r="G66" i="20"/>
  <c r="X65" i="20"/>
  <c r="Y65" i="20" s="1"/>
  <c r="Z65" i="20" s="1"/>
  <c r="U65" i="20"/>
  <c r="V65" i="20" s="1"/>
  <c r="M65" i="20"/>
  <c r="K65" i="20"/>
  <c r="J65" i="20"/>
  <c r="I65" i="20"/>
  <c r="G65" i="20"/>
  <c r="X64" i="20"/>
  <c r="Y64" i="20" s="1"/>
  <c r="Z64" i="20" s="1"/>
  <c r="U64" i="20"/>
  <c r="V64" i="20" s="1"/>
  <c r="AA64" i="20" s="1"/>
  <c r="AB64" i="20" s="1"/>
  <c r="M64" i="20"/>
  <c r="K64" i="20"/>
  <c r="J64" i="20"/>
  <c r="I64" i="20"/>
  <c r="G64" i="20"/>
  <c r="X63" i="20"/>
  <c r="Y63" i="20" s="1"/>
  <c r="Z63" i="20" s="1"/>
  <c r="V63" i="20"/>
  <c r="AA63" i="20" s="1"/>
  <c r="AB63" i="20" s="1"/>
  <c r="U63" i="20"/>
  <c r="M63" i="20"/>
  <c r="K63" i="20"/>
  <c r="J63" i="20"/>
  <c r="I63" i="20"/>
  <c r="G63" i="20"/>
  <c r="X62" i="20"/>
  <c r="Y62" i="20" s="1"/>
  <c r="Z62" i="20" s="1"/>
  <c r="U62" i="20"/>
  <c r="V62" i="20" s="1"/>
  <c r="M62" i="20"/>
  <c r="L62" i="20"/>
  <c r="K62" i="20"/>
  <c r="J62" i="20"/>
  <c r="I62" i="20"/>
  <c r="G62" i="20"/>
  <c r="Y61" i="20"/>
  <c r="Z61" i="20" s="1"/>
  <c r="X61" i="20"/>
  <c r="V61" i="20"/>
  <c r="AA61" i="20" s="1"/>
  <c r="AB61" i="20" s="1"/>
  <c r="U61" i="20"/>
  <c r="M61" i="20"/>
  <c r="K61" i="20"/>
  <c r="J61" i="20"/>
  <c r="I61" i="20"/>
  <c r="G61" i="20"/>
  <c r="X60" i="20"/>
  <c r="Y60" i="20" s="1"/>
  <c r="Z60" i="20" s="1"/>
  <c r="U60" i="20"/>
  <c r="V60" i="20" s="1"/>
  <c r="M60" i="20"/>
  <c r="K60" i="20"/>
  <c r="J60" i="20"/>
  <c r="I60" i="20"/>
  <c r="G60" i="20"/>
  <c r="AB59" i="20"/>
  <c r="Y59" i="20"/>
  <c r="Z59" i="20" s="1"/>
  <c r="X59" i="20"/>
  <c r="V59" i="20"/>
  <c r="AA59" i="20" s="1"/>
  <c r="U59" i="20"/>
  <c r="M59" i="20"/>
  <c r="K59" i="20"/>
  <c r="J59" i="20"/>
  <c r="I59" i="20"/>
  <c r="G59" i="20"/>
  <c r="Z58" i="20"/>
  <c r="X58" i="20"/>
  <c r="Y58" i="20" s="1"/>
  <c r="U58" i="20"/>
  <c r="V58" i="20" s="1"/>
  <c r="M58" i="20"/>
  <c r="K58" i="20"/>
  <c r="L59" i="20" s="1"/>
  <c r="J58" i="20"/>
  <c r="I58" i="20"/>
  <c r="G58" i="20"/>
  <c r="AA57" i="20"/>
  <c r="AB57" i="20" s="1"/>
  <c r="Y57" i="20"/>
  <c r="Z57" i="20" s="1"/>
  <c r="X57" i="20"/>
  <c r="V57" i="20"/>
  <c r="U57" i="20"/>
  <c r="M57" i="20"/>
  <c r="K57" i="20"/>
  <c r="J57" i="20"/>
  <c r="I57" i="20"/>
  <c r="G57" i="20"/>
  <c r="Z56" i="20"/>
  <c r="X56" i="20"/>
  <c r="Y56" i="20" s="1"/>
  <c r="V56" i="20"/>
  <c r="AA56" i="20" s="1"/>
  <c r="AB56" i="20" s="1"/>
  <c r="U56" i="20"/>
  <c r="M56" i="20"/>
  <c r="K56" i="20"/>
  <c r="L57" i="20" s="1"/>
  <c r="J56" i="20"/>
  <c r="I56" i="20"/>
  <c r="G56" i="20"/>
  <c r="X55" i="20"/>
  <c r="Y55" i="20" s="1"/>
  <c r="Z55" i="20" s="1"/>
  <c r="AA55" i="20" s="1"/>
  <c r="AB55" i="20" s="1"/>
  <c r="U55" i="20"/>
  <c r="V55" i="20" s="1"/>
  <c r="M55" i="20"/>
  <c r="K55" i="20"/>
  <c r="J55" i="20"/>
  <c r="I55" i="20"/>
  <c r="G55" i="20"/>
  <c r="Z54" i="20"/>
  <c r="X54" i="20"/>
  <c r="Y54" i="20" s="1"/>
  <c r="U54" i="20"/>
  <c r="V54" i="20" s="1"/>
  <c r="M54" i="20"/>
  <c r="K54" i="20"/>
  <c r="J54" i="20"/>
  <c r="I54" i="20"/>
  <c r="G54" i="20"/>
  <c r="X53" i="20"/>
  <c r="Y53" i="20" s="1"/>
  <c r="Z53" i="20" s="1"/>
  <c r="AA53" i="20" s="1"/>
  <c r="AB53" i="20" s="1"/>
  <c r="U53" i="20"/>
  <c r="V53" i="20" s="1"/>
  <c r="M53" i="20"/>
  <c r="K53" i="20"/>
  <c r="L56" i="20" s="1"/>
  <c r="J53" i="20"/>
  <c r="I53" i="20"/>
  <c r="G53" i="20"/>
  <c r="Z52" i="20"/>
  <c r="Y52" i="20"/>
  <c r="X52" i="20"/>
  <c r="V52" i="20"/>
  <c r="U52" i="20"/>
  <c r="M52" i="20"/>
  <c r="K52" i="20"/>
  <c r="J52" i="20"/>
  <c r="I52" i="20"/>
  <c r="G52" i="20"/>
  <c r="Z51" i="20"/>
  <c r="AA51" i="20" s="1"/>
  <c r="AB51" i="20" s="1"/>
  <c r="X51" i="20"/>
  <c r="Y51" i="20" s="1"/>
  <c r="V51" i="20"/>
  <c r="U51" i="20"/>
  <c r="M51" i="20"/>
  <c r="K51" i="20"/>
  <c r="L55" i="20" s="1"/>
  <c r="J51" i="20"/>
  <c r="I51" i="20"/>
  <c r="G51" i="20"/>
  <c r="X50" i="20"/>
  <c r="Y50" i="20" s="1"/>
  <c r="Z50" i="20" s="1"/>
  <c r="AA50" i="20" s="1"/>
  <c r="AB50" i="20" s="1"/>
  <c r="V50" i="20"/>
  <c r="U50" i="20"/>
  <c r="M50" i="20"/>
  <c r="K50" i="20"/>
  <c r="J50" i="20"/>
  <c r="I50" i="20"/>
  <c r="G50" i="20"/>
  <c r="Y49" i="20"/>
  <c r="Z49" i="20" s="1"/>
  <c r="AA49" i="20" s="1"/>
  <c r="AB49" i="20" s="1"/>
  <c r="X49" i="20"/>
  <c r="V49" i="20"/>
  <c r="U49" i="20"/>
  <c r="M49" i="20"/>
  <c r="K49" i="20"/>
  <c r="L53" i="20" s="1"/>
  <c r="J49" i="20"/>
  <c r="I49" i="20"/>
  <c r="G49" i="20"/>
  <c r="Y48" i="20"/>
  <c r="Z48" i="20" s="1"/>
  <c r="AA48" i="20" s="1"/>
  <c r="AB48" i="20" s="1"/>
  <c r="X48" i="20"/>
  <c r="U48" i="20"/>
  <c r="V48" i="20" s="1"/>
  <c r="M48" i="20"/>
  <c r="K48" i="20"/>
  <c r="J48" i="20"/>
  <c r="I48" i="20"/>
  <c r="G48" i="20"/>
  <c r="Y47" i="20"/>
  <c r="Z47" i="20" s="1"/>
  <c r="AA47" i="20" s="1"/>
  <c r="AB47" i="20" s="1"/>
  <c r="X47" i="20"/>
  <c r="V47" i="20"/>
  <c r="U47" i="20"/>
  <c r="M47" i="20"/>
  <c r="L47" i="20"/>
  <c r="K47" i="20"/>
  <c r="J47" i="20"/>
  <c r="I47" i="20"/>
  <c r="G47" i="20"/>
  <c r="AB46" i="20"/>
  <c r="Z46" i="20"/>
  <c r="AA46" i="20" s="1"/>
  <c r="X46" i="20"/>
  <c r="Y46" i="20" s="1"/>
  <c r="U46" i="20"/>
  <c r="V46" i="20" s="1"/>
  <c r="M46" i="20"/>
  <c r="K46" i="20"/>
  <c r="J46" i="20"/>
  <c r="I46" i="20"/>
  <c r="G46" i="20"/>
  <c r="AB45" i="20"/>
  <c r="AA45" i="20"/>
  <c r="Y45" i="20"/>
  <c r="Z45" i="20" s="1"/>
  <c r="X45" i="20"/>
  <c r="V45" i="20"/>
  <c r="U45" i="20"/>
  <c r="M45" i="20"/>
  <c r="K45" i="20"/>
  <c r="J45" i="20"/>
  <c r="I45" i="20"/>
  <c r="G45" i="20"/>
  <c r="Z44" i="20"/>
  <c r="X44" i="20"/>
  <c r="Y44" i="20" s="1"/>
  <c r="V44" i="20"/>
  <c r="U44" i="20"/>
  <c r="M44" i="20"/>
  <c r="K44" i="20"/>
  <c r="J44" i="20"/>
  <c r="Y43" i="20"/>
  <c r="Z43" i="20" s="1"/>
  <c r="X43" i="20"/>
  <c r="V43" i="20"/>
  <c r="AA43" i="20" s="1"/>
  <c r="AB43" i="20" s="1"/>
  <c r="U43" i="20"/>
  <c r="M43" i="20"/>
  <c r="K43" i="20"/>
  <c r="J43" i="20"/>
  <c r="H43" i="20"/>
  <c r="F43" i="20"/>
  <c r="X42" i="20"/>
  <c r="Y42" i="20" s="1"/>
  <c r="Z42" i="20" s="1"/>
  <c r="U42" i="20"/>
  <c r="V42" i="20" s="1"/>
  <c r="AA42" i="20" s="1"/>
  <c r="AB42" i="20" s="1"/>
  <c r="M42" i="20"/>
  <c r="L42" i="20"/>
  <c r="K42" i="20"/>
  <c r="J42" i="20"/>
  <c r="H42" i="20"/>
  <c r="F42" i="20"/>
  <c r="X41" i="20"/>
  <c r="Y41" i="20" s="1"/>
  <c r="Z41" i="20" s="1"/>
  <c r="U41" i="20"/>
  <c r="V41" i="20" s="1"/>
  <c r="AA41" i="20" s="1"/>
  <c r="AB41" i="20" s="1"/>
  <c r="M41" i="20"/>
  <c r="K41" i="20"/>
  <c r="L45" i="20" s="1"/>
  <c r="J41" i="20"/>
  <c r="H41" i="20"/>
  <c r="F41" i="20"/>
  <c r="X40" i="20"/>
  <c r="Y40" i="20" s="1"/>
  <c r="Z40" i="20" s="1"/>
  <c r="U40" i="20"/>
  <c r="V40" i="20" s="1"/>
  <c r="AA40" i="20" s="1"/>
  <c r="AB40" i="20" s="1"/>
  <c r="M40" i="20"/>
  <c r="K40" i="20"/>
  <c r="J40" i="20"/>
  <c r="H40" i="20"/>
  <c r="F40" i="20"/>
  <c r="X39" i="20"/>
  <c r="Y39" i="20" s="1"/>
  <c r="Z39" i="20" s="1"/>
  <c r="U39" i="20"/>
  <c r="V39" i="20" s="1"/>
  <c r="M39" i="20"/>
  <c r="K39" i="20"/>
  <c r="J39" i="20"/>
  <c r="H39" i="20"/>
  <c r="F39" i="20"/>
  <c r="Y38" i="20"/>
  <c r="Z38" i="20" s="1"/>
  <c r="AA38" i="20" s="1"/>
  <c r="AB38" i="20" s="1"/>
  <c r="X38" i="20"/>
  <c r="V38" i="20"/>
  <c r="U38" i="20"/>
  <c r="M38" i="20"/>
  <c r="L38" i="20"/>
  <c r="K38" i="20"/>
  <c r="J38" i="20"/>
  <c r="H38" i="20"/>
  <c r="F38" i="20"/>
  <c r="Z37" i="20"/>
  <c r="AA37" i="20" s="1"/>
  <c r="AB37" i="20" s="1"/>
  <c r="X37" i="20"/>
  <c r="Y37" i="20" s="1"/>
  <c r="V37" i="20"/>
  <c r="U37" i="20"/>
  <c r="M37" i="20"/>
  <c r="K37" i="20"/>
  <c r="J37" i="20"/>
  <c r="H37" i="20"/>
  <c r="F37" i="20"/>
  <c r="AA36" i="20"/>
  <c r="AB36" i="20" s="1"/>
  <c r="Z36" i="20"/>
  <c r="X36" i="20"/>
  <c r="Y36" i="20" s="1"/>
  <c r="V36" i="20"/>
  <c r="U36" i="20"/>
  <c r="M36" i="20"/>
  <c r="K36" i="20"/>
  <c r="J36" i="20"/>
  <c r="H36" i="20"/>
  <c r="F36" i="20"/>
  <c r="X35" i="20"/>
  <c r="Y35" i="20" s="1"/>
  <c r="Z35" i="20" s="1"/>
  <c r="AA35" i="20" s="1"/>
  <c r="AB35" i="20" s="1"/>
  <c r="U35" i="20"/>
  <c r="V35" i="20" s="1"/>
  <c r="M35" i="20"/>
  <c r="K35" i="20"/>
  <c r="J35" i="20"/>
  <c r="H35" i="20"/>
  <c r="F35" i="20"/>
  <c r="Z34" i="20"/>
  <c r="AA34" i="20" s="1"/>
  <c r="AB34" i="20" s="1"/>
  <c r="Y34" i="20"/>
  <c r="X34" i="20"/>
  <c r="U34" i="20"/>
  <c r="V34" i="20" s="1"/>
  <c r="M34" i="20"/>
  <c r="K34" i="20"/>
  <c r="J34" i="20"/>
  <c r="H34" i="20"/>
  <c r="F34" i="20"/>
  <c r="Y33" i="20"/>
  <c r="Z33" i="20" s="1"/>
  <c r="AA33" i="20" s="1"/>
  <c r="AB33" i="20" s="1"/>
  <c r="X33" i="20"/>
  <c r="V33" i="20"/>
  <c r="U33" i="20"/>
  <c r="M33" i="20"/>
  <c r="K33" i="20"/>
  <c r="L37" i="20" s="1"/>
  <c r="J33" i="20"/>
  <c r="H33" i="20"/>
  <c r="F33" i="20"/>
  <c r="X32" i="20"/>
  <c r="Y32" i="20" s="1"/>
  <c r="Z32" i="20" s="1"/>
  <c r="AA32" i="20" s="1"/>
  <c r="AB32" i="20" s="1"/>
  <c r="U32" i="20"/>
  <c r="V32" i="20" s="1"/>
  <c r="M32" i="20"/>
  <c r="K32" i="20"/>
  <c r="L36" i="20" s="1"/>
  <c r="J32" i="20"/>
  <c r="H32" i="20"/>
  <c r="F32" i="20"/>
  <c r="Z31" i="20"/>
  <c r="AA31" i="20" s="1"/>
  <c r="AB31" i="20" s="1"/>
  <c r="Y31" i="20"/>
  <c r="X31" i="20"/>
  <c r="V31" i="20"/>
  <c r="U31" i="20"/>
  <c r="M31" i="20"/>
  <c r="K31" i="20"/>
  <c r="L35" i="20" s="1"/>
  <c r="J31" i="20"/>
  <c r="H31" i="20"/>
  <c r="F31" i="20"/>
  <c r="X30" i="20"/>
  <c r="Y30" i="20" s="1"/>
  <c r="Z30" i="20" s="1"/>
  <c r="AA30" i="20" s="1"/>
  <c r="AB30" i="20" s="1"/>
  <c r="V30" i="20"/>
  <c r="U30" i="20"/>
  <c r="M30" i="20"/>
  <c r="K30" i="20"/>
  <c r="L34" i="20" s="1"/>
  <c r="J30" i="20"/>
  <c r="H30" i="20"/>
  <c r="F30" i="20"/>
  <c r="X29" i="20"/>
  <c r="Y29" i="20" s="1"/>
  <c r="Z29" i="20" s="1"/>
  <c r="AA29" i="20" s="1"/>
  <c r="AB29" i="20" s="1"/>
  <c r="V29" i="20"/>
  <c r="U29" i="20"/>
  <c r="M29" i="20"/>
  <c r="K29" i="20"/>
  <c r="J29" i="20"/>
  <c r="H29" i="20"/>
  <c r="F29" i="20"/>
  <c r="X28" i="20"/>
  <c r="Y28" i="20" s="1"/>
  <c r="Z28" i="20" s="1"/>
  <c r="V28" i="20"/>
  <c r="U28" i="20"/>
  <c r="M28" i="20"/>
  <c r="K28" i="20"/>
  <c r="J28" i="20"/>
  <c r="H28" i="20"/>
  <c r="F28" i="20"/>
  <c r="X27" i="20"/>
  <c r="Y27" i="20" s="1"/>
  <c r="Z27" i="20" s="1"/>
  <c r="AA27" i="20" s="1"/>
  <c r="AB27" i="20" s="1"/>
  <c r="V27" i="20"/>
  <c r="U27" i="20"/>
  <c r="M27" i="20"/>
  <c r="K27" i="20"/>
  <c r="J27" i="20"/>
  <c r="H27" i="20"/>
  <c r="F27" i="20"/>
  <c r="AA26" i="20"/>
  <c r="AB26" i="20" s="1"/>
  <c r="Y26" i="20"/>
  <c r="Z26" i="20" s="1"/>
  <c r="X26" i="20"/>
  <c r="U26" i="20"/>
  <c r="V26" i="20" s="1"/>
  <c r="M26" i="20"/>
  <c r="K26" i="20"/>
  <c r="J26" i="20"/>
  <c r="H26" i="20"/>
  <c r="F26" i="20"/>
  <c r="Z25" i="20"/>
  <c r="Y25" i="20"/>
  <c r="X25" i="20"/>
  <c r="U25" i="20"/>
  <c r="V25" i="20" s="1"/>
  <c r="M25" i="20"/>
  <c r="K25" i="20"/>
  <c r="J25" i="20"/>
  <c r="H25" i="20"/>
  <c r="F25" i="20"/>
  <c r="X24" i="20"/>
  <c r="Y24" i="20" s="1"/>
  <c r="Z24" i="20" s="1"/>
  <c r="AA24" i="20" s="1"/>
  <c r="AB24" i="20" s="1"/>
  <c r="U24" i="20"/>
  <c r="V24" i="20" s="1"/>
  <c r="M24" i="20"/>
  <c r="L24" i="20"/>
  <c r="K24" i="20"/>
  <c r="J24" i="20"/>
  <c r="H24" i="20"/>
  <c r="F24" i="20"/>
  <c r="X23" i="20"/>
  <c r="Y23" i="20" s="1"/>
  <c r="Z23" i="20" s="1"/>
  <c r="U23" i="20"/>
  <c r="V23" i="20" s="1"/>
  <c r="AA23" i="20" s="1"/>
  <c r="AB23" i="20" s="1"/>
  <c r="M23" i="20"/>
  <c r="K23" i="20"/>
  <c r="L27" i="20" s="1"/>
  <c r="J23" i="20"/>
  <c r="H23" i="20"/>
  <c r="F23" i="20"/>
  <c r="AB22" i="20"/>
  <c r="X22" i="20"/>
  <c r="Y22" i="20" s="1"/>
  <c r="Z22" i="20" s="1"/>
  <c r="V22" i="20"/>
  <c r="AA22" i="20" s="1"/>
  <c r="U22" i="20"/>
  <c r="M22" i="20"/>
  <c r="K22" i="20"/>
  <c r="L26" i="20" s="1"/>
  <c r="J22" i="20"/>
  <c r="H22" i="20"/>
  <c r="F22" i="20"/>
  <c r="X21" i="20"/>
  <c r="Y21" i="20" s="1"/>
  <c r="Z21" i="20" s="1"/>
  <c r="U21" i="20"/>
  <c r="V21" i="20" s="1"/>
  <c r="M21" i="20"/>
  <c r="K21" i="20"/>
  <c r="L25" i="20" s="1"/>
  <c r="J21" i="20"/>
  <c r="H21" i="20"/>
  <c r="F21" i="20"/>
  <c r="Y20" i="20"/>
  <c r="Z20" i="20" s="1"/>
  <c r="X20" i="20"/>
  <c r="U20" i="20"/>
  <c r="V20" i="20" s="1"/>
  <c r="AA20" i="20" s="1"/>
  <c r="AB20" i="20" s="1"/>
  <c r="M20" i="20"/>
  <c r="K20" i="20"/>
  <c r="J20" i="20"/>
  <c r="H20" i="20"/>
  <c r="F20" i="20"/>
  <c r="AA19" i="20"/>
  <c r="AB19" i="20" s="1"/>
  <c r="Z19" i="20"/>
  <c r="Y19" i="20"/>
  <c r="X19" i="20"/>
  <c r="V19" i="20"/>
  <c r="U19" i="20"/>
  <c r="M19" i="20"/>
  <c r="K19" i="20"/>
  <c r="J19" i="20"/>
  <c r="H19" i="20"/>
  <c r="F19" i="20"/>
  <c r="AB18" i="20"/>
  <c r="Z18" i="20"/>
  <c r="AA18" i="20" s="1"/>
  <c r="Y18" i="20"/>
  <c r="X18" i="20"/>
  <c r="U18" i="20"/>
  <c r="V18" i="20" s="1"/>
  <c r="O18" i="20"/>
  <c r="M18" i="20"/>
  <c r="K18" i="20"/>
  <c r="L22" i="20" s="1"/>
  <c r="J18" i="20"/>
  <c r="H18" i="20"/>
  <c r="F18" i="20"/>
  <c r="AA17" i="20"/>
  <c r="AB17" i="20" s="1"/>
  <c r="Z17" i="20"/>
  <c r="X17" i="20"/>
  <c r="Y17" i="20" s="1"/>
  <c r="U17" i="20"/>
  <c r="V17" i="20" s="1"/>
  <c r="Q17" i="20"/>
  <c r="R21" i="20" s="1"/>
  <c r="S21" i="20" s="1"/>
  <c r="Q21" i="20" s="1"/>
  <c r="M17" i="20"/>
  <c r="K17" i="20"/>
  <c r="J17" i="20"/>
  <c r="H17" i="20"/>
  <c r="F17" i="20"/>
  <c r="X16" i="20"/>
  <c r="Y16" i="20" s="1"/>
  <c r="Z16" i="20" s="1"/>
  <c r="U16" i="20"/>
  <c r="V16" i="20" s="1"/>
  <c r="Q16" i="20"/>
  <c r="R16" i="20" s="1"/>
  <c r="O16" i="20"/>
  <c r="M16" i="20"/>
  <c r="K16" i="20"/>
  <c r="J16" i="20"/>
  <c r="H16" i="20"/>
  <c r="F16" i="20"/>
  <c r="X15" i="20"/>
  <c r="Y15" i="20" s="1"/>
  <c r="Z15" i="20" s="1"/>
  <c r="U15" i="20"/>
  <c r="V15" i="20" s="1"/>
  <c r="R15" i="20"/>
  <c r="Q15" i="20"/>
  <c r="O15" i="20"/>
  <c r="M15" i="20"/>
  <c r="K15" i="20"/>
  <c r="J15" i="20"/>
  <c r="H15" i="20"/>
  <c r="F15" i="20"/>
  <c r="Y14" i="20"/>
  <c r="Z14" i="20" s="1"/>
  <c r="AA14" i="20" s="1"/>
  <c r="AB14" i="20" s="1"/>
  <c r="X14" i="20"/>
  <c r="U14" i="20"/>
  <c r="V14" i="20" s="1"/>
  <c r="Q14" i="20"/>
  <c r="M14" i="20"/>
  <c r="K14" i="20"/>
  <c r="J14" i="20"/>
  <c r="H14" i="20"/>
  <c r="F14" i="20"/>
  <c r="AA13" i="20"/>
  <c r="AB13" i="20" s="1"/>
  <c r="Z13" i="20"/>
  <c r="X13" i="20"/>
  <c r="Y13" i="20" s="1"/>
  <c r="V13" i="20"/>
  <c r="U13" i="20"/>
  <c r="R13" i="20"/>
  <c r="M13" i="20"/>
  <c r="K13" i="20"/>
  <c r="L17" i="20" s="1"/>
  <c r="J13" i="20"/>
  <c r="H13" i="20"/>
  <c r="F13" i="20"/>
  <c r="Z12" i="20"/>
  <c r="X12" i="20"/>
  <c r="Y12" i="20" s="1"/>
  <c r="V12" i="20"/>
  <c r="U12" i="20"/>
  <c r="Q12" i="20"/>
  <c r="M12" i="20"/>
  <c r="K12" i="20"/>
  <c r="L16" i="20" s="1"/>
  <c r="J12" i="20"/>
  <c r="H12" i="20"/>
  <c r="F12" i="20"/>
  <c r="Z11" i="20"/>
  <c r="Y11" i="20"/>
  <c r="X11" i="20"/>
  <c r="U11" i="20"/>
  <c r="V11" i="20" s="1"/>
  <c r="Q11" i="20"/>
  <c r="M11" i="20"/>
  <c r="K11" i="20"/>
  <c r="J11" i="20"/>
  <c r="H11" i="20"/>
  <c r="F11" i="20"/>
  <c r="X10" i="20"/>
  <c r="Y10" i="20" s="1"/>
  <c r="Z10" i="20" s="1"/>
  <c r="U10" i="20"/>
  <c r="V10" i="20" s="1"/>
  <c r="M10" i="20"/>
  <c r="K10" i="20"/>
  <c r="J10" i="20"/>
  <c r="H10" i="20"/>
  <c r="F10" i="20"/>
  <c r="X9" i="20"/>
  <c r="Y9" i="20" s="1"/>
  <c r="Z9" i="20" s="1"/>
  <c r="U9" i="20"/>
  <c r="V9" i="20" s="1"/>
  <c r="M9" i="20"/>
  <c r="K9" i="20"/>
  <c r="J9" i="20"/>
  <c r="H9" i="20"/>
  <c r="F9" i="20"/>
  <c r="X8" i="20"/>
  <c r="Y8" i="20" s="1"/>
  <c r="Z8" i="20" s="1"/>
  <c r="U8" i="20"/>
  <c r="V8" i="20" s="1"/>
  <c r="AA8" i="20" s="1"/>
  <c r="AB8" i="20" s="1"/>
  <c r="M8" i="20"/>
  <c r="L8" i="20"/>
  <c r="K8" i="20"/>
  <c r="L10" i="20" s="1"/>
  <c r="J8" i="20"/>
  <c r="H8" i="20"/>
  <c r="F8" i="20"/>
  <c r="Y7" i="20"/>
  <c r="Z7" i="20" s="1"/>
  <c r="X7" i="20"/>
  <c r="V7" i="20"/>
  <c r="U7" i="20"/>
  <c r="M7" i="20"/>
  <c r="L7" i="20"/>
  <c r="K7" i="20"/>
  <c r="J7" i="20"/>
  <c r="H7" i="20"/>
  <c r="F7" i="20"/>
  <c r="X6" i="20"/>
  <c r="Y6" i="20" s="1"/>
  <c r="Z6" i="20" s="1"/>
  <c r="U6" i="20"/>
  <c r="V6" i="20" s="1"/>
  <c r="Q6" i="20"/>
  <c r="M6" i="20"/>
  <c r="K6" i="20"/>
  <c r="J6" i="20"/>
  <c r="H6" i="20"/>
  <c r="F6" i="20"/>
  <c r="Y5" i="20"/>
  <c r="Z5" i="20" s="1"/>
  <c r="X5" i="20"/>
  <c r="U5" i="20"/>
  <c r="V5" i="20" s="1"/>
  <c r="AA5" i="20" s="1"/>
  <c r="AB5" i="20" s="1"/>
  <c r="Q5" i="20"/>
  <c r="M5" i="20"/>
  <c r="K5" i="20"/>
  <c r="J5" i="20"/>
  <c r="H5" i="20"/>
  <c r="F5" i="20"/>
  <c r="X4" i="20"/>
  <c r="Y4" i="20" s="1"/>
  <c r="Z4" i="20" s="1"/>
  <c r="V4" i="20"/>
  <c r="AA4" i="20" s="1"/>
  <c r="AB4" i="20" s="1"/>
  <c r="U4" i="20"/>
  <c r="Q4" i="20"/>
  <c r="O4" i="20"/>
  <c r="M4" i="20"/>
  <c r="K4" i="20"/>
  <c r="J4" i="20"/>
  <c r="H4" i="20"/>
  <c r="F4" i="20"/>
  <c r="Y3" i="20"/>
  <c r="Z3" i="20" s="1"/>
  <c r="X3" i="20"/>
  <c r="U3" i="20"/>
  <c r="V3" i="20" s="1"/>
  <c r="AA3" i="20" s="1"/>
  <c r="AB3" i="20" s="1"/>
  <c r="Q3" i="20"/>
  <c r="O3" i="20"/>
  <c r="M3" i="20"/>
  <c r="K3" i="20"/>
  <c r="J3" i="20"/>
  <c r="H3" i="20"/>
  <c r="F3" i="20"/>
  <c r="X2" i="20"/>
  <c r="Y2" i="20" s="1"/>
  <c r="Z2" i="20" s="1"/>
  <c r="AA2" i="20" s="1"/>
  <c r="AB2" i="20" s="1"/>
  <c r="U2" i="20"/>
  <c r="V2" i="20" s="1"/>
  <c r="Q2" i="20"/>
  <c r="M2" i="20"/>
  <c r="H2" i="20"/>
  <c r="F2" i="20"/>
  <c r="Q1" i="20"/>
  <c r="AB158" i="19"/>
  <c r="Z158" i="19"/>
  <c r="AA158" i="19" s="1"/>
  <c r="Y158" i="19"/>
  <c r="X158" i="19"/>
  <c r="U158" i="19"/>
  <c r="V158" i="19" s="1"/>
  <c r="M158" i="19"/>
  <c r="K158" i="19"/>
  <c r="J158" i="19"/>
  <c r="I158" i="19"/>
  <c r="G158" i="19"/>
  <c r="AA157" i="19"/>
  <c r="AB157" i="19" s="1"/>
  <c r="Y157" i="19"/>
  <c r="Z157" i="19" s="1"/>
  <c r="X157" i="19"/>
  <c r="V157" i="19"/>
  <c r="U157" i="19"/>
  <c r="M157" i="19"/>
  <c r="K157" i="19"/>
  <c r="J157" i="19"/>
  <c r="I157" i="19"/>
  <c r="G157" i="19"/>
  <c r="X156" i="19"/>
  <c r="Y156" i="19" s="1"/>
  <c r="Z156" i="19" s="1"/>
  <c r="AA156" i="19" s="1"/>
  <c r="AB156" i="19" s="1"/>
  <c r="V156" i="19"/>
  <c r="U156" i="19"/>
  <c r="M156" i="19"/>
  <c r="K156" i="19"/>
  <c r="J156" i="19"/>
  <c r="I156" i="19"/>
  <c r="G156" i="19"/>
  <c r="Y155" i="19"/>
  <c r="Z155" i="19" s="1"/>
  <c r="X155" i="19"/>
  <c r="U155" i="19"/>
  <c r="V155" i="19" s="1"/>
  <c r="AA155" i="19" s="1"/>
  <c r="AB155" i="19" s="1"/>
  <c r="M155" i="19"/>
  <c r="K155" i="19"/>
  <c r="J155" i="19"/>
  <c r="I155" i="19"/>
  <c r="G155" i="19"/>
  <c r="Y154" i="19"/>
  <c r="Z154" i="19" s="1"/>
  <c r="X154" i="19"/>
  <c r="U154" i="19"/>
  <c r="V154" i="19" s="1"/>
  <c r="AA154" i="19" s="1"/>
  <c r="AB154" i="19" s="1"/>
  <c r="M154" i="19"/>
  <c r="K154" i="19"/>
  <c r="L158" i="19" s="1"/>
  <c r="J154" i="19"/>
  <c r="I154" i="19"/>
  <c r="G154" i="19"/>
  <c r="Z153" i="19"/>
  <c r="Y153" i="19"/>
  <c r="X153" i="19"/>
  <c r="U153" i="19"/>
  <c r="V153" i="19" s="1"/>
  <c r="AA153" i="19" s="1"/>
  <c r="AB153" i="19" s="1"/>
  <c r="M153" i="19"/>
  <c r="K153" i="19"/>
  <c r="L157" i="19" s="1"/>
  <c r="J153" i="19"/>
  <c r="I153" i="19"/>
  <c r="G153" i="19"/>
  <c r="X152" i="19"/>
  <c r="Y152" i="19" s="1"/>
  <c r="Z152" i="19" s="1"/>
  <c r="AA152" i="19" s="1"/>
  <c r="AB152" i="19" s="1"/>
  <c r="U152" i="19"/>
  <c r="V152" i="19" s="1"/>
  <c r="M152" i="19"/>
  <c r="K152" i="19"/>
  <c r="L153" i="19" s="1"/>
  <c r="J152" i="19"/>
  <c r="I152" i="19"/>
  <c r="G152" i="19"/>
  <c r="AB151" i="19"/>
  <c r="X151" i="19"/>
  <c r="Y151" i="19" s="1"/>
  <c r="Z151" i="19" s="1"/>
  <c r="V151" i="19"/>
  <c r="AA151" i="19" s="1"/>
  <c r="U151" i="19"/>
  <c r="M151" i="19"/>
  <c r="K151" i="19"/>
  <c r="J151" i="19"/>
  <c r="I151" i="19"/>
  <c r="G151" i="19"/>
  <c r="X150" i="19"/>
  <c r="Y150" i="19" s="1"/>
  <c r="Z150" i="19" s="1"/>
  <c r="U150" i="19"/>
  <c r="V150" i="19" s="1"/>
  <c r="AA150" i="19" s="1"/>
  <c r="AB150" i="19" s="1"/>
  <c r="M150" i="19"/>
  <c r="K150" i="19"/>
  <c r="J150" i="19"/>
  <c r="I150" i="19"/>
  <c r="G150" i="19"/>
  <c r="X149" i="19"/>
  <c r="Y149" i="19" s="1"/>
  <c r="Z149" i="19" s="1"/>
  <c r="V149" i="19"/>
  <c r="U149" i="19"/>
  <c r="M149" i="19"/>
  <c r="L149" i="19"/>
  <c r="K149" i="19"/>
  <c r="J149" i="19"/>
  <c r="I149" i="19"/>
  <c r="G149" i="19"/>
  <c r="X148" i="19"/>
  <c r="Y148" i="19" s="1"/>
  <c r="Z148" i="19" s="1"/>
  <c r="U148" i="19"/>
  <c r="V148" i="19" s="1"/>
  <c r="AA148" i="19" s="1"/>
  <c r="AB148" i="19" s="1"/>
  <c r="M148" i="19"/>
  <c r="K148" i="19"/>
  <c r="L152" i="19" s="1"/>
  <c r="J148" i="19"/>
  <c r="I148" i="19"/>
  <c r="G148" i="19"/>
  <c r="X147" i="19"/>
  <c r="Y147" i="19" s="1"/>
  <c r="Z147" i="19" s="1"/>
  <c r="U147" i="19"/>
  <c r="V147" i="19" s="1"/>
  <c r="AA147" i="19" s="1"/>
  <c r="AB147" i="19" s="1"/>
  <c r="M147" i="19"/>
  <c r="K147" i="19"/>
  <c r="J147" i="19"/>
  <c r="I147" i="19"/>
  <c r="G147" i="19"/>
  <c r="X146" i="19"/>
  <c r="Y146" i="19" s="1"/>
  <c r="Z146" i="19" s="1"/>
  <c r="V146" i="19"/>
  <c r="AA146" i="19" s="1"/>
  <c r="AB146" i="19" s="1"/>
  <c r="U146" i="19"/>
  <c r="M146" i="19"/>
  <c r="L146" i="19"/>
  <c r="K146" i="19"/>
  <c r="J146" i="19"/>
  <c r="I146" i="19"/>
  <c r="G146" i="19"/>
  <c r="X145" i="19"/>
  <c r="Y145" i="19" s="1"/>
  <c r="Z145" i="19" s="1"/>
  <c r="U145" i="19"/>
  <c r="V145" i="19" s="1"/>
  <c r="M145" i="19"/>
  <c r="K145" i="19"/>
  <c r="J145" i="19"/>
  <c r="I145" i="19"/>
  <c r="G145" i="19"/>
  <c r="Y144" i="19"/>
  <c r="Z144" i="19" s="1"/>
  <c r="X144" i="19"/>
  <c r="U144" i="19"/>
  <c r="V144" i="19" s="1"/>
  <c r="M144" i="19"/>
  <c r="K144" i="19"/>
  <c r="J144" i="19"/>
  <c r="I144" i="19"/>
  <c r="G144" i="19"/>
  <c r="X143" i="19"/>
  <c r="Y143" i="19" s="1"/>
  <c r="Z143" i="19" s="1"/>
  <c r="V143" i="19"/>
  <c r="AA143" i="19" s="1"/>
  <c r="AB143" i="19" s="1"/>
  <c r="U143" i="19"/>
  <c r="M143" i="19"/>
  <c r="K143" i="19"/>
  <c r="L147" i="19" s="1"/>
  <c r="J143" i="19"/>
  <c r="I143" i="19"/>
  <c r="G143" i="19"/>
  <c r="Y142" i="19"/>
  <c r="Z142" i="19" s="1"/>
  <c r="AA142" i="19" s="1"/>
  <c r="AB142" i="19" s="1"/>
  <c r="X142" i="19"/>
  <c r="V142" i="19"/>
  <c r="U142" i="19"/>
  <c r="M142" i="19"/>
  <c r="L142" i="19"/>
  <c r="K142" i="19"/>
  <c r="J142" i="19"/>
  <c r="I142" i="19"/>
  <c r="G142" i="19"/>
  <c r="Y141" i="19"/>
  <c r="Z141" i="19" s="1"/>
  <c r="X141" i="19"/>
  <c r="U141" i="19"/>
  <c r="V141" i="19" s="1"/>
  <c r="M141" i="19"/>
  <c r="K141" i="19"/>
  <c r="L145" i="19" s="1"/>
  <c r="J141" i="19"/>
  <c r="I141" i="19"/>
  <c r="G141" i="19"/>
  <c r="Z140" i="19"/>
  <c r="AA140" i="19" s="1"/>
  <c r="AB140" i="19" s="1"/>
  <c r="Y140" i="19"/>
  <c r="X140" i="19"/>
  <c r="U140" i="19"/>
  <c r="V140" i="19" s="1"/>
  <c r="M140" i="19"/>
  <c r="K140" i="19"/>
  <c r="J140" i="19"/>
  <c r="I140" i="19"/>
  <c r="G140" i="19"/>
  <c r="X139" i="19"/>
  <c r="Y139" i="19" s="1"/>
  <c r="Z139" i="19" s="1"/>
  <c r="U139" i="19"/>
  <c r="V139" i="19" s="1"/>
  <c r="AA139" i="19" s="1"/>
  <c r="AB139" i="19" s="1"/>
  <c r="M139" i="19"/>
  <c r="K139" i="19"/>
  <c r="J139" i="19"/>
  <c r="I139" i="19"/>
  <c r="G139" i="19"/>
  <c r="Y138" i="19"/>
  <c r="Z138" i="19" s="1"/>
  <c r="X138" i="19"/>
  <c r="V138" i="19"/>
  <c r="U138" i="19"/>
  <c r="M138" i="19"/>
  <c r="K138" i="19"/>
  <c r="J138" i="19"/>
  <c r="I138" i="19"/>
  <c r="G138" i="19"/>
  <c r="X137" i="19"/>
  <c r="Y137" i="19" s="1"/>
  <c r="Z137" i="19" s="1"/>
  <c r="U137" i="19"/>
  <c r="V137" i="19" s="1"/>
  <c r="AA137" i="19" s="1"/>
  <c r="AB137" i="19" s="1"/>
  <c r="M137" i="19"/>
  <c r="K137" i="19"/>
  <c r="J137" i="19"/>
  <c r="I137" i="19"/>
  <c r="G137" i="19"/>
  <c r="X136" i="19"/>
  <c r="Y136" i="19" s="1"/>
  <c r="Z136" i="19" s="1"/>
  <c r="U136" i="19"/>
  <c r="V136" i="19" s="1"/>
  <c r="AA136" i="19" s="1"/>
  <c r="AB136" i="19" s="1"/>
  <c r="M136" i="19"/>
  <c r="K136" i="19"/>
  <c r="L137" i="19" s="1"/>
  <c r="J136" i="19"/>
  <c r="I136" i="19"/>
  <c r="G136" i="19"/>
  <c r="Y135" i="19"/>
  <c r="Z135" i="19" s="1"/>
  <c r="X135" i="19"/>
  <c r="U135" i="19"/>
  <c r="V135" i="19" s="1"/>
  <c r="AA135" i="19" s="1"/>
  <c r="AB135" i="19" s="1"/>
  <c r="M135" i="19"/>
  <c r="L135" i="19"/>
  <c r="K135" i="19"/>
  <c r="L138" i="19" s="1"/>
  <c r="J135" i="19"/>
  <c r="I135" i="19"/>
  <c r="G135" i="19"/>
  <c r="Z134" i="19"/>
  <c r="AA134" i="19" s="1"/>
  <c r="AB134" i="19" s="1"/>
  <c r="Y134" i="19"/>
  <c r="X134" i="19"/>
  <c r="V134" i="19"/>
  <c r="U134" i="19"/>
  <c r="M134" i="19"/>
  <c r="K134" i="19"/>
  <c r="J134" i="19"/>
  <c r="I134" i="19"/>
  <c r="G134" i="19"/>
  <c r="AA133" i="19"/>
  <c r="AB133" i="19" s="1"/>
  <c r="X133" i="19"/>
  <c r="Y133" i="19" s="1"/>
  <c r="Z133" i="19" s="1"/>
  <c r="U133" i="19"/>
  <c r="V133" i="19" s="1"/>
  <c r="M133" i="19"/>
  <c r="K133" i="19"/>
  <c r="J133" i="19"/>
  <c r="I133" i="19"/>
  <c r="G133" i="19"/>
  <c r="Y132" i="19"/>
  <c r="Z132" i="19" s="1"/>
  <c r="AA132" i="19" s="1"/>
  <c r="AB132" i="19" s="1"/>
  <c r="X132" i="19"/>
  <c r="V132" i="19"/>
  <c r="U132" i="19"/>
  <c r="M132" i="19"/>
  <c r="K132" i="19"/>
  <c r="J132" i="19"/>
  <c r="I132" i="19"/>
  <c r="G132" i="19"/>
  <c r="Z131" i="19"/>
  <c r="AA131" i="19" s="1"/>
  <c r="AB131" i="19" s="1"/>
  <c r="X131" i="19"/>
  <c r="Y131" i="19" s="1"/>
  <c r="V131" i="19"/>
  <c r="U131" i="19"/>
  <c r="M131" i="19"/>
  <c r="K131" i="19"/>
  <c r="J131" i="19"/>
  <c r="I131" i="19"/>
  <c r="G131" i="19"/>
  <c r="X130" i="19"/>
  <c r="Y130" i="19" s="1"/>
  <c r="Z130" i="19" s="1"/>
  <c r="AA130" i="19" s="1"/>
  <c r="AB130" i="19" s="1"/>
  <c r="V130" i="19"/>
  <c r="U130" i="19"/>
  <c r="M130" i="19"/>
  <c r="K130" i="19"/>
  <c r="L134" i="19" s="1"/>
  <c r="J130" i="19"/>
  <c r="I130" i="19"/>
  <c r="G130" i="19"/>
  <c r="Y129" i="19"/>
  <c r="Z129" i="19" s="1"/>
  <c r="X129" i="19"/>
  <c r="U129" i="19"/>
  <c r="V129" i="19" s="1"/>
  <c r="M129" i="19"/>
  <c r="K129" i="19"/>
  <c r="L133" i="19" s="1"/>
  <c r="J129" i="19"/>
  <c r="I129" i="19"/>
  <c r="G129" i="19"/>
  <c r="Z128" i="19"/>
  <c r="Y128" i="19"/>
  <c r="X128" i="19"/>
  <c r="V128" i="19"/>
  <c r="AA128" i="19" s="1"/>
  <c r="AB128" i="19" s="1"/>
  <c r="U128" i="19"/>
  <c r="M128" i="19"/>
  <c r="K128" i="19"/>
  <c r="L132" i="19" s="1"/>
  <c r="J128" i="19"/>
  <c r="I128" i="19"/>
  <c r="G128" i="19"/>
  <c r="AA127" i="19"/>
  <c r="AB127" i="19" s="1"/>
  <c r="X127" i="19"/>
  <c r="Y127" i="19" s="1"/>
  <c r="Z127" i="19" s="1"/>
  <c r="U127" i="19"/>
  <c r="V127" i="19" s="1"/>
  <c r="M127" i="19"/>
  <c r="K127" i="19"/>
  <c r="J127" i="19"/>
  <c r="I127" i="19"/>
  <c r="G127" i="19"/>
  <c r="X126" i="19"/>
  <c r="Y126" i="19" s="1"/>
  <c r="Z126" i="19" s="1"/>
  <c r="U126" i="19"/>
  <c r="V126" i="19" s="1"/>
  <c r="AA126" i="19" s="1"/>
  <c r="AB126" i="19" s="1"/>
  <c r="M126" i="19"/>
  <c r="K126" i="19"/>
  <c r="L129" i="19" s="1"/>
  <c r="J126" i="19"/>
  <c r="I126" i="19"/>
  <c r="G126" i="19"/>
  <c r="X125" i="19"/>
  <c r="Y125" i="19" s="1"/>
  <c r="Z125" i="19" s="1"/>
  <c r="V125" i="19"/>
  <c r="AA125" i="19" s="1"/>
  <c r="AB125" i="19" s="1"/>
  <c r="U125" i="19"/>
  <c r="M125" i="19"/>
  <c r="L125" i="19"/>
  <c r="K125" i="19"/>
  <c r="J125" i="19"/>
  <c r="I125" i="19"/>
  <c r="G125" i="19"/>
  <c r="X124" i="19"/>
  <c r="Y124" i="19" s="1"/>
  <c r="Z124" i="19" s="1"/>
  <c r="V124" i="19"/>
  <c r="U124" i="19"/>
  <c r="M124" i="19"/>
  <c r="L124" i="19"/>
  <c r="K124" i="19"/>
  <c r="L128" i="19" s="1"/>
  <c r="J124" i="19"/>
  <c r="I124" i="19"/>
  <c r="G124" i="19"/>
  <c r="X123" i="19"/>
  <c r="Y123" i="19" s="1"/>
  <c r="Z123" i="19" s="1"/>
  <c r="U123" i="19"/>
  <c r="V123" i="19" s="1"/>
  <c r="M123" i="19"/>
  <c r="K123" i="19"/>
  <c r="L126" i="19" s="1"/>
  <c r="J123" i="19"/>
  <c r="I123" i="19"/>
  <c r="G123" i="19"/>
  <c r="Y122" i="19"/>
  <c r="Z122" i="19" s="1"/>
  <c r="X122" i="19"/>
  <c r="V122" i="19"/>
  <c r="AA122" i="19" s="1"/>
  <c r="AB122" i="19" s="1"/>
  <c r="U122" i="19"/>
  <c r="M122" i="19"/>
  <c r="L122" i="19"/>
  <c r="K122" i="19"/>
  <c r="J122" i="19"/>
  <c r="I122" i="19"/>
  <c r="G122" i="19"/>
  <c r="Z121" i="19"/>
  <c r="X121" i="19"/>
  <c r="Y121" i="19" s="1"/>
  <c r="V121" i="19"/>
  <c r="U121" i="19"/>
  <c r="M121" i="19"/>
  <c r="K121" i="19"/>
  <c r="J121" i="19"/>
  <c r="I121" i="19"/>
  <c r="G121" i="19"/>
  <c r="X120" i="19"/>
  <c r="Y120" i="19" s="1"/>
  <c r="Z120" i="19" s="1"/>
  <c r="V120" i="19"/>
  <c r="U120" i="19"/>
  <c r="M120" i="19"/>
  <c r="K120" i="19"/>
  <c r="J120" i="19"/>
  <c r="I120" i="19"/>
  <c r="G120" i="19"/>
  <c r="X119" i="19"/>
  <c r="Y119" i="19" s="1"/>
  <c r="Z119" i="19" s="1"/>
  <c r="V119" i="19"/>
  <c r="U119" i="19"/>
  <c r="M119" i="19"/>
  <c r="K119" i="19"/>
  <c r="L123" i="19" s="1"/>
  <c r="J119" i="19"/>
  <c r="I119" i="19"/>
  <c r="G119" i="19"/>
  <c r="Y118" i="19"/>
  <c r="Z118" i="19" s="1"/>
  <c r="AA118" i="19" s="1"/>
  <c r="AB118" i="19" s="1"/>
  <c r="X118" i="19"/>
  <c r="V118" i="19"/>
  <c r="U118" i="19"/>
  <c r="M118" i="19"/>
  <c r="K118" i="19"/>
  <c r="J118" i="19"/>
  <c r="I118" i="19"/>
  <c r="G118" i="19"/>
  <c r="Z117" i="19"/>
  <c r="AA117" i="19" s="1"/>
  <c r="AB117" i="19" s="1"/>
  <c r="Y117" i="19"/>
  <c r="X117" i="19"/>
  <c r="U117" i="19"/>
  <c r="V117" i="19" s="1"/>
  <c r="M117" i="19"/>
  <c r="K117" i="19"/>
  <c r="J117" i="19"/>
  <c r="I117" i="19"/>
  <c r="G117" i="19"/>
  <c r="Z116" i="19"/>
  <c r="AA116" i="19" s="1"/>
  <c r="AB116" i="19" s="1"/>
  <c r="Y116" i="19"/>
  <c r="X116" i="19"/>
  <c r="V116" i="19"/>
  <c r="U116" i="19"/>
  <c r="M116" i="19"/>
  <c r="K116" i="19"/>
  <c r="J116" i="19"/>
  <c r="I116" i="19"/>
  <c r="G116" i="19"/>
  <c r="AA115" i="19"/>
  <c r="AB115" i="19" s="1"/>
  <c r="X115" i="19"/>
  <c r="Y115" i="19" s="1"/>
  <c r="Z115" i="19" s="1"/>
  <c r="U115" i="19"/>
  <c r="V115" i="19" s="1"/>
  <c r="M115" i="19"/>
  <c r="K115" i="19"/>
  <c r="J115" i="19"/>
  <c r="I115" i="19"/>
  <c r="G115" i="19"/>
  <c r="X114" i="19"/>
  <c r="Y114" i="19" s="1"/>
  <c r="Z114" i="19" s="1"/>
  <c r="V114" i="19"/>
  <c r="U114" i="19"/>
  <c r="M114" i="19"/>
  <c r="K114" i="19"/>
  <c r="L118" i="19" s="1"/>
  <c r="J114" i="19"/>
  <c r="I114" i="19"/>
  <c r="G114" i="19"/>
  <c r="Y113" i="19"/>
  <c r="Z113" i="19" s="1"/>
  <c r="X113" i="19"/>
  <c r="U113" i="19"/>
  <c r="V113" i="19" s="1"/>
  <c r="AA113" i="19" s="1"/>
  <c r="AB113" i="19" s="1"/>
  <c r="M113" i="19"/>
  <c r="L113" i="19"/>
  <c r="K113" i="19"/>
  <c r="J113" i="19"/>
  <c r="I113" i="19"/>
  <c r="G113" i="19"/>
  <c r="Y112" i="19"/>
  <c r="Z112" i="19" s="1"/>
  <c r="X112" i="19"/>
  <c r="U112" i="19"/>
  <c r="V112" i="19" s="1"/>
  <c r="AA112" i="19" s="1"/>
  <c r="AB112" i="19" s="1"/>
  <c r="M112" i="19"/>
  <c r="L112" i="19"/>
  <c r="K112" i="19"/>
  <c r="L116" i="19" s="1"/>
  <c r="J112" i="19"/>
  <c r="I112" i="19"/>
  <c r="G112" i="19"/>
  <c r="X111" i="19"/>
  <c r="Y111" i="19" s="1"/>
  <c r="Z111" i="19" s="1"/>
  <c r="V111" i="19"/>
  <c r="U111" i="19"/>
  <c r="M111" i="19"/>
  <c r="K111" i="19"/>
  <c r="L114" i="19" s="1"/>
  <c r="J111" i="19"/>
  <c r="I111" i="19"/>
  <c r="G111" i="19"/>
  <c r="X110" i="19"/>
  <c r="Y110" i="19" s="1"/>
  <c r="Z110" i="19" s="1"/>
  <c r="AA110" i="19" s="1"/>
  <c r="AB110" i="19" s="1"/>
  <c r="U110" i="19"/>
  <c r="V110" i="19" s="1"/>
  <c r="M110" i="19"/>
  <c r="K110" i="19"/>
  <c r="J110" i="19"/>
  <c r="X109" i="19"/>
  <c r="Y109" i="19" s="1"/>
  <c r="Z109" i="19" s="1"/>
  <c r="V109" i="19"/>
  <c r="U109" i="19"/>
  <c r="M109" i="19"/>
  <c r="K109" i="19"/>
  <c r="L111" i="19" s="1"/>
  <c r="J109" i="19"/>
  <c r="H109" i="19"/>
  <c r="F109" i="19"/>
  <c r="X108" i="19"/>
  <c r="Y108" i="19" s="1"/>
  <c r="Z108" i="19" s="1"/>
  <c r="AA108" i="19" s="1"/>
  <c r="AB108" i="19" s="1"/>
  <c r="U108" i="19"/>
  <c r="V108" i="19" s="1"/>
  <c r="M108" i="19"/>
  <c r="K108" i="19"/>
  <c r="J108" i="19"/>
  <c r="H108" i="19"/>
  <c r="F108" i="19"/>
  <c r="AB107" i="19"/>
  <c r="Z107" i="19"/>
  <c r="AA107" i="19" s="1"/>
  <c r="Y107" i="19"/>
  <c r="X107" i="19"/>
  <c r="V107" i="19"/>
  <c r="U107" i="19"/>
  <c r="M107" i="19"/>
  <c r="K107" i="19"/>
  <c r="J107" i="19"/>
  <c r="H107" i="19"/>
  <c r="F107" i="19"/>
  <c r="Z106" i="19"/>
  <c r="AA106" i="19" s="1"/>
  <c r="AB106" i="19" s="1"/>
  <c r="Y106" i="19"/>
  <c r="X106" i="19"/>
  <c r="V106" i="19"/>
  <c r="U106" i="19"/>
  <c r="M106" i="19"/>
  <c r="K106" i="19"/>
  <c r="J106" i="19"/>
  <c r="H106" i="19"/>
  <c r="F106" i="19"/>
  <c r="AB105" i="19"/>
  <c r="Y105" i="19"/>
  <c r="Z105" i="19" s="1"/>
  <c r="AA105" i="19" s="1"/>
  <c r="X105" i="19"/>
  <c r="V105" i="19"/>
  <c r="U105" i="19"/>
  <c r="M105" i="19"/>
  <c r="K105" i="19"/>
  <c r="L109" i="19" s="1"/>
  <c r="J105" i="19"/>
  <c r="H105" i="19"/>
  <c r="F105" i="19"/>
  <c r="Z104" i="19"/>
  <c r="AA104" i="19" s="1"/>
  <c r="AB104" i="19" s="1"/>
  <c r="X104" i="19"/>
  <c r="Y104" i="19" s="1"/>
  <c r="V104" i="19"/>
  <c r="U104" i="19"/>
  <c r="M104" i="19"/>
  <c r="K104" i="19"/>
  <c r="L108" i="19" s="1"/>
  <c r="J104" i="19"/>
  <c r="H104" i="19"/>
  <c r="F104" i="19"/>
  <c r="Y103" i="19"/>
  <c r="Z103" i="19" s="1"/>
  <c r="AA103" i="19" s="1"/>
  <c r="AB103" i="19" s="1"/>
  <c r="X103" i="19"/>
  <c r="U103" i="19"/>
  <c r="V103" i="19" s="1"/>
  <c r="M103" i="19"/>
  <c r="K103" i="19"/>
  <c r="L107" i="19" s="1"/>
  <c r="J103" i="19"/>
  <c r="H103" i="19"/>
  <c r="F103" i="19"/>
  <c r="AB102" i="19"/>
  <c r="AA102" i="19"/>
  <c r="Z102" i="19"/>
  <c r="Y102" i="19"/>
  <c r="X102" i="19"/>
  <c r="V102" i="19"/>
  <c r="U102" i="19"/>
  <c r="M102" i="19"/>
  <c r="K102" i="19"/>
  <c r="L106" i="19" s="1"/>
  <c r="J102" i="19"/>
  <c r="H102" i="19"/>
  <c r="F102" i="19"/>
  <c r="X101" i="19"/>
  <c r="Y101" i="19" s="1"/>
  <c r="Z101" i="19" s="1"/>
  <c r="U101" i="19"/>
  <c r="V101" i="19" s="1"/>
  <c r="AA101" i="19" s="1"/>
  <c r="AB101" i="19" s="1"/>
  <c r="M101" i="19"/>
  <c r="K101" i="19"/>
  <c r="L105" i="19" s="1"/>
  <c r="J101" i="19"/>
  <c r="H101" i="19"/>
  <c r="F101" i="19"/>
  <c r="Y100" i="19"/>
  <c r="Z100" i="19" s="1"/>
  <c r="X100" i="19"/>
  <c r="V100" i="19"/>
  <c r="U100" i="19"/>
  <c r="M100" i="19"/>
  <c r="K100" i="19"/>
  <c r="L104" i="19" s="1"/>
  <c r="J100" i="19"/>
  <c r="H100" i="19"/>
  <c r="F100" i="19"/>
  <c r="X99" i="19"/>
  <c r="Y99" i="19" s="1"/>
  <c r="Z99" i="19" s="1"/>
  <c r="U99" i="19"/>
  <c r="V99" i="19" s="1"/>
  <c r="AA99" i="19" s="1"/>
  <c r="AB99" i="19" s="1"/>
  <c r="M99" i="19"/>
  <c r="L99" i="19"/>
  <c r="K99" i="19"/>
  <c r="J99" i="19"/>
  <c r="H99" i="19"/>
  <c r="F99" i="19"/>
  <c r="Y98" i="19"/>
  <c r="Z98" i="19" s="1"/>
  <c r="X98" i="19"/>
  <c r="U98" i="19"/>
  <c r="V98" i="19" s="1"/>
  <c r="M98" i="19"/>
  <c r="K98" i="19"/>
  <c r="J98" i="19"/>
  <c r="H98" i="19"/>
  <c r="F98" i="19"/>
  <c r="Y97" i="19"/>
  <c r="Z97" i="19" s="1"/>
  <c r="AA97" i="19" s="1"/>
  <c r="AB97" i="19" s="1"/>
  <c r="X97" i="19"/>
  <c r="V97" i="19"/>
  <c r="U97" i="19"/>
  <c r="M97" i="19"/>
  <c r="K97" i="19"/>
  <c r="L100" i="19" s="1"/>
  <c r="J97" i="19"/>
  <c r="H97" i="19"/>
  <c r="F97" i="19"/>
  <c r="Z96" i="19"/>
  <c r="X96" i="19"/>
  <c r="Y96" i="19" s="1"/>
  <c r="U96" i="19"/>
  <c r="V96" i="19" s="1"/>
  <c r="AA96" i="19" s="1"/>
  <c r="AB96" i="19" s="1"/>
  <c r="M96" i="19"/>
  <c r="K96" i="19"/>
  <c r="J96" i="19"/>
  <c r="H96" i="19"/>
  <c r="F96" i="19"/>
  <c r="Y95" i="19"/>
  <c r="Z95" i="19" s="1"/>
  <c r="AA95" i="19" s="1"/>
  <c r="AB95" i="19" s="1"/>
  <c r="X95" i="19"/>
  <c r="V95" i="19"/>
  <c r="U95" i="19"/>
  <c r="M95" i="19"/>
  <c r="K95" i="19"/>
  <c r="J95" i="19"/>
  <c r="H95" i="19"/>
  <c r="F95" i="19"/>
  <c r="AA94" i="19"/>
  <c r="AB94" i="19" s="1"/>
  <c r="Y94" i="19"/>
  <c r="Z94" i="19" s="1"/>
  <c r="X94" i="19"/>
  <c r="V94" i="19"/>
  <c r="U94" i="19"/>
  <c r="M94" i="19"/>
  <c r="K94" i="19"/>
  <c r="L98" i="19" s="1"/>
  <c r="J94" i="19"/>
  <c r="H94" i="19"/>
  <c r="F94" i="19"/>
  <c r="AA93" i="19"/>
  <c r="AB93" i="19" s="1"/>
  <c r="Y93" i="19"/>
  <c r="Z93" i="19" s="1"/>
  <c r="X93" i="19"/>
  <c r="V93" i="19"/>
  <c r="U93" i="19"/>
  <c r="M93" i="19"/>
  <c r="K93" i="19"/>
  <c r="L97" i="19" s="1"/>
  <c r="J93" i="19"/>
  <c r="H93" i="19"/>
  <c r="F93" i="19"/>
  <c r="AB92" i="19"/>
  <c r="X92" i="19"/>
  <c r="Y92" i="19" s="1"/>
  <c r="Z92" i="19" s="1"/>
  <c r="AA92" i="19" s="1"/>
  <c r="V92" i="19"/>
  <c r="U92" i="19"/>
  <c r="M92" i="19"/>
  <c r="K92" i="19"/>
  <c r="L96" i="19" s="1"/>
  <c r="J92" i="19"/>
  <c r="H92" i="19"/>
  <c r="F92" i="19"/>
  <c r="Y91" i="19"/>
  <c r="Z91" i="19" s="1"/>
  <c r="AA91" i="19" s="1"/>
  <c r="AB91" i="19" s="1"/>
  <c r="X91" i="19"/>
  <c r="U91" i="19"/>
  <c r="V91" i="19" s="1"/>
  <c r="M91" i="19"/>
  <c r="K91" i="19"/>
  <c r="J91" i="19"/>
  <c r="H91" i="19"/>
  <c r="F91" i="19"/>
  <c r="Z90" i="19"/>
  <c r="Y90" i="19"/>
  <c r="X90" i="19"/>
  <c r="U90" i="19"/>
  <c r="V90" i="19" s="1"/>
  <c r="AA90" i="19" s="1"/>
  <c r="AB90" i="19" s="1"/>
  <c r="M90" i="19"/>
  <c r="L90" i="19"/>
  <c r="K90" i="19"/>
  <c r="J90" i="19"/>
  <c r="H90" i="19"/>
  <c r="F90" i="19"/>
  <c r="X89" i="19"/>
  <c r="Y89" i="19" s="1"/>
  <c r="Z89" i="19" s="1"/>
  <c r="U89" i="19"/>
  <c r="V89" i="19" s="1"/>
  <c r="AA89" i="19" s="1"/>
  <c r="AB89" i="19" s="1"/>
  <c r="M89" i="19"/>
  <c r="K89" i="19"/>
  <c r="J89" i="19"/>
  <c r="H89" i="19"/>
  <c r="F89" i="19"/>
  <c r="Y88" i="19"/>
  <c r="Z88" i="19" s="1"/>
  <c r="X88" i="19"/>
  <c r="V88" i="19"/>
  <c r="U88" i="19"/>
  <c r="M88" i="19"/>
  <c r="K88" i="19"/>
  <c r="L92" i="19" s="1"/>
  <c r="J88" i="19"/>
  <c r="H88" i="19"/>
  <c r="F88" i="19"/>
  <c r="Z87" i="19"/>
  <c r="X87" i="19"/>
  <c r="Y87" i="19" s="1"/>
  <c r="U87" i="19"/>
  <c r="V87" i="19" s="1"/>
  <c r="AA87" i="19" s="1"/>
  <c r="AB87" i="19" s="1"/>
  <c r="M87" i="19"/>
  <c r="K87" i="19"/>
  <c r="J87" i="19"/>
  <c r="H87" i="19"/>
  <c r="F87" i="19"/>
  <c r="AA86" i="19"/>
  <c r="AB86" i="19" s="1"/>
  <c r="X86" i="19"/>
  <c r="Y86" i="19" s="1"/>
  <c r="Z86" i="19" s="1"/>
  <c r="U86" i="19"/>
  <c r="V86" i="19" s="1"/>
  <c r="M86" i="19"/>
  <c r="K86" i="19"/>
  <c r="J86" i="19"/>
  <c r="H86" i="19"/>
  <c r="F86" i="19"/>
  <c r="AB85" i="19"/>
  <c r="Y85" i="19"/>
  <c r="Z85" i="19" s="1"/>
  <c r="AA85" i="19" s="1"/>
  <c r="X85" i="19"/>
  <c r="V85" i="19"/>
  <c r="U85" i="19"/>
  <c r="M85" i="19"/>
  <c r="K85" i="19"/>
  <c r="L87" i="19" s="1"/>
  <c r="J85" i="19"/>
  <c r="H85" i="19"/>
  <c r="F85" i="19"/>
  <c r="X84" i="19"/>
  <c r="Y84" i="19" s="1"/>
  <c r="Z84" i="19" s="1"/>
  <c r="U84" i="19"/>
  <c r="V84" i="19" s="1"/>
  <c r="M84" i="19"/>
  <c r="K84" i="19"/>
  <c r="J84" i="19"/>
  <c r="H84" i="19"/>
  <c r="F84" i="19"/>
  <c r="Y83" i="19"/>
  <c r="Z83" i="19" s="1"/>
  <c r="X83" i="19"/>
  <c r="U83" i="19"/>
  <c r="V83" i="19" s="1"/>
  <c r="AA83" i="19" s="1"/>
  <c r="AB83" i="19" s="1"/>
  <c r="M83" i="19"/>
  <c r="K83" i="19"/>
  <c r="J83" i="19"/>
  <c r="H83" i="19"/>
  <c r="F83" i="19"/>
  <c r="Y82" i="19"/>
  <c r="Z82" i="19" s="1"/>
  <c r="X82" i="19"/>
  <c r="U82" i="19"/>
  <c r="V82" i="19" s="1"/>
  <c r="M82" i="19"/>
  <c r="K82" i="19"/>
  <c r="J82" i="19"/>
  <c r="H82" i="19"/>
  <c r="F82" i="19"/>
  <c r="Y81" i="19"/>
  <c r="Z81" i="19" s="1"/>
  <c r="AA81" i="19" s="1"/>
  <c r="AB81" i="19" s="1"/>
  <c r="X81" i="19"/>
  <c r="V81" i="19"/>
  <c r="U81" i="19"/>
  <c r="M81" i="19"/>
  <c r="K81" i="19"/>
  <c r="J81" i="19"/>
  <c r="H81" i="19"/>
  <c r="F81" i="19"/>
  <c r="X80" i="19"/>
  <c r="Y80" i="19" s="1"/>
  <c r="Z80" i="19" s="1"/>
  <c r="AA80" i="19" s="1"/>
  <c r="AB80" i="19" s="1"/>
  <c r="V80" i="19"/>
  <c r="U80" i="19"/>
  <c r="M80" i="19"/>
  <c r="K80" i="19"/>
  <c r="L84" i="19" s="1"/>
  <c r="J80" i="19"/>
  <c r="H80" i="19"/>
  <c r="F80" i="19"/>
  <c r="Y79" i="19"/>
  <c r="Z79" i="19" s="1"/>
  <c r="X79" i="19"/>
  <c r="U79" i="19"/>
  <c r="V79" i="19" s="1"/>
  <c r="M79" i="19"/>
  <c r="K79" i="19"/>
  <c r="L83" i="19" s="1"/>
  <c r="J79" i="19"/>
  <c r="H79" i="19"/>
  <c r="F79" i="19"/>
  <c r="Z78" i="19"/>
  <c r="Y78" i="19"/>
  <c r="X78" i="19"/>
  <c r="U78" i="19"/>
  <c r="V78" i="19" s="1"/>
  <c r="AA78" i="19" s="1"/>
  <c r="AB78" i="19" s="1"/>
  <c r="M78" i="19"/>
  <c r="K78" i="19"/>
  <c r="J78" i="19"/>
  <c r="H78" i="19"/>
  <c r="F78" i="19"/>
  <c r="X77" i="19"/>
  <c r="Y77" i="19" s="1"/>
  <c r="Z77" i="19" s="1"/>
  <c r="U77" i="19"/>
  <c r="V77" i="19" s="1"/>
  <c r="AA77" i="19" s="1"/>
  <c r="AB77" i="19" s="1"/>
  <c r="M77" i="19"/>
  <c r="K77" i="19"/>
  <c r="L81" i="19" s="1"/>
  <c r="J77" i="19"/>
  <c r="H77" i="19"/>
  <c r="F77" i="19"/>
  <c r="Y76" i="19"/>
  <c r="Z76" i="19" s="1"/>
  <c r="X76" i="19"/>
  <c r="U76" i="19"/>
  <c r="V76" i="19" s="1"/>
  <c r="AA76" i="19" s="1"/>
  <c r="AB76" i="19" s="1"/>
  <c r="M76" i="19"/>
  <c r="K76" i="19"/>
  <c r="J76" i="19"/>
  <c r="H76" i="19"/>
  <c r="F76" i="19"/>
  <c r="X75" i="19"/>
  <c r="Y75" i="19" s="1"/>
  <c r="Z75" i="19" s="1"/>
  <c r="U75" i="19"/>
  <c r="V75" i="19" s="1"/>
  <c r="M75" i="19"/>
  <c r="K75" i="19"/>
  <c r="J75" i="19"/>
  <c r="H75" i="19"/>
  <c r="F75" i="19"/>
  <c r="X74" i="19"/>
  <c r="Y74" i="19" s="1"/>
  <c r="Z74" i="19" s="1"/>
  <c r="U74" i="19"/>
  <c r="V74" i="19" s="1"/>
  <c r="AA74" i="19" s="1"/>
  <c r="AB74" i="19" s="1"/>
  <c r="M74" i="19"/>
  <c r="K74" i="19"/>
  <c r="L75" i="19" s="1"/>
  <c r="J74" i="19"/>
  <c r="H74" i="19"/>
  <c r="F74" i="19"/>
  <c r="Y73" i="19"/>
  <c r="Z73" i="19" s="1"/>
  <c r="X73" i="19"/>
  <c r="U73" i="19"/>
  <c r="V73" i="19" s="1"/>
  <c r="M73" i="19"/>
  <c r="L73" i="19"/>
  <c r="K73" i="19"/>
  <c r="J73" i="19"/>
  <c r="H73" i="19"/>
  <c r="F73" i="19"/>
  <c r="X72" i="19"/>
  <c r="Y72" i="19" s="1"/>
  <c r="Z72" i="19" s="1"/>
  <c r="U72" i="19"/>
  <c r="V72" i="19" s="1"/>
  <c r="AA72" i="19" s="1"/>
  <c r="AB72" i="19" s="1"/>
  <c r="M72" i="19"/>
  <c r="K72" i="19"/>
  <c r="J72" i="19"/>
  <c r="H72" i="19"/>
  <c r="F72" i="19"/>
  <c r="X71" i="19"/>
  <c r="Y71" i="19" s="1"/>
  <c r="Z71" i="19" s="1"/>
  <c r="U71" i="19"/>
  <c r="V71" i="19" s="1"/>
  <c r="M71" i="19"/>
  <c r="K71" i="19"/>
  <c r="J71" i="19"/>
  <c r="H71" i="19"/>
  <c r="F71" i="19"/>
  <c r="X70" i="19"/>
  <c r="Y70" i="19" s="1"/>
  <c r="Z70" i="19" s="1"/>
  <c r="U70" i="19"/>
  <c r="V70" i="19" s="1"/>
  <c r="AA70" i="19" s="1"/>
  <c r="AB70" i="19" s="1"/>
  <c r="M70" i="19"/>
  <c r="K70" i="19"/>
  <c r="J70" i="19"/>
  <c r="H70" i="19"/>
  <c r="F70" i="19"/>
  <c r="X69" i="19"/>
  <c r="Y69" i="19" s="1"/>
  <c r="Z69" i="19" s="1"/>
  <c r="V69" i="19"/>
  <c r="AA69" i="19" s="1"/>
  <c r="AB69" i="19" s="1"/>
  <c r="U69" i="19"/>
  <c r="M69" i="19"/>
  <c r="L69" i="19"/>
  <c r="K69" i="19"/>
  <c r="J69" i="19"/>
  <c r="H69" i="19"/>
  <c r="F69" i="19"/>
  <c r="X68" i="19"/>
  <c r="Y68" i="19" s="1"/>
  <c r="Z68" i="19" s="1"/>
  <c r="AA68" i="19" s="1"/>
  <c r="AB68" i="19" s="1"/>
  <c r="V68" i="19"/>
  <c r="U68" i="19"/>
  <c r="M68" i="19"/>
  <c r="K68" i="19"/>
  <c r="J68" i="19"/>
  <c r="H68" i="19"/>
  <c r="F68" i="19"/>
  <c r="Y67" i="19"/>
  <c r="Z67" i="19" s="1"/>
  <c r="X67" i="19"/>
  <c r="U67" i="19"/>
  <c r="V67" i="19" s="1"/>
  <c r="M67" i="19"/>
  <c r="K67" i="19"/>
  <c r="J67" i="19"/>
  <c r="H67" i="19"/>
  <c r="F67" i="19"/>
  <c r="Z66" i="19"/>
  <c r="Y66" i="19"/>
  <c r="X66" i="19"/>
  <c r="U66" i="19"/>
  <c r="V66" i="19" s="1"/>
  <c r="AA66" i="19" s="1"/>
  <c r="AB66" i="19" s="1"/>
  <c r="M66" i="19"/>
  <c r="K66" i="19"/>
  <c r="J66" i="19"/>
  <c r="H66" i="19"/>
  <c r="F66" i="19"/>
  <c r="X65" i="19"/>
  <c r="Y65" i="19" s="1"/>
  <c r="Z65" i="19" s="1"/>
  <c r="V65" i="19"/>
  <c r="AA65" i="19" s="1"/>
  <c r="AB65" i="19" s="1"/>
  <c r="U65" i="19"/>
  <c r="M65" i="19"/>
  <c r="K65" i="19"/>
  <c r="J65" i="19"/>
  <c r="H65" i="19"/>
  <c r="F65" i="19"/>
  <c r="X64" i="19"/>
  <c r="Y64" i="19" s="1"/>
  <c r="Z64" i="19" s="1"/>
  <c r="U64" i="19"/>
  <c r="V64" i="19" s="1"/>
  <c r="AA64" i="19" s="1"/>
  <c r="AB64" i="19" s="1"/>
  <c r="M64" i="19"/>
  <c r="K64" i="19"/>
  <c r="L67" i="19" s="1"/>
  <c r="J64" i="19"/>
  <c r="H64" i="19"/>
  <c r="F64" i="19"/>
  <c r="X63" i="19"/>
  <c r="Y63" i="19" s="1"/>
  <c r="Z63" i="19" s="1"/>
  <c r="U63" i="19"/>
  <c r="V63" i="19" s="1"/>
  <c r="AA63" i="19" s="1"/>
  <c r="AB63" i="19" s="1"/>
  <c r="M63" i="19"/>
  <c r="K63" i="19"/>
  <c r="J63" i="19"/>
  <c r="H63" i="19"/>
  <c r="F63" i="19"/>
  <c r="X62" i="19"/>
  <c r="Y62" i="19" s="1"/>
  <c r="Z62" i="19" s="1"/>
  <c r="U62" i="19"/>
  <c r="V62" i="19" s="1"/>
  <c r="AA62" i="19" s="1"/>
  <c r="AB62" i="19" s="1"/>
  <c r="M62" i="19"/>
  <c r="K62" i="19"/>
  <c r="J62" i="19"/>
  <c r="H62" i="19"/>
  <c r="F62" i="19"/>
  <c r="X61" i="19"/>
  <c r="Y61" i="19" s="1"/>
  <c r="Z61" i="19" s="1"/>
  <c r="U61" i="19"/>
  <c r="V61" i="19" s="1"/>
  <c r="AA61" i="19" s="1"/>
  <c r="AB61" i="19" s="1"/>
  <c r="M61" i="19"/>
  <c r="L61" i="19"/>
  <c r="K61" i="19"/>
  <c r="J61" i="19"/>
  <c r="H61" i="19"/>
  <c r="F61" i="19"/>
  <c r="X60" i="19"/>
  <c r="Y60" i="19" s="1"/>
  <c r="Z60" i="19" s="1"/>
  <c r="V60" i="19"/>
  <c r="AA60" i="19" s="1"/>
  <c r="AB60" i="19" s="1"/>
  <c r="U60" i="19"/>
  <c r="M60" i="19"/>
  <c r="L60" i="19"/>
  <c r="K60" i="19"/>
  <c r="J60" i="19"/>
  <c r="H60" i="19"/>
  <c r="F60" i="19"/>
  <c r="X59" i="19"/>
  <c r="Y59" i="19" s="1"/>
  <c r="Z59" i="19" s="1"/>
  <c r="U59" i="19"/>
  <c r="V59" i="19" s="1"/>
  <c r="AA59" i="19" s="1"/>
  <c r="AB59" i="19" s="1"/>
  <c r="M59" i="19"/>
  <c r="K59" i="19"/>
  <c r="J59" i="19"/>
  <c r="H59" i="19"/>
  <c r="F59" i="19"/>
  <c r="X58" i="19"/>
  <c r="Y58" i="19" s="1"/>
  <c r="Z58" i="19" s="1"/>
  <c r="U58" i="19"/>
  <c r="V58" i="19" s="1"/>
  <c r="AA58" i="19" s="1"/>
  <c r="AB58" i="19" s="1"/>
  <c r="M58" i="19"/>
  <c r="K58" i="19"/>
  <c r="J58" i="19"/>
  <c r="H58" i="19"/>
  <c r="F58" i="19"/>
  <c r="X57" i="19"/>
  <c r="Y57" i="19" s="1"/>
  <c r="Z57" i="19" s="1"/>
  <c r="V57" i="19"/>
  <c r="AA57" i="19" s="1"/>
  <c r="AB57" i="19" s="1"/>
  <c r="U57" i="19"/>
  <c r="M57" i="19"/>
  <c r="K57" i="19"/>
  <c r="J57" i="19"/>
  <c r="H57" i="19"/>
  <c r="F57" i="19"/>
  <c r="Y56" i="19"/>
  <c r="Z56" i="19" s="1"/>
  <c r="AA56" i="19" s="1"/>
  <c r="AB56" i="19" s="1"/>
  <c r="X56" i="19"/>
  <c r="V56" i="19"/>
  <c r="U56" i="19"/>
  <c r="M56" i="19"/>
  <c r="K56" i="19"/>
  <c r="J56" i="19"/>
  <c r="H56" i="19"/>
  <c r="F56" i="19"/>
  <c r="Z55" i="19"/>
  <c r="Y55" i="19"/>
  <c r="X55" i="19"/>
  <c r="U55" i="19"/>
  <c r="V55" i="19" s="1"/>
  <c r="AA55" i="19" s="1"/>
  <c r="AB55" i="19" s="1"/>
  <c r="M55" i="19"/>
  <c r="K55" i="19"/>
  <c r="J55" i="19"/>
  <c r="H55" i="19"/>
  <c r="F55" i="19"/>
  <c r="Z54" i="19"/>
  <c r="Y54" i="19"/>
  <c r="X54" i="19"/>
  <c r="V54" i="19"/>
  <c r="U54" i="19"/>
  <c r="M54" i="19"/>
  <c r="K54" i="19"/>
  <c r="J54" i="19"/>
  <c r="H54" i="19"/>
  <c r="F54" i="19"/>
  <c r="X53" i="19"/>
  <c r="Y53" i="19" s="1"/>
  <c r="Z53" i="19" s="1"/>
  <c r="V53" i="19"/>
  <c r="AA53" i="19" s="1"/>
  <c r="AB53" i="19" s="1"/>
  <c r="U53" i="19"/>
  <c r="M53" i="19"/>
  <c r="K53" i="19"/>
  <c r="L57" i="19" s="1"/>
  <c r="J53" i="19"/>
  <c r="H53" i="19"/>
  <c r="F53" i="19"/>
  <c r="X52" i="19"/>
  <c r="Y52" i="19" s="1"/>
  <c r="Z52" i="19" s="1"/>
  <c r="U52" i="19"/>
  <c r="V52" i="19" s="1"/>
  <c r="AA52" i="19" s="1"/>
  <c r="AB52" i="19" s="1"/>
  <c r="M52" i="19"/>
  <c r="K52" i="19"/>
  <c r="L56" i="19" s="1"/>
  <c r="J52" i="19"/>
  <c r="H52" i="19"/>
  <c r="F52" i="19"/>
  <c r="X51" i="19"/>
  <c r="Y51" i="19" s="1"/>
  <c r="Z51" i="19" s="1"/>
  <c r="V51" i="19"/>
  <c r="U51" i="19"/>
  <c r="M51" i="19"/>
  <c r="L51" i="19"/>
  <c r="K51" i="19"/>
  <c r="J51" i="19"/>
  <c r="H51" i="19"/>
  <c r="F51" i="19"/>
  <c r="X50" i="19"/>
  <c r="Y50" i="19" s="1"/>
  <c r="Z50" i="19" s="1"/>
  <c r="V50" i="19"/>
  <c r="U50" i="19"/>
  <c r="M50" i="19"/>
  <c r="L50" i="19"/>
  <c r="K50" i="19"/>
  <c r="L54" i="19" s="1"/>
  <c r="J50" i="19"/>
  <c r="H50" i="19"/>
  <c r="F50" i="19"/>
  <c r="X49" i="19"/>
  <c r="Y49" i="19" s="1"/>
  <c r="Z49" i="19" s="1"/>
  <c r="U49" i="19"/>
  <c r="V49" i="19" s="1"/>
  <c r="M49" i="19"/>
  <c r="K49" i="19"/>
  <c r="L52" i="19" s="1"/>
  <c r="J49" i="19"/>
  <c r="H49" i="19"/>
  <c r="F49" i="19"/>
  <c r="Y48" i="19"/>
  <c r="Z48" i="19" s="1"/>
  <c r="X48" i="19"/>
  <c r="U48" i="19"/>
  <c r="V48" i="19" s="1"/>
  <c r="AA48" i="19" s="1"/>
  <c r="AB48" i="19" s="1"/>
  <c r="M48" i="19"/>
  <c r="L48" i="19"/>
  <c r="K48" i="19"/>
  <c r="J48" i="19"/>
  <c r="H48" i="19"/>
  <c r="F48" i="19"/>
  <c r="X47" i="19"/>
  <c r="Y47" i="19" s="1"/>
  <c r="Z47" i="19" s="1"/>
  <c r="V47" i="19"/>
  <c r="U47" i="19"/>
  <c r="M47" i="19"/>
  <c r="K47" i="19"/>
  <c r="J47" i="19"/>
  <c r="H47" i="19"/>
  <c r="F47" i="19"/>
  <c r="X46" i="19"/>
  <c r="Y46" i="19" s="1"/>
  <c r="Z46" i="19" s="1"/>
  <c r="V46" i="19"/>
  <c r="U46" i="19"/>
  <c r="M46" i="19"/>
  <c r="K46" i="19"/>
  <c r="J46" i="19"/>
  <c r="H46" i="19"/>
  <c r="F46" i="19"/>
  <c r="X45" i="19"/>
  <c r="Y45" i="19" s="1"/>
  <c r="Z45" i="19" s="1"/>
  <c r="V45" i="19"/>
  <c r="AA45" i="19" s="1"/>
  <c r="AB45" i="19" s="1"/>
  <c r="U45" i="19"/>
  <c r="M45" i="19"/>
  <c r="K45" i="19"/>
  <c r="L49" i="19" s="1"/>
  <c r="J45" i="19"/>
  <c r="H45" i="19"/>
  <c r="F45" i="19"/>
  <c r="X44" i="19"/>
  <c r="Y44" i="19" s="1"/>
  <c r="Z44" i="19" s="1"/>
  <c r="AA44" i="19" s="1"/>
  <c r="AB44" i="19" s="1"/>
  <c r="V44" i="19"/>
  <c r="U44" i="19"/>
  <c r="M44" i="19"/>
  <c r="K44" i="19"/>
  <c r="J44" i="19"/>
  <c r="H44" i="19"/>
  <c r="F44" i="19"/>
  <c r="Y43" i="19"/>
  <c r="Z43" i="19" s="1"/>
  <c r="AA43" i="19" s="1"/>
  <c r="AB43" i="19" s="1"/>
  <c r="X43" i="19"/>
  <c r="U43" i="19"/>
  <c r="V43" i="19" s="1"/>
  <c r="M43" i="19"/>
  <c r="K43" i="19"/>
  <c r="J43" i="19"/>
  <c r="H43" i="19"/>
  <c r="F43" i="19"/>
  <c r="AB42" i="19"/>
  <c r="Z42" i="19"/>
  <c r="AA42" i="19" s="1"/>
  <c r="Y42" i="19"/>
  <c r="X42" i="19"/>
  <c r="V42" i="19"/>
  <c r="U42" i="19"/>
  <c r="M42" i="19"/>
  <c r="K42" i="19"/>
  <c r="J42" i="19"/>
  <c r="H42" i="19"/>
  <c r="F42" i="19"/>
  <c r="AA41" i="19"/>
  <c r="AB41" i="19" s="1"/>
  <c r="X41" i="19"/>
  <c r="Y41" i="19" s="1"/>
  <c r="Z41" i="19" s="1"/>
  <c r="U41" i="19"/>
  <c r="V41" i="19" s="1"/>
  <c r="M41" i="19"/>
  <c r="K41" i="19"/>
  <c r="J41" i="19"/>
  <c r="H41" i="19"/>
  <c r="F41" i="19"/>
  <c r="X40" i="19"/>
  <c r="Y40" i="19" s="1"/>
  <c r="Z40" i="19" s="1"/>
  <c r="V40" i="19"/>
  <c r="U40" i="19"/>
  <c r="M40" i="19"/>
  <c r="K40" i="19"/>
  <c r="L44" i="19" s="1"/>
  <c r="J40" i="19"/>
  <c r="H40" i="19"/>
  <c r="F40" i="19"/>
  <c r="Y39" i="19"/>
  <c r="Z39" i="19" s="1"/>
  <c r="X39" i="19"/>
  <c r="V39" i="19"/>
  <c r="AA39" i="19" s="1"/>
  <c r="AB39" i="19" s="1"/>
  <c r="U39" i="19"/>
  <c r="M39" i="19"/>
  <c r="L39" i="19"/>
  <c r="K39" i="19"/>
  <c r="J39" i="19"/>
  <c r="H39" i="19"/>
  <c r="F39" i="19"/>
  <c r="Y38" i="19"/>
  <c r="Z38" i="19" s="1"/>
  <c r="X38" i="19"/>
  <c r="V38" i="19"/>
  <c r="U38" i="19"/>
  <c r="M38" i="19"/>
  <c r="L38" i="19"/>
  <c r="K38" i="19"/>
  <c r="L42" i="19" s="1"/>
  <c r="J38" i="19"/>
  <c r="H38" i="19"/>
  <c r="F38" i="19"/>
  <c r="Z37" i="19"/>
  <c r="X37" i="19"/>
  <c r="Y37" i="19" s="1"/>
  <c r="V37" i="19"/>
  <c r="U37" i="19"/>
  <c r="M37" i="19"/>
  <c r="K37" i="19"/>
  <c r="L40" i="19" s="1"/>
  <c r="J37" i="19"/>
  <c r="H37" i="19"/>
  <c r="F37" i="19"/>
  <c r="X36" i="19"/>
  <c r="Y36" i="19" s="1"/>
  <c r="Z36" i="19" s="1"/>
  <c r="U36" i="19"/>
  <c r="V36" i="19" s="1"/>
  <c r="AA36" i="19" s="1"/>
  <c r="AB36" i="19" s="1"/>
  <c r="M36" i="19"/>
  <c r="K36" i="19"/>
  <c r="J36" i="19"/>
  <c r="H36" i="19"/>
  <c r="F36" i="19"/>
  <c r="Y35" i="19"/>
  <c r="Z35" i="19" s="1"/>
  <c r="AA35" i="19" s="1"/>
  <c r="AB35" i="19" s="1"/>
  <c r="X35" i="19"/>
  <c r="V35" i="19"/>
  <c r="U35" i="19"/>
  <c r="M35" i="19"/>
  <c r="K35" i="19"/>
  <c r="J35" i="19"/>
  <c r="H35" i="19"/>
  <c r="F35" i="19"/>
  <c r="Z34" i="19"/>
  <c r="AA34" i="19" s="1"/>
  <c r="AB34" i="19" s="1"/>
  <c r="Y34" i="19"/>
  <c r="X34" i="19"/>
  <c r="V34" i="19"/>
  <c r="U34" i="19"/>
  <c r="M34" i="19"/>
  <c r="K34" i="19"/>
  <c r="J34" i="19"/>
  <c r="H34" i="19"/>
  <c r="F34" i="19"/>
  <c r="Y33" i="19"/>
  <c r="Z33" i="19" s="1"/>
  <c r="AA33" i="19" s="1"/>
  <c r="AB33" i="19" s="1"/>
  <c r="X33" i="19"/>
  <c r="V33" i="19"/>
  <c r="U33" i="19"/>
  <c r="M33" i="19"/>
  <c r="K33" i="19"/>
  <c r="L37" i="19" s="1"/>
  <c r="J33" i="19"/>
  <c r="H33" i="19"/>
  <c r="F33" i="19"/>
  <c r="Z32" i="19"/>
  <c r="AA32" i="19" s="1"/>
  <c r="AB32" i="19" s="1"/>
  <c r="X32" i="19"/>
  <c r="Y32" i="19" s="1"/>
  <c r="V32" i="19"/>
  <c r="U32" i="19"/>
  <c r="M32" i="19"/>
  <c r="K32" i="19"/>
  <c r="L36" i="19" s="1"/>
  <c r="J32" i="19"/>
  <c r="H32" i="19"/>
  <c r="F32" i="19"/>
  <c r="AA31" i="19"/>
  <c r="AB31" i="19" s="1"/>
  <c r="Y31" i="19"/>
  <c r="Z31" i="19" s="1"/>
  <c r="X31" i="19"/>
  <c r="U31" i="19"/>
  <c r="V31" i="19" s="1"/>
  <c r="M31" i="19"/>
  <c r="K31" i="19"/>
  <c r="L35" i="19" s="1"/>
  <c r="J31" i="19"/>
  <c r="H31" i="19"/>
  <c r="F31" i="19"/>
  <c r="AB30" i="19"/>
  <c r="AA30" i="19"/>
  <c r="Z30" i="19"/>
  <c r="Y30" i="19"/>
  <c r="X30" i="19"/>
  <c r="V30" i="19"/>
  <c r="U30" i="19"/>
  <c r="M30" i="19"/>
  <c r="K30" i="19"/>
  <c r="L34" i="19" s="1"/>
  <c r="J30" i="19"/>
  <c r="H30" i="19"/>
  <c r="F30" i="19"/>
  <c r="AB29" i="19"/>
  <c r="X29" i="19"/>
  <c r="Y29" i="19" s="1"/>
  <c r="Z29" i="19" s="1"/>
  <c r="U29" i="19"/>
  <c r="V29" i="19" s="1"/>
  <c r="AA29" i="19" s="1"/>
  <c r="M29" i="19"/>
  <c r="K29" i="19"/>
  <c r="L33" i="19" s="1"/>
  <c r="J29" i="19"/>
  <c r="H29" i="19"/>
  <c r="F29" i="19"/>
  <c r="Y28" i="19"/>
  <c r="Z28" i="19" s="1"/>
  <c r="X28" i="19"/>
  <c r="V28" i="19"/>
  <c r="U28" i="19"/>
  <c r="M28" i="19"/>
  <c r="K28" i="19"/>
  <c r="L32" i="19" s="1"/>
  <c r="J28" i="19"/>
  <c r="H28" i="19"/>
  <c r="F28" i="19"/>
  <c r="X27" i="19"/>
  <c r="Y27" i="19" s="1"/>
  <c r="Z27" i="19" s="1"/>
  <c r="U27" i="19"/>
  <c r="V27" i="19" s="1"/>
  <c r="M27" i="19"/>
  <c r="L27" i="19"/>
  <c r="K27" i="19"/>
  <c r="J27" i="19"/>
  <c r="H27" i="19"/>
  <c r="F27" i="19"/>
  <c r="X26" i="19"/>
  <c r="Y26" i="19" s="1"/>
  <c r="Z26" i="19" s="1"/>
  <c r="AA26" i="19" s="1"/>
  <c r="AB26" i="19" s="1"/>
  <c r="U26" i="19"/>
  <c r="V26" i="19" s="1"/>
  <c r="M26" i="19"/>
  <c r="K26" i="19"/>
  <c r="J26" i="19"/>
  <c r="H26" i="19"/>
  <c r="F26" i="19"/>
  <c r="Z25" i="19"/>
  <c r="AA25" i="19" s="1"/>
  <c r="AB25" i="19" s="1"/>
  <c r="Y25" i="19"/>
  <c r="X25" i="19"/>
  <c r="V25" i="19"/>
  <c r="U25" i="19"/>
  <c r="M25" i="19"/>
  <c r="K25" i="19"/>
  <c r="L28" i="19" s="1"/>
  <c r="J25" i="19"/>
  <c r="H25" i="19"/>
  <c r="F25" i="19"/>
  <c r="X24" i="19"/>
  <c r="Y24" i="19" s="1"/>
  <c r="Z24" i="19" s="1"/>
  <c r="AA24" i="19" s="1"/>
  <c r="AB24" i="19" s="1"/>
  <c r="U24" i="19"/>
  <c r="V24" i="19" s="1"/>
  <c r="M24" i="19"/>
  <c r="K24" i="19"/>
  <c r="J24" i="19"/>
  <c r="H24" i="19"/>
  <c r="F24" i="19"/>
  <c r="Y23" i="19"/>
  <c r="Z23" i="19" s="1"/>
  <c r="AA23" i="19" s="1"/>
  <c r="AB23" i="19" s="1"/>
  <c r="X23" i="19"/>
  <c r="V23" i="19"/>
  <c r="U23" i="19"/>
  <c r="M23" i="19"/>
  <c r="K23" i="19"/>
  <c r="J23" i="19"/>
  <c r="H23" i="19"/>
  <c r="F23" i="19"/>
  <c r="Y22" i="19"/>
  <c r="Z22" i="19" s="1"/>
  <c r="AA22" i="19" s="1"/>
  <c r="AB22" i="19" s="1"/>
  <c r="X22" i="19"/>
  <c r="V22" i="19"/>
  <c r="U22" i="19"/>
  <c r="M22" i="19"/>
  <c r="K22" i="19"/>
  <c r="L26" i="19" s="1"/>
  <c r="J22" i="19"/>
  <c r="H22" i="19"/>
  <c r="F22" i="19"/>
  <c r="X21" i="19"/>
  <c r="Y21" i="19" s="1"/>
  <c r="Z21" i="19" s="1"/>
  <c r="AA21" i="19" s="1"/>
  <c r="AB21" i="19" s="1"/>
  <c r="V21" i="19"/>
  <c r="U21" i="19"/>
  <c r="R21" i="19"/>
  <c r="S21" i="19" s="1"/>
  <c r="Q21" i="19" s="1"/>
  <c r="M21" i="19"/>
  <c r="L21" i="19"/>
  <c r="K21" i="19"/>
  <c r="L25" i="19" s="1"/>
  <c r="J21" i="19"/>
  <c r="H21" i="19"/>
  <c r="F21" i="19"/>
  <c r="X20" i="19"/>
  <c r="Y20" i="19" s="1"/>
  <c r="Z20" i="19" s="1"/>
  <c r="U20" i="19"/>
  <c r="V20" i="19" s="1"/>
  <c r="AA20" i="19" s="1"/>
  <c r="AB20" i="19" s="1"/>
  <c r="M20" i="19"/>
  <c r="K20" i="19"/>
  <c r="L24" i="19" s="1"/>
  <c r="J20" i="19"/>
  <c r="H20" i="19"/>
  <c r="F20" i="19"/>
  <c r="Z19" i="19"/>
  <c r="Y19" i="19"/>
  <c r="X19" i="19"/>
  <c r="U19" i="19"/>
  <c r="V19" i="19" s="1"/>
  <c r="AA19" i="19" s="1"/>
  <c r="AB19" i="19" s="1"/>
  <c r="M19" i="19"/>
  <c r="K19" i="19"/>
  <c r="J19" i="19"/>
  <c r="H19" i="19"/>
  <c r="F19" i="19"/>
  <c r="Y18" i="19"/>
  <c r="Z18" i="19" s="1"/>
  <c r="AA18" i="19" s="1"/>
  <c r="AB18" i="19" s="1"/>
  <c r="X18" i="19"/>
  <c r="V18" i="19"/>
  <c r="U18" i="19"/>
  <c r="O18" i="19"/>
  <c r="M18" i="19"/>
  <c r="K18" i="19"/>
  <c r="L22" i="19" s="1"/>
  <c r="J18" i="19"/>
  <c r="H18" i="19"/>
  <c r="F18" i="19"/>
  <c r="AB17" i="19"/>
  <c r="AA17" i="19"/>
  <c r="Z17" i="19"/>
  <c r="Y17" i="19"/>
  <c r="X17" i="19"/>
  <c r="V17" i="19"/>
  <c r="U17" i="19"/>
  <c r="Q17" i="19"/>
  <c r="M17" i="19"/>
  <c r="K17" i="19"/>
  <c r="J17" i="19"/>
  <c r="H17" i="19"/>
  <c r="F17" i="19"/>
  <c r="Y16" i="19"/>
  <c r="Z16" i="19" s="1"/>
  <c r="X16" i="19"/>
  <c r="V16" i="19"/>
  <c r="U16" i="19"/>
  <c r="Q16" i="19"/>
  <c r="R16" i="19" s="1"/>
  <c r="O16" i="19"/>
  <c r="M16" i="19"/>
  <c r="K16" i="19"/>
  <c r="J16" i="19"/>
  <c r="H16" i="19"/>
  <c r="F16" i="19"/>
  <c r="X15" i="19"/>
  <c r="Y15" i="19" s="1"/>
  <c r="Z15" i="19" s="1"/>
  <c r="V15" i="19"/>
  <c r="AA15" i="19" s="1"/>
  <c r="AB15" i="19" s="1"/>
  <c r="U15" i="19"/>
  <c r="Q15" i="19"/>
  <c r="R15" i="19" s="1"/>
  <c r="O15" i="19"/>
  <c r="M15" i="19"/>
  <c r="K15" i="19"/>
  <c r="J15" i="19"/>
  <c r="H15" i="19"/>
  <c r="F15" i="19"/>
  <c r="AA14" i="19"/>
  <c r="AB14" i="19" s="1"/>
  <c r="Z14" i="19"/>
  <c r="X14" i="19"/>
  <c r="Y14" i="19" s="1"/>
  <c r="V14" i="19"/>
  <c r="U14" i="19"/>
  <c r="Q14" i="19"/>
  <c r="M14" i="19"/>
  <c r="K14" i="19"/>
  <c r="J14" i="19"/>
  <c r="H14" i="19"/>
  <c r="F14" i="19"/>
  <c r="Z13" i="19"/>
  <c r="AA13" i="19" s="1"/>
  <c r="AB13" i="19" s="1"/>
  <c r="Y13" i="19"/>
  <c r="X13" i="19"/>
  <c r="V13" i="19"/>
  <c r="U13" i="19"/>
  <c r="R13" i="19"/>
  <c r="M13" i="19"/>
  <c r="K13" i="19"/>
  <c r="J13" i="19"/>
  <c r="H13" i="19"/>
  <c r="F13" i="19"/>
  <c r="Y12" i="19"/>
  <c r="Z12" i="19" s="1"/>
  <c r="X12" i="19"/>
  <c r="V12" i="19"/>
  <c r="U12" i="19"/>
  <c r="Q12" i="19"/>
  <c r="M12" i="19"/>
  <c r="K12" i="19"/>
  <c r="J12" i="19"/>
  <c r="H12" i="19"/>
  <c r="F12" i="19"/>
  <c r="X11" i="19"/>
  <c r="Y11" i="19" s="1"/>
  <c r="Z11" i="19" s="1"/>
  <c r="U11" i="19"/>
  <c r="V11" i="19" s="1"/>
  <c r="AA11" i="19" s="1"/>
  <c r="AB11" i="19" s="1"/>
  <c r="Q11" i="19"/>
  <c r="M11" i="19"/>
  <c r="K11" i="19"/>
  <c r="J11" i="19"/>
  <c r="H11" i="19"/>
  <c r="F11" i="19"/>
  <c r="X10" i="19"/>
  <c r="Y10" i="19" s="1"/>
  <c r="Z10" i="19" s="1"/>
  <c r="U10" i="19"/>
  <c r="V10" i="19" s="1"/>
  <c r="M10" i="19"/>
  <c r="L10" i="19"/>
  <c r="K10" i="19"/>
  <c r="J10" i="19"/>
  <c r="H10" i="19"/>
  <c r="F10" i="19"/>
  <c r="Y9" i="19"/>
  <c r="Z9" i="19" s="1"/>
  <c r="X9" i="19"/>
  <c r="U9" i="19"/>
  <c r="V9" i="19" s="1"/>
  <c r="AA9" i="19" s="1"/>
  <c r="AB9" i="19" s="1"/>
  <c r="M9" i="19"/>
  <c r="K9" i="19"/>
  <c r="J9" i="19"/>
  <c r="H9" i="19"/>
  <c r="F9" i="19"/>
  <c r="Y8" i="19"/>
  <c r="Z8" i="19" s="1"/>
  <c r="X8" i="19"/>
  <c r="U8" i="19"/>
  <c r="V8" i="19" s="1"/>
  <c r="M8" i="19"/>
  <c r="K8" i="19"/>
  <c r="J8" i="19"/>
  <c r="H8" i="19"/>
  <c r="F8" i="19"/>
  <c r="Y7" i="19"/>
  <c r="Z7" i="19" s="1"/>
  <c r="X7" i="19"/>
  <c r="U7" i="19"/>
  <c r="V7" i="19" s="1"/>
  <c r="M7" i="19"/>
  <c r="L7" i="19"/>
  <c r="K7" i="19"/>
  <c r="J7" i="19"/>
  <c r="H7" i="19"/>
  <c r="F7" i="19"/>
  <c r="X6" i="19"/>
  <c r="Y6" i="19" s="1"/>
  <c r="Z6" i="19" s="1"/>
  <c r="V6" i="19"/>
  <c r="AA6" i="19" s="1"/>
  <c r="AB6" i="19" s="1"/>
  <c r="U6" i="19"/>
  <c r="Q6" i="19"/>
  <c r="M6" i="19"/>
  <c r="K6" i="19"/>
  <c r="J6" i="19"/>
  <c r="H6" i="19"/>
  <c r="F6" i="19"/>
  <c r="X5" i="19"/>
  <c r="Y5" i="19" s="1"/>
  <c r="Z5" i="19" s="1"/>
  <c r="U5" i="19"/>
  <c r="V5" i="19" s="1"/>
  <c r="Q5" i="19"/>
  <c r="M5" i="19"/>
  <c r="K5" i="19"/>
  <c r="L9" i="19" s="1"/>
  <c r="J5" i="19"/>
  <c r="H5" i="19"/>
  <c r="F5" i="19"/>
  <c r="Y4" i="19"/>
  <c r="Z4" i="19" s="1"/>
  <c r="X4" i="19"/>
  <c r="V4" i="19"/>
  <c r="AA4" i="19" s="1"/>
  <c r="AB4" i="19" s="1"/>
  <c r="U4" i="19"/>
  <c r="Q4" i="19"/>
  <c r="O4" i="19"/>
  <c r="M4" i="19"/>
  <c r="K4" i="19"/>
  <c r="J4" i="19"/>
  <c r="H4" i="19"/>
  <c r="F4" i="19"/>
  <c r="Y3" i="19"/>
  <c r="Z3" i="19" s="1"/>
  <c r="X3" i="19"/>
  <c r="V3" i="19"/>
  <c r="AA3" i="19" s="1"/>
  <c r="AB3" i="19" s="1"/>
  <c r="U3" i="19"/>
  <c r="Q3" i="19"/>
  <c r="O3" i="19"/>
  <c r="M3" i="19"/>
  <c r="K3" i="19"/>
  <c r="J3" i="19"/>
  <c r="H3" i="19"/>
  <c r="F3" i="19"/>
  <c r="Z2" i="19"/>
  <c r="Y2" i="19"/>
  <c r="X2" i="19"/>
  <c r="U2" i="19"/>
  <c r="V2" i="19" s="1"/>
  <c r="Q2" i="19"/>
  <c r="M2" i="19"/>
  <c r="H2" i="19"/>
  <c r="F2" i="19"/>
  <c r="Q1" i="19"/>
  <c r="X86" i="18"/>
  <c r="Y86" i="18" s="1"/>
  <c r="Z86" i="18" s="1"/>
  <c r="V86" i="18"/>
  <c r="U86" i="18"/>
  <c r="M86" i="18"/>
  <c r="L86" i="18"/>
  <c r="K86" i="18"/>
  <c r="J86" i="18"/>
  <c r="I86" i="18"/>
  <c r="G86" i="18"/>
  <c r="Y85" i="18"/>
  <c r="Z85" i="18" s="1"/>
  <c r="X85" i="18"/>
  <c r="U85" i="18"/>
  <c r="V85" i="18" s="1"/>
  <c r="M85" i="18"/>
  <c r="K85" i="18"/>
  <c r="J85" i="18"/>
  <c r="I85" i="18"/>
  <c r="G85" i="18"/>
  <c r="Y84" i="18"/>
  <c r="Z84" i="18" s="1"/>
  <c r="AA84" i="18" s="1"/>
  <c r="AB84" i="18" s="1"/>
  <c r="X84" i="18"/>
  <c r="V84" i="18"/>
  <c r="U84" i="18"/>
  <c r="M84" i="18"/>
  <c r="L84" i="18"/>
  <c r="K84" i="18"/>
  <c r="J84" i="18"/>
  <c r="I84" i="18"/>
  <c r="G84" i="18"/>
  <c r="Z83" i="18"/>
  <c r="X83" i="18"/>
  <c r="Y83" i="18" s="1"/>
  <c r="V83" i="18"/>
  <c r="AA83" i="18" s="1"/>
  <c r="AB83" i="18" s="1"/>
  <c r="U83" i="18"/>
  <c r="M83" i="18"/>
  <c r="K83" i="18"/>
  <c r="J83" i="18"/>
  <c r="I83" i="18"/>
  <c r="G83" i="18"/>
  <c r="AA82" i="18"/>
  <c r="AB82" i="18" s="1"/>
  <c r="X82" i="18"/>
  <c r="Y82" i="18" s="1"/>
  <c r="Z82" i="18" s="1"/>
  <c r="U82" i="18"/>
  <c r="V82" i="18" s="1"/>
  <c r="M82" i="18"/>
  <c r="K82" i="18"/>
  <c r="L85" i="18" s="1"/>
  <c r="J82" i="18"/>
  <c r="I82" i="18"/>
  <c r="G82" i="18"/>
  <c r="X81" i="18"/>
  <c r="Y81" i="18" s="1"/>
  <c r="Z81" i="18" s="1"/>
  <c r="U81" i="18"/>
  <c r="V81" i="18" s="1"/>
  <c r="M81" i="18"/>
  <c r="K81" i="18"/>
  <c r="J81" i="18"/>
  <c r="I81" i="18"/>
  <c r="G81" i="18"/>
  <c r="Z80" i="18"/>
  <c r="AA80" i="18" s="1"/>
  <c r="AB80" i="18" s="1"/>
  <c r="Y80" i="18"/>
  <c r="X80" i="18"/>
  <c r="V80" i="18"/>
  <c r="U80" i="18"/>
  <c r="M80" i="18"/>
  <c r="K80" i="18"/>
  <c r="J80" i="18"/>
  <c r="I80" i="18"/>
  <c r="G80" i="18"/>
  <c r="X79" i="18"/>
  <c r="Y79" i="18" s="1"/>
  <c r="Z79" i="18" s="1"/>
  <c r="AA79" i="18" s="1"/>
  <c r="AB79" i="18" s="1"/>
  <c r="U79" i="18"/>
  <c r="V79" i="18" s="1"/>
  <c r="M79" i="18"/>
  <c r="K79" i="18"/>
  <c r="L83" i="18" s="1"/>
  <c r="J79" i="18"/>
  <c r="I79" i="18"/>
  <c r="G79" i="18"/>
  <c r="Z78" i="18"/>
  <c r="Y78" i="18"/>
  <c r="X78" i="18"/>
  <c r="U78" i="18"/>
  <c r="V78" i="18" s="1"/>
  <c r="AA78" i="18" s="1"/>
  <c r="AB78" i="18" s="1"/>
  <c r="M78" i="18"/>
  <c r="K78" i="18"/>
  <c r="L82" i="18" s="1"/>
  <c r="J78" i="18"/>
  <c r="I78" i="18"/>
  <c r="G78" i="18"/>
  <c r="X77" i="18"/>
  <c r="Y77" i="18" s="1"/>
  <c r="Z77" i="18" s="1"/>
  <c r="U77" i="18"/>
  <c r="V77" i="18" s="1"/>
  <c r="AA77" i="18" s="1"/>
  <c r="AB77" i="18" s="1"/>
  <c r="M77" i="18"/>
  <c r="K77" i="18"/>
  <c r="J77" i="18"/>
  <c r="I77" i="18"/>
  <c r="G77" i="18"/>
  <c r="X76" i="18"/>
  <c r="Y76" i="18" s="1"/>
  <c r="Z76" i="18" s="1"/>
  <c r="AA76" i="18" s="1"/>
  <c r="AB76" i="18" s="1"/>
  <c r="U76" i="18"/>
  <c r="V76" i="18" s="1"/>
  <c r="M76" i="18"/>
  <c r="K76" i="18"/>
  <c r="J76" i="18"/>
  <c r="I76" i="18"/>
  <c r="G76" i="18"/>
  <c r="Z75" i="18"/>
  <c r="X75" i="18"/>
  <c r="Y75" i="18" s="1"/>
  <c r="U75" i="18"/>
  <c r="V75" i="18" s="1"/>
  <c r="M75" i="18"/>
  <c r="K75" i="18"/>
  <c r="J75" i="18"/>
  <c r="I75" i="18"/>
  <c r="G75" i="18"/>
  <c r="X74" i="18"/>
  <c r="Y74" i="18" s="1"/>
  <c r="Z74" i="18" s="1"/>
  <c r="AA74" i="18" s="1"/>
  <c r="AB74" i="18" s="1"/>
  <c r="U74" i="18"/>
  <c r="V74" i="18" s="1"/>
  <c r="M74" i="18"/>
  <c r="K74" i="18"/>
  <c r="L78" i="18" s="1"/>
  <c r="J74" i="18"/>
  <c r="I74" i="18"/>
  <c r="G74" i="18"/>
  <c r="AA73" i="18"/>
  <c r="AB73" i="18" s="1"/>
  <c r="Y73" i="18"/>
  <c r="Z73" i="18" s="1"/>
  <c r="X73" i="18"/>
  <c r="V73" i="18"/>
  <c r="U73" i="18"/>
  <c r="M73" i="18"/>
  <c r="K73" i="18"/>
  <c r="J73" i="18"/>
  <c r="I73" i="18"/>
  <c r="G73" i="18"/>
  <c r="X72" i="18"/>
  <c r="Y72" i="18" s="1"/>
  <c r="Z72" i="18" s="1"/>
  <c r="U72" i="18"/>
  <c r="V72" i="18" s="1"/>
  <c r="M72" i="18"/>
  <c r="K72" i="18"/>
  <c r="J72" i="18"/>
  <c r="I72" i="18"/>
  <c r="G72" i="18"/>
  <c r="Y71" i="18"/>
  <c r="Z71" i="18" s="1"/>
  <c r="X71" i="18"/>
  <c r="U71" i="18"/>
  <c r="V71" i="18" s="1"/>
  <c r="AA71" i="18" s="1"/>
  <c r="AB71" i="18" s="1"/>
  <c r="M71" i="18"/>
  <c r="K71" i="18"/>
  <c r="J71" i="18"/>
  <c r="I71" i="18"/>
  <c r="G71" i="18"/>
  <c r="X70" i="18"/>
  <c r="Y70" i="18" s="1"/>
  <c r="Z70" i="18" s="1"/>
  <c r="V70" i="18"/>
  <c r="AA70" i="18" s="1"/>
  <c r="AB70" i="18" s="1"/>
  <c r="U70" i="18"/>
  <c r="M70" i="18"/>
  <c r="K70" i="18"/>
  <c r="J70" i="18"/>
  <c r="I70" i="18"/>
  <c r="G70" i="18"/>
  <c r="X69" i="18"/>
  <c r="Y69" i="18" s="1"/>
  <c r="Z69" i="18" s="1"/>
  <c r="V69" i="18"/>
  <c r="AA69" i="18" s="1"/>
  <c r="AB69" i="18" s="1"/>
  <c r="U69" i="18"/>
  <c r="M69" i="18"/>
  <c r="K69" i="18"/>
  <c r="J69" i="18"/>
  <c r="I69" i="18"/>
  <c r="G69" i="18"/>
  <c r="X68" i="18"/>
  <c r="Y68" i="18" s="1"/>
  <c r="Z68" i="18" s="1"/>
  <c r="V68" i="18"/>
  <c r="AA68" i="18" s="1"/>
  <c r="AB68" i="18" s="1"/>
  <c r="U68" i="18"/>
  <c r="M68" i="18"/>
  <c r="K68" i="18"/>
  <c r="L71" i="18" s="1"/>
  <c r="J68" i="18"/>
  <c r="I68" i="18"/>
  <c r="G68" i="18"/>
  <c r="X67" i="18"/>
  <c r="Y67" i="18" s="1"/>
  <c r="Z67" i="18" s="1"/>
  <c r="U67" i="18"/>
  <c r="V67" i="18" s="1"/>
  <c r="M67" i="18"/>
  <c r="L67" i="18"/>
  <c r="K67" i="18"/>
  <c r="L68" i="18" s="1"/>
  <c r="J67" i="18"/>
  <c r="I67" i="18"/>
  <c r="G67" i="18"/>
  <c r="Y66" i="18"/>
  <c r="Z66" i="18" s="1"/>
  <c r="X66" i="18"/>
  <c r="V66" i="18"/>
  <c r="U66" i="18"/>
  <c r="M66" i="18"/>
  <c r="L66" i="18"/>
  <c r="K66" i="18"/>
  <c r="J66" i="18"/>
  <c r="I66" i="18"/>
  <c r="G66" i="18"/>
  <c r="X65" i="18"/>
  <c r="Y65" i="18" s="1"/>
  <c r="Z65" i="18" s="1"/>
  <c r="V65" i="18"/>
  <c r="U65" i="18"/>
  <c r="M65" i="18"/>
  <c r="L65" i="18"/>
  <c r="K65" i="18"/>
  <c r="J65" i="18"/>
  <c r="I65" i="18"/>
  <c r="G65" i="18"/>
  <c r="X64" i="18"/>
  <c r="Y64" i="18" s="1"/>
  <c r="Z64" i="18" s="1"/>
  <c r="V64" i="18"/>
  <c r="U64" i="18"/>
  <c r="M64" i="18"/>
  <c r="L64" i="18"/>
  <c r="K64" i="18"/>
  <c r="J64" i="18"/>
  <c r="I64" i="18"/>
  <c r="G64" i="18"/>
  <c r="X63" i="18"/>
  <c r="Y63" i="18" s="1"/>
  <c r="Z63" i="18" s="1"/>
  <c r="U63" i="18"/>
  <c r="V63" i="18" s="1"/>
  <c r="M63" i="18"/>
  <c r="L63" i="18"/>
  <c r="K63" i="18"/>
  <c r="J63" i="18"/>
  <c r="I63" i="18"/>
  <c r="G63" i="18"/>
  <c r="Y62" i="18"/>
  <c r="Z62" i="18" s="1"/>
  <c r="X62" i="18"/>
  <c r="U62" i="18"/>
  <c r="V62" i="18" s="1"/>
  <c r="AA62" i="18" s="1"/>
  <c r="AB62" i="18" s="1"/>
  <c r="M62" i="18"/>
  <c r="L62" i="18"/>
  <c r="K62" i="18"/>
  <c r="J62" i="18"/>
  <c r="I62" i="18"/>
  <c r="G62" i="18"/>
  <c r="X61" i="18"/>
  <c r="Y61" i="18" s="1"/>
  <c r="Z61" i="18" s="1"/>
  <c r="U61" i="18"/>
  <c r="V61" i="18" s="1"/>
  <c r="M61" i="18"/>
  <c r="K61" i="18"/>
  <c r="J61" i="18"/>
  <c r="I61" i="18"/>
  <c r="G61" i="18"/>
  <c r="X60" i="18"/>
  <c r="Y60" i="18" s="1"/>
  <c r="Z60" i="18" s="1"/>
  <c r="V60" i="18"/>
  <c r="U60" i="18"/>
  <c r="M60" i="18"/>
  <c r="K60" i="18"/>
  <c r="J60" i="18"/>
  <c r="I60" i="18"/>
  <c r="G60" i="18"/>
  <c r="X59" i="18"/>
  <c r="Y59" i="18" s="1"/>
  <c r="Z59" i="18" s="1"/>
  <c r="V59" i="18"/>
  <c r="AA59" i="18" s="1"/>
  <c r="AB59" i="18" s="1"/>
  <c r="U59" i="18"/>
  <c r="M59" i="18"/>
  <c r="K59" i="18"/>
  <c r="J59" i="18"/>
  <c r="I59" i="18"/>
  <c r="G59" i="18"/>
  <c r="X58" i="18"/>
  <c r="Y58" i="18" s="1"/>
  <c r="Z58" i="18" s="1"/>
  <c r="U58" i="18"/>
  <c r="V58" i="18" s="1"/>
  <c r="AA58" i="18" s="1"/>
  <c r="AB58" i="18" s="1"/>
  <c r="M58" i="18"/>
  <c r="K58" i="18"/>
  <c r="J58" i="18"/>
  <c r="I58" i="18"/>
  <c r="G58" i="18"/>
  <c r="Y57" i="18"/>
  <c r="Z57" i="18" s="1"/>
  <c r="AA57" i="18" s="1"/>
  <c r="AB57" i="18" s="1"/>
  <c r="X57" i="18"/>
  <c r="V57" i="18"/>
  <c r="U57" i="18"/>
  <c r="M57" i="18"/>
  <c r="K57" i="18"/>
  <c r="L61" i="18" s="1"/>
  <c r="J57" i="18"/>
  <c r="I57" i="18"/>
  <c r="G57" i="18"/>
  <c r="X56" i="18"/>
  <c r="Y56" i="18" s="1"/>
  <c r="Z56" i="18" s="1"/>
  <c r="AA56" i="18" s="1"/>
  <c r="AB56" i="18" s="1"/>
  <c r="U56" i="18"/>
  <c r="V56" i="18" s="1"/>
  <c r="M56" i="18"/>
  <c r="K56" i="18"/>
  <c r="L60" i="18" s="1"/>
  <c r="J56" i="18"/>
  <c r="I56" i="18"/>
  <c r="G56" i="18"/>
  <c r="AA55" i="18"/>
  <c r="AB55" i="18" s="1"/>
  <c r="Y55" i="18"/>
  <c r="Z55" i="18" s="1"/>
  <c r="X55" i="18"/>
  <c r="V55" i="18"/>
  <c r="U55" i="18"/>
  <c r="M55" i="18"/>
  <c r="L55" i="18"/>
  <c r="K55" i="18"/>
  <c r="L59" i="18" s="1"/>
  <c r="J55" i="18"/>
  <c r="I55" i="18"/>
  <c r="G55" i="18"/>
  <c r="X54" i="18"/>
  <c r="Y54" i="18" s="1"/>
  <c r="Z54" i="18" s="1"/>
  <c r="U54" i="18"/>
  <c r="V54" i="18" s="1"/>
  <c r="M54" i="18"/>
  <c r="K54" i="18"/>
  <c r="J54" i="18"/>
  <c r="I54" i="18"/>
  <c r="G54" i="18"/>
  <c r="Y53" i="18"/>
  <c r="Z53" i="18" s="1"/>
  <c r="X53" i="18"/>
  <c r="U53" i="18"/>
  <c r="V53" i="18" s="1"/>
  <c r="AA53" i="18" s="1"/>
  <c r="AB53" i="18" s="1"/>
  <c r="M53" i="18"/>
  <c r="K53" i="18"/>
  <c r="J53" i="18"/>
  <c r="I53" i="18"/>
  <c r="G53" i="18"/>
  <c r="X52" i="18"/>
  <c r="Y52" i="18" s="1"/>
  <c r="Z52" i="18" s="1"/>
  <c r="V52" i="18"/>
  <c r="AA52" i="18" s="1"/>
  <c r="AB52" i="18" s="1"/>
  <c r="U52" i="18"/>
  <c r="M52" i="18"/>
  <c r="L52" i="18"/>
  <c r="K52" i="18"/>
  <c r="L56" i="18" s="1"/>
  <c r="J52" i="18"/>
  <c r="I52" i="18"/>
  <c r="G52" i="18"/>
  <c r="X51" i="18"/>
  <c r="Y51" i="18" s="1"/>
  <c r="Z51" i="18" s="1"/>
  <c r="U51" i="18"/>
  <c r="V51" i="18" s="1"/>
  <c r="AA51" i="18" s="1"/>
  <c r="AB51" i="18" s="1"/>
  <c r="M51" i="18"/>
  <c r="L51" i="18"/>
  <c r="K51" i="18"/>
  <c r="J51" i="18"/>
  <c r="I51" i="18"/>
  <c r="G51" i="18"/>
  <c r="X50" i="18"/>
  <c r="Y50" i="18" s="1"/>
  <c r="Z50" i="18" s="1"/>
  <c r="U50" i="18"/>
  <c r="V50" i="18" s="1"/>
  <c r="M50" i="18"/>
  <c r="L50" i="18"/>
  <c r="K50" i="18"/>
  <c r="J50" i="18"/>
  <c r="I50" i="18"/>
  <c r="G50" i="18"/>
  <c r="Z49" i="18"/>
  <c r="Y49" i="18"/>
  <c r="X49" i="18"/>
  <c r="V49" i="18"/>
  <c r="U49" i="18"/>
  <c r="M49" i="18"/>
  <c r="K49" i="18"/>
  <c r="J49" i="18"/>
  <c r="I49" i="18"/>
  <c r="G49" i="18"/>
  <c r="Y48" i="18"/>
  <c r="Z48" i="18" s="1"/>
  <c r="X48" i="18"/>
  <c r="U48" i="18"/>
  <c r="V48" i="18" s="1"/>
  <c r="AA48" i="18" s="1"/>
  <c r="AB48" i="18" s="1"/>
  <c r="M48" i="18"/>
  <c r="K48" i="18"/>
  <c r="J48" i="18"/>
  <c r="I48" i="18"/>
  <c r="G48" i="18"/>
  <c r="AB47" i="18"/>
  <c r="Y47" i="18"/>
  <c r="Z47" i="18" s="1"/>
  <c r="AA47" i="18" s="1"/>
  <c r="X47" i="18"/>
  <c r="V47" i="18"/>
  <c r="U47" i="18"/>
  <c r="M47" i="18"/>
  <c r="K47" i="18"/>
  <c r="J47" i="18"/>
  <c r="I47" i="18"/>
  <c r="G47" i="18"/>
  <c r="X46" i="18"/>
  <c r="Y46" i="18" s="1"/>
  <c r="Z46" i="18" s="1"/>
  <c r="AA46" i="18" s="1"/>
  <c r="AB46" i="18" s="1"/>
  <c r="U46" i="18"/>
  <c r="V46" i="18" s="1"/>
  <c r="M46" i="18"/>
  <c r="K46" i="18"/>
  <c r="J46" i="18"/>
  <c r="I46" i="18"/>
  <c r="G46" i="18"/>
  <c r="AA45" i="18"/>
  <c r="AB45" i="18" s="1"/>
  <c r="Z45" i="18"/>
  <c r="Y45" i="18"/>
  <c r="X45" i="18"/>
  <c r="V45" i="18"/>
  <c r="U45" i="18"/>
  <c r="M45" i="18"/>
  <c r="K45" i="18"/>
  <c r="L49" i="18" s="1"/>
  <c r="J45" i="18"/>
  <c r="I45" i="18"/>
  <c r="G45" i="18"/>
  <c r="Z44" i="18"/>
  <c r="AA44" i="18" s="1"/>
  <c r="AB44" i="18" s="1"/>
  <c r="X44" i="18"/>
  <c r="Y44" i="18" s="1"/>
  <c r="U44" i="18"/>
  <c r="V44" i="18" s="1"/>
  <c r="M44" i="18"/>
  <c r="K44" i="18"/>
  <c r="L48" i="18" s="1"/>
  <c r="J44" i="18"/>
  <c r="I44" i="18"/>
  <c r="G44" i="18"/>
  <c r="AA43" i="18"/>
  <c r="AB43" i="18" s="1"/>
  <c r="Y43" i="18"/>
  <c r="Z43" i="18" s="1"/>
  <c r="X43" i="18"/>
  <c r="V43" i="18"/>
  <c r="U43" i="18"/>
  <c r="M43" i="18"/>
  <c r="K43" i="18"/>
  <c r="L47" i="18" s="1"/>
  <c r="J43" i="18"/>
  <c r="I43" i="18"/>
  <c r="G43" i="18"/>
  <c r="Z42" i="18"/>
  <c r="X42" i="18"/>
  <c r="Y42" i="18" s="1"/>
  <c r="U42" i="18"/>
  <c r="V42" i="18" s="1"/>
  <c r="M42" i="18"/>
  <c r="K42" i="18"/>
  <c r="J42" i="18"/>
  <c r="I42" i="18"/>
  <c r="G42" i="18"/>
  <c r="Y41" i="18"/>
  <c r="Z41" i="18" s="1"/>
  <c r="X41" i="18"/>
  <c r="U41" i="18"/>
  <c r="V41" i="18" s="1"/>
  <c r="AA41" i="18" s="1"/>
  <c r="AB41" i="18" s="1"/>
  <c r="M41" i="18"/>
  <c r="L41" i="18"/>
  <c r="K41" i="18"/>
  <c r="J41" i="18"/>
  <c r="I41" i="18"/>
  <c r="G41" i="18"/>
  <c r="X40" i="18"/>
  <c r="Y40" i="18" s="1"/>
  <c r="Z40" i="18" s="1"/>
  <c r="U40" i="18"/>
  <c r="V40" i="18" s="1"/>
  <c r="AA40" i="18" s="1"/>
  <c r="AB40" i="18" s="1"/>
  <c r="M40" i="18"/>
  <c r="L40" i="18"/>
  <c r="K40" i="18"/>
  <c r="J40" i="18"/>
  <c r="I40" i="18"/>
  <c r="G40" i="18"/>
  <c r="X39" i="18"/>
  <c r="Y39" i="18" s="1"/>
  <c r="Z39" i="18" s="1"/>
  <c r="V39" i="18"/>
  <c r="U39" i="18"/>
  <c r="M39" i="18"/>
  <c r="K39" i="18"/>
  <c r="J39" i="18"/>
  <c r="I39" i="18"/>
  <c r="G39" i="18"/>
  <c r="X38" i="18"/>
  <c r="Y38" i="18" s="1"/>
  <c r="Z38" i="18" s="1"/>
  <c r="U38" i="18"/>
  <c r="V38" i="18" s="1"/>
  <c r="M38" i="18"/>
  <c r="K38" i="18"/>
  <c r="J38" i="18"/>
  <c r="I38" i="18"/>
  <c r="G38" i="18"/>
  <c r="Z37" i="18"/>
  <c r="X37" i="18"/>
  <c r="Y37" i="18" s="1"/>
  <c r="V37" i="18"/>
  <c r="U37" i="18"/>
  <c r="M37" i="18"/>
  <c r="K37" i="18"/>
  <c r="J37" i="18"/>
  <c r="I37" i="18"/>
  <c r="G37" i="18"/>
  <c r="Y36" i="18"/>
  <c r="Z36" i="18" s="1"/>
  <c r="X36" i="18"/>
  <c r="U36" i="18"/>
  <c r="V36" i="18" s="1"/>
  <c r="AA36" i="18" s="1"/>
  <c r="AB36" i="18" s="1"/>
  <c r="M36" i="18"/>
  <c r="K36" i="18"/>
  <c r="J36" i="18"/>
  <c r="I36" i="18"/>
  <c r="G36" i="18"/>
  <c r="Z35" i="18"/>
  <c r="X35" i="18"/>
  <c r="Y35" i="18" s="1"/>
  <c r="V35" i="18"/>
  <c r="U35" i="18"/>
  <c r="M35" i="18"/>
  <c r="K35" i="18"/>
  <c r="J35" i="18"/>
  <c r="I35" i="18"/>
  <c r="G35" i="18"/>
  <c r="X34" i="18"/>
  <c r="Y34" i="18" s="1"/>
  <c r="Z34" i="18" s="1"/>
  <c r="U34" i="18"/>
  <c r="V34" i="18" s="1"/>
  <c r="M34" i="18"/>
  <c r="K34" i="18"/>
  <c r="J34" i="18"/>
  <c r="I34" i="18"/>
  <c r="G34" i="18"/>
  <c r="Y33" i="18"/>
  <c r="Z33" i="18" s="1"/>
  <c r="X33" i="18"/>
  <c r="V33" i="18"/>
  <c r="AA33" i="18" s="1"/>
  <c r="AB33" i="18" s="1"/>
  <c r="U33" i="18"/>
  <c r="M33" i="18"/>
  <c r="K33" i="18"/>
  <c r="L37" i="18" s="1"/>
  <c r="J33" i="18"/>
  <c r="I33" i="18"/>
  <c r="G33" i="18"/>
  <c r="X32" i="18"/>
  <c r="Y32" i="18" s="1"/>
  <c r="Z32" i="18" s="1"/>
  <c r="AA32" i="18" s="1"/>
  <c r="AB32" i="18" s="1"/>
  <c r="U32" i="18"/>
  <c r="V32" i="18" s="1"/>
  <c r="M32" i="18"/>
  <c r="K32" i="18"/>
  <c r="L36" i="18" s="1"/>
  <c r="J32" i="18"/>
  <c r="I32" i="18"/>
  <c r="G32" i="18"/>
  <c r="AA31" i="18"/>
  <c r="AB31" i="18" s="1"/>
  <c r="Y31" i="18"/>
  <c r="Z31" i="18" s="1"/>
  <c r="X31" i="18"/>
  <c r="V31" i="18"/>
  <c r="U31" i="18"/>
  <c r="M31" i="18"/>
  <c r="K31" i="18"/>
  <c r="J31" i="18"/>
  <c r="I31" i="18"/>
  <c r="G31" i="18"/>
  <c r="Z30" i="18"/>
  <c r="X30" i="18"/>
  <c r="Y30" i="18" s="1"/>
  <c r="U30" i="18"/>
  <c r="V30" i="18" s="1"/>
  <c r="AA30" i="18" s="1"/>
  <c r="AB30" i="18" s="1"/>
  <c r="M30" i="18"/>
  <c r="K30" i="18"/>
  <c r="J30" i="18"/>
  <c r="I30" i="18"/>
  <c r="G30" i="18"/>
  <c r="AA29" i="18"/>
  <c r="AB29" i="18" s="1"/>
  <c r="Y29" i="18"/>
  <c r="Z29" i="18" s="1"/>
  <c r="X29" i="18"/>
  <c r="U29" i="18"/>
  <c r="V29" i="18" s="1"/>
  <c r="M29" i="18"/>
  <c r="K29" i="18"/>
  <c r="J29" i="18"/>
  <c r="I29" i="18"/>
  <c r="G29" i="18"/>
  <c r="X28" i="18"/>
  <c r="Y28" i="18" s="1"/>
  <c r="Z28" i="18" s="1"/>
  <c r="V28" i="18"/>
  <c r="AA28" i="18" s="1"/>
  <c r="AB28" i="18" s="1"/>
  <c r="U28" i="18"/>
  <c r="M28" i="18"/>
  <c r="K28" i="18"/>
  <c r="J28" i="18"/>
  <c r="I28" i="18"/>
  <c r="G28" i="18"/>
  <c r="X27" i="18"/>
  <c r="Y27" i="18" s="1"/>
  <c r="Z27" i="18" s="1"/>
  <c r="U27" i="18"/>
  <c r="V27" i="18" s="1"/>
  <c r="AA27" i="18" s="1"/>
  <c r="AB27" i="18" s="1"/>
  <c r="M27" i="18"/>
  <c r="K27" i="18"/>
  <c r="J27" i="18"/>
  <c r="I27" i="18"/>
  <c r="G27" i="18"/>
  <c r="Y26" i="18"/>
  <c r="Z26" i="18" s="1"/>
  <c r="X26" i="18"/>
  <c r="V26" i="18"/>
  <c r="U26" i="18"/>
  <c r="M26" i="18"/>
  <c r="K26" i="18"/>
  <c r="J26" i="18"/>
  <c r="I26" i="18"/>
  <c r="G26" i="18"/>
  <c r="X25" i="18"/>
  <c r="Y25" i="18" s="1"/>
  <c r="Z25" i="18" s="1"/>
  <c r="U25" i="18"/>
  <c r="V25" i="18" s="1"/>
  <c r="AA25" i="18" s="1"/>
  <c r="AB25" i="18" s="1"/>
  <c r="M25" i="18"/>
  <c r="K25" i="18"/>
  <c r="L26" i="18" s="1"/>
  <c r="J25" i="18"/>
  <c r="I25" i="18"/>
  <c r="G25" i="18"/>
  <c r="Y24" i="18"/>
  <c r="Z24" i="18" s="1"/>
  <c r="X24" i="18"/>
  <c r="V24" i="18"/>
  <c r="AA24" i="18" s="1"/>
  <c r="AB24" i="18" s="1"/>
  <c r="U24" i="18"/>
  <c r="M24" i="18"/>
  <c r="K24" i="18"/>
  <c r="J24" i="18"/>
  <c r="I24" i="18"/>
  <c r="G24" i="18"/>
  <c r="AB23" i="18"/>
  <c r="X23" i="18"/>
  <c r="Y23" i="18" s="1"/>
  <c r="Z23" i="18" s="1"/>
  <c r="AA23" i="18" s="1"/>
  <c r="V23" i="18"/>
  <c r="U23" i="18"/>
  <c r="M23" i="18"/>
  <c r="K23" i="18"/>
  <c r="J23" i="18"/>
  <c r="Z22" i="18"/>
  <c r="Y22" i="18"/>
  <c r="X22" i="18"/>
  <c r="V22" i="18"/>
  <c r="U22" i="18"/>
  <c r="M22" i="18"/>
  <c r="K22" i="18"/>
  <c r="J22" i="18"/>
  <c r="H22" i="18"/>
  <c r="F22" i="18"/>
  <c r="Y21" i="18"/>
  <c r="Z21" i="18" s="1"/>
  <c r="X21" i="18"/>
  <c r="U21" i="18"/>
  <c r="V21" i="18" s="1"/>
  <c r="M21" i="18"/>
  <c r="K21" i="18"/>
  <c r="J21" i="18"/>
  <c r="H21" i="18"/>
  <c r="F21" i="18"/>
  <c r="X20" i="18"/>
  <c r="Y20" i="18" s="1"/>
  <c r="Z20" i="18" s="1"/>
  <c r="U20" i="18"/>
  <c r="V20" i="18" s="1"/>
  <c r="M20" i="18"/>
  <c r="K20" i="18"/>
  <c r="J20" i="18"/>
  <c r="H20" i="18"/>
  <c r="F20" i="18"/>
  <c r="X19" i="18"/>
  <c r="Y19" i="18" s="1"/>
  <c r="Z19" i="18" s="1"/>
  <c r="V19" i="18"/>
  <c r="U19" i="18"/>
  <c r="M19" i="18"/>
  <c r="K19" i="18"/>
  <c r="J19" i="18"/>
  <c r="H19" i="18"/>
  <c r="F19" i="18"/>
  <c r="Y18" i="18"/>
  <c r="Z18" i="18" s="1"/>
  <c r="X18" i="18"/>
  <c r="U18" i="18"/>
  <c r="V18" i="18" s="1"/>
  <c r="O18" i="18"/>
  <c r="M18" i="18"/>
  <c r="K18" i="18"/>
  <c r="J18" i="18"/>
  <c r="H18" i="18"/>
  <c r="F18" i="18"/>
  <c r="Z17" i="18"/>
  <c r="X17" i="18"/>
  <c r="Y17" i="18" s="1"/>
  <c r="U17" i="18"/>
  <c r="V17" i="18" s="1"/>
  <c r="Q17" i="18"/>
  <c r="M17" i="18"/>
  <c r="K17" i="18"/>
  <c r="J17" i="18"/>
  <c r="H17" i="18"/>
  <c r="F17" i="18"/>
  <c r="X16" i="18"/>
  <c r="Y16" i="18" s="1"/>
  <c r="Z16" i="18" s="1"/>
  <c r="U16" i="18"/>
  <c r="V16" i="18" s="1"/>
  <c r="Q16" i="18"/>
  <c r="R16" i="18" s="1"/>
  <c r="O16" i="18"/>
  <c r="M16" i="18"/>
  <c r="K16" i="18"/>
  <c r="J16" i="18"/>
  <c r="H16" i="18"/>
  <c r="F16" i="18"/>
  <c r="X15" i="18"/>
  <c r="Y15" i="18" s="1"/>
  <c r="Z15" i="18" s="1"/>
  <c r="V15" i="18"/>
  <c r="U15" i="18"/>
  <c r="R15" i="18"/>
  <c r="Q15" i="18"/>
  <c r="O15" i="18"/>
  <c r="M15" i="18"/>
  <c r="K15" i="18"/>
  <c r="J15" i="18"/>
  <c r="H15" i="18"/>
  <c r="F15" i="18"/>
  <c r="X14" i="18"/>
  <c r="Y14" i="18" s="1"/>
  <c r="Z14" i="18" s="1"/>
  <c r="AA14" i="18" s="1"/>
  <c r="AB14" i="18" s="1"/>
  <c r="U14" i="18"/>
  <c r="V14" i="18" s="1"/>
  <c r="Q14" i="18"/>
  <c r="M14" i="18"/>
  <c r="K14" i="18"/>
  <c r="J14" i="18"/>
  <c r="H14" i="18"/>
  <c r="F14" i="18"/>
  <c r="Z13" i="18"/>
  <c r="X13" i="18"/>
  <c r="Y13" i="18" s="1"/>
  <c r="U13" i="18"/>
  <c r="V13" i="18" s="1"/>
  <c r="AA13" i="18" s="1"/>
  <c r="AB13" i="18" s="1"/>
  <c r="R13" i="18"/>
  <c r="M13" i="18"/>
  <c r="K13" i="18"/>
  <c r="L17" i="18" s="1"/>
  <c r="J13" i="18"/>
  <c r="H13" i="18"/>
  <c r="F13" i="18"/>
  <c r="X12" i="18"/>
  <c r="Y12" i="18" s="1"/>
  <c r="Z12" i="18" s="1"/>
  <c r="U12" i="18"/>
  <c r="V12" i="18" s="1"/>
  <c r="Q12" i="18"/>
  <c r="R21" i="18" s="1"/>
  <c r="S21" i="18" s="1"/>
  <c r="Q21" i="18" s="1"/>
  <c r="M12" i="18"/>
  <c r="K12" i="18"/>
  <c r="L16" i="18" s="1"/>
  <c r="J12" i="18"/>
  <c r="H12" i="18"/>
  <c r="F12" i="18"/>
  <c r="X11" i="18"/>
  <c r="Y11" i="18" s="1"/>
  <c r="Z11" i="18" s="1"/>
  <c r="U11" i="18"/>
  <c r="V11" i="18" s="1"/>
  <c r="AA11" i="18" s="1"/>
  <c r="AB11" i="18" s="1"/>
  <c r="Q11" i="18"/>
  <c r="M11" i="18"/>
  <c r="K11" i="18"/>
  <c r="J11" i="18"/>
  <c r="H11" i="18"/>
  <c r="F11" i="18"/>
  <c r="Y10" i="18"/>
  <c r="Z10" i="18" s="1"/>
  <c r="X10" i="18"/>
  <c r="U10" i="18"/>
  <c r="V10" i="18" s="1"/>
  <c r="M10" i="18"/>
  <c r="K10" i="18"/>
  <c r="J10" i="18"/>
  <c r="H10" i="18"/>
  <c r="F10" i="18"/>
  <c r="X9" i="18"/>
  <c r="Y9" i="18" s="1"/>
  <c r="Z9" i="18" s="1"/>
  <c r="V9" i="18"/>
  <c r="AA9" i="18" s="1"/>
  <c r="AB9" i="18" s="1"/>
  <c r="U9" i="18"/>
  <c r="M9" i="18"/>
  <c r="K9" i="18"/>
  <c r="J9" i="18"/>
  <c r="H9" i="18"/>
  <c r="F9" i="18"/>
  <c r="Y8" i="18"/>
  <c r="Z8" i="18" s="1"/>
  <c r="X8" i="18"/>
  <c r="U8" i="18"/>
  <c r="V8" i="18" s="1"/>
  <c r="AA8" i="18" s="1"/>
  <c r="AB8" i="18" s="1"/>
  <c r="M8" i="18"/>
  <c r="L8" i="18"/>
  <c r="K8" i="18"/>
  <c r="J8" i="18"/>
  <c r="H8" i="18"/>
  <c r="F8" i="18"/>
  <c r="Z7" i="18"/>
  <c r="X7" i="18"/>
  <c r="Y7" i="18" s="1"/>
  <c r="V7" i="18"/>
  <c r="U7" i="18"/>
  <c r="M7" i="18"/>
  <c r="K7" i="18"/>
  <c r="J7" i="18"/>
  <c r="H7" i="18"/>
  <c r="F7" i="18"/>
  <c r="Z6" i="18"/>
  <c r="X6" i="18"/>
  <c r="Y6" i="18" s="1"/>
  <c r="U6" i="18"/>
  <c r="V6" i="18" s="1"/>
  <c r="AA6" i="18" s="1"/>
  <c r="AB6" i="18" s="1"/>
  <c r="Q6" i="18"/>
  <c r="M6" i="18"/>
  <c r="K6" i="18"/>
  <c r="J6" i="18"/>
  <c r="H6" i="18"/>
  <c r="F6" i="18"/>
  <c r="Z5" i="18"/>
  <c r="Y5" i="18"/>
  <c r="X5" i="18"/>
  <c r="V5" i="18"/>
  <c r="U5" i="18"/>
  <c r="Q5" i="18"/>
  <c r="M5" i="18"/>
  <c r="K5" i="18"/>
  <c r="J5" i="18"/>
  <c r="H5" i="18"/>
  <c r="F5" i="18"/>
  <c r="AA4" i="18"/>
  <c r="AB4" i="18" s="1"/>
  <c r="X4" i="18"/>
  <c r="Y4" i="18" s="1"/>
  <c r="Z4" i="18" s="1"/>
  <c r="U4" i="18"/>
  <c r="V4" i="18" s="1"/>
  <c r="Q4" i="18"/>
  <c r="O4" i="18"/>
  <c r="M4" i="18"/>
  <c r="K4" i="18"/>
  <c r="J4" i="18"/>
  <c r="H4" i="18"/>
  <c r="F4" i="18"/>
  <c r="Z3" i="18"/>
  <c r="X3" i="18"/>
  <c r="Y3" i="18" s="1"/>
  <c r="U3" i="18"/>
  <c r="V3" i="18" s="1"/>
  <c r="Q3" i="18"/>
  <c r="O3" i="18"/>
  <c r="M3" i="18"/>
  <c r="K3" i="18"/>
  <c r="L7" i="18" s="1"/>
  <c r="J3" i="18"/>
  <c r="H3" i="18"/>
  <c r="F3" i="18"/>
  <c r="X2" i="18"/>
  <c r="Y2" i="18" s="1"/>
  <c r="Z2" i="18" s="1"/>
  <c r="U2" i="18"/>
  <c r="V2" i="18" s="1"/>
  <c r="AA2" i="18" s="1"/>
  <c r="AB2" i="18" s="1"/>
  <c r="Q2" i="18"/>
  <c r="M2" i="18"/>
  <c r="H2" i="18"/>
  <c r="F2" i="18"/>
  <c r="Q1" i="18"/>
  <c r="X104" i="17"/>
  <c r="Y104" i="17" s="1"/>
  <c r="Z104" i="17" s="1"/>
  <c r="U104" i="17"/>
  <c r="V104" i="17" s="1"/>
  <c r="M104" i="17"/>
  <c r="K104" i="17"/>
  <c r="J104" i="17"/>
  <c r="I104" i="17"/>
  <c r="G104" i="17"/>
  <c r="X103" i="17"/>
  <c r="Y103" i="17" s="1"/>
  <c r="Z103" i="17" s="1"/>
  <c r="U103" i="17"/>
  <c r="V103" i="17" s="1"/>
  <c r="M103" i="17"/>
  <c r="K103" i="17"/>
  <c r="J103" i="17"/>
  <c r="I103" i="17"/>
  <c r="G103" i="17"/>
  <c r="AB102" i="17"/>
  <c r="Y102" i="17"/>
  <c r="Z102" i="17" s="1"/>
  <c r="X102" i="17"/>
  <c r="V102" i="17"/>
  <c r="AA102" i="17" s="1"/>
  <c r="U102" i="17"/>
  <c r="M102" i="17"/>
  <c r="K102" i="17"/>
  <c r="J102" i="17"/>
  <c r="I102" i="17"/>
  <c r="G102" i="17"/>
  <c r="Y101" i="17"/>
  <c r="Z101" i="17" s="1"/>
  <c r="X101" i="17"/>
  <c r="U101" i="17"/>
  <c r="V101" i="17" s="1"/>
  <c r="AA101" i="17" s="1"/>
  <c r="AB101" i="17" s="1"/>
  <c r="M101" i="17"/>
  <c r="K101" i="17"/>
  <c r="L104" i="17" s="1"/>
  <c r="J101" i="17"/>
  <c r="I101" i="17"/>
  <c r="G101" i="17"/>
  <c r="X100" i="17"/>
  <c r="Y100" i="17" s="1"/>
  <c r="Z100" i="17" s="1"/>
  <c r="AA100" i="17" s="1"/>
  <c r="AB100" i="17" s="1"/>
  <c r="V100" i="17"/>
  <c r="U100" i="17"/>
  <c r="M100" i="17"/>
  <c r="K100" i="17"/>
  <c r="J100" i="17"/>
  <c r="I100" i="17"/>
  <c r="G100" i="17"/>
  <c r="AB99" i="17"/>
  <c r="Y99" i="17"/>
  <c r="Z99" i="17" s="1"/>
  <c r="AA99" i="17" s="1"/>
  <c r="X99" i="17"/>
  <c r="V99" i="17"/>
  <c r="U99" i="17"/>
  <c r="M99" i="17"/>
  <c r="K99" i="17"/>
  <c r="J99" i="17"/>
  <c r="I99" i="17"/>
  <c r="G99" i="17"/>
  <c r="X98" i="17"/>
  <c r="Y98" i="17" s="1"/>
  <c r="Z98" i="17" s="1"/>
  <c r="AA98" i="17" s="1"/>
  <c r="AB98" i="17" s="1"/>
  <c r="U98" i="17"/>
  <c r="V98" i="17" s="1"/>
  <c r="M98" i="17"/>
  <c r="K98" i="17"/>
  <c r="J98" i="17"/>
  <c r="I98" i="17"/>
  <c r="G98" i="17"/>
  <c r="Y97" i="17"/>
  <c r="Z97" i="17" s="1"/>
  <c r="AA97" i="17" s="1"/>
  <c r="AB97" i="17" s="1"/>
  <c r="X97" i="17"/>
  <c r="V97" i="17"/>
  <c r="U97" i="17"/>
  <c r="M97" i="17"/>
  <c r="K97" i="17"/>
  <c r="L101" i="17" s="1"/>
  <c r="J97" i="17"/>
  <c r="I97" i="17"/>
  <c r="G97" i="17"/>
  <c r="X96" i="17"/>
  <c r="Y96" i="17" s="1"/>
  <c r="Z96" i="17" s="1"/>
  <c r="U96" i="17"/>
  <c r="V96" i="17" s="1"/>
  <c r="AA96" i="17" s="1"/>
  <c r="AB96" i="17" s="1"/>
  <c r="M96" i="17"/>
  <c r="K96" i="17"/>
  <c r="L100" i="17" s="1"/>
  <c r="J96" i="17"/>
  <c r="I96" i="17"/>
  <c r="G96" i="17"/>
  <c r="Y95" i="17"/>
  <c r="Z95" i="17" s="1"/>
  <c r="X95" i="17"/>
  <c r="V95" i="17"/>
  <c r="AA95" i="17" s="1"/>
  <c r="AB95" i="17" s="1"/>
  <c r="U95" i="17"/>
  <c r="M95" i="17"/>
  <c r="K95" i="17"/>
  <c r="L99" i="17" s="1"/>
  <c r="J95" i="17"/>
  <c r="I95" i="17"/>
  <c r="G95" i="17"/>
  <c r="AB94" i="17"/>
  <c r="X94" i="17"/>
  <c r="Y94" i="17" s="1"/>
  <c r="Z94" i="17" s="1"/>
  <c r="U94" i="17"/>
  <c r="V94" i="17" s="1"/>
  <c r="AA94" i="17" s="1"/>
  <c r="M94" i="17"/>
  <c r="K94" i="17"/>
  <c r="L95" i="17" s="1"/>
  <c r="J94" i="17"/>
  <c r="I94" i="17"/>
  <c r="G94" i="17"/>
  <c r="AA93" i="17"/>
  <c r="AB93" i="17" s="1"/>
  <c r="Y93" i="17"/>
  <c r="Z93" i="17" s="1"/>
  <c r="X93" i="17"/>
  <c r="U93" i="17"/>
  <c r="V93" i="17" s="1"/>
  <c r="M93" i="17"/>
  <c r="K93" i="17"/>
  <c r="J93" i="17"/>
  <c r="I93" i="17"/>
  <c r="G93" i="17"/>
  <c r="X92" i="17"/>
  <c r="Y92" i="17" s="1"/>
  <c r="Z92" i="17" s="1"/>
  <c r="U92" i="17"/>
  <c r="V92" i="17" s="1"/>
  <c r="M92" i="17"/>
  <c r="K92" i="17"/>
  <c r="J92" i="17"/>
  <c r="I92" i="17"/>
  <c r="G92" i="17"/>
  <c r="X91" i="17"/>
  <c r="Y91" i="17" s="1"/>
  <c r="Z91" i="17" s="1"/>
  <c r="AA91" i="17" s="1"/>
  <c r="AB91" i="17" s="1"/>
  <c r="U91" i="17"/>
  <c r="V91" i="17" s="1"/>
  <c r="M91" i="17"/>
  <c r="K91" i="17"/>
  <c r="J91" i="17"/>
  <c r="I91" i="17"/>
  <c r="G91" i="17"/>
  <c r="Y90" i="17"/>
  <c r="Z90" i="17" s="1"/>
  <c r="X90" i="17"/>
  <c r="V90" i="17"/>
  <c r="AA90" i="17" s="1"/>
  <c r="AB90" i="17" s="1"/>
  <c r="U90" i="17"/>
  <c r="M90" i="17"/>
  <c r="K90" i="17"/>
  <c r="J90" i="17"/>
  <c r="I90" i="17"/>
  <c r="G90" i="17"/>
  <c r="X89" i="17"/>
  <c r="Y89" i="17" s="1"/>
  <c r="Z89" i="17" s="1"/>
  <c r="U89" i="17"/>
  <c r="V89" i="17" s="1"/>
  <c r="M89" i="17"/>
  <c r="K89" i="17"/>
  <c r="J89" i="17"/>
  <c r="I89" i="17"/>
  <c r="G89" i="17"/>
  <c r="AA88" i="17"/>
  <c r="AB88" i="17" s="1"/>
  <c r="X88" i="17"/>
  <c r="Y88" i="17" s="1"/>
  <c r="Z88" i="17" s="1"/>
  <c r="U88" i="17"/>
  <c r="V88" i="17" s="1"/>
  <c r="M88" i="17"/>
  <c r="K88" i="17"/>
  <c r="J88" i="17"/>
  <c r="I88" i="17"/>
  <c r="G88" i="17"/>
  <c r="Y87" i="17"/>
  <c r="Z87" i="17" s="1"/>
  <c r="AA87" i="17" s="1"/>
  <c r="AB87" i="17" s="1"/>
  <c r="X87" i="17"/>
  <c r="V87" i="17"/>
  <c r="U87" i="17"/>
  <c r="M87" i="17"/>
  <c r="K87" i="17"/>
  <c r="J87" i="17"/>
  <c r="I87" i="17"/>
  <c r="G87" i="17"/>
  <c r="Y86" i="17"/>
  <c r="Z86" i="17" s="1"/>
  <c r="AA86" i="17" s="1"/>
  <c r="AB86" i="17" s="1"/>
  <c r="X86" i="17"/>
  <c r="U86" i="17"/>
  <c r="V86" i="17" s="1"/>
  <c r="M86" i="17"/>
  <c r="K86" i="17"/>
  <c r="J86" i="17"/>
  <c r="I86" i="17"/>
  <c r="G86" i="17"/>
  <c r="Y85" i="17"/>
  <c r="Z85" i="17" s="1"/>
  <c r="X85" i="17"/>
  <c r="V85" i="17"/>
  <c r="AA85" i="17" s="1"/>
  <c r="AB85" i="17" s="1"/>
  <c r="U85" i="17"/>
  <c r="M85" i="17"/>
  <c r="K85" i="17"/>
  <c r="J85" i="17"/>
  <c r="I85" i="17"/>
  <c r="G85" i="17"/>
  <c r="X84" i="17"/>
  <c r="Y84" i="17" s="1"/>
  <c r="Z84" i="17" s="1"/>
  <c r="U84" i="17"/>
  <c r="V84" i="17" s="1"/>
  <c r="AA84" i="17" s="1"/>
  <c r="AB84" i="17" s="1"/>
  <c r="M84" i="17"/>
  <c r="K84" i="17"/>
  <c r="L88" i="17" s="1"/>
  <c r="J84" i="17"/>
  <c r="I84" i="17"/>
  <c r="G84" i="17"/>
  <c r="Y83" i="17"/>
  <c r="Z83" i="17" s="1"/>
  <c r="X83" i="17"/>
  <c r="V83" i="17"/>
  <c r="U83" i="17"/>
  <c r="M83" i="17"/>
  <c r="L83" i="17"/>
  <c r="K83" i="17"/>
  <c r="J83" i="17"/>
  <c r="I83" i="17"/>
  <c r="G83" i="17"/>
  <c r="X82" i="17"/>
  <c r="Y82" i="17" s="1"/>
  <c r="Z82" i="17" s="1"/>
  <c r="U82" i="17"/>
  <c r="V82" i="17" s="1"/>
  <c r="AA82" i="17" s="1"/>
  <c r="AB82" i="17" s="1"/>
  <c r="M82" i="17"/>
  <c r="K82" i="17"/>
  <c r="J82" i="17"/>
  <c r="I82" i="17"/>
  <c r="G82" i="17"/>
  <c r="AA81" i="17"/>
  <c r="AB81" i="17" s="1"/>
  <c r="Y81" i="17"/>
  <c r="Z81" i="17" s="1"/>
  <c r="X81" i="17"/>
  <c r="U81" i="17"/>
  <c r="V81" i="17" s="1"/>
  <c r="M81" i="17"/>
  <c r="L81" i="17"/>
  <c r="K81" i="17"/>
  <c r="J81" i="17"/>
  <c r="I81" i="17"/>
  <c r="G81" i="17"/>
  <c r="AB80" i="17"/>
  <c r="X80" i="17"/>
  <c r="Y80" i="17" s="1"/>
  <c r="Z80" i="17" s="1"/>
  <c r="U80" i="17"/>
  <c r="V80" i="17" s="1"/>
  <c r="AA80" i="17" s="1"/>
  <c r="M80" i="17"/>
  <c r="K80" i="17"/>
  <c r="L82" i="17" s="1"/>
  <c r="J80" i="17"/>
  <c r="I80" i="17"/>
  <c r="G80" i="17"/>
  <c r="X79" i="17"/>
  <c r="Y79" i="17" s="1"/>
  <c r="Z79" i="17" s="1"/>
  <c r="U79" i="17"/>
  <c r="V79" i="17" s="1"/>
  <c r="AA79" i="17" s="1"/>
  <c r="AB79" i="17" s="1"/>
  <c r="M79" i="17"/>
  <c r="L79" i="17"/>
  <c r="K79" i="17"/>
  <c r="J79" i="17"/>
  <c r="I79" i="17"/>
  <c r="G79" i="17"/>
  <c r="Y78" i="17"/>
  <c r="Z78" i="17" s="1"/>
  <c r="X78" i="17"/>
  <c r="V78" i="17"/>
  <c r="U78" i="17"/>
  <c r="M78" i="17"/>
  <c r="K78" i="17"/>
  <c r="J78" i="17"/>
  <c r="I78" i="17"/>
  <c r="G78" i="17"/>
  <c r="X77" i="17"/>
  <c r="Y77" i="17" s="1"/>
  <c r="Z77" i="17" s="1"/>
  <c r="U77" i="17"/>
  <c r="V77" i="17" s="1"/>
  <c r="M77" i="17"/>
  <c r="K77" i="17"/>
  <c r="J77" i="17"/>
  <c r="I77" i="17"/>
  <c r="G77" i="17"/>
  <c r="Z76" i="17"/>
  <c r="X76" i="17"/>
  <c r="Y76" i="17" s="1"/>
  <c r="U76" i="17"/>
  <c r="V76" i="17" s="1"/>
  <c r="M76" i="17"/>
  <c r="K76" i="17"/>
  <c r="J76" i="17"/>
  <c r="I76" i="17"/>
  <c r="G76" i="17"/>
  <c r="X75" i="17"/>
  <c r="Y75" i="17" s="1"/>
  <c r="Z75" i="17" s="1"/>
  <c r="V75" i="17"/>
  <c r="AA75" i="17" s="1"/>
  <c r="AB75" i="17" s="1"/>
  <c r="U75" i="17"/>
  <c r="M75" i="17"/>
  <c r="K75" i="17"/>
  <c r="J75" i="17"/>
  <c r="I75" i="17"/>
  <c r="G75" i="17"/>
  <c r="Y74" i="17"/>
  <c r="Z74" i="17" s="1"/>
  <c r="X74" i="17"/>
  <c r="U74" i="17"/>
  <c r="V74" i="17" s="1"/>
  <c r="AA74" i="17" s="1"/>
  <c r="AB74" i="17" s="1"/>
  <c r="M74" i="17"/>
  <c r="K74" i="17"/>
  <c r="J74" i="17"/>
  <c r="I74" i="17"/>
  <c r="G74" i="17"/>
  <c r="Y73" i="17"/>
  <c r="Z73" i="17" s="1"/>
  <c r="X73" i="17"/>
  <c r="V73" i="17"/>
  <c r="AA73" i="17" s="1"/>
  <c r="AB73" i="17" s="1"/>
  <c r="U73" i="17"/>
  <c r="M73" i="17"/>
  <c r="K73" i="17"/>
  <c r="L77" i="17" s="1"/>
  <c r="J73" i="17"/>
  <c r="I73" i="17"/>
  <c r="G73" i="17"/>
  <c r="X72" i="17"/>
  <c r="Y72" i="17" s="1"/>
  <c r="Z72" i="17" s="1"/>
  <c r="U72" i="17"/>
  <c r="V72" i="17" s="1"/>
  <c r="AA72" i="17" s="1"/>
  <c r="AB72" i="17" s="1"/>
  <c r="M72" i="17"/>
  <c r="K72" i="17"/>
  <c r="L76" i="17" s="1"/>
  <c r="J72" i="17"/>
  <c r="I72" i="17"/>
  <c r="G72" i="17"/>
  <c r="Y71" i="17"/>
  <c r="Z71" i="17" s="1"/>
  <c r="X71" i="17"/>
  <c r="V71" i="17"/>
  <c r="AA71" i="17" s="1"/>
  <c r="AB71" i="17" s="1"/>
  <c r="U71" i="17"/>
  <c r="M71" i="17"/>
  <c r="K71" i="17"/>
  <c r="L75" i="17" s="1"/>
  <c r="J71" i="17"/>
  <c r="I71" i="17"/>
  <c r="G71" i="17"/>
  <c r="AB70" i="17"/>
  <c r="X70" i="17"/>
  <c r="Y70" i="17" s="1"/>
  <c r="Z70" i="17" s="1"/>
  <c r="U70" i="17"/>
  <c r="V70" i="17" s="1"/>
  <c r="AA70" i="17" s="1"/>
  <c r="M70" i="17"/>
  <c r="K70" i="17"/>
  <c r="J70" i="17"/>
  <c r="I70" i="17"/>
  <c r="G70" i="17"/>
  <c r="AA69" i="17"/>
  <c r="AB69" i="17" s="1"/>
  <c r="Y69" i="17"/>
  <c r="Z69" i="17" s="1"/>
  <c r="X69" i="17"/>
  <c r="U69" i="17"/>
  <c r="V69" i="17" s="1"/>
  <c r="M69" i="17"/>
  <c r="K69" i="17"/>
  <c r="J69" i="17"/>
  <c r="I69" i="17"/>
  <c r="G69" i="17"/>
  <c r="X68" i="17"/>
  <c r="Y68" i="17" s="1"/>
  <c r="Z68" i="17" s="1"/>
  <c r="U68" i="17"/>
  <c r="V68" i="17" s="1"/>
  <c r="AA68" i="17" s="1"/>
  <c r="AB68" i="17" s="1"/>
  <c r="M68" i="17"/>
  <c r="L68" i="17"/>
  <c r="K68" i="17"/>
  <c r="J68" i="17"/>
  <c r="I68" i="17"/>
  <c r="G68" i="17"/>
  <c r="AA67" i="17"/>
  <c r="AB67" i="17" s="1"/>
  <c r="X67" i="17"/>
  <c r="Y67" i="17" s="1"/>
  <c r="Z67" i="17" s="1"/>
  <c r="U67" i="17"/>
  <c r="V67" i="17" s="1"/>
  <c r="M67" i="17"/>
  <c r="L67" i="17"/>
  <c r="K67" i="17"/>
  <c r="J67" i="17"/>
  <c r="I67" i="17"/>
  <c r="G67" i="17"/>
  <c r="Y66" i="17"/>
  <c r="Z66" i="17" s="1"/>
  <c r="X66" i="17"/>
  <c r="V66" i="17"/>
  <c r="AA66" i="17" s="1"/>
  <c r="AB66" i="17" s="1"/>
  <c r="U66" i="17"/>
  <c r="M66" i="17"/>
  <c r="K66" i="17"/>
  <c r="J66" i="17"/>
  <c r="I66" i="17"/>
  <c r="G66" i="17"/>
  <c r="X65" i="17"/>
  <c r="Y65" i="17" s="1"/>
  <c r="Z65" i="17" s="1"/>
  <c r="U65" i="17"/>
  <c r="V65" i="17" s="1"/>
  <c r="M65" i="17"/>
  <c r="K65" i="17"/>
  <c r="L69" i="17" s="1"/>
  <c r="J65" i="17"/>
  <c r="I65" i="17"/>
  <c r="G65" i="17"/>
  <c r="Z64" i="17"/>
  <c r="X64" i="17"/>
  <c r="Y64" i="17" s="1"/>
  <c r="V64" i="17"/>
  <c r="AA64" i="17" s="1"/>
  <c r="AB64" i="17" s="1"/>
  <c r="U64" i="17"/>
  <c r="M64" i="17"/>
  <c r="K64" i="17"/>
  <c r="J64" i="17"/>
  <c r="I64" i="17"/>
  <c r="G64" i="17"/>
  <c r="Y63" i="17"/>
  <c r="Z63" i="17" s="1"/>
  <c r="X63" i="17"/>
  <c r="V63" i="17"/>
  <c r="U63" i="17"/>
  <c r="M63" i="17"/>
  <c r="K63" i="17"/>
  <c r="J63" i="17"/>
  <c r="I63" i="17"/>
  <c r="G63" i="17"/>
  <c r="X62" i="17"/>
  <c r="Y62" i="17" s="1"/>
  <c r="Z62" i="17" s="1"/>
  <c r="U62" i="17"/>
  <c r="V62" i="17" s="1"/>
  <c r="M62" i="17"/>
  <c r="K62" i="17"/>
  <c r="J62" i="17"/>
  <c r="I62" i="17"/>
  <c r="G62" i="17"/>
  <c r="AA61" i="17"/>
  <c r="AB61" i="17" s="1"/>
  <c r="Y61" i="17"/>
  <c r="Z61" i="17" s="1"/>
  <c r="X61" i="17"/>
  <c r="V61" i="17"/>
  <c r="U61" i="17"/>
  <c r="M61" i="17"/>
  <c r="K61" i="17"/>
  <c r="J61" i="17"/>
  <c r="I61" i="17"/>
  <c r="G61" i="17"/>
  <c r="X60" i="17"/>
  <c r="Y60" i="17" s="1"/>
  <c r="Z60" i="17" s="1"/>
  <c r="U60" i="17"/>
  <c r="V60" i="17" s="1"/>
  <c r="AA60" i="17" s="1"/>
  <c r="AB60" i="17" s="1"/>
  <c r="M60" i="17"/>
  <c r="K60" i="17"/>
  <c r="J60" i="17"/>
  <c r="I60" i="17"/>
  <c r="G60" i="17"/>
  <c r="Y59" i="17"/>
  <c r="Z59" i="17" s="1"/>
  <c r="X59" i="17"/>
  <c r="V59" i="17"/>
  <c r="U59" i="17"/>
  <c r="M59" i="17"/>
  <c r="K59" i="17"/>
  <c r="J59" i="17"/>
  <c r="I59" i="17"/>
  <c r="G59" i="17"/>
  <c r="X58" i="17"/>
  <c r="Y58" i="17" s="1"/>
  <c r="Z58" i="17" s="1"/>
  <c r="U58" i="17"/>
  <c r="V58" i="17" s="1"/>
  <c r="M58" i="17"/>
  <c r="K58" i="17"/>
  <c r="J58" i="17"/>
  <c r="I58" i="17"/>
  <c r="G58" i="17"/>
  <c r="AA57" i="17"/>
  <c r="AB57" i="17" s="1"/>
  <c r="Y57" i="17"/>
  <c r="Z57" i="17" s="1"/>
  <c r="X57" i="17"/>
  <c r="U57" i="17"/>
  <c r="V57" i="17" s="1"/>
  <c r="M57" i="17"/>
  <c r="L57" i="17"/>
  <c r="K57" i="17"/>
  <c r="J57" i="17"/>
  <c r="I57" i="17"/>
  <c r="G57" i="17"/>
  <c r="X56" i="17"/>
  <c r="Y56" i="17" s="1"/>
  <c r="Z56" i="17" s="1"/>
  <c r="U56" i="17"/>
  <c r="V56" i="17" s="1"/>
  <c r="M56" i="17"/>
  <c r="L56" i="17"/>
  <c r="K56" i="17"/>
  <c r="L60" i="17" s="1"/>
  <c r="J56" i="17"/>
  <c r="I56" i="17"/>
  <c r="G56" i="17"/>
  <c r="X55" i="17"/>
  <c r="Y55" i="17" s="1"/>
  <c r="Z55" i="17" s="1"/>
  <c r="U55" i="17"/>
  <c r="V55" i="17" s="1"/>
  <c r="AA55" i="17" s="1"/>
  <c r="AB55" i="17" s="1"/>
  <c r="M55" i="17"/>
  <c r="K55" i="17"/>
  <c r="J55" i="17"/>
  <c r="I55" i="17"/>
  <c r="G55" i="17"/>
  <c r="Y54" i="17"/>
  <c r="Z54" i="17" s="1"/>
  <c r="X54" i="17"/>
  <c r="V54" i="17"/>
  <c r="U54" i="17"/>
  <c r="M54" i="17"/>
  <c r="K54" i="17"/>
  <c r="J54" i="17"/>
  <c r="I54" i="17"/>
  <c r="G54" i="17"/>
  <c r="Y53" i="17"/>
  <c r="Z53" i="17" s="1"/>
  <c r="X53" i="17"/>
  <c r="V53" i="17"/>
  <c r="AA53" i="17" s="1"/>
  <c r="AB53" i="17" s="1"/>
  <c r="U53" i="17"/>
  <c r="M53" i="17"/>
  <c r="K53" i="17"/>
  <c r="J53" i="17"/>
  <c r="I53" i="17"/>
  <c r="G53" i="17"/>
  <c r="X52" i="17"/>
  <c r="Y52" i="17" s="1"/>
  <c r="Z52" i="17" s="1"/>
  <c r="V52" i="17"/>
  <c r="AA52" i="17" s="1"/>
  <c r="AB52" i="17" s="1"/>
  <c r="U52" i="17"/>
  <c r="M52" i="17"/>
  <c r="K52" i="17"/>
  <c r="J52" i="17"/>
  <c r="I52" i="17"/>
  <c r="G52" i="17"/>
  <c r="Y51" i="17"/>
  <c r="Z51" i="17" s="1"/>
  <c r="X51" i="17"/>
  <c r="V51" i="17"/>
  <c r="AA51" i="17" s="1"/>
  <c r="AB51" i="17" s="1"/>
  <c r="U51" i="17"/>
  <c r="M51" i="17"/>
  <c r="K51" i="17"/>
  <c r="J51" i="17"/>
  <c r="I51" i="17"/>
  <c r="G51" i="17"/>
  <c r="X50" i="17"/>
  <c r="Y50" i="17" s="1"/>
  <c r="Z50" i="17" s="1"/>
  <c r="AA50" i="17" s="1"/>
  <c r="AB50" i="17" s="1"/>
  <c r="U50" i="17"/>
  <c r="V50" i="17" s="1"/>
  <c r="M50" i="17"/>
  <c r="K50" i="17"/>
  <c r="J50" i="17"/>
  <c r="I50" i="17"/>
  <c r="G50" i="17"/>
  <c r="AA49" i="17"/>
  <c r="AB49" i="17" s="1"/>
  <c r="Y49" i="17"/>
  <c r="Z49" i="17" s="1"/>
  <c r="X49" i="17"/>
  <c r="V49" i="17"/>
  <c r="U49" i="17"/>
  <c r="M49" i="17"/>
  <c r="K49" i="17"/>
  <c r="J49" i="17"/>
  <c r="I49" i="17"/>
  <c r="G49" i="17"/>
  <c r="X48" i="17"/>
  <c r="Y48" i="17" s="1"/>
  <c r="Z48" i="17" s="1"/>
  <c r="AA48" i="17" s="1"/>
  <c r="AB48" i="17" s="1"/>
  <c r="U48" i="17"/>
  <c r="V48" i="17" s="1"/>
  <c r="M48" i="17"/>
  <c r="K48" i="17"/>
  <c r="J48" i="17"/>
  <c r="I48" i="17"/>
  <c r="G48" i="17"/>
  <c r="Y47" i="17"/>
  <c r="Z47" i="17" s="1"/>
  <c r="X47" i="17"/>
  <c r="V47" i="17"/>
  <c r="AA47" i="17" s="1"/>
  <c r="AB47" i="17" s="1"/>
  <c r="U47" i="17"/>
  <c r="M47" i="17"/>
  <c r="K47" i="17"/>
  <c r="J47" i="17"/>
  <c r="I47" i="17"/>
  <c r="G47" i="17"/>
  <c r="X46" i="17"/>
  <c r="Y46" i="17" s="1"/>
  <c r="Z46" i="17" s="1"/>
  <c r="U46" i="17"/>
  <c r="V46" i="17" s="1"/>
  <c r="M46" i="17"/>
  <c r="L46" i="17"/>
  <c r="K46" i="17"/>
  <c r="J46" i="17"/>
  <c r="I46" i="17"/>
  <c r="G46" i="17"/>
  <c r="Y45" i="17"/>
  <c r="Z45" i="17" s="1"/>
  <c r="X45" i="17"/>
  <c r="U45" i="17"/>
  <c r="V45" i="17" s="1"/>
  <c r="AA45" i="17" s="1"/>
  <c r="AB45" i="17" s="1"/>
  <c r="M45" i="17"/>
  <c r="K45" i="17"/>
  <c r="J45" i="17"/>
  <c r="I45" i="17"/>
  <c r="G45" i="17"/>
  <c r="Z44" i="17"/>
  <c r="X44" i="17"/>
  <c r="Y44" i="17" s="1"/>
  <c r="V44" i="17"/>
  <c r="AA44" i="17" s="1"/>
  <c r="AB44" i="17" s="1"/>
  <c r="U44" i="17"/>
  <c r="M44" i="17"/>
  <c r="K44" i="17"/>
  <c r="J44" i="17"/>
  <c r="I44" i="17"/>
  <c r="G44" i="17"/>
  <c r="AA43" i="17"/>
  <c r="AB43" i="17" s="1"/>
  <c r="X43" i="17"/>
  <c r="Y43" i="17" s="1"/>
  <c r="Z43" i="17" s="1"/>
  <c r="U43" i="17"/>
  <c r="V43" i="17" s="1"/>
  <c r="M43" i="17"/>
  <c r="K43" i="17"/>
  <c r="L47" i="17" s="1"/>
  <c r="J43" i="17"/>
  <c r="I43" i="17"/>
  <c r="G43" i="17"/>
  <c r="AB42" i="17"/>
  <c r="X42" i="17"/>
  <c r="Y42" i="17" s="1"/>
  <c r="Z42" i="17" s="1"/>
  <c r="U42" i="17"/>
  <c r="V42" i="17" s="1"/>
  <c r="AA42" i="17" s="1"/>
  <c r="M42" i="17"/>
  <c r="K42" i="17"/>
  <c r="J42" i="17"/>
  <c r="I42" i="17"/>
  <c r="G42" i="17"/>
  <c r="X41" i="17"/>
  <c r="Y41" i="17" s="1"/>
  <c r="Z41" i="17" s="1"/>
  <c r="U41" i="17"/>
  <c r="V41" i="17" s="1"/>
  <c r="M41" i="17"/>
  <c r="K41" i="17"/>
  <c r="J41" i="17"/>
  <c r="I41" i="17"/>
  <c r="G41" i="17"/>
  <c r="Z40" i="17"/>
  <c r="X40" i="17"/>
  <c r="Y40" i="17" s="1"/>
  <c r="U40" i="17"/>
  <c r="V40" i="17" s="1"/>
  <c r="AA40" i="17" s="1"/>
  <c r="AB40" i="17" s="1"/>
  <c r="M40" i="17"/>
  <c r="K40" i="17"/>
  <c r="J40" i="17"/>
  <c r="I40" i="17"/>
  <c r="G40" i="17"/>
  <c r="AA39" i="17"/>
  <c r="AB39" i="17" s="1"/>
  <c r="Y39" i="17"/>
  <c r="Z39" i="17" s="1"/>
  <c r="X39" i="17"/>
  <c r="V39" i="17"/>
  <c r="U39" i="17"/>
  <c r="M39" i="17"/>
  <c r="K39" i="17"/>
  <c r="J39" i="17"/>
  <c r="I39" i="17"/>
  <c r="G39" i="17"/>
  <c r="Y38" i="17"/>
  <c r="Z38" i="17" s="1"/>
  <c r="X38" i="17"/>
  <c r="U38" i="17"/>
  <c r="V38" i="17" s="1"/>
  <c r="AA38" i="17" s="1"/>
  <c r="AB38" i="17" s="1"/>
  <c r="M38" i="17"/>
  <c r="L38" i="17"/>
  <c r="K38" i="17"/>
  <c r="J38" i="17"/>
  <c r="I38" i="17"/>
  <c r="G38" i="17"/>
  <c r="AA37" i="17"/>
  <c r="AB37" i="17" s="1"/>
  <c r="Y37" i="17"/>
  <c r="Z37" i="17" s="1"/>
  <c r="X37" i="17"/>
  <c r="V37" i="17"/>
  <c r="U37" i="17"/>
  <c r="M37" i="17"/>
  <c r="K37" i="17"/>
  <c r="J37" i="17"/>
  <c r="I37" i="17"/>
  <c r="G37" i="17"/>
  <c r="AB36" i="17"/>
  <c r="X36" i="17"/>
  <c r="Y36" i="17" s="1"/>
  <c r="Z36" i="17" s="1"/>
  <c r="AA36" i="17" s="1"/>
  <c r="U36" i="17"/>
  <c r="V36" i="17" s="1"/>
  <c r="M36" i="17"/>
  <c r="K36" i="17"/>
  <c r="J36" i="17"/>
  <c r="I36" i="17"/>
  <c r="G36" i="17"/>
  <c r="Y35" i="17"/>
  <c r="Z35" i="17" s="1"/>
  <c r="AA35" i="17" s="1"/>
  <c r="AB35" i="17" s="1"/>
  <c r="X35" i="17"/>
  <c r="V35" i="17"/>
  <c r="U35" i="17"/>
  <c r="M35" i="17"/>
  <c r="K35" i="17"/>
  <c r="J35" i="17"/>
  <c r="I35" i="17"/>
  <c r="G35" i="17"/>
  <c r="Z34" i="17"/>
  <c r="X34" i="17"/>
  <c r="Y34" i="17" s="1"/>
  <c r="U34" i="17"/>
  <c r="V34" i="17" s="1"/>
  <c r="M34" i="17"/>
  <c r="K34" i="17"/>
  <c r="J34" i="17"/>
  <c r="I34" i="17"/>
  <c r="G34" i="17"/>
  <c r="Y33" i="17"/>
  <c r="Z33" i="17" s="1"/>
  <c r="X33" i="17"/>
  <c r="U33" i="17"/>
  <c r="V33" i="17" s="1"/>
  <c r="AA33" i="17" s="1"/>
  <c r="AB33" i="17" s="1"/>
  <c r="M33" i="17"/>
  <c r="L33" i="17"/>
  <c r="K33" i="17"/>
  <c r="J33" i="17"/>
  <c r="I33" i="17"/>
  <c r="G33" i="17"/>
  <c r="X32" i="17"/>
  <c r="Y32" i="17" s="1"/>
  <c r="Z32" i="17" s="1"/>
  <c r="U32" i="17"/>
  <c r="V32" i="17" s="1"/>
  <c r="AA32" i="17" s="1"/>
  <c r="AB32" i="17" s="1"/>
  <c r="M32" i="17"/>
  <c r="K32" i="17"/>
  <c r="J32" i="17"/>
  <c r="AA31" i="17"/>
  <c r="AB31" i="17" s="1"/>
  <c r="Y31" i="17"/>
  <c r="Z31" i="17" s="1"/>
  <c r="X31" i="17"/>
  <c r="U31" i="17"/>
  <c r="V31" i="17" s="1"/>
  <c r="M31" i="17"/>
  <c r="K31" i="17"/>
  <c r="J31" i="17"/>
  <c r="H31" i="17"/>
  <c r="F31" i="17"/>
  <c r="Z30" i="17"/>
  <c r="X30" i="17"/>
  <c r="Y30" i="17" s="1"/>
  <c r="U30" i="17"/>
  <c r="V30" i="17" s="1"/>
  <c r="AA30" i="17" s="1"/>
  <c r="AB30" i="17" s="1"/>
  <c r="M30" i="17"/>
  <c r="L30" i="17"/>
  <c r="K30" i="17"/>
  <c r="J30" i="17"/>
  <c r="H30" i="17"/>
  <c r="F30" i="17"/>
  <c r="X29" i="17"/>
  <c r="Y29" i="17" s="1"/>
  <c r="Z29" i="17" s="1"/>
  <c r="U29" i="17"/>
  <c r="V29" i="17" s="1"/>
  <c r="AA29" i="17" s="1"/>
  <c r="AB29" i="17" s="1"/>
  <c r="M29" i="17"/>
  <c r="K29" i="17"/>
  <c r="L32" i="17" s="1"/>
  <c r="J29" i="17"/>
  <c r="H29" i="17"/>
  <c r="F29" i="17"/>
  <c r="Z28" i="17"/>
  <c r="X28" i="17"/>
  <c r="Y28" i="17" s="1"/>
  <c r="U28" i="17"/>
  <c r="V28" i="17" s="1"/>
  <c r="AA28" i="17" s="1"/>
  <c r="AB28" i="17" s="1"/>
  <c r="M28" i="17"/>
  <c r="L28" i="17"/>
  <c r="K28" i="17"/>
  <c r="J28" i="17"/>
  <c r="H28" i="17"/>
  <c r="F28" i="17"/>
  <c r="X27" i="17"/>
  <c r="Y27" i="17" s="1"/>
  <c r="Z27" i="17" s="1"/>
  <c r="U27" i="17"/>
  <c r="V27" i="17" s="1"/>
  <c r="M27" i="17"/>
  <c r="K27" i="17"/>
  <c r="J27" i="17"/>
  <c r="H27" i="17"/>
  <c r="F27" i="17"/>
  <c r="Z26" i="17"/>
  <c r="X26" i="17"/>
  <c r="Y26" i="17" s="1"/>
  <c r="U26" i="17"/>
  <c r="V26" i="17" s="1"/>
  <c r="M26" i="17"/>
  <c r="K26" i="17"/>
  <c r="J26" i="17"/>
  <c r="H26" i="17"/>
  <c r="F26" i="17"/>
  <c r="Y25" i="17"/>
  <c r="Z25" i="17" s="1"/>
  <c r="X25" i="17"/>
  <c r="V25" i="17"/>
  <c r="AA25" i="17" s="1"/>
  <c r="AB25" i="17" s="1"/>
  <c r="U25" i="17"/>
  <c r="M25" i="17"/>
  <c r="K25" i="17"/>
  <c r="J25" i="17"/>
  <c r="H25" i="17"/>
  <c r="F25" i="17"/>
  <c r="Y24" i="17"/>
  <c r="Z24" i="17" s="1"/>
  <c r="X24" i="17"/>
  <c r="U24" i="17"/>
  <c r="V24" i="17" s="1"/>
  <c r="M24" i="17"/>
  <c r="K24" i="17"/>
  <c r="J24" i="17"/>
  <c r="H24" i="17"/>
  <c r="F24" i="17"/>
  <c r="Y23" i="17"/>
  <c r="Z23" i="17" s="1"/>
  <c r="X23" i="17"/>
  <c r="V23" i="17"/>
  <c r="AA23" i="17" s="1"/>
  <c r="AB23" i="17" s="1"/>
  <c r="U23" i="17"/>
  <c r="M23" i="17"/>
  <c r="K23" i="17"/>
  <c r="L27" i="17" s="1"/>
  <c r="J23" i="17"/>
  <c r="H23" i="17"/>
  <c r="F23" i="17"/>
  <c r="X22" i="17"/>
  <c r="Y22" i="17" s="1"/>
  <c r="Z22" i="17" s="1"/>
  <c r="AA22" i="17" s="1"/>
  <c r="AB22" i="17" s="1"/>
  <c r="U22" i="17"/>
  <c r="V22" i="17" s="1"/>
  <c r="M22" i="17"/>
  <c r="K22" i="17"/>
  <c r="J22" i="17"/>
  <c r="H22" i="17"/>
  <c r="F22" i="17"/>
  <c r="X21" i="17"/>
  <c r="Y21" i="17" s="1"/>
  <c r="Z21" i="17" s="1"/>
  <c r="U21" i="17"/>
  <c r="V21" i="17" s="1"/>
  <c r="M21" i="17"/>
  <c r="K21" i="17"/>
  <c r="J21" i="17"/>
  <c r="H21" i="17"/>
  <c r="F21" i="17"/>
  <c r="Z20" i="17"/>
  <c r="X20" i="17"/>
  <c r="Y20" i="17" s="1"/>
  <c r="U20" i="17"/>
  <c r="V20" i="17" s="1"/>
  <c r="M20" i="17"/>
  <c r="K20" i="17"/>
  <c r="J20" i="17"/>
  <c r="H20" i="17"/>
  <c r="F20" i="17"/>
  <c r="X19" i="17"/>
  <c r="Y19" i="17" s="1"/>
  <c r="Z19" i="17" s="1"/>
  <c r="U19" i="17"/>
  <c r="V19" i="17" s="1"/>
  <c r="AA19" i="17" s="1"/>
  <c r="AB19" i="17" s="1"/>
  <c r="M19" i="17"/>
  <c r="K19" i="17"/>
  <c r="J19" i="17"/>
  <c r="H19" i="17"/>
  <c r="F19" i="17"/>
  <c r="X18" i="17"/>
  <c r="Y18" i="17" s="1"/>
  <c r="Z18" i="17" s="1"/>
  <c r="U18" i="17"/>
  <c r="V18" i="17" s="1"/>
  <c r="O18" i="17"/>
  <c r="M18" i="17"/>
  <c r="K18" i="17"/>
  <c r="J18" i="17"/>
  <c r="H18" i="17"/>
  <c r="F18" i="17"/>
  <c r="X17" i="17"/>
  <c r="Y17" i="17" s="1"/>
  <c r="Z17" i="17" s="1"/>
  <c r="V17" i="17"/>
  <c r="AA17" i="17" s="1"/>
  <c r="AB17" i="17" s="1"/>
  <c r="U17" i="17"/>
  <c r="Q17" i="17"/>
  <c r="M17" i="17"/>
  <c r="L17" i="17"/>
  <c r="K17" i="17"/>
  <c r="L18" i="17" s="1"/>
  <c r="J17" i="17"/>
  <c r="H17" i="17"/>
  <c r="F17" i="17"/>
  <c r="Y16" i="17"/>
  <c r="Z16" i="17" s="1"/>
  <c r="X16" i="17"/>
  <c r="U16" i="17"/>
  <c r="V16" i="17" s="1"/>
  <c r="AA16" i="17" s="1"/>
  <c r="AB16" i="17" s="1"/>
  <c r="Q16" i="17"/>
  <c r="R16" i="17" s="1"/>
  <c r="O16" i="17"/>
  <c r="M16" i="17"/>
  <c r="L16" i="17"/>
  <c r="K16" i="17"/>
  <c r="J16" i="17"/>
  <c r="H16" i="17"/>
  <c r="F16" i="17"/>
  <c r="Z15" i="17"/>
  <c r="X15" i="17"/>
  <c r="Y15" i="17" s="1"/>
  <c r="V15" i="17"/>
  <c r="AA15" i="17" s="1"/>
  <c r="AB15" i="17" s="1"/>
  <c r="U15" i="17"/>
  <c r="R15" i="17"/>
  <c r="Q15" i="17"/>
  <c r="O15" i="17"/>
  <c r="M15" i="17"/>
  <c r="L15" i="17"/>
  <c r="K15" i="17"/>
  <c r="L19" i="17" s="1"/>
  <c r="J15" i="17"/>
  <c r="H15" i="17"/>
  <c r="F15" i="17"/>
  <c r="AA14" i="17"/>
  <c r="AB14" i="17" s="1"/>
  <c r="Y14" i="17"/>
  <c r="Z14" i="17" s="1"/>
  <c r="X14" i="17"/>
  <c r="U14" i="17"/>
  <c r="V14" i="17" s="1"/>
  <c r="Q14" i="17"/>
  <c r="M14" i="17"/>
  <c r="L14" i="17"/>
  <c r="K14" i="17"/>
  <c r="J14" i="17"/>
  <c r="H14" i="17"/>
  <c r="F14" i="17"/>
  <c r="Z13" i="17"/>
  <c r="X13" i="17"/>
  <c r="Y13" i="17" s="1"/>
  <c r="V13" i="17"/>
  <c r="U13" i="17"/>
  <c r="R13" i="17"/>
  <c r="M13" i="17"/>
  <c r="L13" i="17"/>
  <c r="K13" i="17"/>
  <c r="J13" i="17"/>
  <c r="H13" i="17"/>
  <c r="F13" i="17"/>
  <c r="X12" i="17"/>
  <c r="Y12" i="17" s="1"/>
  <c r="Z12" i="17" s="1"/>
  <c r="U12" i="17"/>
  <c r="V12" i="17" s="1"/>
  <c r="Q12" i="17"/>
  <c r="R21" i="17" s="1"/>
  <c r="S21" i="17" s="1"/>
  <c r="Q21" i="17" s="1"/>
  <c r="M12" i="17"/>
  <c r="L12" i="17"/>
  <c r="K12" i="17"/>
  <c r="J12" i="17"/>
  <c r="H12" i="17"/>
  <c r="F12" i="17"/>
  <c r="X11" i="17"/>
  <c r="Y11" i="17" s="1"/>
  <c r="Z11" i="17" s="1"/>
  <c r="V11" i="17"/>
  <c r="U11" i="17"/>
  <c r="Q11" i="17"/>
  <c r="M11" i="17"/>
  <c r="L11" i="17"/>
  <c r="K11" i="17"/>
  <c r="J11" i="17"/>
  <c r="H11" i="17"/>
  <c r="F11" i="17"/>
  <c r="X10" i="17"/>
  <c r="Y10" i="17" s="1"/>
  <c r="Z10" i="17" s="1"/>
  <c r="U10" i="17"/>
  <c r="V10" i="17" s="1"/>
  <c r="M10" i="17"/>
  <c r="L10" i="17"/>
  <c r="K10" i="17"/>
  <c r="J10" i="17"/>
  <c r="H10" i="17"/>
  <c r="F10" i="17"/>
  <c r="X9" i="17"/>
  <c r="Y9" i="17" s="1"/>
  <c r="Z9" i="17" s="1"/>
  <c r="AA9" i="17" s="1"/>
  <c r="AB9" i="17" s="1"/>
  <c r="U9" i="17"/>
  <c r="V9" i="17" s="1"/>
  <c r="M9" i="17"/>
  <c r="K9" i="17"/>
  <c r="J9" i="17"/>
  <c r="H9" i="17"/>
  <c r="F9" i="17"/>
  <c r="Z8" i="17"/>
  <c r="X8" i="17"/>
  <c r="Y8" i="17" s="1"/>
  <c r="V8" i="17"/>
  <c r="AA8" i="17" s="1"/>
  <c r="AB8" i="17" s="1"/>
  <c r="U8" i="17"/>
  <c r="M8" i="17"/>
  <c r="K8" i="17"/>
  <c r="J8" i="17"/>
  <c r="H8" i="17"/>
  <c r="F8" i="17"/>
  <c r="AA7" i="17"/>
  <c r="AB7" i="17" s="1"/>
  <c r="X7" i="17"/>
  <c r="Y7" i="17" s="1"/>
  <c r="Z7" i="17" s="1"/>
  <c r="V7" i="17"/>
  <c r="U7" i="17"/>
  <c r="M7" i="17"/>
  <c r="K7" i="17"/>
  <c r="J7" i="17"/>
  <c r="H7" i="17"/>
  <c r="F7" i="17"/>
  <c r="Y6" i="17"/>
  <c r="Z6" i="17" s="1"/>
  <c r="AA6" i="17" s="1"/>
  <c r="AB6" i="17" s="1"/>
  <c r="X6" i="17"/>
  <c r="U6" i="17"/>
  <c r="V6" i="17" s="1"/>
  <c r="Q6" i="17"/>
  <c r="M6" i="17"/>
  <c r="K6" i="17"/>
  <c r="J6" i="17"/>
  <c r="H6" i="17"/>
  <c r="F6" i="17"/>
  <c r="AB5" i="17"/>
  <c r="Y5" i="17"/>
  <c r="Z5" i="17" s="1"/>
  <c r="AA5" i="17" s="1"/>
  <c r="X5" i="17"/>
  <c r="U5" i="17"/>
  <c r="V5" i="17" s="1"/>
  <c r="Q5" i="17"/>
  <c r="M5" i="17"/>
  <c r="K5" i="17"/>
  <c r="J5" i="17"/>
  <c r="H5" i="17"/>
  <c r="F5" i="17"/>
  <c r="Z4" i="17"/>
  <c r="X4" i="17"/>
  <c r="Y4" i="17" s="1"/>
  <c r="U4" i="17"/>
  <c r="V4" i="17" s="1"/>
  <c r="Q4" i="17"/>
  <c r="O4" i="17"/>
  <c r="M4" i="17"/>
  <c r="K4" i="17"/>
  <c r="J4" i="17"/>
  <c r="H4" i="17"/>
  <c r="F4" i="17"/>
  <c r="Z3" i="17"/>
  <c r="Y3" i="17"/>
  <c r="X3" i="17"/>
  <c r="V3" i="17"/>
  <c r="U3" i="17"/>
  <c r="Q3" i="17"/>
  <c r="O3" i="17"/>
  <c r="M3" i="17"/>
  <c r="K3" i="17"/>
  <c r="L7" i="17" s="1"/>
  <c r="J3" i="17"/>
  <c r="H3" i="17"/>
  <c r="F3" i="17"/>
  <c r="Y2" i="17"/>
  <c r="Z2" i="17" s="1"/>
  <c r="AA2" i="17" s="1"/>
  <c r="AB2" i="17" s="1"/>
  <c r="X2" i="17"/>
  <c r="U2" i="17"/>
  <c r="V2" i="17" s="1"/>
  <c r="Q2" i="17"/>
  <c r="M2" i="17"/>
  <c r="H2" i="17"/>
  <c r="F2" i="17"/>
  <c r="Q1" i="17"/>
  <c r="X149" i="16"/>
  <c r="Y149" i="16" s="1"/>
  <c r="Z149" i="16" s="1"/>
  <c r="AA149" i="16" s="1"/>
  <c r="AB149" i="16" s="1"/>
  <c r="U149" i="16"/>
  <c r="V149" i="16" s="1"/>
  <c r="M149" i="16"/>
  <c r="K149" i="16"/>
  <c r="J149" i="16"/>
  <c r="I149" i="16"/>
  <c r="G149" i="16"/>
  <c r="Z148" i="16"/>
  <c r="AA148" i="16" s="1"/>
  <c r="AB148" i="16" s="1"/>
  <c r="Y148" i="16"/>
  <c r="X148" i="16"/>
  <c r="V148" i="16"/>
  <c r="U148" i="16"/>
  <c r="M148" i="16"/>
  <c r="K148" i="16"/>
  <c r="J148" i="16"/>
  <c r="I148" i="16"/>
  <c r="G148" i="16"/>
  <c r="X147" i="16"/>
  <c r="Y147" i="16" s="1"/>
  <c r="Z147" i="16" s="1"/>
  <c r="AA147" i="16" s="1"/>
  <c r="AB147" i="16" s="1"/>
  <c r="U147" i="16"/>
  <c r="V147" i="16" s="1"/>
  <c r="M147" i="16"/>
  <c r="K147" i="16"/>
  <c r="J147" i="16"/>
  <c r="I147" i="16"/>
  <c r="G147" i="16"/>
  <c r="Y146" i="16"/>
  <c r="Z146" i="16" s="1"/>
  <c r="AA146" i="16" s="1"/>
  <c r="AB146" i="16" s="1"/>
  <c r="X146" i="16"/>
  <c r="V146" i="16"/>
  <c r="U146" i="16"/>
  <c r="M146" i="16"/>
  <c r="K146" i="16"/>
  <c r="J146" i="16"/>
  <c r="I146" i="16"/>
  <c r="G146" i="16"/>
  <c r="Y145" i="16"/>
  <c r="Z145" i="16" s="1"/>
  <c r="X145" i="16"/>
  <c r="U145" i="16"/>
  <c r="V145" i="16" s="1"/>
  <c r="M145" i="16"/>
  <c r="K145" i="16"/>
  <c r="L149" i="16" s="1"/>
  <c r="J145" i="16"/>
  <c r="I145" i="16"/>
  <c r="G145" i="16"/>
  <c r="X144" i="16"/>
  <c r="Y144" i="16" s="1"/>
  <c r="Z144" i="16" s="1"/>
  <c r="V144" i="16"/>
  <c r="AA144" i="16" s="1"/>
  <c r="AB144" i="16" s="1"/>
  <c r="U144" i="16"/>
  <c r="M144" i="16"/>
  <c r="K144" i="16"/>
  <c r="L148" i="16" s="1"/>
  <c r="J144" i="16"/>
  <c r="I144" i="16"/>
  <c r="G144" i="16"/>
  <c r="Y143" i="16"/>
  <c r="Z143" i="16" s="1"/>
  <c r="X143" i="16"/>
  <c r="U143" i="16"/>
  <c r="V143" i="16" s="1"/>
  <c r="AA143" i="16" s="1"/>
  <c r="AB143" i="16" s="1"/>
  <c r="M143" i="16"/>
  <c r="K143" i="16"/>
  <c r="L147" i="16" s="1"/>
  <c r="J143" i="16"/>
  <c r="I143" i="16"/>
  <c r="G143" i="16"/>
  <c r="Y142" i="16"/>
  <c r="Z142" i="16" s="1"/>
  <c r="X142" i="16"/>
  <c r="V142" i="16"/>
  <c r="AA142" i="16" s="1"/>
  <c r="AB142" i="16" s="1"/>
  <c r="U142" i="16"/>
  <c r="M142" i="16"/>
  <c r="K142" i="16"/>
  <c r="J142" i="16"/>
  <c r="I142" i="16"/>
  <c r="G142" i="16"/>
  <c r="Z141" i="16"/>
  <c r="X141" i="16"/>
  <c r="Y141" i="16" s="1"/>
  <c r="U141" i="16"/>
  <c r="V141" i="16" s="1"/>
  <c r="AA141" i="16" s="1"/>
  <c r="AB141" i="16" s="1"/>
  <c r="M141" i="16"/>
  <c r="K141" i="16"/>
  <c r="L145" i="16" s="1"/>
  <c r="J141" i="16"/>
  <c r="I141" i="16"/>
  <c r="G141" i="16"/>
  <c r="X140" i="16"/>
  <c r="Y140" i="16" s="1"/>
  <c r="Z140" i="16" s="1"/>
  <c r="U140" i="16"/>
  <c r="V140" i="16" s="1"/>
  <c r="M140" i="16"/>
  <c r="K140" i="16"/>
  <c r="L144" i="16" s="1"/>
  <c r="J140" i="16"/>
  <c r="I140" i="16"/>
  <c r="G140" i="16"/>
  <c r="Y139" i="16"/>
  <c r="Z139" i="16" s="1"/>
  <c r="X139" i="16"/>
  <c r="V139" i="16"/>
  <c r="U139" i="16"/>
  <c r="M139" i="16"/>
  <c r="K139" i="16"/>
  <c r="L143" i="16" s="1"/>
  <c r="J139" i="16"/>
  <c r="I139" i="16"/>
  <c r="G139" i="16"/>
  <c r="X138" i="16"/>
  <c r="Y138" i="16" s="1"/>
  <c r="Z138" i="16" s="1"/>
  <c r="U138" i="16"/>
  <c r="V138" i="16" s="1"/>
  <c r="M138" i="16"/>
  <c r="K138" i="16"/>
  <c r="L142" i="16" s="1"/>
  <c r="J138" i="16"/>
  <c r="I138" i="16"/>
  <c r="G138" i="16"/>
  <c r="X137" i="16"/>
  <c r="Y137" i="16" s="1"/>
  <c r="Z137" i="16" s="1"/>
  <c r="U137" i="16"/>
  <c r="V137" i="16" s="1"/>
  <c r="AA137" i="16" s="1"/>
  <c r="AB137" i="16" s="1"/>
  <c r="M137" i="16"/>
  <c r="K137" i="16"/>
  <c r="J137" i="16"/>
  <c r="I137" i="16"/>
  <c r="G137" i="16"/>
  <c r="X136" i="16"/>
  <c r="Y136" i="16" s="1"/>
  <c r="Z136" i="16" s="1"/>
  <c r="U136" i="16"/>
  <c r="V136" i="16" s="1"/>
  <c r="AA136" i="16" s="1"/>
  <c r="AB136" i="16" s="1"/>
  <c r="M136" i="16"/>
  <c r="L136" i="16"/>
  <c r="K136" i="16"/>
  <c r="J136" i="16"/>
  <c r="I136" i="16"/>
  <c r="G136" i="16"/>
  <c r="Y135" i="16"/>
  <c r="Z135" i="16" s="1"/>
  <c r="AA135" i="16" s="1"/>
  <c r="AB135" i="16" s="1"/>
  <c r="X135" i="16"/>
  <c r="V135" i="16"/>
  <c r="U135" i="16"/>
  <c r="M135" i="16"/>
  <c r="L135" i="16"/>
  <c r="K135" i="16"/>
  <c r="J135" i="16"/>
  <c r="I135" i="16"/>
  <c r="G135" i="16"/>
  <c r="X134" i="16"/>
  <c r="Y134" i="16" s="1"/>
  <c r="Z134" i="16" s="1"/>
  <c r="U134" i="16"/>
  <c r="V134" i="16" s="1"/>
  <c r="AA134" i="16" s="1"/>
  <c r="AB134" i="16" s="1"/>
  <c r="M134" i="16"/>
  <c r="K134" i="16"/>
  <c r="J134" i="16"/>
  <c r="I134" i="16"/>
  <c r="G134" i="16"/>
  <c r="X133" i="16"/>
  <c r="Y133" i="16" s="1"/>
  <c r="Z133" i="16" s="1"/>
  <c r="U133" i="16"/>
  <c r="V133" i="16" s="1"/>
  <c r="M133" i="16"/>
  <c r="K133" i="16"/>
  <c r="J133" i="16"/>
  <c r="I133" i="16"/>
  <c r="G133" i="16"/>
  <c r="X132" i="16"/>
  <c r="Y132" i="16" s="1"/>
  <c r="Z132" i="16" s="1"/>
  <c r="V132" i="16"/>
  <c r="U132" i="16"/>
  <c r="M132" i="16"/>
  <c r="K132" i="16"/>
  <c r="J132" i="16"/>
  <c r="I132" i="16"/>
  <c r="G132" i="16"/>
  <c r="Y131" i="16"/>
  <c r="Z131" i="16" s="1"/>
  <c r="X131" i="16"/>
  <c r="U131" i="16"/>
  <c r="V131" i="16" s="1"/>
  <c r="M131" i="16"/>
  <c r="K131" i="16"/>
  <c r="J131" i="16"/>
  <c r="I131" i="16"/>
  <c r="G131" i="16"/>
  <c r="Y130" i="16"/>
  <c r="Z130" i="16" s="1"/>
  <c r="X130" i="16"/>
  <c r="U130" i="16"/>
  <c r="V130" i="16" s="1"/>
  <c r="AA130" i="16" s="1"/>
  <c r="AB130" i="16" s="1"/>
  <c r="M130" i="16"/>
  <c r="K130" i="16"/>
  <c r="L134" i="16" s="1"/>
  <c r="J130" i="16"/>
  <c r="I130" i="16"/>
  <c r="G130" i="16"/>
  <c r="X129" i="16"/>
  <c r="Y129" i="16" s="1"/>
  <c r="Z129" i="16" s="1"/>
  <c r="U129" i="16"/>
  <c r="V129" i="16" s="1"/>
  <c r="AA129" i="16" s="1"/>
  <c r="AB129" i="16" s="1"/>
  <c r="M129" i="16"/>
  <c r="K129" i="16"/>
  <c r="J129" i="16"/>
  <c r="I129" i="16"/>
  <c r="G129" i="16"/>
  <c r="Y128" i="16"/>
  <c r="Z128" i="16" s="1"/>
  <c r="X128" i="16"/>
  <c r="V128" i="16"/>
  <c r="AA128" i="16" s="1"/>
  <c r="AB128" i="16" s="1"/>
  <c r="U128" i="16"/>
  <c r="M128" i="16"/>
  <c r="K128" i="16"/>
  <c r="J128" i="16"/>
  <c r="I128" i="16"/>
  <c r="G128" i="16"/>
  <c r="Y127" i="16"/>
  <c r="Z127" i="16" s="1"/>
  <c r="X127" i="16"/>
  <c r="V127" i="16"/>
  <c r="U127" i="16"/>
  <c r="M127" i="16"/>
  <c r="L127" i="16"/>
  <c r="K127" i="16"/>
  <c r="L131" i="16" s="1"/>
  <c r="J127" i="16"/>
  <c r="I127" i="16"/>
  <c r="G127" i="16"/>
  <c r="Y126" i="16"/>
  <c r="Z126" i="16" s="1"/>
  <c r="AA126" i="16" s="1"/>
  <c r="AB126" i="16" s="1"/>
  <c r="X126" i="16"/>
  <c r="V126" i="16"/>
  <c r="U126" i="16"/>
  <c r="M126" i="16"/>
  <c r="L126" i="16"/>
  <c r="K126" i="16"/>
  <c r="J126" i="16"/>
  <c r="I126" i="16"/>
  <c r="G126" i="16"/>
  <c r="X125" i="16"/>
  <c r="Y125" i="16" s="1"/>
  <c r="Z125" i="16" s="1"/>
  <c r="U125" i="16"/>
  <c r="V125" i="16" s="1"/>
  <c r="AA125" i="16" s="1"/>
  <c r="AB125" i="16" s="1"/>
  <c r="M125" i="16"/>
  <c r="K125" i="16"/>
  <c r="L129" i="16" s="1"/>
  <c r="J125" i="16"/>
  <c r="I125" i="16"/>
  <c r="G125" i="16"/>
  <c r="Y124" i="16"/>
  <c r="Z124" i="16" s="1"/>
  <c r="X124" i="16"/>
  <c r="U124" i="16"/>
  <c r="V124" i="16" s="1"/>
  <c r="AA124" i="16" s="1"/>
  <c r="AB124" i="16" s="1"/>
  <c r="M124" i="16"/>
  <c r="K124" i="16"/>
  <c r="L128" i="16" s="1"/>
  <c r="J124" i="16"/>
  <c r="I124" i="16"/>
  <c r="G124" i="16"/>
  <c r="X123" i="16"/>
  <c r="Y123" i="16" s="1"/>
  <c r="Z123" i="16" s="1"/>
  <c r="V123" i="16"/>
  <c r="U123" i="16"/>
  <c r="M123" i="16"/>
  <c r="L123" i="16"/>
  <c r="K123" i="16"/>
  <c r="J123" i="16"/>
  <c r="I123" i="16"/>
  <c r="G123" i="16"/>
  <c r="X122" i="16"/>
  <c r="Y122" i="16" s="1"/>
  <c r="Z122" i="16" s="1"/>
  <c r="U122" i="16"/>
  <c r="V122" i="16" s="1"/>
  <c r="M122" i="16"/>
  <c r="K122" i="16"/>
  <c r="J122" i="16"/>
  <c r="I122" i="16"/>
  <c r="G122" i="16"/>
  <c r="Y121" i="16"/>
  <c r="Z121" i="16" s="1"/>
  <c r="X121" i="16"/>
  <c r="U121" i="16"/>
  <c r="V121" i="16" s="1"/>
  <c r="M121" i="16"/>
  <c r="K121" i="16"/>
  <c r="J121" i="16"/>
  <c r="I121" i="16"/>
  <c r="G121" i="16"/>
  <c r="Y120" i="16"/>
  <c r="Z120" i="16" s="1"/>
  <c r="X120" i="16"/>
  <c r="V120" i="16"/>
  <c r="U120" i="16"/>
  <c r="M120" i="16"/>
  <c r="K120" i="16"/>
  <c r="J120" i="16"/>
  <c r="I120" i="16"/>
  <c r="G120" i="16"/>
  <c r="Z119" i="16"/>
  <c r="X119" i="16"/>
  <c r="Y119" i="16" s="1"/>
  <c r="U119" i="16"/>
  <c r="V119" i="16" s="1"/>
  <c r="AA119" i="16" s="1"/>
  <c r="AB119" i="16" s="1"/>
  <c r="M119" i="16"/>
  <c r="K119" i="16"/>
  <c r="J119" i="16"/>
  <c r="I119" i="16"/>
  <c r="G119" i="16"/>
  <c r="Z118" i="16"/>
  <c r="Y118" i="16"/>
  <c r="X118" i="16"/>
  <c r="V118" i="16"/>
  <c r="AA118" i="16" s="1"/>
  <c r="AB118" i="16" s="1"/>
  <c r="U118" i="16"/>
  <c r="M118" i="16"/>
  <c r="K118" i="16"/>
  <c r="L122" i="16" s="1"/>
  <c r="J118" i="16"/>
  <c r="I118" i="16"/>
  <c r="G118" i="16"/>
  <c r="X117" i="16"/>
  <c r="Y117" i="16" s="1"/>
  <c r="Z117" i="16" s="1"/>
  <c r="V117" i="16"/>
  <c r="AA117" i="16" s="1"/>
  <c r="AB117" i="16" s="1"/>
  <c r="U117" i="16"/>
  <c r="M117" i="16"/>
  <c r="K117" i="16"/>
  <c r="L121" i="16" s="1"/>
  <c r="J117" i="16"/>
  <c r="I117" i="16"/>
  <c r="G117" i="16"/>
  <c r="AB116" i="16"/>
  <c r="X116" i="16"/>
  <c r="Y116" i="16" s="1"/>
  <c r="Z116" i="16" s="1"/>
  <c r="V116" i="16"/>
  <c r="AA116" i="16" s="1"/>
  <c r="U116" i="16"/>
  <c r="M116" i="16"/>
  <c r="K116" i="16"/>
  <c r="L120" i="16" s="1"/>
  <c r="J116" i="16"/>
  <c r="I116" i="16"/>
  <c r="G116" i="16"/>
  <c r="Z115" i="16"/>
  <c r="X115" i="16"/>
  <c r="Y115" i="16" s="1"/>
  <c r="V115" i="16"/>
  <c r="U115" i="16"/>
  <c r="M115" i="16"/>
  <c r="K115" i="16"/>
  <c r="L119" i="16" s="1"/>
  <c r="J115" i="16"/>
  <c r="I115" i="16"/>
  <c r="G115" i="16"/>
  <c r="Z114" i="16"/>
  <c r="X114" i="16"/>
  <c r="Y114" i="16" s="1"/>
  <c r="V114" i="16"/>
  <c r="U114" i="16"/>
  <c r="M114" i="16"/>
  <c r="K114" i="16"/>
  <c r="L118" i="16" s="1"/>
  <c r="J114" i="16"/>
  <c r="I114" i="16"/>
  <c r="G114" i="16"/>
  <c r="AA113" i="16"/>
  <c r="AB113" i="16" s="1"/>
  <c r="X113" i="16"/>
  <c r="Y113" i="16" s="1"/>
  <c r="Z113" i="16" s="1"/>
  <c r="U113" i="16"/>
  <c r="V113" i="16" s="1"/>
  <c r="M113" i="16"/>
  <c r="K113" i="16"/>
  <c r="L117" i="16" s="1"/>
  <c r="J113" i="16"/>
  <c r="I113" i="16"/>
  <c r="G113" i="16"/>
  <c r="Z112" i="16"/>
  <c r="Y112" i="16"/>
  <c r="X112" i="16"/>
  <c r="V112" i="16"/>
  <c r="AA112" i="16" s="1"/>
  <c r="AB112" i="16" s="1"/>
  <c r="U112" i="16"/>
  <c r="M112" i="16"/>
  <c r="K112" i="16"/>
  <c r="L116" i="16" s="1"/>
  <c r="J112" i="16"/>
  <c r="I112" i="16"/>
  <c r="G112" i="16"/>
  <c r="X111" i="16"/>
  <c r="Y111" i="16" s="1"/>
  <c r="Z111" i="16" s="1"/>
  <c r="AA111" i="16" s="1"/>
  <c r="AB111" i="16" s="1"/>
  <c r="U111" i="16"/>
  <c r="V111" i="16" s="1"/>
  <c r="M111" i="16"/>
  <c r="K111" i="16"/>
  <c r="J111" i="16"/>
  <c r="I111" i="16"/>
  <c r="G111" i="16"/>
  <c r="Y110" i="16"/>
  <c r="Z110" i="16" s="1"/>
  <c r="AA110" i="16" s="1"/>
  <c r="AB110" i="16" s="1"/>
  <c r="X110" i="16"/>
  <c r="V110" i="16"/>
  <c r="U110" i="16"/>
  <c r="M110" i="16"/>
  <c r="K110" i="16"/>
  <c r="L114" i="16" s="1"/>
  <c r="J110" i="16"/>
  <c r="I110" i="16"/>
  <c r="G110" i="16"/>
  <c r="AB109" i="16"/>
  <c r="AA109" i="16"/>
  <c r="Y109" i="16"/>
  <c r="Z109" i="16" s="1"/>
  <c r="X109" i="16"/>
  <c r="V109" i="16"/>
  <c r="U109" i="16"/>
  <c r="M109" i="16"/>
  <c r="K109" i="16"/>
  <c r="L113" i="16" s="1"/>
  <c r="J109" i="16"/>
  <c r="I109" i="16"/>
  <c r="G109" i="16"/>
  <c r="X108" i="16"/>
  <c r="Y108" i="16" s="1"/>
  <c r="Z108" i="16" s="1"/>
  <c r="AA108" i="16" s="1"/>
  <c r="AB108" i="16" s="1"/>
  <c r="V108" i="16"/>
  <c r="U108" i="16"/>
  <c r="M108" i="16"/>
  <c r="L108" i="16"/>
  <c r="K108" i="16"/>
  <c r="J108" i="16"/>
  <c r="I108" i="16"/>
  <c r="G108" i="16"/>
  <c r="Y107" i="16"/>
  <c r="Z107" i="16" s="1"/>
  <c r="AA107" i="16" s="1"/>
  <c r="AB107" i="16" s="1"/>
  <c r="X107" i="16"/>
  <c r="U107" i="16"/>
  <c r="V107" i="16" s="1"/>
  <c r="M107" i="16"/>
  <c r="L107" i="16"/>
  <c r="K107" i="16"/>
  <c r="J107" i="16"/>
  <c r="I107" i="16"/>
  <c r="G107" i="16"/>
  <c r="Y106" i="16"/>
  <c r="Z106" i="16" s="1"/>
  <c r="AA106" i="16" s="1"/>
  <c r="AB106" i="16" s="1"/>
  <c r="X106" i="16"/>
  <c r="V106" i="16"/>
  <c r="U106" i="16"/>
  <c r="M106" i="16"/>
  <c r="L106" i="16"/>
  <c r="K106" i="16"/>
  <c r="J106" i="16"/>
  <c r="I106" i="16"/>
  <c r="G106" i="16"/>
  <c r="Z105" i="16"/>
  <c r="X105" i="16"/>
  <c r="Y105" i="16" s="1"/>
  <c r="V105" i="16"/>
  <c r="AA105" i="16" s="1"/>
  <c r="AB105" i="16" s="1"/>
  <c r="U105" i="16"/>
  <c r="M105" i="16"/>
  <c r="L105" i="16"/>
  <c r="K105" i="16"/>
  <c r="L109" i="16" s="1"/>
  <c r="J105" i="16"/>
  <c r="I105" i="16"/>
  <c r="G105" i="16"/>
  <c r="Y104" i="16"/>
  <c r="Z104" i="16" s="1"/>
  <c r="X104" i="16"/>
  <c r="V104" i="16"/>
  <c r="AA104" i="16" s="1"/>
  <c r="AB104" i="16" s="1"/>
  <c r="U104" i="16"/>
  <c r="M104" i="16"/>
  <c r="K104" i="16"/>
  <c r="J104" i="16"/>
  <c r="I104" i="16"/>
  <c r="G104" i="16"/>
  <c r="Y103" i="16"/>
  <c r="Z103" i="16" s="1"/>
  <c r="X103" i="16"/>
  <c r="V103" i="16"/>
  <c r="U103" i="16"/>
  <c r="M103" i="16"/>
  <c r="K103" i="16"/>
  <c r="J103" i="16"/>
  <c r="I103" i="16"/>
  <c r="G103" i="16"/>
  <c r="Y102" i="16"/>
  <c r="Z102" i="16" s="1"/>
  <c r="AA102" i="16" s="1"/>
  <c r="AB102" i="16" s="1"/>
  <c r="X102" i="16"/>
  <c r="V102" i="16"/>
  <c r="U102" i="16"/>
  <c r="M102" i="16"/>
  <c r="K102" i="16"/>
  <c r="J102" i="16"/>
  <c r="I102" i="16"/>
  <c r="G102" i="16"/>
  <c r="X101" i="16"/>
  <c r="Y101" i="16" s="1"/>
  <c r="Z101" i="16" s="1"/>
  <c r="U101" i="16"/>
  <c r="V101" i="16" s="1"/>
  <c r="M101" i="16"/>
  <c r="K101" i="16"/>
  <c r="J101" i="16"/>
  <c r="I101" i="16"/>
  <c r="G101" i="16"/>
  <c r="Y100" i="16"/>
  <c r="Z100" i="16" s="1"/>
  <c r="X100" i="16"/>
  <c r="U100" i="16"/>
  <c r="V100" i="16" s="1"/>
  <c r="AA100" i="16" s="1"/>
  <c r="AB100" i="16" s="1"/>
  <c r="M100" i="16"/>
  <c r="L100" i="16"/>
  <c r="K100" i="16"/>
  <c r="L102" i="16" s="1"/>
  <c r="J100" i="16"/>
  <c r="I100" i="16"/>
  <c r="G100" i="16"/>
  <c r="X99" i="16"/>
  <c r="Y99" i="16" s="1"/>
  <c r="Z99" i="16" s="1"/>
  <c r="V99" i="16"/>
  <c r="U99" i="16"/>
  <c r="M99" i="16"/>
  <c r="L99" i="16"/>
  <c r="K99" i="16"/>
  <c r="J99" i="16"/>
  <c r="I99" i="16"/>
  <c r="G99" i="16"/>
  <c r="Y98" i="16"/>
  <c r="Z98" i="16" s="1"/>
  <c r="X98" i="16"/>
  <c r="U98" i="16"/>
  <c r="V98" i="16" s="1"/>
  <c r="AA98" i="16" s="1"/>
  <c r="AB98" i="16" s="1"/>
  <c r="M98" i="16"/>
  <c r="K98" i="16"/>
  <c r="J98" i="16"/>
  <c r="I98" i="16"/>
  <c r="G98" i="16"/>
  <c r="Y97" i="16"/>
  <c r="Z97" i="16" s="1"/>
  <c r="X97" i="16"/>
  <c r="U97" i="16"/>
  <c r="V97" i="16" s="1"/>
  <c r="AA97" i="16" s="1"/>
  <c r="AB97" i="16" s="1"/>
  <c r="M97" i="16"/>
  <c r="K97" i="16"/>
  <c r="L101" i="16" s="1"/>
  <c r="J97" i="16"/>
  <c r="I97" i="16"/>
  <c r="G97" i="16"/>
  <c r="Y96" i="16"/>
  <c r="Z96" i="16" s="1"/>
  <c r="X96" i="16"/>
  <c r="V96" i="16"/>
  <c r="U96" i="16"/>
  <c r="M96" i="16"/>
  <c r="K96" i="16"/>
  <c r="J96" i="16"/>
  <c r="I96" i="16"/>
  <c r="G96" i="16"/>
  <c r="Z95" i="16"/>
  <c r="AA95" i="16" s="1"/>
  <c r="AB95" i="16" s="1"/>
  <c r="X95" i="16"/>
  <c r="Y95" i="16" s="1"/>
  <c r="U95" i="16"/>
  <c r="V95" i="16" s="1"/>
  <c r="M95" i="16"/>
  <c r="K95" i="16"/>
  <c r="J95" i="16"/>
  <c r="I95" i="16"/>
  <c r="G95" i="16"/>
  <c r="Z94" i="16"/>
  <c r="Y94" i="16"/>
  <c r="X94" i="16"/>
  <c r="V94" i="16"/>
  <c r="U94" i="16"/>
  <c r="M94" i="16"/>
  <c r="K94" i="16"/>
  <c r="L98" i="16" s="1"/>
  <c r="J94" i="16"/>
  <c r="I94" i="16"/>
  <c r="G94" i="16"/>
  <c r="AB93" i="16"/>
  <c r="X93" i="16"/>
  <c r="Y93" i="16" s="1"/>
  <c r="Z93" i="16" s="1"/>
  <c r="AA93" i="16" s="1"/>
  <c r="V93" i="16"/>
  <c r="U93" i="16"/>
  <c r="M93" i="16"/>
  <c r="K93" i="16"/>
  <c r="L97" i="16" s="1"/>
  <c r="J93" i="16"/>
  <c r="I93" i="16"/>
  <c r="G93" i="16"/>
  <c r="X92" i="16"/>
  <c r="Y92" i="16" s="1"/>
  <c r="Z92" i="16" s="1"/>
  <c r="V92" i="16"/>
  <c r="U92" i="16"/>
  <c r="M92" i="16"/>
  <c r="K92" i="16"/>
  <c r="L96" i="16" s="1"/>
  <c r="J92" i="16"/>
  <c r="I92" i="16"/>
  <c r="G92" i="16"/>
  <c r="X91" i="16"/>
  <c r="Y91" i="16" s="1"/>
  <c r="Z91" i="16" s="1"/>
  <c r="V91" i="16"/>
  <c r="U91" i="16"/>
  <c r="M91" i="16"/>
  <c r="K91" i="16"/>
  <c r="L95" i="16" s="1"/>
  <c r="J91" i="16"/>
  <c r="I91" i="16"/>
  <c r="G91" i="16"/>
  <c r="X90" i="16"/>
  <c r="Y90" i="16" s="1"/>
  <c r="Z90" i="16" s="1"/>
  <c r="V90" i="16"/>
  <c r="AA90" i="16" s="1"/>
  <c r="AB90" i="16" s="1"/>
  <c r="U90" i="16"/>
  <c r="M90" i="16"/>
  <c r="K90" i="16"/>
  <c r="L94" i="16" s="1"/>
  <c r="J90" i="16"/>
  <c r="I90" i="16"/>
  <c r="G90" i="16"/>
  <c r="AB89" i="16"/>
  <c r="X89" i="16"/>
  <c r="Y89" i="16" s="1"/>
  <c r="Z89" i="16" s="1"/>
  <c r="AA89" i="16" s="1"/>
  <c r="U89" i="16"/>
  <c r="V89" i="16" s="1"/>
  <c r="M89" i="16"/>
  <c r="K89" i="16"/>
  <c r="L93" i="16" s="1"/>
  <c r="J89" i="16"/>
  <c r="I89" i="16"/>
  <c r="G89" i="16"/>
  <c r="Y88" i="16"/>
  <c r="Z88" i="16" s="1"/>
  <c r="X88" i="16"/>
  <c r="V88" i="16"/>
  <c r="U88" i="16"/>
  <c r="M88" i="16"/>
  <c r="K88" i="16"/>
  <c r="L92" i="16" s="1"/>
  <c r="J88" i="16"/>
  <c r="I88" i="16"/>
  <c r="G88" i="16"/>
  <c r="Z87" i="16"/>
  <c r="X87" i="16"/>
  <c r="Y87" i="16" s="1"/>
  <c r="U87" i="16"/>
  <c r="V87" i="16" s="1"/>
  <c r="AA87" i="16" s="1"/>
  <c r="AB87" i="16" s="1"/>
  <c r="M87" i="16"/>
  <c r="K87" i="16"/>
  <c r="L91" i="16" s="1"/>
  <c r="J87" i="16"/>
  <c r="I87" i="16"/>
  <c r="G87" i="16"/>
  <c r="Y86" i="16"/>
  <c r="Z86" i="16" s="1"/>
  <c r="AA86" i="16" s="1"/>
  <c r="AB86" i="16" s="1"/>
  <c r="X86" i="16"/>
  <c r="V86" i="16"/>
  <c r="U86" i="16"/>
  <c r="M86" i="16"/>
  <c r="K86" i="16"/>
  <c r="L90" i="16" s="1"/>
  <c r="J86" i="16"/>
  <c r="I86" i="16"/>
  <c r="G86" i="16"/>
  <c r="X85" i="16"/>
  <c r="Y85" i="16" s="1"/>
  <c r="Z85" i="16" s="1"/>
  <c r="U85" i="16"/>
  <c r="V85" i="16" s="1"/>
  <c r="M85" i="16"/>
  <c r="K85" i="16"/>
  <c r="L89" i="16" s="1"/>
  <c r="J85" i="16"/>
  <c r="I85" i="16"/>
  <c r="G85" i="16"/>
  <c r="Y84" i="16"/>
  <c r="Z84" i="16" s="1"/>
  <c r="AA84" i="16" s="1"/>
  <c r="AB84" i="16" s="1"/>
  <c r="X84" i="16"/>
  <c r="V84" i="16"/>
  <c r="U84" i="16"/>
  <c r="M84" i="16"/>
  <c r="K84" i="16"/>
  <c r="L88" i="16" s="1"/>
  <c r="J84" i="16"/>
  <c r="I84" i="16"/>
  <c r="G84" i="16"/>
  <c r="X83" i="16"/>
  <c r="Y83" i="16" s="1"/>
  <c r="Z83" i="16" s="1"/>
  <c r="U83" i="16"/>
  <c r="V83" i="16" s="1"/>
  <c r="AA83" i="16" s="1"/>
  <c r="AB83" i="16" s="1"/>
  <c r="M83" i="16"/>
  <c r="K83" i="16"/>
  <c r="J83" i="16"/>
  <c r="I83" i="16"/>
  <c r="G83" i="16"/>
  <c r="Y82" i="16"/>
  <c r="Z82" i="16" s="1"/>
  <c r="X82" i="16"/>
  <c r="U82" i="16"/>
  <c r="V82" i="16" s="1"/>
  <c r="AA82" i="16" s="1"/>
  <c r="AB82" i="16" s="1"/>
  <c r="M82" i="16"/>
  <c r="L82" i="16"/>
  <c r="K82" i="16"/>
  <c r="J82" i="16"/>
  <c r="I82" i="16"/>
  <c r="G82" i="16"/>
  <c r="X81" i="16"/>
  <c r="Y81" i="16" s="1"/>
  <c r="Z81" i="16" s="1"/>
  <c r="V81" i="16"/>
  <c r="AA81" i="16" s="1"/>
  <c r="AB81" i="16" s="1"/>
  <c r="U81" i="16"/>
  <c r="M81" i="16"/>
  <c r="L81" i="16"/>
  <c r="K81" i="16"/>
  <c r="J81" i="16"/>
  <c r="I81" i="16"/>
  <c r="G81" i="16"/>
  <c r="X80" i="16"/>
  <c r="Y80" i="16" s="1"/>
  <c r="Z80" i="16" s="1"/>
  <c r="U80" i="16"/>
  <c r="V80" i="16" s="1"/>
  <c r="M80" i="16"/>
  <c r="K80" i="16"/>
  <c r="J80" i="16"/>
  <c r="I80" i="16"/>
  <c r="G80" i="16"/>
  <c r="Z79" i="16"/>
  <c r="Y79" i="16"/>
  <c r="X79" i="16"/>
  <c r="V79" i="16"/>
  <c r="U79" i="16"/>
  <c r="M79" i="16"/>
  <c r="K79" i="16"/>
  <c r="J79" i="16"/>
  <c r="I79" i="16"/>
  <c r="G79" i="16"/>
  <c r="X78" i="16"/>
  <c r="Y78" i="16" s="1"/>
  <c r="Z78" i="16" s="1"/>
  <c r="AA78" i="16" s="1"/>
  <c r="AB78" i="16" s="1"/>
  <c r="V78" i="16"/>
  <c r="U78" i="16"/>
  <c r="M78" i="16"/>
  <c r="K78" i="16"/>
  <c r="L79" i="16" s="1"/>
  <c r="J78" i="16"/>
  <c r="I78" i="16"/>
  <c r="G78" i="16"/>
  <c r="Y77" i="16"/>
  <c r="Z77" i="16" s="1"/>
  <c r="X77" i="16"/>
  <c r="U77" i="16"/>
  <c r="V77" i="16" s="1"/>
  <c r="AA77" i="16" s="1"/>
  <c r="AB77" i="16" s="1"/>
  <c r="M77" i="16"/>
  <c r="K77" i="16"/>
  <c r="J77" i="16"/>
  <c r="I77" i="16"/>
  <c r="G77" i="16"/>
  <c r="Y76" i="16"/>
  <c r="Z76" i="16" s="1"/>
  <c r="X76" i="16"/>
  <c r="V76" i="16"/>
  <c r="AA76" i="16" s="1"/>
  <c r="AB76" i="16" s="1"/>
  <c r="U76" i="16"/>
  <c r="M76" i="16"/>
  <c r="K76" i="16"/>
  <c r="L80" i="16" s="1"/>
  <c r="J76" i="16"/>
  <c r="I76" i="16"/>
  <c r="G76" i="16"/>
  <c r="Z75" i="16"/>
  <c r="X75" i="16"/>
  <c r="Y75" i="16" s="1"/>
  <c r="U75" i="16"/>
  <c r="V75" i="16" s="1"/>
  <c r="AA75" i="16" s="1"/>
  <c r="AB75" i="16" s="1"/>
  <c r="M75" i="16"/>
  <c r="K75" i="16"/>
  <c r="J75" i="16"/>
  <c r="I75" i="16"/>
  <c r="G75" i="16"/>
  <c r="AA74" i="16"/>
  <c r="AB74" i="16" s="1"/>
  <c r="Y74" i="16"/>
  <c r="Z74" i="16" s="1"/>
  <c r="X74" i="16"/>
  <c r="V74" i="16"/>
  <c r="U74" i="16"/>
  <c r="M74" i="16"/>
  <c r="K74" i="16"/>
  <c r="L78" i="16" s="1"/>
  <c r="J74" i="16"/>
  <c r="I74" i="16"/>
  <c r="G74" i="16"/>
  <c r="X73" i="16"/>
  <c r="Y73" i="16" s="1"/>
  <c r="Z73" i="16" s="1"/>
  <c r="U73" i="16"/>
  <c r="V73" i="16" s="1"/>
  <c r="M73" i="16"/>
  <c r="K73" i="16"/>
  <c r="L77" i="16" s="1"/>
  <c r="J73" i="16"/>
  <c r="I73" i="16"/>
  <c r="G73" i="16"/>
  <c r="Y72" i="16"/>
  <c r="Z72" i="16" s="1"/>
  <c r="AA72" i="16" s="1"/>
  <c r="AB72" i="16" s="1"/>
  <c r="X72" i="16"/>
  <c r="V72" i="16"/>
  <c r="U72" i="16"/>
  <c r="M72" i="16"/>
  <c r="L72" i="16"/>
  <c r="K72" i="16"/>
  <c r="J72" i="16"/>
  <c r="I72" i="16"/>
  <c r="G72" i="16"/>
  <c r="X71" i="16"/>
  <c r="Y71" i="16" s="1"/>
  <c r="Z71" i="16" s="1"/>
  <c r="U71" i="16"/>
  <c r="V71" i="16" s="1"/>
  <c r="M71" i="16"/>
  <c r="K71" i="16"/>
  <c r="L75" i="16" s="1"/>
  <c r="J71" i="16"/>
  <c r="I71" i="16"/>
  <c r="G71" i="16"/>
  <c r="Y70" i="16"/>
  <c r="Z70" i="16" s="1"/>
  <c r="X70" i="16"/>
  <c r="U70" i="16"/>
  <c r="V70" i="16" s="1"/>
  <c r="M70" i="16"/>
  <c r="L70" i="16"/>
  <c r="K70" i="16"/>
  <c r="J70" i="16"/>
  <c r="I70" i="16"/>
  <c r="G70" i="16"/>
  <c r="X69" i="16"/>
  <c r="Y69" i="16" s="1"/>
  <c r="Z69" i="16" s="1"/>
  <c r="V69" i="16"/>
  <c r="AA69" i="16" s="1"/>
  <c r="AB69" i="16" s="1"/>
  <c r="U69" i="16"/>
  <c r="M69" i="16"/>
  <c r="L69" i="16"/>
  <c r="K69" i="16"/>
  <c r="J69" i="16"/>
  <c r="I69" i="16"/>
  <c r="G69" i="16"/>
  <c r="Y68" i="16"/>
  <c r="Z68" i="16" s="1"/>
  <c r="X68" i="16"/>
  <c r="U68" i="16"/>
  <c r="V68" i="16" s="1"/>
  <c r="AA68" i="16" s="1"/>
  <c r="AB68" i="16" s="1"/>
  <c r="M68" i="16"/>
  <c r="K68" i="16"/>
  <c r="L71" i="16" s="1"/>
  <c r="J68" i="16"/>
  <c r="I68" i="16"/>
  <c r="G68" i="16"/>
  <c r="Z67" i="16"/>
  <c r="Y67" i="16"/>
  <c r="X67" i="16"/>
  <c r="U67" i="16"/>
  <c r="V67" i="16" s="1"/>
  <c r="AA67" i="16" s="1"/>
  <c r="AB67" i="16" s="1"/>
  <c r="M67" i="16"/>
  <c r="K67" i="16"/>
  <c r="J67" i="16"/>
  <c r="I67" i="16"/>
  <c r="G67" i="16"/>
  <c r="X66" i="16"/>
  <c r="Y66" i="16" s="1"/>
  <c r="Z66" i="16" s="1"/>
  <c r="AA66" i="16" s="1"/>
  <c r="AB66" i="16" s="1"/>
  <c r="V66" i="16"/>
  <c r="U66" i="16"/>
  <c r="M66" i="16"/>
  <c r="K66" i="16"/>
  <c r="L67" i="16" s="1"/>
  <c r="J66" i="16"/>
  <c r="I66" i="16"/>
  <c r="G66" i="16"/>
  <c r="AB65" i="16"/>
  <c r="AA65" i="16"/>
  <c r="X65" i="16"/>
  <c r="Y65" i="16" s="1"/>
  <c r="Z65" i="16" s="1"/>
  <c r="U65" i="16"/>
  <c r="V65" i="16" s="1"/>
  <c r="M65" i="16"/>
  <c r="K65" i="16"/>
  <c r="J65" i="16"/>
  <c r="I65" i="16"/>
  <c r="G65" i="16"/>
  <c r="Y64" i="16"/>
  <c r="Z64" i="16" s="1"/>
  <c r="X64" i="16"/>
  <c r="V64" i="16"/>
  <c r="U64" i="16"/>
  <c r="M64" i="16"/>
  <c r="K64" i="16"/>
  <c r="L68" i="16" s="1"/>
  <c r="J64" i="16"/>
  <c r="I64" i="16"/>
  <c r="G64" i="16"/>
  <c r="Z63" i="16"/>
  <c r="X63" i="16"/>
  <c r="Y63" i="16" s="1"/>
  <c r="U63" i="16"/>
  <c r="V63" i="16" s="1"/>
  <c r="AA63" i="16" s="1"/>
  <c r="AB63" i="16" s="1"/>
  <c r="M63" i="16"/>
  <c r="K63" i="16"/>
  <c r="J63" i="16"/>
  <c r="I63" i="16"/>
  <c r="G63" i="16"/>
  <c r="Y62" i="16"/>
  <c r="Z62" i="16" s="1"/>
  <c r="AA62" i="16" s="1"/>
  <c r="AB62" i="16" s="1"/>
  <c r="X62" i="16"/>
  <c r="V62" i="16"/>
  <c r="U62" i="16"/>
  <c r="M62" i="16"/>
  <c r="K62" i="16"/>
  <c r="L66" i="16" s="1"/>
  <c r="J62" i="16"/>
  <c r="I62" i="16"/>
  <c r="G62" i="16"/>
  <c r="X61" i="16"/>
  <c r="Y61" i="16" s="1"/>
  <c r="Z61" i="16" s="1"/>
  <c r="U61" i="16"/>
  <c r="V61" i="16" s="1"/>
  <c r="M61" i="16"/>
  <c r="K61" i="16"/>
  <c r="L65" i="16" s="1"/>
  <c r="J61" i="16"/>
  <c r="I61" i="16"/>
  <c r="G61" i="16"/>
  <c r="Y60" i="16"/>
  <c r="Z60" i="16" s="1"/>
  <c r="AA60" i="16" s="1"/>
  <c r="AB60" i="16" s="1"/>
  <c r="X60" i="16"/>
  <c r="V60" i="16"/>
  <c r="U60" i="16"/>
  <c r="M60" i="16"/>
  <c r="K60" i="16"/>
  <c r="L64" i="16" s="1"/>
  <c r="J60" i="16"/>
  <c r="I60" i="16"/>
  <c r="G60" i="16"/>
  <c r="X59" i="16"/>
  <c r="Y59" i="16" s="1"/>
  <c r="Z59" i="16" s="1"/>
  <c r="U59" i="16"/>
  <c r="V59" i="16" s="1"/>
  <c r="AA59" i="16" s="1"/>
  <c r="AB59" i="16" s="1"/>
  <c r="M59" i="16"/>
  <c r="K59" i="16"/>
  <c r="J59" i="16"/>
  <c r="I59" i="16"/>
  <c r="G59" i="16"/>
  <c r="Y58" i="16"/>
  <c r="Z58" i="16" s="1"/>
  <c r="X58" i="16"/>
  <c r="U58" i="16"/>
  <c r="V58" i="16" s="1"/>
  <c r="AA58" i="16" s="1"/>
  <c r="AB58" i="16" s="1"/>
  <c r="M58" i="16"/>
  <c r="L58" i="16"/>
  <c r="K58" i="16"/>
  <c r="J58" i="16"/>
  <c r="I58" i="16"/>
  <c r="G58" i="16"/>
  <c r="X57" i="16"/>
  <c r="Y57" i="16" s="1"/>
  <c r="Z57" i="16" s="1"/>
  <c r="V57" i="16"/>
  <c r="AA57" i="16" s="1"/>
  <c r="AB57" i="16" s="1"/>
  <c r="U57" i="16"/>
  <c r="M57" i="16"/>
  <c r="L57" i="16"/>
  <c r="K57" i="16"/>
  <c r="J57" i="16"/>
  <c r="I57" i="16"/>
  <c r="G57" i="16"/>
  <c r="X56" i="16"/>
  <c r="Y56" i="16" s="1"/>
  <c r="Z56" i="16" s="1"/>
  <c r="U56" i="16"/>
  <c r="V56" i="16" s="1"/>
  <c r="M56" i="16"/>
  <c r="K56" i="16"/>
  <c r="J56" i="16"/>
  <c r="I56" i="16"/>
  <c r="G56" i="16"/>
  <c r="Z55" i="16"/>
  <c r="Y55" i="16"/>
  <c r="X55" i="16"/>
  <c r="V55" i="16"/>
  <c r="U55" i="16"/>
  <c r="M55" i="16"/>
  <c r="K55" i="16"/>
  <c r="J55" i="16"/>
  <c r="I55" i="16"/>
  <c r="G55" i="16"/>
  <c r="AA54" i="16"/>
  <c r="AB54" i="16" s="1"/>
  <c r="X54" i="16"/>
  <c r="Y54" i="16" s="1"/>
  <c r="Z54" i="16" s="1"/>
  <c r="V54" i="16"/>
  <c r="U54" i="16"/>
  <c r="M54" i="16"/>
  <c r="K54" i="16"/>
  <c r="L55" i="16" s="1"/>
  <c r="J54" i="16"/>
  <c r="I54" i="16"/>
  <c r="G54" i="16"/>
  <c r="Y53" i="16"/>
  <c r="Z53" i="16" s="1"/>
  <c r="X53" i="16"/>
  <c r="U53" i="16"/>
  <c r="V53" i="16" s="1"/>
  <c r="AA53" i="16" s="1"/>
  <c r="AB53" i="16" s="1"/>
  <c r="M53" i="16"/>
  <c r="K53" i="16"/>
  <c r="J53" i="16"/>
  <c r="I53" i="16"/>
  <c r="G53" i="16"/>
  <c r="Y52" i="16"/>
  <c r="Z52" i="16" s="1"/>
  <c r="X52" i="16"/>
  <c r="V52" i="16"/>
  <c r="AA52" i="16" s="1"/>
  <c r="AB52" i="16" s="1"/>
  <c r="U52" i="16"/>
  <c r="M52" i="16"/>
  <c r="K52" i="16"/>
  <c r="L56" i="16" s="1"/>
  <c r="J52" i="16"/>
  <c r="I52" i="16"/>
  <c r="G52" i="16"/>
  <c r="Z51" i="16"/>
  <c r="X51" i="16"/>
  <c r="Y51" i="16" s="1"/>
  <c r="U51" i="16"/>
  <c r="V51" i="16" s="1"/>
  <c r="AA51" i="16" s="1"/>
  <c r="AB51" i="16" s="1"/>
  <c r="M51" i="16"/>
  <c r="K51" i="16"/>
  <c r="J51" i="16"/>
  <c r="I51" i="16"/>
  <c r="G51" i="16"/>
  <c r="AA50" i="16"/>
  <c r="AB50" i="16" s="1"/>
  <c r="Y50" i="16"/>
  <c r="Z50" i="16" s="1"/>
  <c r="X50" i="16"/>
  <c r="V50" i="16"/>
  <c r="U50" i="16"/>
  <c r="M50" i="16"/>
  <c r="K50" i="16"/>
  <c r="L54" i="16" s="1"/>
  <c r="J50" i="16"/>
  <c r="I50" i="16"/>
  <c r="G50" i="16"/>
  <c r="X49" i="16"/>
  <c r="Y49" i="16" s="1"/>
  <c r="Z49" i="16" s="1"/>
  <c r="U49" i="16"/>
  <c r="V49" i="16" s="1"/>
  <c r="M49" i="16"/>
  <c r="K49" i="16"/>
  <c r="L53" i="16" s="1"/>
  <c r="J49" i="16"/>
  <c r="I49" i="16"/>
  <c r="G49" i="16"/>
  <c r="Y48" i="16"/>
  <c r="Z48" i="16" s="1"/>
  <c r="AA48" i="16" s="1"/>
  <c r="AB48" i="16" s="1"/>
  <c r="X48" i="16"/>
  <c r="V48" i="16"/>
  <c r="U48" i="16"/>
  <c r="M48" i="16"/>
  <c r="L48" i="16"/>
  <c r="K48" i="16"/>
  <c r="J48" i="16"/>
  <c r="I48" i="16"/>
  <c r="G48" i="16"/>
  <c r="X47" i="16"/>
  <c r="Y47" i="16" s="1"/>
  <c r="Z47" i="16" s="1"/>
  <c r="U47" i="16"/>
  <c r="V47" i="16" s="1"/>
  <c r="M47" i="16"/>
  <c r="K47" i="16"/>
  <c r="L51" i="16" s="1"/>
  <c r="J47" i="16"/>
  <c r="I47" i="16"/>
  <c r="G47" i="16"/>
  <c r="Y46" i="16"/>
  <c r="Z46" i="16" s="1"/>
  <c r="X46" i="16"/>
  <c r="U46" i="16"/>
  <c r="V46" i="16" s="1"/>
  <c r="AA46" i="16" s="1"/>
  <c r="AB46" i="16" s="1"/>
  <c r="M46" i="16"/>
  <c r="L46" i="16"/>
  <c r="K46" i="16"/>
  <c r="J46" i="16"/>
  <c r="I46" i="16"/>
  <c r="G46" i="16"/>
  <c r="X45" i="16"/>
  <c r="Y45" i="16" s="1"/>
  <c r="Z45" i="16" s="1"/>
  <c r="V45" i="16"/>
  <c r="AA45" i="16" s="1"/>
  <c r="AB45" i="16" s="1"/>
  <c r="U45" i="16"/>
  <c r="M45" i="16"/>
  <c r="L45" i="16"/>
  <c r="K45" i="16"/>
  <c r="J45" i="16"/>
  <c r="I45" i="16"/>
  <c r="G45" i="16"/>
  <c r="Y44" i="16"/>
  <c r="Z44" i="16" s="1"/>
  <c r="X44" i="16"/>
  <c r="U44" i="16"/>
  <c r="V44" i="16" s="1"/>
  <c r="AA44" i="16" s="1"/>
  <c r="AB44" i="16" s="1"/>
  <c r="M44" i="16"/>
  <c r="K44" i="16"/>
  <c r="L47" i="16" s="1"/>
  <c r="J44" i="16"/>
  <c r="I44" i="16"/>
  <c r="G44" i="16"/>
  <c r="Z43" i="16"/>
  <c r="Y43" i="16"/>
  <c r="X43" i="16"/>
  <c r="U43" i="16"/>
  <c r="V43" i="16" s="1"/>
  <c r="AA43" i="16" s="1"/>
  <c r="AB43" i="16" s="1"/>
  <c r="M43" i="16"/>
  <c r="K43" i="16"/>
  <c r="J43" i="16"/>
  <c r="I43" i="16"/>
  <c r="G43" i="16"/>
  <c r="X42" i="16"/>
  <c r="Y42" i="16" s="1"/>
  <c r="Z42" i="16" s="1"/>
  <c r="U42" i="16"/>
  <c r="V42" i="16" s="1"/>
  <c r="AA42" i="16" s="1"/>
  <c r="AB42" i="16" s="1"/>
  <c r="M42" i="16"/>
  <c r="K42" i="16"/>
  <c r="L43" i="16" s="1"/>
  <c r="J42" i="16"/>
  <c r="I42" i="16"/>
  <c r="G42" i="16"/>
  <c r="X41" i="16"/>
  <c r="Y41" i="16" s="1"/>
  <c r="Z41" i="16" s="1"/>
  <c r="AA41" i="16" s="1"/>
  <c r="AB41" i="16" s="1"/>
  <c r="V41" i="16"/>
  <c r="U41" i="16"/>
  <c r="M41" i="16"/>
  <c r="K41" i="16"/>
  <c r="J41" i="16"/>
  <c r="I41" i="16"/>
  <c r="G41" i="16"/>
  <c r="Y40" i="16"/>
  <c r="Z40" i="16" s="1"/>
  <c r="X40" i="16"/>
  <c r="V40" i="16"/>
  <c r="U40" i="16"/>
  <c r="M40" i="16"/>
  <c r="K40" i="16"/>
  <c r="L44" i="16" s="1"/>
  <c r="J40" i="16"/>
  <c r="I40" i="16"/>
  <c r="G40" i="16"/>
  <c r="Y39" i="16"/>
  <c r="Z39" i="16" s="1"/>
  <c r="AA39" i="16" s="1"/>
  <c r="AB39" i="16" s="1"/>
  <c r="X39" i="16"/>
  <c r="U39" i="16"/>
  <c r="V39" i="16" s="1"/>
  <c r="M39" i="16"/>
  <c r="K39" i="16"/>
  <c r="J39" i="16"/>
  <c r="I39" i="16"/>
  <c r="G39" i="16"/>
  <c r="Z38" i="16"/>
  <c r="AA38" i="16" s="1"/>
  <c r="AB38" i="16" s="1"/>
  <c r="Y38" i="16"/>
  <c r="X38" i="16"/>
  <c r="V38" i="16"/>
  <c r="U38" i="16"/>
  <c r="M38" i="16"/>
  <c r="K38" i="16"/>
  <c r="L42" i="16" s="1"/>
  <c r="J38" i="16"/>
  <c r="I38" i="16"/>
  <c r="G38" i="16"/>
  <c r="AB37" i="16"/>
  <c r="X37" i="16"/>
  <c r="Y37" i="16" s="1"/>
  <c r="Z37" i="16" s="1"/>
  <c r="AA37" i="16" s="1"/>
  <c r="U37" i="16"/>
  <c r="V37" i="16" s="1"/>
  <c r="M37" i="16"/>
  <c r="L37" i="16"/>
  <c r="K37" i="16"/>
  <c r="J37" i="16"/>
  <c r="I37" i="16"/>
  <c r="G37" i="16"/>
  <c r="AB36" i="16"/>
  <c r="Y36" i="16"/>
  <c r="Z36" i="16" s="1"/>
  <c r="AA36" i="16" s="1"/>
  <c r="X36" i="16"/>
  <c r="V36" i="16"/>
  <c r="U36" i="16"/>
  <c r="M36" i="16"/>
  <c r="K36" i="16"/>
  <c r="L40" i="16" s="1"/>
  <c r="J36" i="16"/>
  <c r="I36" i="16"/>
  <c r="G36" i="16"/>
  <c r="X35" i="16"/>
  <c r="Y35" i="16" s="1"/>
  <c r="Z35" i="16" s="1"/>
  <c r="U35" i="16"/>
  <c r="V35" i="16" s="1"/>
  <c r="AA35" i="16" s="1"/>
  <c r="AB35" i="16" s="1"/>
  <c r="M35" i="16"/>
  <c r="K35" i="16"/>
  <c r="L39" i="16" s="1"/>
  <c r="J35" i="16"/>
  <c r="I35" i="16"/>
  <c r="G35" i="16"/>
  <c r="Y34" i="16"/>
  <c r="Z34" i="16" s="1"/>
  <c r="X34" i="16"/>
  <c r="U34" i="16"/>
  <c r="V34" i="16" s="1"/>
  <c r="AA34" i="16" s="1"/>
  <c r="AB34" i="16" s="1"/>
  <c r="M34" i="16"/>
  <c r="K34" i="16"/>
  <c r="J34" i="16"/>
  <c r="I34" i="16"/>
  <c r="G34" i="16"/>
  <c r="X33" i="16"/>
  <c r="Y33" i="16" s="1"/>
  <c r="Z33" i="16" s="1"/>
  <c r="V33" i="16"/>
  <c r="U33" i="16"/>
  <c r="M33" i="16"/>
  <c r="K33" i="16"/>
  <c r="L33" i="16" s="1"/>
  <c r="J33" i="16"/>
  <c r="I33" i="16"/>
  <c r="G33" i="16"/>
  <c r="X32" i="16"/>
  <c r="Y32" i="16" s="1"/>
  <c r="Z32" i="16" s="1"/>
  <c r="U32" i="16"/>
  <c r="V32" i="16" s="1"/>
  <c r="M32" i="16"/>
  <c r="L32" i="16"/>
  <c r="K32" i="16"/>
  <c r="L35" i="16" s="1"/>
  <c r="J32" i="16"/>
  <c r="I32" i="16"/>
  <c r="G32" i="16"/>
  <c r="Z31" i="16"/>
  <c r="Y31" i="16"/>
  <c r="X31" i="16"/>
  <c r="U31" i="16"/>
  <c r="V31" i="16" s="1"/>
  <c r="AA31" i="16" s="1"/>
  <c r="AB31" i="16" s="1"/>
  <c r="M31" i="16"/>
  <c r="K31" i="16"/>
  <c r="J31" i="16"/>
  <c r="I31" i="16"/>
  <c r="G31" i="16"/>
  <c r="X30" i="16"/>
  <c r="Y30" i="16" s="1"/>
  <c r="Z30" i="16" s="1"/>
  <c r="U30" i="16"/>
  <c r="V30" i="16" s="1"/>
  <c r="M30" i="16"/>
  <c r="K30" i="16"/>
  <c r="J30" i="16"/>
  <c r="I30" i="16"/>
  <c r="G30" i="16"/>
  <c r="AB29" i="16"/>
  <c r="AA29" i="16"/>
  <c r="X29" i="16"/>
  <c r="Y29" i="16" s="1"/>
  <c r="Z29" i="16" s="1"/>
  <c r="V29" i="16"/>
  <c r="U29" i="16"/>
  <c r="M29" i="16"/>
  <c r="K29" i="16"/>
  <c r="J29" i="16"/>
  <c r="Z28" i="16"/>
  <c r="X28" i="16"/>
  <c r="Y28" i="16" s="1"/>
  <c r="V28" i="16"/>
  <c r="AA28" i="16" s="1"/>
  <c r="AB28" i="16" s="1"/>
  <c r="U28" i="16"/>
  <c r="M28" i="16"/>
  <c r="K28" i="16"/>
  <c r="L31" i="16" s="1"/>
  <c r="J28" i="16"/>
  <c r="H28" i="16"/>
  <c r="F28" i="16"/>
  <c r="AA27" i="16"/>
  <c r="AB27" i="16" s="1"/>
  <c r="X27" i="16"/>
  <c r="Y27" i="16" s="1"/>
  <c r="Z27" i="16" s="1"/>
  <c r="V27" i="16"/>
  <c r="U27" i="16"/>
  <c r="M27" i="16"/>
  <c r="K27" i="16"/>
  <c r="J27" i="16"/>
  <c r="H27" i="16"/>
  <c r="F27" i="16"/>
  <c r="Y26" i="16"/>
  <c r="Z26" i="16" s="1"/>
  <c r="X26" i="16"/>
  <c r="V26" i="16"/>
  <c r="AA26" i="16" s="1"/>
  <c r="AB26" i="16" s="1"/>
  <c r="U26" i="16"/>
  <c r="M26" i="16"/>
  <c r="K26" i="16"/>
  <c r="L30" i="16" s="1"/>
  <c r="J26" i="16"/>
  <c r="H26" i="16"/>
  <c r="F26" i="16"/>
  <c r="Z25" i="16"/>
  <c r="Y25" i="16"/>
  <c r="X25" i="16"/>
  <c r="U25" i="16"/>
  <c r="V25" i="16" s="1"/>
  <c r="AA25" i="16" s="1"/>
  <c r="AB25" i="16" s="1"/>
  <c r="M25" i="16"/>
  <c r="K25" i="16"/>
  <c r="J25" i="16"/>
  <c r="H25" i="16"/>
  <c r="F25" i="16"/>
  <c r="AA24" i="16"/>
  <c r="AB24" i="16" s="1"/>
  <c r="Z24" i="16"/>
  <c r="Y24" i="16"/>
  <c r="X24" i="16"/>
  <c r="V24" i="16"/>
  <c r="U24" i="16"/>
  <c r="M24" i="16"/>
  <c r="K24" i="16"/>
  <c r="L28" i="16" s="1"/>
  <c r="J24" i="16"/>
  <c r="H24" i="16"/>
  <c r="F24" i="16"/>
  <c r="X23" i="16"/>
  <c r="Y23" i="16" s="1"/>
  <c r="Z23" i="16" s="1"/>
  <c r="U23" i="16"/>
  <c r="V23" i="16" s="1"/>
  <c r="AA23" i="16" s="1"/>
  <c r="AB23" i="16" s="1"/>
  <c r="M23" i="16"/>
  <c r="K23" i="16"/>
  <c r="L27" i="16" s="1"/>
  <c r="J23" i="16"/>
  <c r="H23" i="16"/>
  <c r="F23" i="16"/>
  <c r="AB22" i="16"/>
  <c r="Y22" i="16"/>
  <c r="Z22" i="16" s="1"/>
  <c r="AA22" i="16" s="1"/>
  <c r="X22" i="16"/>
  <c r="V22" i="16"/>
  <c r="U22" i="16"/>
  <c r="M22" i="16"/>
  <c r="K22" i="16"/>
  <c r="L23" i="16" s="1"/>
  <c r="J22" i="16"/>
  <c r="H22" i="16"/>
  <c r="F22" i="16"/>
  <c r="Y21" i="16"/>
  <c r="Z21" i="16" s="1"/>
  <c r="X21" i="16"/>
  <c r="U21" i="16"/>
  <c r="V21" i="16" s="1"/>
  <c r="AA21" i="16" s="1"/>
  <c r="AB21" i="16" s="1"/>
  <c r="M21" i="16"/>
  <c r="K21" i="16"/>
  <c r="J21" i="16"/>
  <c r="H21" i="16"/>
  <c r="F21" i="16"/>
  <c r="Z20" i="16"/>
  <c r="X20" i="16"/>
  <c r="Y20" i="16" s="1"/>
  <c r="U20" i="16"/>
  <c r="V20" i="16" s="1"/>
  <c r="M20" i="16"/>
  <c r="K20" i="16"/>
  <c r="J20" i="16"/>
  <c r="H20" i="16"/>
  <c r="F20" i="16"/>
  <c r="AA19" i="16"/>
  <c r="AB19" i="16" s="1"/>
  <c r="Z19" i="16"/>
  <c r="Y19" i="16"/>
  <c r="X19" i="16"/>
  <c r="V19" i="16"/>
  <c r="U19" i="16"/>
  <c r="M19" i="16"/>
  <c r="K19" i="16"/>
  <c r="J19" i="16"/>
  <c r="H19" i="16"/>
  <c r="F19" i="16"/>
  <c r="Y18" i="16"/>
  <c r="Z18" i="16" s="1"/>
  <c r="X18" i="16"/>
  <c r="U18" i="16"/>
  <c r="V18" i="16" s="1"/>
  <c r="AA18" i="16" s="1"/>
  <c r="AB18" i="16" s="1"/>
  <c r="O18" i="16"/>
  <c r="M18" i="16"/>
  <c r="K18" i="16"/>
  <c r="J18" i="16"/>
  <c r="H18" i="16"/>
  <c r="F18" i="16"/>
  <c r="X17" i="16"/>
  <c r="Y17" i="16" s="1"/>
  <c r="Z17" i="16" s="1"/>
  <c r="U17" i="16"/>
  <c r="V17" i="16" s="1"/>
  <c r="Q17" i="16"/>
  <c r="R21" i="16" s="1"/>
  <c r="S21" i="16" s="1"/>
  <c r="Q21" i="16" s="1"/>
  <c r="M17" i="16"/>
  <c r="K17" i="16"/>
  <c r="J17" i="16"/>
  <c r="H17" i="16"/>
  <c r="F17" i="16"/>
  <c r="X16" i="16"/>
  <c r="Y16" i="16" s="1"/>
  <c r="Z16" i="16" s="1"/>
  <c r="U16" i="16"/>
  <c r="V16" i="16" s="1"/>
  <c r="R16" i="16"/>
  <c r="Q16" i="16"/>
  <c r="O16" i="16"/>
  <c r="M16" i="16"/>
  <c r="K16" i="16"/>
  <c r="J16" i="16"/>
  <c r="H16" i="16"/>
  <c r="F16" i="16"/>
  <c r="Z15" i="16"/>
  <c r="Y15" i="16"/>
  <c r="X15" i="16"/>
  <c r="V15" i="16"/>
  <c r="AA15" i="16" s="1"/>
  <c r="AB15" i="16" s="1"/>
  <c r="U15" i="16"/>
  <c r="R15" i="16"/>
  <c r="Q15" i="16"/>
  <c r="O15" i="16"/>
  <c r="M15" i="16"/>
  <c r="K15" i="16"/>
  <c r="L19" i="16" s="1"/>
  <c r="J15" i="16"/>
  <c r="H15" i="16"/>
  <c r="F15" i="16"/>
  <c r="AA14" i="16"/>
  <c r="AB14" i="16" s="1"/>
  <c r="Y14" i="16"/>
  <c r="Z14" i="16" s="1"/>
  <c r="X14" i="16"/>
  <c r="V14" i="16"/>
  <c r="U14" i="16"/>
  <c r="Q14" i="16"/>
  <c r="M14" i="16"/>
  <c r="K14" i="16"/>
  <c r="J14" i="16"/>
  <c r="H14" i="16"/>
  <c r="F14" i="16"/>
  <c r="Y13" i="16"/>
  <c r="Z13" i="16" s="1"/>
  <c r="X13" i="16"/>
  <c r="U13" i="16"/>
  <c r="V13" i="16" s="1"/>
  <c r="R13" i="16"/>
  <c r="M13" i="16"/>
  <c r="K13" i="16"/>
  <c r="J13" i="16"/>
  <c r="H13" i="16"/>
  <c r="F13" i="16"/>
  <c r="Z12" i="16"/>
  <c r="X12" i="16"/>
  <c r="Y12" i="16" s="1"/>
  <c r="V12" i="16"/>
  <c r="AA12" i="16" s="1"/>
  <c r="AB12" i="16" s="1"/>
  <c r="U12" i="16"/>
  <c r="Q12" i="16"/>
  <c r="M12" i="16"/>
  <c r="K12" i="16"/>
  <c r="J12" i="16"/>
  <c r="H12" i="16"/>
  <c r="F12" i="16"/>
  <c r="X11" i="16"/>
  <c r="Y11" i="16" s="1"/>
  <c r="Z11" i="16" s="1"/>
  <c r="V11" i="16"/>
  <c r="U11" i="16"/>
  <c r="Q11" i="16"/>
  <c r="M11" i="16"/>
  <c r="K11" i="16"/>
  <c r="J11" i="16"/>
  <c r="H11" i="16"/>
  <c r="F11" i="16"/>
  <c r="Z10" i="16"/>
  <c r="Y10" i="16"/>
  <c r="X10" i="16"/>
  <c r="V10" i="16"/>
  <c r="AA10" i="16" s="1"/>
  <c r="AB10" i="16" s="1"/>
  <c r="U10" i="16"/>
  <c r="M10" i="16"/>
  <c r="K10" i="16"/>
  <c r="L14" i="16" s="1"/>
  <c r="J10" i="16"/>
  <c r="H10" i="16"/>
  <c r="F10" i="16"/>
  <c r="X9" i="16"/>
  <c r="Y9" i="16" s="1"/>
  <c r="Z9" i="16" s="1"/>
  <c r="U9" i="16"/>
  <c r="V9" i="16" s="1"/>
  <c r="AA9" i="16" s="1"/>
  <c r="AB9" i="16" s="1"/>
  <c r="M9" i="16"/>
  <c r="L9" i="16"/>
  <c r="K9" i="16"/>
  <c r="J9" i="16"/>
  <c r="H9" i="16"/>
  <c r="F9" i="16"/>
  <c r="Y8" i="16"/>
  <c r="Z8" i="16" s="1"/>
  <c r="AA8" i="16" s="1"/>
  <c r="AB8" i="16" s="1"/>
  <c r="X8" i="16"/>
  <c r="V8" i="16"/>
  <c r="U8" i="16"/>
  <c r="M8" i="16"/>
  <c r="K8" i="16"/>
  <c r="J8" i="16"/>
  <c r="H8" i="16"/>
  <c r="F8" i="16"/>
  <c r="Z7" i="16"/>
  <c r="X7" i="16"/>
  <c r="Y7" i="16" s="1"/>
  <c r="U7" i="16"/>
  <c r="V7" i="16" s="1"/>
  <c r="AA7" i="16" s="1"/>
  <c r="AB7" i="16" s="1"/>
  <c r="M7" i="16"/>
  <c r="K7" i="16"/>
  <c r="J7" i="16"/>
  <c r="H7" i="16"/>
  <c r="F7" i="16"/>
  <c r="Y6" i="16"/>
  <c r="Z6" i="16" s="1"/>
  <c r="AA6" i="16" s="1"/>
  <c r="AB6" i="16" s="1"/>
  <c r="X6" i="16"/>
  <c r="U6" i="16"/>
  <c r="V6" i="16" s="1"/>
  <c r="Q6" i="16"/>
  <c r="M6" i="16"/>
  <c r="K6" i="16"/>
  <c r="L8" i="16" s="1"/>
  <c r="J6" i="16"/>
  <c r="H6" i="16"/>
  <c r="F6" i="16"/>
  <c r="X5" i="16"/>
  <c r="Y5" i="16" s="1"/>
  <c r="Z5" i="16" s="1"/>
  <c r="V5" i="16"/>
  <c r="U5" i="16"/>
  <c r="Q5" i="16"/>
  <c r="M5" i="16"/>
  <c r="K5" i="16"/>
  <c r="J5" i="16"/>
  <c r="H5" i="16"/>
  <c r="F5" i="16"/>
  <c r="X4" i="16"/>
  <c r="Y4" i="16" s="1"/>
  <c r="Z4" i="16" s="1"/>
  <c r="U4" i="16"/>
  <c r="V4" i="16" s="1"/>
  <c r="Q4" i="16"/>
  <c r="O4" i="16"/>
  <c r="M4" i="16"/>
  <c r="K4" i="16"/>
  <c r="J4" i="16"/>
  <c r="H4" i="16"/>
  <c r="F4" i="16"/>
  <c r="Z3" i="16"/>
  <c r="X3" i="16"/>
  <c r="Y3" i="16" s="1"/>
  <c r="V3" i="16"/>
  <c r="AA3" i="16" s="1"/>
  <c r="AB3" i="16" s="1"/>
  <c r="U3" i="16"/>
  <c r="Q3" i="16"/>
  <c r="O3" i="16"/>
  <c r="M3" i="16"/>
  <c r="K3" i="16"/>
  <c r="J3" i="16"/>
  <c r="H3" i="16"/>
  <c r="F3" i="16"/>
  <c r="X2" i="16"/>
  <c r="Y2" i="16" s="1"/>
  <c r="Z2" i="16" s="1"/>
  <c r="V2" i="16"/>
  <c r="U2" i="16"/>
  <c r="Q2" i="16"/>
  <c r="M2" i="16"/>
  <c r="H2" i="16"/>
  <c r="F2" i="16"/>
  <c r="Q1" i="16"/>
  <c r="Y113" i="15"/>
  <c r="Z113" i="15" s="1"/>
  <c r="X113" i="15"/>
  <c r="V113" i="15"/>
  <c r="AA113" i="15" s="1"/>
  <c r="AB113" i="15" s="1"/>
  <c r="U113" i="15"/>
  <c r="M113" i="15"/>
  <c r="K113" i="15"/>
  <c r="J113" i="15"/>
  <c r="I113" i="15"/>
  <c r="G113" i="15"/>
  <c r="X112" i="15"/>
  <c r="Y112" i="15" s="1"/>
  <c r="Z112" i="15" s="1"/>
  <c r="U112" i="15"/>
  <c r="V112" i="15" s="1"/>
  <c r="M112" i="15"/>
  <c r="K112" i="15"/>
  <c r="J112" i="15"/>
  <c r="I112" i="15"/>
  <c r="G112" i="15"/>
  <c r="Y111" i="15"/>
  <c r="Z111" i="15" s="1"/>
  <c r="X111" i="15"/>
  <c r="V111" i="15"/>
  <c r="AA111" i="15" s="1"/>
  <c r="AB111" i="15" s="1"/>
  <c r="U111" i="15"/>
  <c r="M111" i="15"/>
  <c r="K111" i="15"/>
  <c r="J111" i="15"/>
  <c r="I111" i="15"/>
  <c r="G111" i="15"/>
  <c r="X110" i="15"/>
  <c r="Y110" i="15" s="1"/>
  <c r="Z110" i="15" s="1"/>
  <c r="AA110" i="15" s="1"/>
  <c r="AB110" i="15" s="1"/>
  <c r="U110" i="15"/>
  <c r="V110" i="15" s="1"/>
  <c r="M110" i="15"/>
  <c r="K110" i="15"/>
  <c r="L110" i="15" s="1"/>
  <c r="J110" i="15"/>
  <c r="I110" i="15"/>
  <c r="G110" i="15"/>
  <c r="Y109" i="15"/>
  <c r="Z109" i="15" s="1"/>
  <c r="AA109" i="15" s="1"/>
  <c r="AB109" i="15" s="1"/>
  <c r="X109" i="15"/>
  <c r="V109" i="15"/>
  <c r="U109" i="15"/>
  <c r="M109" i="15"/>
  <c r="K109" i="15"/>
  <c r="J109" i="15"/>
  <c r="I109" i="15"/>
  <c r="G109" i="15"/>
  <c r="X108" i="15"/>
  <c r="Y108" i="15" s="1"/>
  <c r="Z108" i="15" s="1"/>
  <c r="U108" i="15"/>
  <c r="V108" i="15" s="1"/>
  <c r="M108" i="15"/>
  <c r="K108" i="15"/>
  <c r="J108" i="15"/>
  <c r="I108" i="15"/>
  <c r="G108" i="15"/>
  <c r="Y107" i="15"/>
  <c r="Z107" i="15" s="1"/>
  <c r="X107" i="15"/>
  <c r="U107" i="15"/>
  <c r="V107" i="15" s="1"/>
  <c r="AA107" i="15" s="1"/>
  <c r="AB107" i="15" s="1"/>
  <c r="M107" i="15"/>
  <c r="K107" i="15"/>
  <c r="J107" i="15"/>
  <c r="I107" i="15"/>
  <c r="G107" i="15"/>
  <c r="X106" i="15"/>
  <c r="Y106" i="15" s="1"/>
  <c r="Z106" i="15" s="1"/>
  <c r="V106" i="15"/>
  <c r="AA106" i="15" s="1"/>
  <c r="AB106" i="15" s="1"/>
  <c r="U106" i="15"/>
  <c r="M106" i="15"/>
  <c r="K106" i="15"/>
  <c r="J106" i="15"/>
  <c r="I106" i="15"/>
  <c r="G106" i="15"/>
  <c r="Y105" i="15"/>
  <c r="Z105" i="15" s="1"/>
  <c r="X105" i="15"/>
  <c r="U105" i="15"/>
  <c r="V105" i="15" s="1"/>
  <c r="AA105" i="15" s="1"/>
  <c r="AB105" i="15" s="1"/>
  <c r="M105" i="15"/>
  <c r="K105" i="15"/>
  <c r="J105" i="15"/>
  <c r="I105" i="15"/>
  <c r="G105" i="15"/>
  <c r="Y104" i="15"/>
  <c r="Z104" i="15" s="1"/>
  <c r="X104" i="15"/>
  <c r="V104" i="15"/>
  <c r="AA104" i="15" s="1"/>
  <c r="AB104" i="15" s="1"/>
  <c r="U104" i="15"/>
  <c r="M104" i="15"/>
  <c r="K104" i="15"/>
  <c r="J104" i="15"/>
  <c r="I104" i="15"/>
  <c r="G104" i="15"/>
  <c r="X103" i="15"/>
  <c r="Y103" i="15" s="1"/>
  <c r="Z103" i="15" s="1"/>
  <c r="U103" i="15"/>
  <c r="V103" i="15" s="1"/>
  <c r="AA103" i="15" s="1"/>
  <c r="AB103" i="15" s="1"/>
  <c r="M103" i="15"/>
  <c r="K103" i="15"/>
  <c r="J103" i="15"/>
  <c r="I103" i="15"/>
  <c r="G103" i="15"/>
  <c r="Y102" i="15"/>
  <c r="Z102" i="15" s="1"/>
  <c r="X102" i="15"/>
  <c r="V102" i="15"/>
  <c r="AA102" i="15" s="1"/>
  <c r="AB102" i="15" s="1"/>
  <c r="U102" i="15"/>
  <c r="M102" i="15"/>
  <c r="L102" i="15"/>
  <c r="K102" i="15"/>
  <c r="J102" i="15"/>
  <c r="I102" i="15"/>
  <c r="G102" i="15"/>
  <c r="Y101" i="15"/>
  <c r="Z101" i="15" s="1"/>
  <c r="X101" i="15"/>
  <c r="V101" i="15"/>
  <c r="U101" i="15"/>
  <c r="M101" i="15"/>
  <c r="K101" i="15"/>
  <c r="J101" i="15"/>
  <c r="I101" i="15"/>
  <c r="G101" i="15"/>
  <c r="X100" i="15"/>
  <c r="Y100" i="15" s="1"/>
  <c r="Z100" i="15" s="1"/>
  <c r="AA100" i="15" s="1"/>
  <c r="AB100" i="15" s="1"/>
  <c r="U100" i="15"/>
  <c r="V100" i="15" s="1"/>
  <c r="M100" i="15"/>
  <c r="K100" i="15"/>
  <c r="J100" i="15"/>
  <c r="I100" i="15"/>
  <c r="G100" i="15"/>
  <c r="AA99" i="15"/>
  <c r="AB99" i="15" s="1"/>
  <c r="Z99" i="15"/>
  <c r="Y99" i="15"/>
  <c r="X99" i="15"/>
  <c r="V99" i="15"/>
  <c r="U99" i="15"/>
  <c r="M99" i="15"/>
  <c r="K99" i="15"/>
  <c r="J99" i="15"/>
  <c r="I99" i="15"/>
  <c r="G99" i="15"/>
  <c r="Z98" i="15"/>
  <c r="AA98" i="15" s="1"/>
  <c r="AB98" i="15" s="1"/>
  <c r="X98" i="15"/>
  <c r="Y98" i="15" s="1"/>
  <c r="U98" i="15"/>
  <c r="V98" i="15" s="1"/>
  <c r="M98" i="15"/>
  <c r="K98" i="15"/>
  <c r="J98" i="15"/>
  <c r="I98" i="15"/>
  <c r="G98" i="15"/>
  <c r="Y97" i="15"/>
  <c r="Z97" i="15" s="1"/>
  <c r="AA97" i="15" s="1"/>
  <c r="AB97" i="15" s="1"/>
  <c r="X97" i="15"/>
  <c r="V97" i="15"/>
  <c r="U97" i="15"/>
  <c r="M97" i="15"/>
  <c r="K97" i="15"/>
  <c r="L101" i="15" s="1"/>
  <c r="J97" i="15"/>
  <c r="I97" i="15"/>
  <c r="G97" i="15"/>
  <c r="X96" i="15"/>
  <c r="Y96" i="15" s="1"/>
  <c r="Z96" i="15" s="1"/>
  <c r="U96" i="15"/>
  <c r="V96" i="15" s="1"/>
  <c r="M96" i="15"/>
  <c r="K96" i="15"/>
  <c r="J96" i="15"/>
  <c r="I96" i="15"/>
  <c r="G96" i="15"/>
  <c r="Y95" i="15"/>
  <c r="Z95" i="15" s="1"/>
  <c r="X95" i="15"/>
  <c r="V95" i="15"/>
  <c r="AA95" i="15" s="1"/>
  <c r="AB95" i="15" s="1"/>
  <c r="U95" i="15"/>
  <c r="M95" i="15"/>
  <c r="K95" i="15"/>
  <c r="J95" i="15"/>
  <c r="I95" i="15"/>
  <c r="G95" i="15"/>
  <c r="X94" i="15"/>
  <c r="Y94" i="15" s="1"/>
  <c r="Z94" i="15" s="1"/>
  <c r="V94" i="15"/>
  <c r="U94" i="15"/>
  <c r="M94" i="15"/>
  <c r="K94" i="15"/>
  <c r="L95" i="15" s="1"/>
  <c r="J94" i="15"/>
  <c r="I94" i="15"/>
  <c r="G94" i="15"/>
  <c r="Y93" i="15"/>
  <c r="Z93" i="15" s="1"/>
  <c r="X93" i="15"/>
  <c r="U93" i="15"/>
  <c r="V93" i="15" s="1"/>
  <c r="AA93" i="15" s="1"/>
  <c r="AB93" i="15" s="1"/>
  <c r="M93" i="15"/>
  <c r="K93" i="15"/>
  <c r="J93" i="15"/>
  <c r="I93" i="15"/>
  <c r="G93" i="15"/>
  <c r="Z92" i="15"/>
  <c r="Y92" i="15"/>
  <c r="X92" i="15"/>
  <c r="U92" i="15"/>
  <c r="V92" i="15" s="1"/>
  <c r="AA92" i="15" s="1"/>
  <c r="AB92" i="15" s="1"/>
  <c r="M92" i="15"/>
  <c r="K92" i="15"/>
  <c r="J92" i="15"/>
  <c r="I92" i="15"/>
  <c r="G92" i="15"/>
  <c r="Z91" i="15"/>
  <c r="X91" i="15"/>
  <c r="Y91" i="15" s="1"/>
  <c r="V91" i="15"/>
  <c r="AA91" i="15" s="1"/>
  <c r="AB91" i="15" s="1"/>
  <c r="U91" i="15"/>
  <c r="M91" i="15"/>
  <c r="K91" i="15"/>
  <c r="J91" i="15"/>
  <c r="I91" i="15"/>
  <c r="G91" i="15"/>
  <c r="X90" i="15"/>
  <c r="Y90" i="15" s="1"/>
  <c r="Z90" i="15" s="1"/>
  <c r="U90" i="15"/>
  <c r="V90" i="15" s="1"/>
  <c r="AA90" i="15" s="1"/>
  <c r="AB90" i="15" s="1"/>
  <c r="M90" i="15"/>
  <c r="L90" i="15"/>
  <c r="K90" i="15"/>
  <c r="J90" i="15"/>
  <c r="I90" i="15"/>
  <c r="G90" i="15"/>
  <c r="X89" i="15"/>
  <c r="Y89" i="15" s="1"/>
  <c r="Z89" i="15" s="1"/>
  <c r="V89" i="15"/>
  <c r="U89" i="15"/>
  <c r="M89" i="15"/>
  <c r="K89" i="15"/>
  <c r="L92" i="15" s="1"/>
  <c r="J89" i="15"/>
  <c r="I89" i="15"/>
  <c r="G89" i="15"/>
  <c r="AA88" i="15"/>
  <c r="AB88" i="15" s="1"/>
  <c r="X88" i="15"/>
  <c r="Y88" i="15" s="1"/>
  <c r="Z88" i="15" s="1"/>
  <c r="U88" i="15"/>
  <c r="V88" i="15" s="1"/>
  <c r="M88" i="15"/>
  <c r="K88" i="15"/>
  <c r="J88" i="15"/>
  <c r="I88" i="15"/>
  <c r="G88" i="15"/>
  <c r="Z87" i="15"/>
  <c r="AA87" i="15" s="1"/>
  <c r="AB87" i="15" s="1"/>
  <c r="Y87" i="15"/>
  <c r="X87" i="15"/>
  <c r="V87" i="15"/>
  <c r="U87" i="15"/>
  <c r="M87" i="15"/>
  <c r="K87" i="15"/>
  <c r="J87" i="15"/>
  <c r="I87" i="15"/>
  <c r="G87" i="15"/>
  <c r="Z86" i="15"/>
  <c r="AA86" i="15" s="1"/>
  <c r="AB86" i="15" s="1"/>
  <c r="X86" i="15"/>
  <c r="Y86" i="15" s="1"/>
  <c r="U86" i="15"/>
  <c r="V86" i="15" s="1"/>
  <c r="M86" i="15"/>
  <c r="K86" i="15"/>
  <c r="L88" i="15" s="1"/>
  <c r="J86" i="15"/>
  <c r="I86" i="15"/>
  <c r="G86" i="15"/>
  <c r="AB85" i="15"/>
  <c r="Y85" i="15"/>
  <c r="Z85" i="15" s="1"/>
  <c r="AA85" i="15" s="1"/>
  <c r="X85" i="15"/>
  <c r="V85" i="15"/>
  <c r="U85" i="15"/>
  <c r="M85" i="15"/>
  <c r="K85" i="15"/>
  <c r="J85" i="15"/>
  <c r="I85" i="15"/>
  <c r="G85" i="15"/>
  <c r="AB84" i="15"/>
  <c r="X84" i="15"/>
  <c r="Y84" i="15" s="1"/>
  <c r="Z84" i="15" s="1"/>
  <c r="U84" i="15"/>
  <c r="V84" i="15" s="1"/>
  <c r="AA84" i="15" s="1"/>
  <c r="M84" i="15"/>
  <c r="K84" i="15"/>
  <c r="J84" i="15"/>
  <c r="I84" i="15"/>
  <c r="G84" i="15"/>
  <c r="Y83" i="15"/>
  <c r="Z83" i="15" s="1"/>
  <c r="X83" i="15"/>
  <c r="V83" i="15"/>
  <c r="U83" i="15"/>
  <c r="M83" i="15"/>
  <c r="K83" i="15"/>
  <c r="J83" i="15"/>
  <c r="I83" i="15"/>
  <c r="G83" i="15"/>
  <c r="X82" i="15"/>
  <c r="Y82" i="15" s="1"/>
  <c r="Z82" i="15" s="1"/>
  <c r="V82" i="15"/>
  <c r="U82" i="15"/>
  <c r="M82" i="15"/>
  <c r="K82" i="15"/>
  <c r="L86" i="15" s="1"/>
  <c r="J82" i="15"/>
  <c r="I82" i="15"/>
  <c r="G82" i="15"/>
  <c r="Y81" i="15"/>
  <c r="Z81" i="15" s="1"/>
  <c r="X81" i="15"/>
  <c r="U81" i="15"/>
  <c r="V81" i="15" s="1"/>
  <c r="AA81" i="15" s="1"/>
  <c r="AB81" i="15" s="1"/>
  <c r="M81" i="15"/>
  <c r="K81" i="15"/>
  <c r="J81" i="15"/>
  <c r="I81" i="15"/>
  <c r="G81" i="15"/>
  <c r="Z80" i="15"/>
  <c r="Y80" i="15"/>
  <c r="X80" i="15"/>
  <c r="U80" i="15"/>
  <c r="V80" i="15" s="1"/>
  <c r="AA80" i="15" s="1"/>
  <c r="AB80" i="15" s="1"/>
  <c r="M80" i="15"/>
  <c r="K80" i="15"/>
  <c r="J80" i="15"/>
  <c r="I80" i="15"/>
  <c r="G80" i="15"/>
  <c r="Z79" i="15"/>
  <c r="X79" i="15"/>
  <c r="Y79" i="15" s="1"/>
  <c r="V79" i="15"/>
  <c r="AA79" i="15" s="1"/>
  <c r="AB79" i="15" s="1"/>
  <c r="U79" i="15"/>
  <c r="M79" i="15"/>
  <c r="K79" i="15"/>
  <c r="L83" i="15" s="1"/>
  <c r="J79" i="15"/>
  <c r="I79" i="15"/>
  <c r="G79" i="15"/>
  <c r="X78" i="15"/>
  <c r="Y78" i="15" s="1"/>
  <c r="Z78" i="15" s="1"/>
  <c r="U78" i="15"/>
  <c r="V78" i="15" s="1"/>
  <c r="AA78" i="15" s="1"/>
  <c r="AB78" i="15" s="1"/>
  <c r="M78" i="15"/>
  <c r="K78" i="15"/>
  <c r="J78" i="15"/>
  <c r="I78" i="15"/>
  <c r="G78" i="15"/>
  <c r="X77" i="15"/>
  <c r="Y77" i="15" s="1"/>
  <c r="Z77" i="15" s="1"/>
  <c r="V77" i="15"/>
  <c r="U77" i="15"/>
  <c r="M77" i="15"/>
  <c r="K77" i="15"/>
  <c r="J77" i="15"/>
  <c r="I77" i="15"/>
  <c r="G77" i="15"/>
  <c r="Z76" i="15"/>
  <c r="AA76" i="15" s="1"/>
  <c r="AB76" i="15" s="1"/>
  <c r="X76" i="15"/>
  <c r="Y76" i="15" s="1"/>
  <c r="U76" i="15"/>
  <c r="V76" i="15" s="1"/>
  <c r="M76" i="15"/>
  <c r="K76" i="15"/>
  <c r="J76" i="15"/>
  <c r="I76" i="15"/>
  <c r="G76" i="15"/>
  <c r="Z75" i="15"/>
  <c r="AA75" i="15" s="1"/>
  <c r="AB75" i="15" s="1"/>
  <c r="Y75" i="15"/>
  <c r="X75" i="15"/>
  <c r="V75" i="15"/>
  <c r="U75" i="15"/>
  <c r="M75" i="15"/>
  <c r="K75" i="15"/>
  <c r="J75" i="15"/>
  <c r="I75" i="15"/>
  <c r="G75" i="15"/>
  <c r="AA74" i="15"/>
  <c r="AB74" i="15" s="1"/>
  <c r="Z74" i="15"/>
  <c r="X74" i="15"/>
  <c r="Y74" i="15" s="1"/>
  <c r="U74" i="15"/>
  <c r="V74" i="15" s="1"/>
  <c r="M74" i="15"/>
  <c r="K74" i="15"/>
  <c r="L76" i="15" s="1"/>
  <c r="J74" i="15"/>
  <c r="I74" i="15"/>
  <c r="G74" i="15"/>
  <c r="Y73" i="15"/>
  <c r="Z73" i="15" s="1"/>
  <c r="AA73" i="15" s="1"/>
  <c r="AB73" i="15" s="1"/>
  <c r="X73" i="15"/>
  <c r="V73" i="15"/>
  <c r="U73" i="15"/>
  <c r="M73" i="15"/>
  <c r="K73" i="15"/>
  <c r="J73" i="15"/>
  <c r="I73" i="15"/>
  <c r="G73" i="15"/>
  <c r="X72" i="15"/>
  <c r="Y72" i="15" s="1"/>
  <c r="Z72" i="15" s="1"/>
  <c r="U72" i="15"/>
  <c r="V72" i="15" s="1"/>
  <c r="AA72" i="15" s="1"/>
  <c r="AB72" i="15" s="1"/>
  <c r="M72" i="15"/>
  <c r="K72" i="15"/>
  <c r="J72" i="15"/>
  <c r="I72" i="15"/>
  <c r="G72" i="15"/>
  <c r="Y71" i="15"/>
  <c r="Z71" i="15" s="1"/>
  <c r="X71" i="15"/>
  <c r="V71" i="15"/>
  <c r="U71" i="15"/>
  <c r="M71" i="15"/>
  <c r="L71" i="15"/>
  <c r="K71" i="15"/>
  <c r="J71" i="15"/>
  <c r="I71" i="15"/>
  <c r="G71" i="15"/>
  <c r="X70" i="15"/>
  <c r="Y70" i="15" s="1"/>
  <c r="Z70" i="15" s="1"/>
  <c r="V70" i="15"/>
  <c r="AA70" i="15" s="1"/>
  <c r="AB70" i="15" s="1"/>
  <c r="U70" i="15"/>
  <c r="M70" i="15"/>
  <c r="L70" i="15"/>
  <c r="K70" i="15"/>
  <c r="L74" i="15" s="1"/>
  <c r="J70" i="15"/>
  <c r="I70" i="15"/>
  <c r="G70" i="15"/>
  <c r="Y69" i="15"/>
  <c r="Z69" i="15" s="1"/>
  <c r="X69" i="15"/>
  <c r="U69" i="15"/>
  <c r="V69" i="15" s="1"/>
  <c r="AA69" i="15" s="1"/>
  <c r="AB69" i="15" s="1"/>
  <c r="M69" i="15"/>
  <c r="L69" i="15"/>
  <c r="K69" i="15"/>
  <c r="J69" i="15"/>
  <c r="I69" i="15"/>
  <c r="G69" i="15"/>
  <c r="Z68" i="15"/>
  <c r="Y68" i="15"/>
  <c r="X68" i="15"/>
  <c r="U68" i="15"/>
  <c r="V68" i="15" s="1"/>
  <c r="AA68" i="15" s="1"/>
  <c r="AB68" i="15" s="1"/>
  <c r="M68" i="15"/>
  <c r="L68" i="15"/>
  <c r="K68" i="15"/>
  <c r="J68" i="15"/>
  <c r="AA67" i="15"/>
  <c r="AB67" i="15" s="1"/>
  <c r="X67" i="15"/>
  <c r="Y67" i="15" s="1"/>
  <c r="Z67" i="15" s="1"/>
  <c r="U67" i="15"/>
  <c r="V67" i="15" s="1"/>
  <c r="M67" i="15"/>
  <c r="L67" i="15"/>
  <c r="K67" i="15"/>
  <c r="J67" i="15"/>
  <c r="H67" i="15"/>
  <c r="F67" i="15"/>
  <c r="Z66" i="15"/>
  <c r="Y66" i="15"/>
  <c r="X66" i="15"/>
  <c r="U66" i="15"/>
  <c r="V66" i="15" s="1"/>
  <c r="M66" i="15"/>
  <c r="L66" i="15"/>
  <c r="K66" i="15"/>
  <c r="J66" i="15"/>
  <c r="H66" i="15"/>
  <c r="F66" i="15"/>
  <c r="Z65" i="15"/>
  <c r="X65" i="15"/>
  <c r="Y65" i="15" s="1"/>
  <c r="U65" i="15"/>
  <c r="V65" i="15" s="1"/>
  <c r="AA65" i="15" s="1"/>
  <c r="AB65" i="15" s="1"/>
  <c r="M65" i="15"/>
  <c r="K65" i="15"/>
  <c r="J65" i="15"/>
  <c r="H65" i="15"/>
  <c r="F65" i="15"/>
  <c r="X64" i="15"/>
  <c r="Y64" i="15" s="1"/>
  <c r="Z64" i="15" s="1"/>
  <c r="V64" i="15"/>
  <c r="AA64" i="15" s="1"/>
  <c r="AB64" i="15" s="1"/>
  <c r="U64" i="15"/>
  <c r="M64" i="15"/>
  <c r="K64" i="15"/>
  <c r="J64" i="15"/>
  <c r="H64" i="15"/>
  <c r="F64" i="15"/>
  <c r="Z63" i="15"/>
  <c r="X63" i="15"/>
  <c r="Y63" i="15" s="1"/>
  <c r="V63" i="15"/>
  <c r="U63" i="15"/>
  <c r="M63" i="15"/>
  <c r="K63" i="15"/>
  <c r="L64" i="15" s="1"/>
  <c r="J63" i="15"/>
  <c r="H63" i="15"/>
  <c r="F63" i="15"/>
  <c r="AA62" i="15"/>
  <c r="AB62" i="15" s="1"/>
  <c r="Z62" i="15"/>
  <c r="Y62" i="15"/>
  <c r="X62" i="15"/>
  <c r="U62" i="15"/>
  <c r="V62" i="15" s="1"/>
  <c r="M62" i="15"/>
  <c r="K62" i="15"/>
  <c r="J62" i="15"/>
  <c r="H62" i="15"/>
  <c r="F62" i="15"/>
  <c r="AA61" i="15"/>
  <c r="AB61" i="15" s="1"/>
  <c r="Y61" i="15"/>
  <c r="Z61" i="15" s="1"/>
  <c r="X61" i="15"/>
  <c r="V61" i="15"/>
  <c r="U61" i="15"/>
  <c r="M61" i="15"/>
  <c r="K61" i="15"/>
  <c r="J61" i="15"/>
  <c r="H61" i="15"/>
  <c r="F61" i="15"/>
  <c r="Z60" i="15"/>
  <c r="AA60" i="15" s="1"/>
  <c r="AB60" i="15" s="1"/>
  <c r="X60" i="15"/>
  <c r="Y60" i="15" s="1"/>
  <c r="U60" i="15"/>
  <c r="V60" i="15" s="1"/>
  <c r="M60" i="15"/>
  <c r="K60" i="15"/>
  <c r="J60" i="15"/>
  <c r="H60" i="15"/>
  <c r="F60" i="15"/>
  <c r="Y59" i="15"/>
  <c r="Z59" i="15" s="1"/>
  <c r="X59" i="15"/>
  <c r="V59" i="15"/>
  <c r="U59" i="15"/>
  <c r="M59" i="15"/>
  <c r="L59" i="15"/>
  <c r="K59" i="15"/>
  <c r="J59" i="15"/>
  <c r="H59" i="15"/>
  <c r="F59" i="15"/>
  <c r="X58" i="15"/>
  <c r="Y58" i="15" s="1"/>
  <c r="Z58" i="15" s="1"/>
  <c r="U58" i="15"/>
  <c r="V58" i="15" s="1"/>
  <c r="AA58" i="15" s="1"/>
  <c r="AB58" i="15" s="1"/>
  <c r="M58" i="15"/>
  <c r="K58" i="15"/>
  <c r="L62" i="15" s="1"/>
  <c r="J58" i="15"/>
  <c r="H58" i="15"/>
  <c r="F58" i="15"/>
  <c r="Y57" i="15"/>
  <c r="Z57" i="15" s="1"/>
  <c r="X57" i="15"/>
  <c r="V57" i="15"/>
  <c r="AA57" i="15" s="1"/>
  <c r="AB57" i="15" s="1"/>
  <c r="U57" i="15"/>
  <c r="M57" i="15"/>
  <c r="K57" i="15"/>
  <c r="L61" i="15" s="1"/>
  <c r="J57" i="15"/>
  <c r="H57" i="15"/>
  <c r="F57" i="15"/>
  <c r="X56" i="15"/>
  <c r="Y56" i="15" s="1"/>
  <c r="Z56" i="15" s="1"/>
  <c r="V56" i="15"/>
  <c r="U56" i="15"/>
  <c r="M56" i="15"/>
  <c r="K56" i="15"/>
  <c r="L60" i="15" s="1"/>
  <c r="J56" i="15"/>
  <c r="H56" i="15"/>
  <c r="F56" i="15"/>
  <c r="X55" i="15"/>
  <c r="Y55" i="15" s="1"/>
  <c r="Z55" i="15" s="1"/>
  <c r="AA55" i="15" s="1"/>
  <c r="AB55" i="15" s="1"/>
  <c r="U55" i="15"/>
  <c r="V55" i="15" s="1"/>
  <c r="M55" i="15"/>
  <c r="K55" i="15"/>
  <c r="J55" i="15"/>
  <c r="H55" i="15"/>
  <c r="F55" i="15"/>
  <c r="Z54" i="15"/>
  <c r="Y54" i="15"/>
  <c r="X54" i="15"/>
  <c r="U54" i="15"/>
  <c r="V54" i="15" s="1"/>
  <c r="M54" i="15"/>
  <c r="K54" i="15"/>
  <c r="J54" i="15"/>
  <c r="H54" i="15"/>
  <c r="F54" i="15"/>
  <c r="Z53" i="15"/>
  <c r="Y53" i="15"/>
  <c r="X53" i="15"/>
  <c r="U53" i="15"/>
  <c r="V53" i="15" s="1"/>
  <c r="M53" i="15"/>
  <c r="K53" i="15"/>
  <c r="L55" i="15" s="1"/>
  <c r="J53" i="15"/>
  <c r="H53" i="15"/>
  <c r="F53" i="15"/>
  <c r="Z52" i="15"/>
  <c r="Y52" i="15"/>
  <c r="X52" i="15"/>
  <c r="U52" i="15"/>
  <c r="V52" i="15" s="1"/>
  <c r="AA52" i="15" s="1"/>
  <c r="AB52" i="15" s="1"/>
  <c r="M52" i="15"/>
  <c r="K52" i="15"/>
  <c r="J52" i="15"/>
  <c r="H52" i="15"/>
  <c r="F52" i="15"/>
  <c r="Z51" i="15"/>
  <c r="AA51" i="15" s="1"/>
  <c r="AB51" i="15" s="1"/>
  <c r="X51" i="15"/>
  <c r="Y51" i="15" s="1"/>
  <c r="V51" i="15"/>
  <c r="U51" i="15"/>
  <c r="M51" i="15"/>
  <c r="K51" i="15"/>
  <c r="J51" i="15"/>
  <c r="H51" i="15"/>
  <c r="F51" i="15"/>
  <c r="X50" i="15"/>
  <c r="Y50" i="15" s="1"/>
  <c r="Z50" i="15" s="1"/>
  <c r="AA50" i="15" s="1"/>
  <c r="AB50" i="15" s="1"/>
  <c r="U50" i="15"/>
  <c r="V50" i="15" s="1"/>
  <c r="M50" i="15"/>
  <c r="K50" i="15"/>
  <c r="J50" i="15"/>
  <c r="H50" i="15"/>
  <c r="F50" i="15"/>
  <c r="Z49" i="15"/>
  <c r="AA49" i="15" s="1"/>
  <c r="AB49" i="15" s="1"/>
  <c r="Y49" i="15"/>
  <c r="X49" i="15"/>
  <c r="V49" i="15"/>
  <c r="U49" i="15"/>
  <c r="M49" i="15"/>
  <c r="K49" i="15"/>
  <c r="J49" i="15"/>
  <c r="H49" i="15"/>
  <c r="F49" i="15"/>
  <c r="AA48" i="15"/>
  <c r="AB48" i="15" s="1"/>
  <c r="Z48" i="15"/>
  <c r="X48" i="15"/>
  <c r="Y48" i="15" s="1"/>
  <c r="U48" i="15"/>
  <c r="V48" i="15" s="1"/>
  <c r="M48" i="15"/>
  <c r="K48" i="15"/>
  <c r="L52" i="15" s="1"/>
  <c r="J48" i="15"/>
  <c r="H48" i="15"/>
  <c r="F48" i="15"/>
  <c r="AB47" i="15"/>
  <c r="Y47" i="15"/>
  <c r="Z47" i="15" s="1"/>
  <c r="AA47" i="15" s="1"/>
  <c r="X47" i="15"/>
  <c r="V47" i="15"/>
  <c r="U47" i="15"/>
  <c r="M47" i="15"/>
  <c r="K47" i="15"/>
  <c r="J47" i="15"/>
  <c r="H47" i="15"/>
  <c r="F47" i="15"/>
  <c r="AB46" i="15"/>
  <c r="X46" i="15"/>
  <c r="Y46" i="15" s="1"/>
  <c r="Z46" i="15" s="1"/>
  <c r="U46" i="15"/>
  <c r="V46" i="15" s="1"/>
  <c r="AA46" i="15" s="1"/>
  <c r="M46" i="15"/>
  <c r="K46" i="15"/>
  <c r="J46" i="15"/>
  <c r="H46" i="15"/>
  <c r="F46" i="15"/>
  <c r="Y45" i="15"/>
  <c r="Z45" i="15" s="1"/>
  <c r="X45" i="15"/>
  <c r="U45" i="15"/>
  <c r="V45" i="15" s="1"/>
  <c r="AA45" i="15" s="1"/>
  <c r="AB45" i="15" s="1"/>
  <c r="M45" i="15"/>
  <c r="K45" i="15"/>
  <c r="J45" i="15"/>
  <c r="H45" i="15"/>
  <c r="F45" i="15"/>
  <c r="Z44" i="15"/>
  <c r="X44" i="15"/>
  <c r="Y44" i="15" s="1"/>
  <c r="V44" i="15"/>
  <c r="U44" i="15"/>
  <c r="M44" i="15"/>
  <c r="K44" i="15"/>
  <c r="L48" i="15" s="1"/>
  <c r="J44" i="15"/>
  <c r="H44" i="15"/>
  <c r="F44" i="15"/>
  <c r="X43" i="15"/>
  <c r="Y43" i="15" s="1"/>
  <c r="Z43" i="15" s="1"/>
  <c r="V43" i="15"/>
  <c r="U43" i="15"/>
  <c r="M43" i="15"/>
  <c r="K43" i="15"/>
  <c r="J43" i="15"/>
  <c r="H43" i="15"/>
  <c r="F43" i="15"/>
  <c r="X42" i="15"/>
  <c r="Y42" i="15" s="1"/>
  <c r="Z42" i="15" s="1"/>
  <c r="U42" i="15"/>
  <c r="V42" i="15" s="1"/>
  <c r="M42" i="15"/>
  <c r="K42" i="15"/>
  <c r="J42" i="15"/>
  <c r="H42" i="15"/>
  <c r="F42" i="15"/>
  <c r="X41" i="15"/>
  <c r="Y41" i="15" s="1"/>
  <c r="Z41" i="15" s="1"/>
  <c r="U41" i="15"/>
  <c r="V41" i="15" s="1"/>
  <c r="AA41" i="15" s="1"/>
  <c r="AB41" i="15" s="1"/>
  <c r="M41" i="15"/>
  <c r="K41" i="15"/>
  <c r="J41" i="15"/>
  <c r="H41" i="15"/>
  <c r="F41" i="15"/>
  <c r="Z40" i="15"/>
  <c r="X40" i="15"/>
  <c r="Y40" i="15" s="1"/>
  <c r="U40" i="15"/>
  <c r="V40" i="15" s="1"/>
  <c r="AA40" i="15" s="1"/>
  <c r="AB40" i="15" s="1"/>
  <c r="M40" i="15"/>
  <c r="K40" i="15"/>
  <c r="J40" i="15"/>
  <c r="H40" i="15"/>
  <c r="F40" i="15"/>
  <c r="Y39" i="15"/>
  <c r="Z39" i="15" s="1"/>
  <c r="AA39" i="15" s="1"/>
  <c r="AB39" i="15" s="1"/>
  <c r="X39" i="15"/>
  <c r="V39" i="15"/>
  <c r="U39" i="15"/>
  <c r="M39" i="15"/>
  <c r="K39" i="15"/>
  <c r="J39" i="15"/>
  <c r="H39" i="15"/>
  <c r="F39" i="15"/>
  <c r="Y38" i="15"/>
  <c r="Z38" i="15" s="1"/>
  <c r="AA38" i="15" s="1"/>
  <c r="AB38" i="15" s="1"/>
  <c r="X38" i="15"/>
  <c r="U38" i="15"/>
  <c r="V38" i="15" s="1"/>
  <c r="M38" i="15"/>
  <c r="K38" i="15"/>
  <c r="J38" i="15"/>
  <c r="H38" i="15"/>
  <c r="F38" i="15"/>
  <c r="Y37" i="15"/>
  <c r="Z37" i="15" s="1"/>
  <c r="X37" i="15"/>
  <c r="V37" i="15"/>
  <c r="AA37" i="15" s="1"/>
  <c r="AB37" i="15" s="1"/>
  <c r="U37" i="15"/>
  <c r="M37" i="15"/>
  <c r="K37" i="15"/>
  <c r="J37" i="15"/>
  <c r="H37" i="15"/>
  <c r="F37" i="15"/>
  <c r="X36" i="15"/>
  <c r="Y36" i="15" s="1"/>
  <c r="Z36" i="15" s="1"/>
  <c r="U36" i="15"/>
  <c r="V36" i="15" s="1"/>
  <c r="AA36" i="15" s="1"/>
  <c r="AB36" i="15" s="1"/>
  <c r="M36" i="15"/>
  <c r="K36" i="15"/>
  <c r="L40" i="15" s="1"/>
  <c r="J36" i="15"/>
  <c r="H36" i="15"/>
  <c r="F36" i="15"/>
  <c r="Y35" i="15"/>
  <c r="Z35" i="15" s="1"/>
  <c r="X35" i="15"/>
  <c r="V35" i="15"/>
  <c r="AA35" i="15" s="1"/>
  <c r="AB35" i="15" s="1"/>
  <c r="U35" i="15"/>
  <c r="M35" i="15"/>
  <c r="K35" i="15"/>
  <c r="J35" i="15"/>
  <c r="H35" i="15"/>
  <c r="F35" i="15"/>
  <c r="X34" i="15"/>
  <c r="Y34" i="15" s="1"/>
  <c r="Z34" i="15" s="1"/>
  <c r="U34" i="15"/>
  <c r="V34" i="15" s="1"/>
  <c r="M34" i="15"/>
  <c r="K34" i="15"/>
  <c r="J34" i="15"/>
  <c r="H34" i="15"/>
  <c r="F34" i="15"/>
  <c r="Y33" i="15"/>
  <c r="Z33" i="15" s="1"/>
  <c r="X33" i="15"/>
  <c r="U33" i="15"/>
  <c r="V33" i="15" s="1"/>
  <c r="AA33" i="15" s="1"/>
  <c r="AB33" i="15" s="1"/>
  <c r="M33" i="15"/>
  <c r="K33" i="15"/>
  <c r="J33" i="15"/>
  <c r="H33" i="15"/>
  <c r="F33" i="15"/>
  <c r="X32" i="15"/>
  <c r="Y32" i="15" s="1"/>
  <c r="Z32" i="15" s="1"/>
  <c r="V32" i="15"/>
  <c r="AA32" i="15" s="1"/>
  <c r="AB32" i="15" s="1"/>
  <c r="U32" i="15"/>
  <c r="M32" i="15"/>
  <c r="K32" i="15"/>
  <c r="J32" i="15"/>
  <c r="H32" i="15"/>
  <c r="F32" i="15"/>
  <c r="Y31" i="15"/>
  <c r="Z31" i="15" s="1"/>
  <c r="X31" i="15"/>
  <c r="U31" i="15"/>
  <c r="V31" i="15" s="1"/>
  <c r="AA31" i="15" s="1"/>
  <c r="AB31" i="15" s="1"/>
  <c r="M31" i="15"/>
  <c r="L31" i="15"/>
  <c r="K31" i="15"/>
  <c r="J31" i="15"/>
  <c r="H31" i="15"/>
  <c r="F31" i="15"/>
  <c r="Z30" i="15"/>
  <c r="Y30" i="15"/>
  <c r="X30" i="15"/>
  <c r="U30" i="15"/>
  <c r="V30" i="15" s="1"/>
  <c r="M30" i="15"/>
  <c r="L30" i="15"/>
  <c r="K30" i="15"/>
  <c r="J30" i="15"/>
  <c r="H30" i="15"/>
  <c r="F30" i="15"/>
  <c r="Z29" i="15"/>
  <c r="Y29" i="15"/>
  <c r="X29" i="15"/>
  <c r="U29" i="15"/>
  <c r="V29" i="15" s="1"/>
  <c r="M29" i="15"/>
  <c r="K29" i="15"/>
  <c r="J29" i="15"/>
  <c r="H29" i="15"/>
  <c r="F29" i="15"/>
  <c r="Y28" i="15"/>
  <c r="Z28" i="15" s="1"/>
  <c r="X28" i="15"/>
  <c r="U28" i="15"/>
  <c r="V28" i="15" s="1"/>
  <c r="M28" i="15"/>
  <c r="L28" i="15"/>
  <c r="K28" i="15"/>
  <c r="J28" i="15"/>
  <c r="H28" i="15"/>
  <c r="F28" i="15"/>
  <c r="Z27" i="15"/>
  <c r="X27" i="15"/>
  <c r="Y27" i="15" s="1"/>
  <c r="V27" i="15"/>
  <c r="AA27" i="15" s="1"/>
  <c r="AB27" i="15" s="1"/>
  <c r="U27" i="15"/>
  <c r="M27" i="15"/>
  <c r="K27" i="15"/>
  <c r="J27" i="15"/>
  <c r="H27" i="15"/>
  <c r="F27" i="15"/>
  <c r="Z26" i="15"/>
  <c r="X26" i="15"/>
  <c r="Y26" i="15" s="1"/>
  <c r="U26" i="15"/>
  <c r="V26" i="15" s="1"/>
  <c r="AA26" i="15" s="1"/>
  <c r="AB26" i="15" s="1"/>
  <c r="M26" i="15"/>
  <c r="L26" i="15"/>
  <c r="K26" i="15"/>
  <c r="J26" i="15"/>
  <c r="H26" i="15"/>
  <c r="F26" i="15"/>
  <c r="Z25" i="15"/>
  <c r="Y25" i="15"/>
  <c r="X25" i="15"/>
  <c r="V25" i="15"/>
  <c r="AA25" i="15" s="1"/>
  <c r="AB25" i="15" s="1"/>
  <c r="U25" i="15"/>
  <c r="M25" i="15"/>
  <c r="K25" i="15"/>
  <c r="J25" i="15"/>
  <c r="H25" i="15"/>
  <c r="F25" i="15"/>
  <c r="AA24" i="15"/>
  <c r="AB24" i="15" s="1"/>
  <c r="Z24" i="15"/>
  <c r="X24" i="15"/>
  <c r="Y24" i="15" s="1"/>
  <c r="U24" i="15"/>
  <c r="V24" i="15" s="1"/>
  <c r="M24" i="15"/>
  <c r="K24" i="15"/>
  <c r="J24" i="15"/>
  <c r="H24" i="15"/>
  <c r="F24" i="15"/>
  <c r="AB23" i="15"/>
  <c r="Y23" i="15"/>
  <c r="Z23" i="15" s="1"/>
  <c r="AA23" i="15" s="1"/>
  <c r="X23" i="15"/>
  <c r="V23" i="15"/>
  <c r="U23" i="15"/>
  <c r="M23" i="15"/>
  <c r="K23" i="15"/>
  <c r="L27" i="15" s="1"/>
  <c r="J23" i="15"/>
  <c r="H23" i="15"/>
  <c r="F23" i="15"/>
  <c r="X22" i="15"/>
  <c r="Y22" i="15" s="1"/>
  <c r="Z22" i="15" s="1"/>
  <c r="U22" i="15"/>
  <c r="V22" i="15" s="1"/>
  <c r="M22" i="15"/>
  <c r="K22" i="15"/>
  <c r="J22" i="15"/>
  <c r="H22" i="15"/>
  <c r="F22" i="15"/>
  <c r="Z21" i="15"/>
  <c r="X21" i="15"/>
  <c r="Y21" i="15" s="1"/>
  <c r="U21" i="15"/>
  <c r="V21" i="15" s="1"/>
  <c r="AA21" i="15" s="1"/>
  <c r="AB21" i="15" s="1"/>
  <c r="Q21" i="15"/>
  <c r="M21" i="15"/>
  <c r="K21" i="15"/>
  <c r="L25" i="15" s="1"/>
  <c r="J21" i="15"/>
  <c r="H21" i="15"/>
  <c r="F21" i="15"/>
  <c r="Z20" i="15"/>
  <c r="Y20" i="15"/>
  <c r="X20" i="15"/>
  <c r="U20" i="15"/>
  <c r="V20" i="15" s="1"/>
  <c r="M20" i="15"/>
  <c r="K20" i="15"/>
  <c r="L24" i="15" s="1"/>
  <c r="J20" i="15"/>
  <c r="H20" i="15"/>
  <c r="F20" i="15"/>
  <c r="Z19" i="15"/>
  <c r="AA19" i="15" s="1"/>
  <c r="AB19" i="15" s="1"/>
  <c r="X19" i="15"/>
  <c r="Y19" i="15" s="1"/>
  <c r="U19" i="15"/>
  <c r="V19" i="15" s="1"/>
  <c r="M19" i="15"/>
  <c r="K19" i="15"/>
  <c r="J19" i="15"/>
  <c r="H19" i="15"/>
  <c r="F19" i="15"/>
  <c r="AB18" i="15"/>
  <c r="Z18" i="15"/>
  <c r="X18" i="15"/>
  <c r="Y18" i="15" s="1"/>
  <c r="U18" i="15"/>
  <c r="V18" i="15" s="1"/>
  <c r="AA18" i="15" s="1"/>
  <c r="O18" i="15"/>
  <c r="M18" i="15"/>
  <c r="K18" i="15"/>
  <c r="J18" i="15"/>
  <c r="H18" i="15"/>
  <c r="F18" i="15"/>
  <c r="X17" i="15"/>
  <c r="Y17" i="15" s="1"/>
  <c r="Z17" i="15" s="1"/>
  <c r="V17" i="15"/>
  <c r="U17" i="15"/>
  <c r="Q17" i="15"/>
  <c r="R21" i="15" s="1"/>
  <c r="S21" i="15" s="1"/>
  <c r="M17" i="15"/>
  <c r="K17" i="15"/>
  <c r="L21" i="15" s="1"/>
  <c r="J17" i="15"/>
  <c r="H17" i="15"/>
  <c r="F17" i="15"/>
  <c r="AB16" i="15"/>
  <c r="AA16" i="15"/>
  <c r="X16" i="15"/>
  <c r="Y16" i="15" s="1"/>
  <c r="Z16" i="15" s="1"/>
  <c r="U16" i="15"/>
  <c r="V16" i="15" s="1"/>
  <c r="Q16" i="15"/>
  <c r="R16" i="15" s="1"/>
  <c r="O16" i="15"/>
  <c r="M16" i="15"/>
  <c r="K16" i="15"/>
  <c r="J16" i="15"/>
  <c r="H16" i="15"/>
  <c r="F16" i="15"/>
  <c r="Z15" i="15"/>
  <c r="X15" i="15"/>
  <c r="Y15" i="15" s="1"/>
  <c r="U15" i="15"/>
  <c r="V15" i="15" s="1"/>
  <c r="AA15" i="15" s="1"/>
  <c r="AB15" i="15" s="1"/>
  <c r="Q15" i="15"/>
  <c r="R15" i="15" s="1"/>
  <c r="O15" i="15"/>
  <c r="M15" i="15"/>
  <c r="K15" i="15"/>
  <c r="J15" i="15"/>
  <c r="H15" i="15"/>
  <c r="F15" i="15"/>
  <c r="Z14" i="15"/>
  <c r="X14" i="15"/>
  <c r="Y14" i="15" s="1"/>
  <c r="U14" i="15"/>
  <c r="V14" i="15" s="1"/>
  <c r="AA14" i="15" s="1"/>
  <c r="AB14" i="15" s="1"/>
  <c r="Q14" i="15"/>
  <c r="M14" i="15"/>
  <c r="K14" i="15"/>
  <c r="J14" i="15"/>
  <c r="H14" i="15"/>
  <c r="F14" i="15"/>
  <c r="X13" i="15"/>
  <c r="Y13" i="15" s="1"/>
  <c r="Z13" i="15" s="1"/>
  <c r="U13" i="15"/>
  <c r="V13" i="15" s="1"/>
  <c r="AA13" i="15" s="1"/>
  <c r="AB13" i="15" s="1"/>
  <c r="R13" i="15"/>
  <c r="M13" i="15"/>
  <c r="K13" i="15"/>
  <c r="J13" i="15"/>
  <c r="H13" i="15"/>
  <c r="F13" i="15"/>
  <c r="Y12" i="15"/>
  <c r="Z12" i="15" s="1"/>
  <c r="X12" i="15"/>
  <c r="V12" i="15"/>
  <c r="AA12" i="15" s="1"/>
  <c r="AB12" i="15" s="1"/>
  <c r="U12" i="15"/>
  <c r="Q12" i="15"/>
  <c r="M12" i="15"/>
  <c r="K12" i="15"/>
  <c r="J12" i="15"/>
  <c r="H12" i="15"/>
  <c r="F12" i="15"/>
  <c r="Y11" i="15"/>
  <c r="Z11" i="15" s="1"/>
  <c r="X11" i="15"/>
  <c r="U11" i="15"/>
  <c r="V11" i="15" s="1"/>
  <c r="Q11" i="15"/>
  <c r="M11" i="15"/>
  <c r="K11" i="15"/>
  <c r="J11" i="15"/>
  <c r="H11" i="15"/>
  <c r="F11" i="15"/>
  <c r="X10" i="15"/>
  <c r="Y10" i="15" s="1"/>
  <c r="Z10" i="15" s="1"/>
  <c r="U10" i="15"/>
  <c r="V10" i="15" s="1"/>
  <c r="M10" i="15"/>
  <c r="L10" i="15"/>
  <c r="K10" i="15"/>
  <c r="J10" i="15"/>
  <c r="H10" i="15"/>
  <c r="F10" i="15"/>
  <c r="AA9" i="15"/>
  <c r="AB9" i="15" s="1"/>
  <c r="Y9" i="15"/>
  <c r="Z9" i="15" s="1"/>
  <c r="X9" i="15"/>
  <c r="V9" i="15"/>
  <c r="U9" i="15"/>
  <c r="M9" i="15"/>
  <c r="K9" i="15"/>
  <c r="J9" i="15"/>
  <c r="H9" i="15"/>
  <c r="F9" i="15"/>
  <c r="Z8" i="15"/>
  <c r="X8" i="15"/>
  <c r="Y8" i="15" s="1"/>
  <c r="U8" i="15"/>
  <c r="V8" i="15" s="1"/>
  <c r="M8" i="15"/>
  <c r="K8" i="15"/>
  <c r="J8" i="15"/>
  <c r="H8" i="15"/>
  <c r="F8" i="15"/>
  <c r="Y7" i="15"/>
  <c r="Z7" i="15" s="1"/>
  <c r="X7" i="15"/>
  <c r="V7" i="15"/>
  <c r="AA7" i="15" s="1"/>
  <c r="AB7" i="15" s="1"/>
  <c r="U7" i="15"/>
  <c r="M7" i="15"/>
  <c r="K7" i="15"/>
  <c r="J7" i="15"/>
  <c r="H7" i="15"/>
  <c r="F7" i="15"/>
  <c r="AB6" i="15"/>
  <c r="Z6" i="15"/>
  <c r="X6" i="15"/>
  <c r="Y6" i="15" s="1"/>
  <c r="U6" i="15"/>
  <c r="V6" i="15" s="1"/>
  <c r="AA6" i="15" s="1"/>
  <c r="Q6" i="15"/>
  <c r="M6" i="15"/>
  <c r="K6" i="15"/>
  <c r="J6" i="15"/>
  <c r="H6" i="15"/>
  <c r="F6" i="15"/>
  <c r="Y5" i="15"/>
  <c r="Z5" i="15" s="1"/>
  <c r="X5" i="15"/>
  <c r="U5" i="15"/>
  <c r="V5" i="15" s="1"/>
  <c r="AA5" i="15" s="1"/>
  <c r="AB5" i="15" s="1"/>
  <c r="Q5" i="15"/>
  <c r="M5" i="15"/>
  <c r="K5" i="15"/>
  <c r="L9" i="15" s="1"/>
  <c r="J5" i="15"/>
  <c r="H5" i="15"/>
  <c r="F5" i="15"/>
  <c r="X4" i="15"/>
  <c r="Y4" i="15" s="1"/>
  <c r="Z4" i="15" s="1"/>
  <c r="U4" i="15"/>
  <c r="V4" i="15" s="1"/>
  <c r="Q4" i="15"/>
  <c r="O4" i="15"/>
  <c r="M4" i="15"/>
  <c r="K4" i="15"/>
  <c r="L8" i="15" s="1"/>
  <c r="J4" i="15"/>
  <c r="H4" i="15"/>
  <c r="F4" i="15"/>
  <c r="X3" i="15"/>
  <c r="Y3" i="15" s="1"/>
  <c r="Z3" i="15" s="1"/>
  <c r="V3" i="15"/>
  <c r="AA3" i="15" s="1"/>
  <c r="AB3" i="15" s="1"/>
  <c r="U3" i="15"/>
  <c r="Q3" i="15"/>
  <c r="O3" i="15"/>
  <c r="M3" i="15"/>
  <c r="K3" i="15"/>
  <c r="J3" i="15"/>
  <c r="H3" i="15"/>
  <c r="F3" i="15"/>
  <c r="Y2" i="15"/>
  <c r="Z2" i="15" s="1"/>
  <c r="X2" i="15"/>
  <c r="U2" i="15"/>
  <c r="V2" i="15" s="1"/>
  <c r="AA2" i="15" s="1"/>
  <c r="AB2" i="15" s="1"/>
  <c r="Q2" i="15"/>
  <c r="M2" i="15"/>
  <c r="H2" i="15"/>
  <c r="F2" i="15"/>
  <c r="Q1" i="15"/>
  <c r="Y104" i="14"/>
  <c r="Z104" i="14" s="1"/>
  <c r="X104" i="14"/>
  <c r="U104" i="14"/>
  <c r="V104" i="14" s="1"/>
  <c r="AA104" i="14" s="1"/>
  <c r="AB104" i="14" s="1"/>
  <c r="M104" i="14"/>
  <c r="L104" i="14"/>
  <c r="K104" i="14"/>
  <c r="J104" i="14"/>
  <c r="I104" i="14"/>
  <c r="G104" i="14"/>
  <c r="AA103" i="14"/>
  <c r="AB103" i="14" s="1"/>
  <c r="X103" i="14"/>
  <c r="Y103" i="14" s="1"/>
  <c r="Z103" i="14" s="1"/>
  <c r="V103" i="14"/>
  <c r="U103" i="14"/>
  <c r="M103" i="14"/>
  <c r="K103" i="14"/>
  <c r="J103" i="14"/>
  <c r="I103" i="14"/>
  <c r="G103" i="14"/>
  <c r="X102" i="14"/>
  <c r="Y102" i="14" s="1"/>
  <c r="Z102" i="14" s="1"/>
  <c r="U102" i="14"/>
  <c r="V102" i="14" s="1"/>
  <c r="M102" i="14"/>
  <c r="K102" i="14"/>
  <c r="J102" i="14"/>
  <c r="I102" i="14"/>
  <c r="G102" i="14"/>
  <c r="Y101" i="14"/>
  <c r="Z101" i="14" s="1"/>
  <c r="X101" i="14"/>
  <c r="V101" i="14"/>
  <c r="U101" i="14"/>
  <c r="M101" i="14"/>
  <c r="K101" i="14"/>
  <c r="J101" i="14"/>
  <c r="I101" i="14"/>
  <c r="G101" i="14"/>
  <c r="X100" i="14"/>
  <c r="Y100" i="14" s="1"/>
  <c r="Z100" i="14" s="1"/>
  <c r="U100" i="14"/>
  <c r="V100" i="14" s="1"/>
  <c r="M100" i="14"/>
  <c r="K100" i="14"/>
  <c r="J100" i="14"/>
  <c r="I100" i="14"/>
  <c r="G100" i="14"/>
  <c r="Z99" i="14"/>
  <c r="Y99" i="14"/>
  <c r="X99" i="14"/>
  <c r="U99" i="14"/>
  <c r="V99" i="14" s="1"/>
  <c r="AA99" i="14" s="1"/>
  <c r="AB99" i="14" s="1"/>
  <c r="M99" i="14"/>
  <c r="K99" i="14"/>
  <c r="L103" i="14" s="1"/>
  <c r="J99" i="14"/>
  <c r="I99" i="14"/>
  <c r="G99" i="14"/>
  <c r="Z98" i="14"/>
  <c r="X98" i="14"/>
  <c r="Y98" i="14" s="1"/>
  <c r="V98" i="14"/>
  <c r="AA98" i="14" s="1"/>
  <c r="AB98" i="14" s="1"/>
  <c r="U98" i="14"/>
  <c r="M98" i="14"/>
  <c r="K98" i="14"/>
  <c r="L102" i="14" s="1"/>
  <c r="J98" i="14"/>
  <c r="I98" i="14"/>
  <c r="G98" i="14"/>
  <c r="X97" i="14"/>
  <c r="Y97" i="14" s="1"/>
  <c r="Z97" i="14" s="1"/>
  <c r="U97" i="14"/>
  <c r="V97" i="14" s="1"/>
  <c r="M97" i="14"/>
  <c r="K97" i="14"/>
  <c r="L101" i="14" s="1"/>
  <c r="J97" i="14"/>
  <c r="I97" i="14"/>
  <c r="G97" i="14"/>
  <c r="X96" i="14"/>
  <c r="Y96" i="14" s="1"/>
  <c r="Z96" i="14" s="1"/>
  <c r="V96" i="14"/>
  <c r="U96" i="14"/>
  <c r="M96" i="14"/>
  <c r="K96" i="14"/>
  <c r="J96" i="14"/>
  <c r="I96" i="14"/>
  <c r="G96" i="14"/>
  <c r="X95" i="14"/>
  <c r="Y95" i="14" s="1"/>
  <c r="Z95" i="14" s="1"/>
  <c r="U95" i="14"/>
  <c r="V95" i="14" s="1"/>
  <c r="M95" i="14"/>
  <c r="K95" i="14"/>
  <c r="J95" i="14"/>
  <c r="I95" i="14"/>
  <c r="G95" i="14"/>
  <c r="X94" i="14"/>
  <c r="Y94" i="14" s="1"/>
  <c r="Z94" i="14" s="1"/>
  <c r="AA94" i="14" s="1"/>
  <c r="AB94" i="14" s="1"/>
  <c r="V94" i="14"/>
  <c r="U94" i="14"/>
  <c r="M94" i="14"/>
  <c r="K94" i="14"/>
  <c r="J94" i="14"/>
  <c r="I94" i="14"/>
  <c r="G94" i="14"/>
  <c r="X93" i="14"/>
  <c r="Y93" i="14" s="1"/>
  <c r="Z93" i="14" s="1"/>
  <c r="U93" i="14"/>
  <c r="V93" i="14" s="1"/>
  <c r="M93" i="14"/>
  <c r="K93" i="14"/>
  <c r="J93" i="14"/>
  <c r="I93" i="14"/>
  <c r="G93" i="14"/>
  <c r="Z92" i="14"/>
  <c r="Y92" i="14"/>
  <c r="X92" i="14"/>
  <c r="U92" i="14"/>
  <c r="V92" i="14" s="1"/>
  <c r="AA92" i="14" s="1"/>
  <c r="AB92" i="14" s="1"/>
  <c r="M92" i="14"/>
  <c r="K92" i="14"/>
  <c r="J92" i="14"/>
  <c r="I92" i="14"/>
  <c r="G92" i="14"/>
  <c r="X91" i="14"/>
  <c r="Y91" i="14" s="1"/>
  <c r="Z91" i="14" s="1"/>
  <c r="V91" i="14"/>
  <c r="U91" i="14"/>
  <c r="M91" i="14"/>
  <c r="K91" i="14"/>
  <c r="J91" i="14"/>
  <c r="I91" i="14"/>
  <c r="G91" i="14"/>
  <c r="AA90" i="14"/>
  <c r="AB90" i="14" s="1"/>
  <c r="Z90" i="14"/>
  <c r="X90" i="14"/>
  <c r="Y90" i="14" s="1"/>
  <c r="V90" i="14"/>
  <c r="U90" i="14"/>
  <c r="M90" i="14"/>
  <c r="K90" i="14"/>
  <c r="J90" i="14"/>
  <c r="I90" i="14"/>
  <c r="G90" i="14"/>
  <c r="AA89" i="14"/>
  <c r="AB89" i="14" s="1"/>
  <c r="Y89" i="14"/>
  <c r="Z89" i="14" s="1"/>
  <c r="X89" i="14"/>
  <c r="V89" i="14"/>
  <c r="U89" i="14"/>
  <c r="M89" i="14"/>
  <c r="K89" i="14"/>
  <c r="J89" i="14"/>
  <c r="I89" i="14"/>
  <c r="G89" i="14"/>
  <c r="Y88" i="14"/>
  <c r="Z88" i="14" s="1"/>
  <c r="X88" i="14"/>
  <c r="U88" i="14"/>
  <c r="V88" i="14" s="1"/>
  <c r="M88" i="14"/>
  <c r="K88" i="14"/>
  <c r="J88" i="14"/>
  <c r="I88" i="14"/>
  <c r="G88" i="14"/>
  <c r="Y87" i="14"/>
  <c r="Z87" i="14" s="1"/>
  <c r="X87" i="14"/>
  <c r="V87" i="14"/>
  <c r="U87" i="14"/>
  <c r="M87" i="14"/>
  <c r="K87" i="14"/>
  <c r="J87" i="14"/>
  <c r="I87" i="14"/>
  <c r="G87" i="14"/>
  <c r="Z86" i="14"/>
  <c r="X86" i="14"/>
  <c r="Y86" i="14" s="1"/>
  <c r="U86" i="14"/>
  <c r="V86" i="14" s="1"/>
  <c r="AA86" i="14" s="1"/>
  <c r="AB86" i="14" s="1"/>
  <c r="M86" i="14"/>
  <c r="K86" i="14"/>
  <c r="L90" i="14" s="1"/>
  <c r="J86" i="14"/>
  <c r="I86" i="14"/>
  <c r="G86" i="14"/>
  <c r="Y85" i="14"/>
  <c r="Z85" i="14" s="1"/>
  <c r="X85" i="14"/>
  <c r="V85" i="14"/>
  <c r="AA85" i="14" s="1"/>
  <c r="AB85" i="14" s="1"/>
  <c r="U85" i="14"/>
  <c r="M85" i="14"/>
  <c r="K85" i="14"/>
  <c r="J85" i="14"/>
  <c r="I85" i="14"/>
  <c r="G85" i="14"/>
  <c r="Z84" i="14"/>
  <c r="X84" i="14"/>
  <c r="Y84" i="14" s="1"/>
  <c r="V84" i="14"/>
  <c r="U84" i="14"/>
  <c r="M84" i="14"/>
  <c r="K84" i="14"/>
  <c r="J84" i="14"/>
  <c r="I84" i="14"/>
  <c r="G84" i="14"/>
  <c r="Y83" i="14"/>
  <c r="Z83" i="14" s="1"/>
  <c r="X83" i="14"/>
  <c r="U83" i="14"/>
  <c r="V83" i="14" s="1"/>
  <c r="AA83" i="14" s="1"/>
  <c r="AB83" i="14" s="1"/>
  <c r="M83" i="14"/>
  <c r="K83" i="14"/>
  <c r="L87" i="14" s="1"/>
  <c r="J83" i="14"/>
  <c r="I83" i="14"/>
  <c r="G83" i="14"/>
  <c r="Z82" i="14"/>
  <c r="Y82" i="14"/>
  <c r="X82" i="14"/>
  <c r="U82" i="14"/>
  <c r="V82" i="14" s="1"/>
  <c r="AA82" i="14" s="1"/>
  <c r="AB82" i="14" s="1"/>
  <c r="M82" i="14"/>
  <c r="K82" i="14"/>
  <c r="L85" i="14" s="1"/>
  <c r="J82" i="14"/>
  <c r="I82" i="14"/>
  <c r="G82" i="14"/>
  <c r="Z81" i="14"/>
  <c r="X81" i="14"/>
  <c r="Y81" i="14" s="1"/>
  <c r="V81" i="14"/>
  <c r="AA81" i="14" s="1"/>
  <c r="AB81" i="14" s="1"/>
  <c r="U81" i="14"/>
  <c r="M81" i="14"/>
  <c r="L81" i="14"/>
  <c r="K81" i="14"/>
  <c r="J81" i="14"/>
  <c r="I81" i="14"/>
  <c r="G81" i="14"/>
  <c r="Y80" i="14"/>
  <c r="Z80" i="14" s="1"/>
  <c r="X80" i="14"/>
  <c r="V80" i="14"/>
  <c r="U80" i="14"/>
  <c r="M80" i="14"/>
  <c r="K80" i="14"/>
  <c r="L84" i="14" s="1"/>
  <c r="J80" i="14"/>
  <c r="I80" i="14"/>
  <c r="G80" i="14"/>
  <c r="X79" i="14"/>
  <c r="Y79" i="14" s="1"/>
  <c r="Z79" i="14" s="1"/>
  <c r="U79" i="14"/>
  <c r="V79" i="14" s="1"/>
  <c r="AA79" i="14" s="1"/>
  <c r="AB79" i="14" s="1"/>
  <c r="M79" i="14"/>
  <c r="K79" i="14"/>
  <c r="J79" i="14"/>
  <c r="I79" i="14"/>
  <c r="G79" i="14"/>
  <c r="X78" i="14"/>
  <c r="Y78" i="14" s="1"/>
  <c r="Z78" i="14" s="1"/>
  <c r="V78" i="14"/>
  <c r="AA78" i="14" s="1"/>
  <c r="AB78" i="14" s="1"/>
  <c r="U78" i="14"/>
  <c r="M78" i="14"/>
  <c r="K78" i="14"/>
  <c r="J78" i="14"/>
  <c r="I78" i="14"/>
  <c r="G78" i="14"/>
  <c r="Y77" i="14"/>
  <c r="Z77" i="14" s="1"/>
  <c r="X77" i="14"/>
  <c r="U77" i="14"/>
  <c r="V77" i="14" s="1"/>
  <c r="AA77" i="14" s="1"/>
  <c r="AB77" i="14" s="1"/>
  <c r="M77" i="14"/>
  <c r="K77" i="14"/>
  <c r="J77" i="14"/>
  <c r="I77" i="14"/>
  <c r="G77" i="14"/>
  <c r="Y76" i="14"/>
  <c r="Z76" i="14" s="1"/>
  <c r="X76" i="14"/>
  <c r="U76" i="14"/>
  <c r="V76" i="14" s="1"/>
  <c r="AA76" i="14" s="1"/>
  <c r="AB76" i="14" s="1"/>
  <c r="M76" i="14"/>
  <c r="K76" i="14"/>
  <c r="J76" i="14"/>
  <c r="I76" i="14"/>
  <c r="G76" i="14"/>
  <c r="X75" i="14"/>
  <c r="Y75" i="14" s="1"/>
  <c r="Z75" i="14" s="1"/>
  <c r="AA75" i="14" s="1"/>
  <c r="AB75" i="14" s="1"/>
  <c r="V75" i="14"/>
  <c r="U75" i="14"/>
  <c r="M75" i="14"/>
  <c r="K75" i="14"/>
  <c r="J75" i="14"/>
  <c r="I75" i="14"/>
  <c r="G75" i="14"/>
  <c r="X74" i="14"/>
  <c r="Y74" i="14" s="1"/>
  <c r="Z74" i="14" s="1"/>
  <c r="AA74" i="14" s="1"/>
  <c r="AB74" i="14" s="1"/>
  <c r="U74" i="14"/>
  <c r="V74" i="14" s="1"/>
  <c r="M74" i="14"/>
  <c r="K74" i="14"/>
  <c r="J74" i="14"/>
  <c r="I74" i="14"/>
  <c r="G74" i="14"/>
  <c r="Z73" i="14"/>
  <c r="Y73" i="14"/>
  <c r="X73" i="14"/>
  <c r="U73" i="14"/>
  <c r="V73" i="14" s="1"/>
  <c r="AA73" i="14" s="1"/>
  <c r="AB73" i="14" s="1"/>
  <c r="M73" i="14"/>
  <c r="L73" i="14"/>
  <c r="K73" i="14"/>
  <c r="J73" i="14"/>
  <c r="I73" i="14"/>
  <c r="G73" i="14"/>
  <c r="AA72" i="14"/>
  <c r="AB72" i="14" s="1"/>
  <c r="Z72" i="14"/>
  <c r="X72" i="14"/>
  <c r="Y72" i="14" s="1"/>
  <c r="V72" i="14"/>
  <c r="U72" i="14"/>
  <c r="M72" i="14"/>
  <c r="K72" i="14"/>
  <c r="J72" i="14"/>
  <c r="I72" i="14"/>
  <c r="G72" i="14"/>
  <c r="AA71" i="14"/>
  <c r="AB71" i="14" s="1"/>
  <c r="Y71" i="14"/>
  <c r="Z71" i="14" s="1"/>
  <c r="X71" i="14"/>
  <c r="U71" i="14"/>
  <c r="V71" i="14" s="1"/>
  <c r="M71" i="14"/>
  <c r="L71" i="14"/>
  <c r="K71" i="14"/>
  <c r="J71" i="14"/>
  <c r="I71" i="14"/>
  <c r="G71" i="14"/>
  <c r="Y70" i="14"/>
  <c r="Z70" i="14" s="1"/>
  <c r="X70" i="14"/>
  <c r="U70" i="14"/>
  <c r="V70" i="14" s="1"/>
  <c r="AA70" i="14" s="1"/>
  <c r="AB70" i="14" s="1"/>
  <c r="M70" i="14"/>
  <c r="L70" i="14"/>
  <c r="K70" i="14"/>
  <c r="J70" i="14"/>
  <c r="I70" i="14"/>
  <c r="G70" i="14"/>
  <c r="AA69" i="14"/>
  <c r="AB69" i="14" s="1"/>
  <c r="X69" i="14"/>
  <c r="Y69" i="14" s="1"/>
  <c r="Z69" i="14" s="1"/>
  <c r="V69" i="14"/>
  <c r="U69" i="14"/>
  <c r="M69" i="14"/>
  <c r="K69" i="14"/>
  <c r="J69" i="14"/>
  <c r="I69" i="14"/>
  <c r="G69" i="14"/>
  <c r="X68" i="14"/>
  <c r="Y68" i="14" s="1"/>
  <c r="Z68" i="14" s="1"/>
  <c r="AA68" i="14" s="1"/>
  <c r="AB68" i="14" s="1"/>
  <c r="V68" i="14"/>
  <c r="U68" i="14"/>
  <c r="M68" i="14"/>
  <c r="K68" i="14"/>
  <c r="J68" i="14"/>
  <c r="I68" i="14"/>
  <c r="G68" i="14"/>
  <c r="Z67" i="14"/>
  <c r="Y67" i="14"/>
  <c r="X67" i="14"/>
  <c r="V67" i="14"/>
  <c r="U67" i="14"/>
  <c r="M67" i="14"/>
  <c r="K67" i="14"/>
  <c r="L69" i="14" s="1"/>
  <c r="J67" i="14"/>
  <c r="I67" i="14"/>
  <c r="G67" i="14"/>
  <c r="Z66" i="14"/>
  <c r="Y66" i="14"/>
  <c r="X66" i="14"/>
  <c r="V66" i="14"/>
  <c r="U66" i="14"/>
  <c r="M66" i="14"/>
  <c r="K66" i="14"/>
  <c r="J66" i="14"/>
  <c r="I66" i="14"/>
  <c r="G66" i="14"/>
  <c r="Z65" i="14"/>
  <c r="AA65" i="14" s="1"/>
  <c r="AB65" i="14" s="1"/>
  <c r="X65" i="14"/>
  <c r="Y65" i="14" s="1"/>
  <c r="U65" i="14"/>
  <c r="V65" i="14" s="1"/>
  <c r="M65" i="14"/>
  <c r="K65" i="14"/>
  <c r="J65" i="14"/>
  <c r="I65" i="14"/>
  <c r="G65" i="14"/>
  <c r="Z64" i="14"/>
  <c r="Y64" i="14"/>
  <c r="X64" i="14"/>
  <c r="V64" i="14"/>
  <c r="U64" i="14"/>
  <c r="M64" i="14"/>
  <c r="K64" i="14"/>
  <c r="L68" i="14" s="1"/>
  <c r="J64" i="14"/>
  <c r="I64" i="14"/>
  <c r="G64" i="14"/>
  <c r="Z63" i="14"/>
  <c r="AA63" i="14" s="1"/>
  <c r="AB63" i="14" s="1"/>
  <c r="X63" i="14"/>
  <c r="Y63" i="14" s="1"/>
  <c r="V63" i="14"/>
  <c r="U63" i="14"/>
  <c r="M63" i="14"/>
  <c r="K63" i="14"/>
  <c r="J63" i="14"/>
  <c r="I63" i="14"/>
  <c r="G63" i="14"/>
  <c r="AA62" i="14"/>
  <c r="AB62" i="14" s="1"/>
  <c r="Y62" i="14"/>
  <c r="Z62" i="14" s="1"/>
  <c r="X62" i="14"/>
  <c r="U62" i="14"/>
  <c r="V62" i="14" s="1"/>
  <c r="M62" i="14"/>
  <c r="K62" i="14"/>
  <c r="J62" i="14"/>
  <c r="I62" i="14"/>
  <c r="G62" i="14"/>
  <c r="Z61" i="14"/>
  <c r="Y61" i="14"/>
  <c r="X61" i="14"/>
  <c r="V61" i="14"/>
  <c r="AA61" i="14" s="1"/>
  <c r="AB61" i="14" s="1"/>
  <c r="U61" i="14"/>
  <c r="M61" i="14"/>
  <c r="K61" i="14"/>
  <c r="J61" i="14"/>
  <c r="I61" i="14"/>
  <c r="G61" i="14"/>
  <c r="Z60" i="14"/>
  <c r="X60" i="14"/>
  <c r="Y60" i="14" s="1"/>
  <c r="V60" i="14"/>
  <c r="U60" i="14"/>
  <c r="M60" i="14"/>
  <c r="K60" i="14"/>
  <c r="L64" i="14" s="1"/>
  <c r="J60" i="14"/>
  <c r="I60" i="14"/>
  <c r="G60" i="14"/>
  <c r="AB59" i="14"/>
  <c r="Y59" i="14"/>
  <c r="Z59" i="14" s="1"/>
  <c r="X59" i="14"/>
  <c r="U59" i="14"/>
  <c r="V59" i="14" s="1"/>
  <c r="AA59" i="14" s="1"/>
  <c r="M59" i="14"/>
  <c r="K59" i="14"/>
  <c r="L63" i="14" s="1"/>
  <c r="J59" i="14"/>
  <c r="I59" i="14"/>
  <c r="G59" i="14"/>
  <c r="Z58" i="14"/>
  <c r="Y58" i="14"/>
  <c r="X58" i="14"/>
  <c r="U58" i="14"/>
  <c r="V58" i="14" s="1"/>
  <c r="AA58" i="14" s="1"/>
  <c r="AB58" i="14" s="1"/>
  <c r="M58" i="14"/>
  <c r="K58" i="14"/>
  <c r="L62" i="14" s="1"/>
  <c r="J58" i="14"/>
  <c r="I58" i="14"/>
  <c r="G58" i="14"/>
  <c r="Z57" i="14"/>
  <c r="X57" i="14"/>
  <c r="Y57" i="14" s="1"/>
  <c r="V57" i="14"/>
  <c r="AA57" i="14" s="1"/>
  <c r="AB57" i="14" s="1"/>
  <c r="U57" i="14"/>
  <c r="M57" i="14"/>
  <c r="L57" i="14"/>
  <c r="K57" i="14"/>
  <c r="J57" i="14"/>
  <c r="I57" i="14"/>
  <c r="G57" i="14"/>
  <c r="Y56" i="14"/>
  <c r="Z56" i="14" s="1"/>
  <c r="X56" i="14"/>
  <c r="V56" i="14"/>
  <c r="AA56" i="14" s="1"/>
  <c r="AB56" i="14" s="1"/>
  <c r="U56" i="14"/>
  <c r="M56" i="14"/>
  <c r="K56" i="14"/>
  <c r="L60" i="14" s="1"/>
  <c r="J56" i="14"/>
  <c r="I56" i="14"/>
  <c r="G56" i="14"/>
  <c r="X55" i="14"/>
  <c r="Y55" i="14" s="1"/>
  <c r="Z55" i="14" s="1"/>
  <c r="U55" i="14"/>
  <c r="V55" i="14" s="1"/>
  <c r="AA55" i="14" s="1"/>
  <c r="AB55" i="14" s="1"/>
  <c r="M55" i="14"/>
  <c r="L55" i="14"/>
  <c r="K55" i="14"/>
  <c r="J55" i="14"/>
  <c r="I55" i="14"/>
  <c r="G55" i="14"/>
  <c r="X54" i="14"/>
  <c r="Y54" i="14" s="1"/>
  <c r="Z54" i="14" s="1"/>
  <c r="V54" i="14"/>
  <c r="U54" i="14"/>
  <c r="M54" i="14"/>
  <c r="K54" i="14"/>
  <c r="J54" i="14"/>
  <c r="I54" i="14"/>
  <c r="G54" i="14"/>
  <c r="Y53" i="14"/>
  <c r="Z53" i="14" s="1"/>
  <c r="X53" i="14"/>
  <c r="U53" i="14"/>
  <c r="V53" i="14" s="1"/>
  <c r="AA53" i="14" s="1"/>
  <c r="AB53" i="14" s="1"/>
  <c r="M53" i="14"/>
  <c r="K53" i="14"/>
  <c r="J53" i="14"/>
  <c r="I53" i="14"/>
  <c r="G53" i="14"/>
  <c r="Y52" i="14"/>
  <c r="Z52" i="14" s="1"/>
  <c r="X52" i="14"/>
  <c r="U52" i="14"/>
  <c r="V52" i="14" s="1"/>
  <c r="AA52" i="14" s="1"/>
  <c r="AB52" i="14" s="1"/>
  <c r="M52" i="14"/>
  <c r="L52" i="14"/>
  <c r="K52" i="14"/>
  <c r="L56" i="14" s="1"/>
  <c r="J52" i="14"/>
  <c r="I52" i="14"/>
  <c r="G52" i="14"/>
  <c r="X51" i="14"/>
  <c r="Y51" i="14" s="1"/>
  <c r="Z51" i="14" s="1"/>
  <c r="V51" i="14"/>
  <c r="AA51" i="14" s="1"/>
  <c r="AB51" i="14" s="1"/>
  <c r="U51" i="14"/>
  <c r="M51" i="14"/>
  <c r="L51" i="14"/>
  <c r="K51" i="14"/>
  <c r="J51" i="14"/>
  <c r="I51" i="14"/>
  <c r="G51" i="14"/>
  <c r="X50" i="14"/>
  <c r="Y50" i="14" s="1"/>
  <c r="Z50" i="14" s="1"/>
  <c r="U50" i="14"/>
  <c r="V50" i="14" s="1"/>
  <c r="M50" i="14"/>
  <c r="K50" i="14"/>
  <c r="J50" i="14"/>
  <c r="I50" i="14"/>
  <c r="G50" i="14"/>
  <c r="Z49" i="14"/>
  <c r="Y49" i="14"/>
  <c r="X49" i="14"/>
  <c r="U49" i="14"/>
  <c r="V49" i="14" s="1"/>
  <c r="AA49" i="14" s="1"/>
  <c r="AB49" i="14" s="1"/>
  <c r="M49" i="14"/>
  <c r="L49" i="14"/>
  <c r="K49" i="14"/>
  <c r="J49" i="14"/>
  <c r="I49" i="14"/>
  <c r="G49" i="14"/>
  <c r="AA48" i="14"/>
  <c r="AB48" i="14" s="1"/>
  <c r="Z48" i="14"/>
  <c r="X48" i="14"/>
  <c r="Y48" i="14" s="1"/>
  <c r="V48" i="14"/>
  <c r="U48" i="14"/>
  <c r="M48" i="14"/>
  <c r="K48" i="14"/>
  <c r="J48" i="14"/>
  <c r="I48" i="14"/>
  <c r="G48" i="14"/>
  <c r="AA47" i="14"/>
  <c r="AB47" i="14" s="1"/>
  <c r="Y47" i="14"/>
  <c r="Z47" i="14" s="1"/>
  <c r="X47" i="14"/>
  <c r="U47" i="14"/>
  <c r="V47" i="14" s="1"/>
  <c r="M47" i="14"/>
  <c r="L47" i="14"/>
  <c r="K47" i="14"/>
  <c r="J47" i="14"/>
  <c r="I47" i="14"/>
  <c r="G47" i="14"/>
  <c r="Y46" i="14"/>
  <c r="Z46" i="14" s="1"/>
  <c r="X46" i="14"/>
  <c r="U46" i="14"/>
  <c r="V46" i="14" s="1"/>
  <c r="AA46" i="14" s="1"/>
  <c r="AB46" i="14" s="1"/>
  <c r="M46" i="14"/>
  <c r="L46" i="14"/>
  <c r="K46" i="14"/>
  <c r="J46" i="14"/>
  <c r="I46" i="14"/>
  <c r="G46" i="14"/>
  <c r="X45" i="14"/>
  <c r="Y45" i="14" s="1"/>
  <c r="Z45" i="14" s="1"/>
  <c r="AA45" i="14" s="1"/>
  <c r="AB45" i="14" s="1"/>
  <c r="V45" i="14"/>
  <c r="U45" i="14"/>
  <c r="M45" i="14"/>
  <c r="K45" i="14"/>
  <c r="J45" i="14"/>
  <c r="I45" i="14"/>
  <c r="G45" i="14"/>
  <c r="X44" i="14"/>
  <c r="Y44" i="14" s="1"/>
  <c r="Z44" i="14" s="1"/>
  <c r="AA44" i="14" s="1"/>
  <c r="AB44" i="14" s="1"/>
  <c r="V44" i="14"/>
  <c r="U44" i="14"/>
  <c r="M44" i="14"/>
  <c r="K44" i="14"/>
  <c r="J44" i="14"/>
  <c r="I44" i="14"/>
  <c r="G44" i="14"/>
  <c r="Y43" i="14"/>
  <c r="Z43" i="14" s="1"/>
  <c r="X43" i="14"/>
  <c r="V43" i="14"/>
  <c r="U43" i="14"/>
  <c r="M43" i="14"/>
  <c r="K43" i="14"/>
  <c r="J43" i="14"/>
  <c r="I43" i="14"/>
  <c r="G43" i="14"/>
  <c r="Z42" i="14"/>
  <c r="Y42" i="14"/>
  <c r="X42" i="14"/>
  <c r="V42" i="14"/>
  <c r="U42" i="14"/>
  <c r="M42" i="14"/>
  <c r="K42" i="14"/>
  <c r="J42" i="14"/>
  <c r="I42" i="14"/>
  <c r="G42" i="14"/>
  <c r="Z41" i="14"/>
  <c r="AA41" i="14" s="1"/>
  <c r="AB41" i="14" s="1"/>
  <c r="X41" i="14"/>
  <c r="Y41" i="14" s="1"/>
  <c r="U41" i="14"/>
  <c r="V41" i="14" s="1"/>
  <c r="M41" i="14"/>
  <c r="K41" i="14"/>
  <c r="L45" i="14" s="1"/>
  <c r="J41" i="14"/>
  <c r="I41" i="14"/>
  <c r="G41" i="14"/>
  <c r="Z40" i="14"/>
  <c r="Y40" i="14"/>
  <c r="X40" i="14"/>
  <c r="V40" i="14"/>
  <c r="U40" i="14"/>
  <c r="M40" i="14"/>
  <c r="K40" i="14"/>
  <c r="L44" i="14" s="1"/>
  <c r="J40" i="14"/>
  <c r="I40" i="14"/>
  <c r="G40" i="14"/>
  <c r="AA39" i="14"/>
  <c r="AB39" i="14" s="1"/>
  <c r="Z39" i="14"/>
  <c r="X39" i="14"/>
  <c r="Y39" i="14" s="1"/>
  <c r="V39" i="14"/>
  <c r="U39" i="14"/>
  <c r="M39" i="14"/>
  <c r="K39" i="14"/>
  <c r="J39" i="14"/>
  <c r="I39" i="14"/>
  <c r="G39" i="14"/>
  <c r="AA38" i="14"/>
  <c r="AB38" i="14" s="1"/>
  <c r="Y38" i="14"/>
  <c r="Z38" i="14" s="1"/>
  <c r="X38" i="14"/>
  <c r="U38" i="14"/>
  <c r="V38" i="14" s="1"/>
  <c r="M38" i="14"/>
  <c r="K38" i="14"/>
  <c r="J38" i="14"/>
  <c r="I38" i="14"/>
  <c r="G38" i="14"/>
  <c r="Z37" i="14"/>
  <c r="Y37" i="14"/>
  <c r="X37" i="14"/>
  <c r="V37" i="14"/>
  <c r="AA37" i="14" s="1"/>
  <c r="AB37" i="14" s="1"/>
  <c r="U37" i="14"/>
  <c r="M37" i="14"/>
  <c r="K37" i="14"/>
  <c r="J37" i="14"/>
  <c r="I37" i="14"/>
  <c r="G37" i="14"/>
  <c r="Z36" i="14"/>
  <c r="X36" i="14"/>
  <c r="Y36" i="14" s="1"/>
  <c r="V36" i="14"/>
  <c r="U36" i="14"/>
  <c r="M36" i="14"/>
  <c r="K36" i="14"/>
  <c r="L40" i="14" s="1"/>
  <c r="J36" i="14"/>
  <c r="I36" i="14"/>
  <c r="G36" i="14"/>
  <c r="AB35" i="14"/>
  <c r="Y35" i="14"/>
  <c r="Z35" i="14" s="1"/>
  <c r="X35" i="14"/>
  <c r="U35" i="14"/>
  <c r="V35" i="14" s="1"/>
  <c r="AA35" i="14" s="1"/>
  <c r="M35" i="14"/>
  <c r="K35" i="14"/>
  <c r="L39" i="14" s="1"/>
  <c r="J35" i="14"/>
  <c r="I35" i="14"/>
  <c r="G35" i="14"/>
  <c r="Z34" i="14"/>
  <c r="Y34" i="14"/>
  <c r="X34" i="14"/>
  <c r="U34" i="14"/>
  <c r="V34" i="14" s="1"/>
  <c r="AA34" i="14" s="1"/>
  <c r="AB34" i="14" s="1"/>
  <c r="M34" i="14"/>
  <c r="K34" i="14"/>
  <c r="L38" i="14" s="1"/>
  <c r="J34" i="14"/>
  <c r="I34" i="14"/>
  <c r="G34" i="14"/>
  <c r="Z33" i="14"/>
  <c r="X33" i="14"/>
  <c r="Y33" i="14" s="1"/>
  <c r="V33" i="14"/>
  <c r="AA33" i="14" s="1"/>
  <c r="AB33" i="14" s="1"/>
  <c r="U33" i="14"/>
  <c r="M33" i="14"/>
  <c r="K33" i="14"/>
  <c r="J33" i="14"/>
  <c r="I33" i="14"/>
  <c r="G33" i="14"/>
  <c r="Y32" i="14"/>
  <c r="Z32" i="14" s="1"/>
  <c r="X32" i="14"/>
  <c r="V32" i="14"/>
  <c r="U32" i="14"/>
  <c r="M32" i="14"/>
  <c r="K32" i="14"/>
  <c r="L36" i="14" s="1"/>
  <c r="J32" i="14"/>
  <c r="I32" i="14"/>
  <c r="G32" i="14"/>
  <c r="X31" i="14"/>
  <c r="Y31" i="14" s="1"/>
  <c r="Z31" i="14" s="1"/>
  <c r="U31" i="14"/>
  <c r="V31" i="14" s="1"/>
  <c r="M31" i="14"/>
  <c r="L31" i="14"/>
  <c r="K31" i="14"/>
  <c r="J31" i="14"/>
  <c r="I31" i="14"/>
  <c r="G31" i="14"/>
  <c r="X30" i="14"/>
  <c r="Y30" i="14" s="1"/>
  <c r="Z30" i="14" s="1"/>
  <c r="U30" i="14"/>
  <c r="V30" i="14" s="1"/>
  <c r="AA30" i="14" s="1"/>
  <c r="AB30" i="14" s="1"/>
  <c r="M30" i="14"/>
  <c r="L30" i="14"/>
  <c r="K30" i="14"/>
  <c r="J30" i="14"/>
  <c r="I30" i="14"/>
  <c r="G30" i="14"/>
  <c r="Y29" i="14"/>
  <c r="Z29" i="14" s="1"/>
  <c r="X29" i="14"/>
  <c r="V29" i="14"/>
  <c r="AA29" i="14" s="1"/>
  <c r="AB29" i="14" s="1"/>
  <c r="U29" i="14"/>
  <c r="M29" i="14"/>
  <c r="K29" i="14"/>
  <c r="L33" i="14" s="1"/>
  <c r="J29" i="14"/>
  <c r="I29" i="14"/>
  <c r="G29" i="14"/>
  <c r="Y28" i="14"/>
  <c r="Z28" i="14" s="1"/>
  <c r="X28" i="14"/>
  <c r="V28" i="14"/>
  <c r="AA28" i="14" s="1"/>
  <c r="AB28" i="14" s="1"/>
  <c r="U28" i="14"/>
  <c r="M28" i="14"/>
  <c r="L28" i="14"/>
  <c r="K28" i="14"/>
  <c r="J28" i="14"/>
  <c r="I28" i="14"/>
  <c r="G28" i="14"/>
  <c r="Z27" i="14"/>
  <c r="AA27" i="14" s="1"/>
  <c r="AB27" i="14" s="1"/>
  <c r="X27" i="14"/>
  <c r="Y27" i="14" s="1"/>
  <c r="V27" i="14"/>
  <c r="U27" i="14"/>
  <c r="M27" i="14"/>
  <c r="K27" i="14"/>
  <c r="J27" i="14"/>
  <c r="I27" i="14"/>
  <c r="G27" i="14"/>
  <c r="Y26" i="14"/>
  <c r="Z26" i="14" s="1"/>
  <c r="X26" i="14"/>
  <c r="U26" i="14"/>
  <c r="V26" i="14" s="1"/>
  <c r="AA26" i="14" s="1"/>
  <c r="AB26" i="14" s="1"/>
  <c r="M26" i="14"/>
  <c r="K26" i="14"/>
  <c r="J26" i="14"/>
  <c r="X25" i="14"/>
  <c r="Y25" i="14" s="1"/>
  <c r="Z25" i="14" s="1"/>
  <c r="V25" i="14"/>
  <c r="U25" i="14"/>
  <c r="M25" i="14"/>
  <c r="L25" i="14"/>
  <c r="K25" i="14"/>
  <c r="J25" i="14"/>
  <c r="H25" i="14"/>
  <c r="F25" i="14"/>
  <c r="Y24" i="14"/>
  <c r="Z24" i="14" s="1"/>
  <c r="X24" i="14"/>
  <c r="U24" i="14"/>
  <c r="V24" i="14" s="1"/>
  <c r="AA24" i="14" s="1"/>
  <c r="AB24" i="14" s="1"/>
  <c r="M24" i="14"/>
  <c r="K24" i="14"/>
  <c r="J24" i="14"/>
  <c r="H24" i="14"/>
  <c r="F24" i="14"/>
  <c r="Y23" i="14"/>
  <c r="Z23" i="14" s="1"/>
  <c r="X23" i="14"/>
  <c r="U23" i="14"/>
  <c r="V23" i="14" s="1"/>
  <c r="AA23" i="14" s="1"/>
  <c r="AB23" i="14" s="1"/>
  <c r="M23" i="14"/>
  <c r="L23" i="14"/>
  <c r="K23" i="14"/>
  <c r="L27" i="14" s="1"/>
  <c r="J23" i="14"/>
  <c r="H23" i="14"/>
  <c r="F23" i="14"/>
  <c r="X22" i="14"/>
  <c r="Y22" i="14" s="1"/>
  <c r="Z22" i="14" s="1"/>
  <c r="V22" i="14"/>
  <c r="AA22" i="14" s="1"/>
  <c r="AB22" i="14" s="1"/>
  <c r="U22" i="14"/>
  <c r="M22" i="14"/>
  <c r="K22" i="14"/>
  <c r="J22" i="14"/>
  <c r="H22" i="14"/>
  <c r="F22" i="14"/>
  <c r="Y21" i="14"/>
  <c r="Z21" i="14" s="1"/>
  <c r="X21" i="14"/>
  <c r="V21" i="14"/>
  <c r="U21" i="14"/>
  <c r="M21" i="14"/>
  <c r="K21" i="14"/>
  <c r="J21" i="14"/>
  <c r="H21" i="14"/>
  <c r="F21" i="14"/>
  <c r="X20" i="14"/>
  <c r="Y20" i="14" s="1"/>
  <c r="Z20" i="14" s="1"/>
  <c r="V20" i="14"/>
  <c r="U20" i="14"/>
  <c r="M20" i="14"/>
  <c r="K20" i="14"/>
  <c r="J20" i="14"/>
  <c r="H20" i="14"/>
  <c r="F20" i="14"/>
  <c r="Z19" i="14"/>
  <c r="AA19" i="14" s="1"/>
  <c r="AB19" i="14" s="1"/>
  <c r="X19" i="14"/>
  <c r="Y19" i="14" s="1"/>
  <c r="U19" i="14"/>
  <c r="V19" i="14" s="1"/>
  <c r="M19" i="14"/>
  <c r="L19" i="14"/>
  <c r="K19" i="14"/>
  <c r="J19" i="14"/>
  <c r="H19" i="14"/>
  <c r="F19" i="14"/>
  <c r="Y18" i="14"/>
  <c r="Z18" i="14" s="1"/>
  <c r="X18" i="14"/>
  <c r="U18" i="14"/>
  <c r="V18" i="14" s="1"/>
  <c r="AA18" i="14" s="1"/>
  <c r="AB18" i="14" s="1"/>
  <c r="O18" i="14"/>
  <c r="M18" i="14"/>
  <c r="K18" i="14"/>
  <c r="J18" i="14"/>
  <c r="H18" i="14"/>
  <c r="F18" i="14"/>
  <c r="Y17" i="14"/>
  <c r="Z17" i="14" s="1"/>
  <c r="X17" i="14"/>
  <c r="U17" i="14"/>
  <c r="V17" i="14" s="1"/>
  <c r="AA17" i="14" s="1"/>
  <c r="AB17" i="14" s="1"/>
  <c r="Q17" i="14"/>
  <c r="R21" i="14" s="1"/>
  <c r="S21" i="14" s="1"/>
  <c r="Q21" i="14" s="1"/>
  <c r="M17" i="14"/>
  <c r="L17" i="14"/>
  <c r="K17" i="14"/>
  <c r="J17" i="14"/>
  <c r="H17" i="14"/>
  <c r="F17" i="14"/>
  <c r="X16" i="14"/>
  <c r="Y16" i="14" s="1"/>
  <c r="Z16" i="14" s="1"/>
  <c r="U16" i="14"/>
  <c r="V16" i="14" s="1"/>
  <c r="AA16" i="14" s="1"/>
  <c r="AB16" i="14" s="1"/>
  <c r="Q16" i="14"/>
  <c r="R16" i="14" s="1"/>
  <c r="O16" i="14"/>
  <c r="M16" i="14"/>
  <c r="L16" i="14"/>
  <c r="K16" i="14"/>
  <c r="J16" i="14"/>
  <c r="H16" i="14"/>
  <c r="F16" i="14"/>
  <c r="X15" i="14"/>
  <c r="Y15" i="14" s="1"/>
  <c r="Z15" i="14" s="1"/>
  <c r="AA15" i="14" s="1"/>
  <c r="AB15" i="14" s="1"/>
  <c r="U15" i="14"/>
  <c r="V15" i="14" s="1"/>
  <c r="R15" i="14"/>
  <c r="Q15" i="14"/>
  <c r="O15" i="14"/>
  <c r="M15" i="14"/>
  <c r="K15" i="14"/>
  <c r="J15" i="14"/>
  <c r="H15" i="14"/>
  <c r="F15" i="14"/>
  <c r="Z14" i="14"/>
  <c r="Y14" i="14"/>
  <c r="X14" i="14"/>
  <c r="V14" i="14"/>
  <c r="U14" i="14"/>
  <c r="Q14" i="14"/>
  <c r="M14" i="14"/>
  <c r="K14" i="14"/>
  <c r="J14" i="14"/>
  <c r="H14" i="14"/>
  <c r="F14" i="14"/>
  <c r="X13" i="14"/>
  <c r="Y13" i="14" s="1"/>
  <c r="Z13" i="14" s="1"/>
  <c r="U13" i="14"/>
  <c r="V13" i="14" s="1"/>
  <c r="R13" i="14"/>
  <c r="M13" i="14"/>
  <c r="K13" i="14"/>
  <c r="J13" i="14"/>
  <c r="H13" i="14"/>
  <c r="F13" i="14"/>
  <c r="Y12" i="14"/>
  <c r="Z12" i="14" s="1"/>
  <c r="X12" i="14"/>
  <c r="V12" i="14"/>
  <c r="U12" i="14"/>
  <c r="Q12" i="14"/>
  <c r="M12" i="14"/>
  <c r="K12" i="14"/>
  <c r="L15" i="14" s="1"/>
  <c r="J12" i="14"/>
  <c r="H12" i="14"/>
  <c r="F12" i="14"/>
  <c r="X11" i="14"/>
  <c r="Y11" i="14" s="1"/>
  <c r="Z11" i="14" s="1"/>
  <c r="AA11" i="14" s="1"/>
  <c r="AB11" i="14" s="1"/>
  <c r="V11" i="14"/>
  <c r="U11" i="14"/>
  <c r="Q11" i="14"/>
  <c r="M11" i="14"/>
  <c r="K11" i="14"/>
  <c r="J11" i="14"/>
  <c r="H11" i="14"/>
  <c r="F11" i="14"/>
  <c r="Z10" i="14"/>
  <c r="Y10" i="14"/>
  <c r="X10" i="14"/>
  <c r="U10" i="14"/>
  <c r="V10" i="14" s="1"/>
  <c r="M10" i="14"/>
  <c r="K10" i="14"/>
  <c r="L14" i="14" s="1"/>
  <c r="J10" i="14"/>
  <c r="H10" i="14"/>
  <c r="F10" i="14"/>
  <c r="Y9" i="14"/>
  <c r="Z9" i="14" s="1"/>
  <c r="X9" i="14"/>
  <c r="U9" i="14"/>
  <c r="V9" i="14" s="1"/>
  <c r="AA9" i="14" s="1"/>
  <c r="AB9" i="14" s="1"/>
  <c r="M9" i="14"/>
  <c r="K9" i="14"/>
  <c r="L13" i="14" s="1"/>
  <c r="J9" i="14"/>
  <c r="H9" i="14"/>
  <c r="F9" i="14"/>
  <c r="Z8" i="14"/>
  <c r="Y8" i="14"/>
  <c r="X8" i="14"/>
  <c r="V8" i="14"/>
  <c r="U8" i="14"/>
  <c r="M8" i="14"/>
  <c r="K8" i="14"/>
  <c r="J8" i="14"/>
  <c r="H8" i="14"/>
  <c r="F8" i="14"/>
  <c r="X7" i="14"/>
  <c r="Y7" i="14" s="1"/>
  <c r="Z7" i="14" s="1"/>
  <c r="AA7" i="14" s="1"/>
  <c r="AB7" i="14" s="1"/>
  <c r="U7" i="14"/>
  <c r="V7" i="14" s="1"/>
  <c r="M7" i="14"/>
  <c r="K7" i="14"/>
  <c r="L11" i="14" s="1"/>
  <c r="J7" i="14"/>
  <c r="H7" i="14"/>
  <c r="F7" i="14"/>
  <c r="Z6" i="14"/>
  <c r="Y6" i="14"/>
  <c r="X6" i="14"/>
  <c r="U6" i="14"/>
  <c r="V6" i="14" s="1"/>
  <c r="AA6" i="14" s="1"/>
  <c r="AB6" i="14" s="1"/>
  <c r="Q6" i="14"/>
  <c r="M6" i="14"/>
  <c r="K6" i="14"/>
  <c r="J6" i="14"/>
  <c r="H6" i="14"/>
  <c r="F6" i="14"/>
  <c r="X5" i="14"/>
  <c r="Y5" i="14" s="1"/>
  <c r="Z5" i="14" s="1"/>
  <c r="U5" i="14"/>
  <c r="V5" i="14" s="1"/>
  <c r="AA5" i="14" s="1"/>
  <c r="AB5" i="14" s="1"/>
  <c r="Q5" i="14"/>
  <c r="M5" i="14"/>
  <c r="K5" i="14"/>
  <c r="J5" i="14"/>
  <c r="H5" i="14"/>
  <c r="F5" i="14"/>
  <c r="X4" i="14"/>
  <c r="Y4" i="14" s="1"/>
  <c r="Z4" i="14" s="1"/>
  <c r="U4" i="14"/>
  <c r="V4" i="14" s="1"/>
  <c r="AA4" i="14" s="1"/>
  <c r="AB4" i="14" s="1"/>
  <c r="Q4" i="14"/>
  <c r="O4" i="14"/>
  <c r="M4" i="14"/>
  <c r="K4" i="14"/>
  <c r="L8" i="14" s="1"/>
  <c r="J4" i="14"/>
  <c r="H4" i="14"/>
  <c r="F4" i="14"/>
  <c r="X3" i="14"/>
  <c r="Y3" i="14" s="1"/>
  <c r="Z3" i="14" s="1"/>
  <c r="V3" i="14"/>
  <c r="U3" i="14"/>
  <c r="Q3" i="14"/>
  <c r="O3" i="14"/>
  <c r="M3" i="14"/>
  <c r="K3" i="14"/>
  <c r="J3" i="14"/>
  <c r="H3" i="14"/>
  <c r="F3" i="14"/>
  <c r="Y2" i="14"/>
  <c r="Z2" i="14" s="1"/>
  <c r="X2" i="14"/>
  <c r="V2" i="14"/>
  <c r="AA2" i="14" s="1"/>
  <c r="AB2" i="14" s="1"/>
  <c r="U2" i="14"/>
  <c r="Q2" i="14"/>
  <c r="M2" i="14"/>
  <c r="H2" i="14"/>
  <c r="F2" i="14"/>
  <c r="Q1" i="14"/>
  <c r="Y167" i="13"/>
  <c r="Z167" i="13" s="1"/>
  <c r="X167" i="13"/>
  <c r="V167" i="13"/>
  <c r="U167" i="13"/>
  <c r="M167" i="13"/>
  <c r="K167" i="13"/>
  <c r="J167" i="13"/>
  <c r="I167" i="13"/>
  <c r="G167" i="13"/>
  <c r="X166" i="13"/>
  <c r="Y166" i="13" s="1"/>
  <c r="Z166" i="13" s="1"/>
  <c r="U166" i="13"/>
  <c r="V166" i="13" s="1"/>
  <c r="M166" i="13"/>
  <c r="K166" i="13"/>
  <c r="J166" i="13"/>
  <c r="I166" i="13"/>
  <c r="G166" i="13"/>
  <c r="Z165" i="13"/>
  <c r="Y165" i="13"/>
  <c r="X165" i="13"/>
  <c r="U165" i="13"/>
  <c r="V165" i="13" s="1"/>
  <c r="AA165" i="13" s="1"/>
  <c r="AB165" i="13" s="1"/>
  <c r="M165" i="13"/>
  <c r="K165" i="13"/>
  <c r="L167" i="13" s="1"/>
  <c r="J165" i="13"/>
  <c r="I165" i="13"/>
  <c r="G165" i="13"/>
  <c r="Y164" i="13"/>
  <c r="Z164" i="13" s="1"/>
  <c r="X164" i="13"/>
  <c r="V164" i="13"/>
  <c r="U164" i="13"/>
  <c r="M164" i="13"/>
  <c r="L164" i="13"/>
  <c r="K164" i="13"/>
  <c r="L166" i="13" s="1"/>
  <c r="J164" i="13"/>
  <c r="I164" i="13"/>
  <c r="G164" i="13"/>
  <c r="Z163" i="13"/>
  <c r="X163" i="13"/>
  <c r="Y163" i="13" s="1"/>
  <c r="V163" i="13"/>
  <c r="AA163" i="13" s="1"/>
  <c r="AB163" i="13" s="1"/>
  <c r="U163" i="13"/>
  <c r="M163" i="13"/>
  <c r="L163" i="13"/>
  <c r="K163" i="13"/>
  <c r="J163" i="13"/>
  <c r="I163" i="13"/>
  <c r="G163" i="13"/>
  <c r="Y162" i="13"/>
  <c r="Z162" i="13" s="1"/>
  <c r="AA162" i="13" s="1"/>
  <c r="AB162" i="13" s="1"/>
  <c r="X162" i="13"/>
  <c r="U162" i="13"/>
  <c r="V162" i="13" s="1"/>
  <c r="M162" i="13"/>
  <c r="L162" i="13"/>
  <c r="K162" i="13"/>
  <c r="J162" i="13"/>
  <c r="I162" i="13"/>
  <c r="G162" i="13"/>
  <c r="Y161" i="13"/>
  <c r="Z161" i="13" s="1"/>
  <c r="X161" i="13"/>
  <c r="U161" i="13"/>
  <c r="V161" i="13" s="1"/>
  <c r="AA161" i="13" s="1"/>
  <c r="AB161" i="13" s="1"/>
  <c r="M161" i="13"/>
  <c r="K161" i="13"/>
  <c r="J161" i="13"/>
  <c r="I161" i="13"/>
  <c r="G161" i="13"/>
  <c r="X160" i="13"/>
  <c r="Y160" i="13" s="1"/>
  <c r="Z160" i="13" s="1"/>
  <c r="U160" i="13"/>
  <c r="V160" i="13" s="1"/>
  <c r="M160" i="13"/>
  <c r="K160" i="13"/>
  <c r="J160" i="13"/>
  <c r="I160" i="13"/>
  <c r="G160" i="13"/>
  <c r="Y159" i="13"/>
  <c r="Z159" i="13" s="1"/>
  <c r="X159" i="13"/>
  <c r="U159" i="13"/>
  <c r="V159" i="13" s="1"/>
  <c r="M159" i="13"/>
  <c r="K159" i="13"/>
  <c r="J159" i="13"/>
  <c r="I159" i="13"/>
  <c r="G159" i="13"/>
  <c r="Y158" i="13"/>
  <c r="Z158" i="13" s="1"/>
  <c r="X158" i="13"/>
  <c r="U158" i="13"/>
  <c r="V158" i="13" s="1"/>
  <c r="M158" i="13"/>
  <c r="K158" i="13"/>
  <c r="J158" i="13"/>
  <c r="I158" i="13"/>
  <c r="G158" i="13"/>
  <c r="X157" i="13"/>
  <c r="Y157" i="13" s="1"/>
  <c r="Z157" i="13" s="1"/>
  <c r="U157" i="13"/>
  <c r="V157" i="13" s="1"/>
  <c r="M157" i="13"/>
  <c r="K157" i="13"/>
  <c r="L161" i="13" s="1"/>
  <c r="J157" i="13"/>
  <c r="I157" i="13"/>
  <c r="G157" i="13"/>
  <c r="Y156" i="13"/>
  <c r="Z156" i="13" s="1"/>
  <c r="X156" i="13"/>
  <c r="U156" i="13"/>
  <c r="V156" i="13" s="1"/>
  <c r="M156" i="13"/>
  <c r="K156" i="13"/>
  <c r="L160" i="13" s="1"/>
  <c r="J156" i="13"/>
  <c r="I156" i="13"/>
  <c r="G156" i="13"/>
  <c r="X155" i="13"/>
  <c r="Y155" i="13" s="1"/>
  <c r="Z155" i="13" s="1"/>
  <c r="AA155" i="13" s="1"/>
  <c r="AB155" i="13" s="1"/>
  <c r="V155" i="13"/>
  <c r="U155" i="13"/>
  <c r="M155" i="13"/>
  <c r="K155" i="13"/>
  <c r="J155" i="13"/>
  <c r="I155" i="13"/>
  <c r="G155" i="13"/>
  <c r="Y154" i="13"/>
  <c r="Z154" i="13" s="1"/>
  <c r="AA154" i="13" s="1"/>
  <c r="AB154" i="13" s="1"/>
  <c r="X154" i="13"/>
  <c r="U154" i="13"/>
  <c r="V154" i="13" s="1"/>
  <c r="M154" i="13"/>
  <c r="K154" i="13"/>
  <c r="J154" i="13"/>
  <c r="I154" i="13"/>
  <c r="G154" i="13"/>
  <c r="Y153" i="13"/>
  <c r="Z153" i="13" s="1"/>
  <c r="X153" i="13"/>
  <c r="U153" i="13"/>
  <c r="V153" i="13" s="1"/>
  <c r="M153" i="13"/>
  <c r="K153" i="13"/>
  <c r="L154" i="13" s="1"/>
  <c r="J153" i="13"/>
  <c r="I153" i="13"/>
  <c r="G153" i="13"/>
  <c r="Z152" i="13"/>
  <c r="Y152" i="13"/>
  <c r="X152" i="13"/>
  <c r="U152" i="13"/>
  <c r="V152" i="13" s="1"/>
  <c r="AA152" i="13" s="1"/>
  <c r="AB152" i="13" s="1"/>
  <c r="M152" i="13"/>
  <c r="K152" i="13"/>
  <c r="J152" i="13"/>
  <c r="I152" i="13"/>
  <c r="G152" i="13"/>
  <c r="X151" i="13"/>
  <c r="Y151" i="13" s="1"/>
  <c r="Z151" i="13" s="1"/>
  <c r="AA151" i="13" s="1"/>
  <c r="AB151" i="13" s="1"/>
  <c r="V151" i="13"/>
  <c r="U151" i="13"/>
  <c r="M151" i="13"/>
  <c r="L151" i="13"/>
  <c r="K151" i="13"/>
  <c r="J151" i="13"/>
  <c r="I151" i="13"/>
  <c r="G151" i="13"/>
  <c r="X150" i="13"/>
  <c r="Y150" i="13" s="1"/>
  <c r="Z150" i="13" s="1"/>
  <c r="U150" i="13"/>
  <c r="V150" i="13" s="1"/>
  <c r="AA150" i="13" s="1"/>
  <c r="AB150" i="13" s="1"/>
  <c r="M150" i="13"/>
  <c r="K150" i="13"/>
  <c r="J150" i="13"/>
  <c r="I150" i="13"/>
  <c r="G150" i="13"/>
  <c r="Y149" i="13"/>
  <c r="Z149" i="13" s="1"/>
  <c r="X149" i="13"/>
  <c r="U149" i="13"/>
  <c r="V149" i="13" s="1"/>
  <c r="AA149" i="13" s="1"/>
  <c r="AB149" i="13" s="1"/>
  <c r="M149" i="13"/>
  <c r="K149" i="13"/>
  <c r="J149" i="13"/>
  <c r="I149" i="13"/>
  <c r="G149" i="13"/>
  <c r="X148" i="13"/>
  <c r="Y148" i="13" s="1"/>
  <c r="Z148" i="13" s="1"/>
  <c r="V148" i="13"/>
  <c r="U148" i="13"/>
  <c r="M148" i="13"/>
  <c r="K148" i="13"/>
  <c r="L152" i="13" s="1"/>
  <c r="J148" i="13"/>
  <c r="I148" i="13"/>
  <c r="G148" i="13"/>
  <c r="X147" i="13"/>
  <c r="Y147" i="13" s="1"/>
  <c r="Z147" i="13" s="1"/>
  <c r="U147" i="13"/>
  <c r="V147" i="13" s="1"/>
  <c r="M147" i="13"/>
  <c r="K147" i="13"/>
  <c r="L150" i="13" s="1"/>
  <c r="J147" i="13"/>
  <c r="I147" i="13"/>
  <c r="G147" i="13"/>
  <c r="AB146" i="13"/>
  <c r="X146" i="13"/>
  <c r="Y146" i="13" s="1"/>
  <c r="Z146" i="13" s="1"/>
  <c r="U146" i="13"/>
  <c r="V146" i="13" s="1"/>
  <c r="AA146" i="13" s="1"/>
  <c r="M146" i="13"/>
  <c r="K146" i="13"/>
  <c r="J146" i="13"/>
  <c r="I146" i="13"/>
  <c r="G146" i="13"/>
  <c r="X145" i="13"/>
  <c r="Y145" i="13" s="1"/>
  <c r="Z145" i="13" s="1"/>
  <c r="U145" i="13"/>
  <c r="V145" i="13" s="1"/>
  <c r="AA145" i="13" s="1"/>
  <c r="AB145" i="13" s="1"/>
  <c r="M145" i="13"/>
  <c r="K145" i="13"/>
  <c r="J145" i="13"/>
  <c r="I145" i="13"/>
  <c r="G145" i="13"/>
  <c r="X144" i="13"/>
  <c r="Y144" i="13" s="1"/>
  <c r="Z144" i="13" s="1"/>
  <c r="V144" i="13"/>
  <c r="U144" i="13"/>
  <c r="M144" i="13"/>
  <c r="K144" i="13"/>
  <c r="J144" i="13"/>
  <c r="I144" i="13"/>
  <c r="G144" i="13"/>
  <c r="Y143" i="13"/>
  <c r="Z143" i="13" s="1"/>
  <c r="X143" i="13"/>
  <c r="V143" i="13"/>
  <c r="U143" i="13"/>
  <c r="M143" i="13"/>
  <c r="K143" i="13"/>
  <c r="J143" i="13"/>
  <c r="I143" i="13"/>
  <c r="G143" i="13"/>
  <c r="X142" i="13"/>
  <c r="Y142" i="13" s="1"/>
  <c r="Z142" i="13" s="1"/>
  <c r="U142" i="13"/>
  <c r="V142" i="13" s="1"/>
  <c r="M142" i="13"/>
  <c r="K142" i="13"/>
  <c r="J142" i="13"/>
  <c r="I142" i="13"/>
  <c r="G142" i="13"/>
  <c r="Z141" i="13"/>
  <c r="Y141" i="13"/>
  <c r="X141" i="13"/>
  <c r="V141" i="13"/>
  <c r="AA141" i="13" s="1"/>
  <c r="AB141" i="13" s="1"/>
  <c r="U141" i="13"/>
  <c r="M141" i="13"/>
  <c r="K141" i="13"/>
  <c r="J141" i="13"/>
  <c r="I141" i="13"/>
  <c r="G141" i="13"/>
  <c r="Y140" i="13"/>
  <c r="Z140" i="13" s="1"/>
  <c r="X140" i="13"/>
  <c r="U140" i="13"/>
  <c r="V140" i="13" s="1"/>
  <c r="M140" i="13"/>
  <c r="K140" i="13"/>
  <c r="L142" i="13" s="1"/>
  <c r="J140" i="13"/>
  <c r="I140" i="13"/>
  <c r="G140" i="13"/>
  <c r="Z139" i="13"/>
  <c r="AA139" i="13" s="1"/>
  <c r="AB139" i="13" s="1"/>
  <c r="X139" i="13"/>
  <c r="Y139" i="13" s="1"/>
  <c r="V139" i="13"/>
  <c r="U139" i="13"/>
  <c r="M139" i="13"/>
  <c r="L139" i="13"/>
  <c r="K139" i="13"/>
  <c r="J139" i="13"/>
  <c r="I139" i="13"/>
  <c r="G139" i="13"/>
  <c r="Y138" i="13"/>
  <c r="Z138" i="13" s="1"/>
  <c r="AA138" i="13" s="1"/>
  <c r="AB138" i="13" s="1"/>
  <c r="X138" i="13"/>
  <c r="U138" i="13"/>
  <c r="V138" i="13" s="1"/>
  <c r="M138" i="13"/>
  <c r="L138" i="13"/>
  <c r="K138" i="13"/>
  <c r="J138" i="13"/>
  <c r="I138" i="13"/>
  <c r="G138" i="13"/>
  <c r="AA137" i="13"/>
  <c r="AB137" i="13" s="1"/>
  <c r="Y137" i="13"/>
  <c r="Z137" i="13" s="1"/>
  <c r="X137" i="13"/>
  <c r="U137" i="13"/>
  <c r="V137" i="13" s="1"/>
  <c r="M137" i="13"/>
  <c r="K137" i="13"/>
  <c r="J137" i="13"/>
  <c r="I137" i="13"/>
  <c r="G137" i="13"/>
  <c r="Z136" i="13"/>
  <c r="X136" i="13"/>
  <c r="Y136" i="13" s="1"/>
  <c r="U136" i="13"/>
  <c r="V136" i="13" s="1"/>
  <c r="AA136" i="13" s="1"/>
  <c r="AB136" i="13" s="1"/>
  <c r="M136" i="13"/>
  <c r="K136" i="13"/>
  <c r="J136" i="13"/>
  <c r="I136" i="13"/>
  <c r="G136" i="13"/>
  <c r="AB135" i="13"/>
  <c r="X135" i="13"/>
  <c r="Y135" i="13" s="1"/>
  <c r="Z135" i="13" s="1"/>
  <c r="U135" i="13"/>
  <c r="V135" i="13" s="1"/>
  <c r="AA135" i="13" s="1"/>
  <c r="M135" i="13"/>
  <c r="K135" i="13"/>
  <c r="J135" i="13"/>
  <c r="I135" i="13"/>
  <c r="G135" i="13"/>
  <c r="X134" i="13"/>
  <c r="Y134" i="13" s="1"/>
  <c r="Z134" i="13" s="1"/>
  <c r="U134" i="13"/>
  <c r="V134" i="13" s="1"/>
  <c r="AA134" i="13" s="1"/>
  <c r="AB134" i="13" s="1"/>
  <c r="M134" i="13"/>
  <c r="K134" i="13"/>
  <c r="J134" i="13"/>
  <c r="I134" i="13"/>
  <c r="G134" i="13"/>
  <c r="X133" i="13"/>
  <c r="Y133" i="13" s="1"/>
  <c r="Z133" i="13" s="1"/>
  <c r="AA133" i="13" s="1"/>
  <c r="AB133" i="13" s="1"/>
  <c r="U133" i="13"/>
  <c r="V133" i="13" s="1"/>
  <c r="M133" i="13"/>
  <c r="K133" i="13"/>
  <c r="L137" i="13" s="1"/>
  <c r="J133" i="13"/>
  <c r="I133" i="13"/>
  <c r="G133" i="13"/>
  <c r="Z132" i="13"/>
  <c r="Y132" i="13"/>
  <c r="X132" i="13"/>
  <c r="U132" i="13"/>
  <c r="V132" i="13" s="1"/>
  <c r="AA132" i="13" s="1"/>
  <c r="AB132" i="13" s="1"/>
  <c r="M132" i="13"/>
  <c r="K132" i="13"/>
  <c r="L136" i="13" s="1"/>
  <c r="J132" i="13"/>
  <c r="I132" i="13"/>
  <c r="G132" i="13"/>
  <c r="AA131" i="13"/>
  <c r="AB131" i="13" s="1"/>
  <c r="Z131" i="13"/>
  <c r="X131" i="13"/>
  <c r="Y131" i="13" s="1"/>
  <c r="V131" i="13"/>
  <c r="U131" i="13"/>
  <c r="M131" i="13"/>
  <c r="K131" i="13"/>
  <c r="J131" i="13"/>
  <c r="I131" i="13"/>
  <c r="G131" i="13"/>
  <c r="AA130" i="13"/>
  <c r="AB130" i="13" s="1"/>
  <c r="Y130" i="13"/>
  <c r="Z130" i="13" s="1"/>
  <c r="X130" i="13"/>
  <c r="U130" i="13"/>
  <c r="V130" i="13" s="1"/>
  <c r="M130" i="13"/>
  <c r="K130" i="13"/>
  <c r="J130" i="13"/>
  <c r="I130" i="13"/>
  <c r="G130" i="13"/>
  <c r="Y129" i="13"/>
  <c r="Z129" i="13" s="1"/>
  <c r="X129" i="13"/>
  <c r="U129" i="13"/>
  <c r="V129" i="13" s="1"/>
  <c r="M129" i="13"/>
  <c r="K129" i="13"/>
  <c r="L133" i="13" s="1"/>
  <c r="J129" i="13"/>
  <c r="I129" i="13"/>
  <c r="G129" i="13"/>
  <c r="Y128" i="13"/>
  <c r="Z128" i="13" s="1"/>
  <c r="X128" i="13"/>
  <c r="V128" i="13"/>
  <c r="U128" i="13"/>
  <c r="M128" i="13"/>
  <c r="K128" i="13"/>
  <c r="J128" i="13"/>
  <c r="I128" i="13"/>
  <c r="G128" i="13"/>
  <c r="X127" i="13"/>
  <c r="Y127" i="13" s="1"/>
  <c r="Z127" i="13" s="1"/>
  <c r="V127" i="13"/>
  <c r="AA127" i="13" s="1"/>
  <c r="AB127" i="13" s="1"/>
  <c r="U127" i="13"/>
  <c r="M127" i="13"/>
  <c r="K127" i="13"/>
  <c r="J127" i="13"/>
  <c r="I127" i="13"/>
  <c r="G127" i="13"/>
  <c r="X126" i="13"/>
  <c r="Y126" i="13" s="1"/>
  <c r="Z126" i="13" s="1"/>
  <c r="AA126" i="13" s="1"/>
  <c r="AB126" i="13" s="1"/>
  <c r="U126" i="13"/>
  <c r="V126" i="13" s="1"/>
  <c r="M126" i="13"/>
  <c r="K126" i="13"/>
  <c r="J126" i="13"/>
  <c r="I126" i="13"/>
  <c r="G126" i="13"/>
  <c r="Y125" i="13"/>
  <c r="Z125" i="13" s="1"/>
  <c r="X125" i="13"/>
  <c r="U125" i="13"/>
  <c r="V125" i="13" s="1"/>
  <c r="AA125" i="13" s="1"/>
  <c r="AB125" i="13" s="1"/>
  <c r="M125" i="13"/>
  <c r="K125" i="13"/>
  <c r="J125" i="13"/>
  <c r="I125" i="13"/>
  <c r="G125" i="13"/>
  <c r="X124" i="13"/>
  <c r="Y124" i="13" s="1"/>
  <c r="Z124" i="13" s="1"/>
  <c r="V124" i="13"/>
  <c r="AA124" i="13" s="1"/>
  <c r="AB124" i="13" s="1"/>
  <c r="U124" i="13"/>
  <c r="M124" i="13"/>
  <c r="K124" i="13"/>
  <c r="J124" i="13"/>
  <c r="I124" i="13"/>
  <c r="G124" i="13"/>
  <c r="Y123" i="13"/>
  <c r="Z123" i="13" s="1"/>
  <c r="X123" i="13"/>
  <c r="U123" i="13"/>
  <c r="V123" i="13" s="1"/>
  <c r="M123" i="13"/>
  <c r="K123" i="13"/>
  <c r="J123" i="13"/>
  <c r="I123" i="13"/>
  <c r="G123" i="13"/>
  <c r="Y122" i="13"/>
  <c r="Z122" i="13" s="1"/>
  <c r="X122" i="13"/>
  <c r="V122" i="13"/>
  <c r="AA122" i="13" s="1"/>
  <c r="AB122" i="13" s="1"/>
  <c r="U122" i="13"/>
  <c r="M122" i="13"/>
  <c r="K122" i="13"/>
  <c r="L126" i="13" s="1"/>
  <c r="J122" i="13"/>
  <c r="I122" i="13"/>
  <c r="G122" i="13"/>
  <c r="AA121" i="13"/>
  <c r="AB121" i="13" s="1"/>
  <c r="Y121" i="13"/>
  <c r="Z121" i="13" s="1"/>
  <c r="X121" i="13"/>
  <c r="V121" i="13"/>
  <c r="U121" i="13"/>
  <c r="M121" i="13"/>
  <c r="K121" i="13"/>
  <c r="J121" i="13"/>
  <c r="I121" i="13"/>
  <c r="G121" i="13"/>
  <c r="Y120" i="13"/>
  <c r="Z120" i="13" s="1"/>
  <c r="X120" i="13"/>
  <c r="U120" i="13"/>
  <c r="V120" i="13" s="1"/>
  <c r="M120" i="13"/>
  <c r="K120" i="13"/>
  <c r="J120" i="13"/>
  <c r="I120" i="13"/>
  <c r="G120" i="13"/>
  <c r="Y119" i="13"/>
  <c r="Z119" i="13" s="1"/>
  <c r="AA119" i="13" s="1"/>
  <c r="AB119" i="13" s="1"/>
  <c r="X119" i="13"/>
  <c r="V119" i="13"/>
  <c r="U119" i="13"/>
  <c r="M119" i="13"/>
  <c r="K119" i="13"/>
  <c r="J119" i="13"/>
  <c r="I119" i="13"/>
  <c r="G119" i="13"/>
  <c r="Z118" i="13"/>
  <c r="Y118" i="13"/>
  <c r="X118" i="13"/>
  <c r="U118" i="13"/>
  <c r="V118" i="13" s="1"/>
  <c r="M118" i="13"/>
  <c r="K118" i="13"/>
  <c r="J118" i="13"/>
  <c r="I118" i="13"/>
  <c r="G118" i="13"/>
  <c r="Y117" i="13"/>
  <c r="Z117" i="13" s="1"/>
  <c r="X117" i="13"/>
  <c r="U117" i="13"/>
  <c r="V117" i="13" s="1"/>
  <c r="AA117" i="13" s="1"/>
  <c r="AB117" i="13" s="1"/>
  <c r="M117" i="13"/>
  <c r="K117" i="13"/>
  <c r="L121" i="13" s="1"/>
  <c r="J117" i="13"/>
  <c r="I117" i="13"/>
  <c r="G117" i="13"/>
  <c r="Y116" i="13"/>
  <c r="Z116" i="13" s="1"/>
  <c r="X116" i="13"/>
  <c r="U116" i="13"/>
  <c r="V116" i="13" s="1"/>
  <c r="M116" i="13"/>
  <c r="K116" i="13"/>
  <c r="J116" i="13"/>
  <c r="I116" i="13"/>
  <c r="G116" i="13"/>
  <c r="Z115" i="13"/>
  <c r="AA115" i="13" s="1"/>
  <c r="AB115" i="13" s="1"/>
  <c r="X115" i="13"/>
  <c r="Y115" i="13" s="1"/>
  <c r="V115" i="13"/>
  <c r="U115" i="13"/>
  <c r="M115" i="13"/>
  <c r="K115" i="13"/>
  <c r="J115" i="13"/>
  <c r="I115" i="13"/>
  <c r="G115" i="13"/>
  <c r="Y114" i="13"/>
  <c r="Z114" i="13" s="1"/>
  <c r="AA114" i="13" s="1"/>
  <c r="AB114" i="13" s="1"/>
  <c r="X114" i="13"/>
  <c r="U114" i="13"/>
  <c r="V114" i="13" s="1"/>
  <c r="M114" i="13"/>
  <c r="K114" i="13"/>
  <c r="J114" i="13"/>
  <c r="I114" i="13"/>
  <c r="G114" i="13"/>
  <c r="Y113" i="13"/>
  <c r="Z113" i="13" s="1"/>
  <c r="X113" i="13"/>
  <c r="U113" i="13"/>
  <c r="V113" i="13" s="1"/>
  <c r="AA113" i="13" s="1"/>
  <c r="AB113" i="13" s="1"/>
  <c r="M113" i="13"/>
  <c r="K113" i="13"/>
  <c r="J113" i="13"/>
  <c r="I113" i="13"/>
  <c r="G113" i="13"/>
  <c r="X112" i="13"/>
  <c r="Y112" i="13" s="1"/>
  <c r="Z112" i="13" s="1"/>
  <c r="U112" i="13"/>
  <c r="V112" i="13" s="1"/>
  <c r="M112" i="13"/>
  <c r="K112" i="13"/>
  <c r="L116" i="13" s="1"/>
  <c r="J112" i="13"/>
  <c r="I112" i="13"/>
  <c r="G112" i="13"/>
  <c r="Y111" i="13"/>
  <c r="Z111" i="13" s="1"/>
  <c r="X111" i="13"/>
  <c r="U111" i="13"/>
  <c r="V111" i="13" s="1"/>
  <c r="M111" i="13"/>
  <c r="K111" i="13"/>
  <c r="L114" i="13" s="1"/>
  <c r="J111" i="13"/>
  <c r="I111" i="13"/>
  <c r="G111" i="13"/>
  <c r="X110" i="13"/>
  <c r="Y110" i="13" s="1"/>
  <c r="Z110" i="13" s="1"/>
  <c r="U110" i="13"/>
  <c r="V110" i="13" s="1"/>
  <c r="M110" i="13"/>
  <c r="K110" i="13"/>
  <c r="J110" i="13"/>
  <c r="I110" i="13"/>
  <c r="G110" i="13"/>
  <c r="X109" i="13"/>
  <c r="Y109" i="13" s="1"/>
  <c r="Z109" i="13" s="1"/>
  <c r="U109" i="13"/>
  <c r="V109" i="13" s="1"/>
  <c r="AA109" i="13" s="1"/>
  <c r="AB109" i="13" s="1"/>
  <c r="M109" i="13"/>
  <c r="K109" i="13"/>
  <c r="J109" i="13"/>
  <c r="I109" i="13"/>
  <c r="G109" i="13"/>
  <c r="Y108" i="13"/>
  <c r="Z108" i="13" s="1"/>
  <c r="X108" i="13"/>
  <c r="U108" i="13"/>
  <c r="V108" i="13" s="1"/>
  <c r="M108" i="13"/>
  <c r="K108" i="13"/>
  <c r="J108" i="13"/>
  <c r="I108" i="13"/>
  <c r="G108" i="13"/>
  <c r="Z107" i="13"/>
  <c r="AA107" i="13" s="1"/>
  <c r="AB107" i="13" s="1"/>
  <c r="X107" i="13"/>
  <c r="Y107" i="13" s="1"/>
  <c r="V107" i="13"/>
  <c r="U107" i="13"/>
  <c r="M107" i="13"/>
  <c r="K107" i="13"/>
  <c r="J107" i="13"/>
  <c r="I107" i="13"/>
  <c r="G107" i="13"/>
  <c r="X106" i="13"/>
  <c r="Y106" i="13" s="1"/>
  <c r="Z106" i="13" s="1"/>
  <c r="AA106" i="13" s="1"/>
  <c r="AB106" i="13" s="1"/>
  <c r="U106" i="13"/>
  <c r="V106" i="13" s="1"/>
  <c r="M106" i="13"/>
  <c r="K106" i="13"/>
  <c r="J106" i="13"/>
  <c r="I106" i="13"/>
  <c r="G106" i="13"/>
  <c r="Y105" i="13"/>
  <c r="Z105" i="13" s="1"/>
  <c r="X105" i="13"/>
  <c r="V105" i="13"/>
  <c r="U105" i="13"/>
  <c r="M105" i="13"/>
  <c r="K105" i="13"/>
  <c r="L109" i="13" s="1"/>
  <c r="J105" i="13"/>
  <c r="I105" i="13"/>
  <c r="G105" i="13"/>
  <c r="Z104" i="13"/>
  <c r="Y104" i="13"/>
  <c r="X104" i="13"/>
  <c r="V104" i="13"/>
  <c r="AA104" i="13" s="1"/>
  <c r="AB104" i="13" s="1"/>
  <c r="U104" i="13"/>
  <c r="M104" i="13"/>
  <c r="K104" i="13"/>
  <c r="J104" i="13"/>
  <c r="I104" i="13"/>
  <c r="G104" i="13"/>
  <c r="Z103" i="13"/>
  <c r="AA103" i="13" s="1"/>
  <c r="AB103" i="13" s="1"/>
  <c r="X103" i="13"/>
  <c r="Y103" i="13" s="1"/>
  <c r="V103" i="13"/>
  <c r="U103" i="13"/>
  <c r="M103" i="13"/>
  <c r="K103" i="13"/>
  <c r="J103" i="13"/>
  <c r="I103" i="13"/>
  <c r="G103" i="13"/>
  <c r="Y102" i="13"/>
  <c r="Z102" i="13" s="1"/>
  <c r="AA102" i="13" s="1"/>
  <c r="AB102" i="13" s="1"/>
  <c r="X102" i="13"/>
  <c r="U102" i="13"/>
  <c r="V102" i="13" s="1"/>
  <c r="M102" i="13"/>
  <c r="K102" i="13"/>
  <c r="J102" i="13"/>
  <c r="I102" i="13"/>
  <c r="G102" i="13"/>
  <c r="Y101" i="13"/>
  <c r="Z101" i="13" s="1"/>
  <c r="X101" i="13"/>
  <c r="U101" i="13"/>
  <c r="V101" i="13" s="1"/>
  <c r="AA101" i="13" s="1"/>
  <c r="AB101" i="13" s="1"/>
  <c r="M101" i="13"/>
  <c r="K101" i="13"/>
  <c r="J101" i="13"/>
  <c r="I101" i="13"/>
  <c r="G101" i="13"/>
  <c r="X100" i="13"/>
  <c r="Y100" i="13" s="1"/>
  <c r="Z100" i="13" s="1"/>
  <c r="U100" i="13"/>
  <c r="V100" i="13" s="1"/>
  <c r="M100" i="13"/>
  <c r="K100" i="13"/>
  <c r="J100" i="13"/>
  <c r="I100" i="13"/>
  <c r="G100" i="13"/>
  <c r="Y99" i="13"/>
  <c r="Z99" i="13" s="1"/>
  <c r="X99" i="13"/>
  <c r="U99" i="13"/>
  <c r="V99" i="13" s="1"/>
  <c r="M99" i="13"/>
  <c r="K99" i="13"/>
  <c r="L103" i="13" s="1"/>
  <c r="J99" i="13"/>
  <c r="I99" i="13"/>
  <c r="G99" i="13"/>
  <c r="AB98" i="13"/>
  <c r="X98" i="13"/>
  <c r="Y98" i="13" s="1"/>
  <c r="Z98" i="13" s="1"/>
  <c r="V98" i="13"/>
  <c r="AA98" i="13" s="1"/>
  <c r="U98" i="13"/>
  <c r="M98" i="13"/>
  <c r="K98" i="13"/>
  <c r="J98" i="13"/>
  <c r="I98" i="13"/>
  <c r="G98" i="13"/>
  <c r="Y97" i="13"/>
  <c r="Z97" i="13" s="1"/>
  <c r="X97" i="13"/>
  <c r="U97" i="13"/>
  <c r="V97" i="13" s="1"/>
  <c r="M97" i="13"/>
  <c r="K97" i="13"/>
  <c r="J97" i="13"/>
  <c r="I97" i="13"/>
  <c r="G97" i="13"/>
  <c r="X96" i="13"/>
  <c r="Y96" i="13" s="1"/>
  <c r="Z96" i="13" s="1"/>
  <c r="V96" i="13"/>
  <c r="AA96" i="13" s="1"/>
  <c r="AB96" i="13" s="1"/>
  <c r="U96" i="13"/>
  <c r="M96" i="13"/>
  <c r="K96" i="13"/>
  <c r="J96" i="13"/>
  <c r="I96" i="13"/>
  <c r="G96" i="13"/>
  <c r="AA95" i="13"/>
  <c r="AB95" i="13" s="1"/>
  <c r="X95" i="13"/>
  <c r="Y95" i="13" s="1"/>
  <c r="Z95" i="13" s="1"/>
  <c r="V95" i="13"/>
  <c r="U95" i="13"/>
  <c r="M95" i="13"/>
  <c r="L95" i="13"/>
  <c r="K95" i="13"/>
  <c r="J95" i="13"/>
  <c r="I95" i="13"/>
  <c r="G95" i="13"/>
  <c r="X94" i="13"/>
  <c r="Y94" i="13" s="1"/>
  <c r="Z94" i="13" s="1"/>
  <c r="AA94" i="13" s="1"/>
  <c r="AB94" i="13" s="1"/>
  <c r="U94" i="13"/>
  <c r="V94" i="13" s="1"/>
  <c r="M94" i="13"/>
  <c r="K94" i="13"/>
  <c r="J94" i="13"/>
  <c r="I94" i="13"/>
  <c r="G94" i="13"/>
  <c r="Y93" i="13"/>
  <c r="Z93" i="13" s="1"/>
  <c r="AA93" i="13" s="1"/>
  <c r="AB93" i="13" s="1"/>
  <c r="X93" i="13"/>
  <c r="V93" i="13"/>
  <c r="U93" i="13"/>
  <c r="M93" i="13"/>
  <c r="K93" i="13"/>
  <c r="L97" i="13" s="1"/>
  <c r="J93" i="13"/>
  <c r="I93" i="13"/>
  <c r="G93" i="13"/>
  <c r="Y92" i="13"/>
  <c r="Z92" i="13" s="1"/>
  <c r="AA92" i="13" s="1"/>
  <c r="AB92" i="13" s="1"/>
  <c r="X92" i="13"/>
  <c r="V92" i="13"/>
  <c r="U92" i="13"/>
  <c r="M92" i="13"/>
  <c r="K92" i="13"/>
  <c r="J92" i="13"/>
  <c r="I92" i="13"/>
  <c r="G92" i="13"/>
  <c r="X91" i="13"/>
  <c r="Y91" i="13" s="1"/>
  <c r="Z91" i="13" s="1"/>
  <c r="V91" i="13"/>
  <c r="AA91" i="13" s="1"/>
  <c r="AB91" i="13" s="1"/>
  <c r="U91" i="13"/>
  <c r="M91" i="13"/>
  <c r="K91" i="13"/>
  <c r="J91" i="13"/>
  <c r="I91" i="13"/>
  <c r="G91" i="13"/>
  <c r="X90" i="13"/>
  <c r="Y90" i="13" s="1"/>
  <c r="Z90" i="13" s="1"/>
  <c r="U90" i="13"/>
  <c r="V90" i="13" s="1"/>
  <c r="AA90" i="13" s="1"/>
  <c r="AB90" i="13" s="1"/>
  <c r="M90" i="13"/>
  <c r="K90" i="13"/>
  <c r="J90" i="13"/>
  <c r="I90" i="13"/>
  <c r="G90" i="13"/>
  <c r="Y89" i="13"/>
  <c r="Z89" i="13" s="1"/>
  <c r="X89" i="13"/>
  <c r="V89" i="13"/>
  <c r="AA89" i="13" s="1"/>
  <c r="AB89" i="13" s="1"/>
  <c r="U89" i="13"/>
  <c r="M89" i="13"/>
  <c r="K89" i="13"/>
  <c r="J89" i="13"/>
  <c r="I89" i="13"/>
  <c r="G89" i="13"/>
  <c r="X88" i="13"/>
  <c r="Y88" i="13" s="1"/>
  <c r="Z88" i="13" s="1"/>
  <c r="U88" i="13"/>
  <c r="V88" i="13" s="1"/>
  <c r="M88" i="13"/>
  <c r="K88" i="13"/>
  <c r="J88" i="13"/>
  <c r="I88" i="13"/>
  <c r="G88" i="13"/>
  <c r="X87" i="13"/>
  <c r="Y87" i="13" s="1"/>
  <c r="Z87" i="13" s="1"/>
  <c r="U87" i="13"/>
  <c r="V87" i="13" s="1"/>
  <c r="M87" i="13"/>
  <c r="K87" i="13"/>
  <c r="J87" i="13"/>
  <c r="I87" i="13"/>
  <c r="G87" i="13"/>
  <c r="Y86" i="13"/>
  <c r="Z86" i="13" s="1"/>
  <c r="X86" i="13"/>
  <c r="U86" i="13"/>
  <c r="V86" i="13" s="1"/>
  <c r="M86" i="13"/>
  <c r="K86" i="13"/>
  <c r="J86" i="13"/>
  <c r="I86" i="13"/>
  <c r="G86" i="13"/>
  <c r="X85" i="13"/>
  <c r="Y85" i="13" s="1"/>
  <c r="Z85" i="13" s="1"/>
  <c r="V85" i="13"/>
  <c r="U85" i="13"/>
  <c r="M85" i="13"/>
  <c r="K85" i="13"/>
  <c r="J85" i="13"/>
  <c r="I85" i="13"/>
  <c r="G85" i="13"/>
  <c r="AA84" i="13"/>
  <c r="AB84" i="13" s="1"/>
  <c r="X84" i="13"/>
  <c r="Y84" i="13" s="1"/>
  <c r="Z84" i="13" s="1"/>
  <c r="V84" i="13"/>
  <c r="U84" i="13"/>
  <c r="M84" i="13"/>
  <c r="K84" i="13"/>
  <c r="J84" i="13"/>
  <c r="I84" i="13"/>
  <c r="G84" i="13"/>
  <c r="AB83" i="13"/>
  <c r="Y83" i="13"/>
  <c r="Z83" i="13" s="1"/>
  <c r="AA83" i="13" s="1"/>
  <c r="X83" i="13"/>
  <c r="U83" i="13"/>
  <c r="V83" i="13" s="1"/>
  <c r="M83" i="13"/>
  <c r="K83" i="13"/>
  <c r="J83" i="13"/>
  <c r="Y82" i="13"/>
  <c r="Z82" i="13" s="1"/>
  <c r="AA82" i="13" s="1"/>
  <c r="AB82" i="13" s="1"/>
  <c r="X82" i="13"/>
  <c r="V82" i="13"/>
  <c r="U82" i="13"/>
  <c r="M82" i="13"/>
  <c r="K82" i="13"/>
  <c r="J82" i="13"/>
  <c r="H82" i="13"/>
  <c r="F82" i="13"/>
  <c r="X81" i="13"/>
  <c r="Y81" i="13" s="1"/>
  <c r="Z81" i="13" s="1"/>
  <c r="U81" i="13"/>
  <c r="V81" i="13" s="1"/>
  <c r="AA81" i="13" s="1"/>
  <c r="AB81" i="13" s="1"/>
  <c r="M81" i="13"/>
  <c r="K81" i="13"/>
  <c r="J81" i="13"/>
  <c r="H81" i="13"/>
  <c r="F81" i="13"/>
  <c r="Z80" i="13"/>
  <c r="Y80" i="13"/>
  <c r="X80" i="13"/>
  <c r="V80" i="13"/>
  <c r="AA80" i="13" s="1"/>
  <c r="AB80" i="13" s="1"/>
  <c r="U80" i="13"/>
  <c r="M80" i="13"/>
  <c r="K80" i="13"/>
  <c r="J80" i="13"/>
  <c r="H80" i="13"/>
  <c r="F80" i="13"/>
  <c r="X79" i="13"/>
  <c r="Y79" i="13" s="1"/>
  <c r="Z79" i="13" s="1"/>
  <c r="V79" i="13"/>
  <c r="AA79" i="13" s="1"/>
  <c r="AB79" i="13" s="1"/>
  <c r="U79" i="13"/>
  <c r="M79" i="13"/>
  <c r="K79" i="13"/>
  <c r="J79" i="13"/>
  <c r="H79" i="13"/>
  <c r="F79" i="13"/>
  <c r="X78" i="13"/>
  <c r="Y78" i="13" s="1"/>
  <c r="Z78" i="13" s="1"/>
  <c r="V78" i="13"/>
  <c r="AA78" i="13" s="1"/>
  <c r="AB78" i="13" s="1"/>
  <c r="U78" i="13"/>
  <c r="M78" i="13"/>
  <c r="K78" i="13"/>
  <c r="L82" i="13" s="1"/>
  <c r="J78" i="13"/>
  <c r="H78" i="13"/>
  <c r="F78" i="13"/>
  <c r="Z77" i="13"/>
  <c r="Y77" i="13"/>
  <c r="X77" i="13"/>
  <c r="U77" i="13"/>
  <c r="V77" i="13" s="1"/>
  <c r="M77" i="13"/>
  <c r="K77" i="13"/>
  <c r="L81" i="13" s="1"/>
  <c r="J77" i="13"/>
  <c r="H77" i="13"/>
  <c r="F77" i="13"/>
  <c r="Z76" i="13"/>
  <c r="AA76" i="13" s="1"/>
  <c r="AB76" i="13" s="1"/>
  <c r="Y76" i="13"/>
  <c r="X76" i="13"/>
  <c r="V76" i="13"/>
  <c r="U76" i="13"/>
  <c r="M76" i="13"/>
  <c r="K76" i="13"/>
  <c r="L80" i="13" s="1"/>
  <c r="J76" i="13"/>
  <c r="H76" i="13"/>
  <c r="F76" i="13"/>
  <c r="X75" i="13"/>
  <c r="Y75" i="13" s="1"/>
  <c r="Z75" i="13" s="1"/>
  <c r="AA75" i="13" s="1"/>
  <c r="AB75" i="13" s="1"/>
  <c r="U75" i="13"/>
  <c r="V75" i="13" s="1"/>
  <c r="M75" i="13"/>
  <c r="K75" i="13"/>
  <c r="L79" i="13" s="1"/>
  <c r="J75" i="13"/>
  <c r="H75" i="13"/>
  <c r="F75" i="13"/>
  <c r="Z74" i="13"/>
  <c r="Y74" i="13"/>
  <c r="X74" i="13"/>
  <c r="U74" i="13"/>
  <c r="V74" i="13" s="1"/>
  <c r="AA74" i="13" s="1"/>
  <c r="AB74" i="13" s="1"/>
  <c r="M74" i="13"/>
  <c r="K74" i="13"/>
  <c r="L78" i="13" s="1"/>
  <c r="J74" i="13"/>
  <c r="H74" i="13"/>
  <c r="F74" i="13"/>
  <c r="X73" i="13"/>
  <c r="Y73" i="13" s="1"/>
  <c r="Z73" i="13" s="1"/>
  <c r="U73" i="13"/>
  <c r="V73" i="13" s="1"/>
  <c r="AA73" i="13" s="1"/>
  <c r="AB73" i="13" s="1"/>
  <c r="M73" i="13"/>
  <c r="K73" i="13"/>
  <c r="J73" i="13"/>
  <c r="H73" i="13"/>
  <c r="F73" i="13"/>
  <c r="X72" i="13"/>
  <c r="Y72" i="13" s="1"/>
  <c r="Z72" i="13" s="1"/>
  <c r="V72" i="13"/>
  <c r="AA72" i="13" s="1"/>
  <c r="AB72" i="13" s="1"/>
  <c r="U72" i="13"/>
  <c r="M72" i="13"/>
  <c r="K72" i="13"/>
  <c r="J72" i="13"/>
  <c r="H72" i="13"/>
  <c r="F72" i="13"/>
  <c r="Z71" i="13"/>
  <c r="Y71" i="13"/>
  <c r="X71" i="13"/>
  <c r="U71" i="13"/>
  <c r="V71" i="13" s="1"/>
  <c r="AA71" i="13" s="1"/>
  <c r="AB71" i="13" s="1"/>
  <c r="M71" i="13"/>
  <c r="K71" i="13"/>
  <c r="J71" i="13"/>
  <c r="H71" i="13"/>
  <c r="F71" i="13"/>
  <c r="Y70" i="13"/>
  <c r="Z70" i="13" s="1"/>
  <c r="X70" i="13"/>
  <c r="V70" i="13"/>
  <c r="U70" i="13"/>
  <c r="M70" i="13"/>
  <c r="K70" i="13"/>
  <c r="L74" i="13" s="1"/>
  <c r="J70" i="13"/>
  <c r="H70" i="13"/>
  <c r="F70" i="13"/>
  <c r="Z69" i="13"/>
  <c r="X69" i="13"/>
  <c r="Y69" i="13" s="1"/>
  <c r="U69" i="13"/>
  <c r="V69" i="13" s="1"/>
  <c r="AA69" i="13" s="1"/>
  <c r="AB69" i="13" s="1"/>
  <c r="M69" i="13"/>
  <c r="K69" i="13"/>
  <c r="L73" i="13" s="1"/>
  <c r="J69" i="13"/>
  <c r="H69" i="13"/>
  <c r="F69" i="13"/>
  <c r="Z68" i="13"/>
  <c r="Y68" i="13"/>
  <c r="X68" i="13"/>
  <c r="V68" i="13"/>
  <c r="AA68" i="13" s="1"/>
  <c r="AB68" i="13" s="1"/>
  <c r="U68" i="13"/>
  <c r="M68" i="13"/>
  <c r="L68" i="13"/>
  <c r="K68" i="13"/>
  <c r="J68" i="13"/>
  <c r="H68" i="13"/>
  <c r="F68" i="13"/>
  <c r="X67" i="13"/>
  <c r="Y67" i="13" s="1"/>
  <c r="Z67" i="13" s="1"/>
  <c r="U67" i="13"/>
  <c r="V67" i="13" s="1"/>
  <c r="AA67" i="13" s="1"/>
  <c r="AB67" i="13" s="1"/>
  <c r="M67" i="13"/>
  <c r="K67" i="13"/>
  <c r="J67" i="13"/>
  <c r="H67" i="13"/>
  <c r="F67" i="13"/>
  <c r="X66" i="13"/>
  <c r="Y66" i="13" s="1"/>
  <c r="Z66" i="13" s="1"/>
  <c r="U66" i="13"/>
  <c r="V66" i="13" s="1"/>
  <c r="AA66" i="13" s="1"/>
  <c r="AB66" i="13" s="1"/>
  <c r="M66" i="13"/>
  <c r="K66" i="13"/>
  <c r="J66" i="13"/>
  <c r="H66" i="13"/>
  <c r="F66" i="13"/>
  <c r="Z65" i="13"/>
  <c r="Y65" i="13"/>
  <c r="X65" i="13"/>
  <c r="U65" i="13"/>
  <c r="V65" i="13" s="1"/>
  <c r="AA65" i="13" s="1"/>
  <c r="AB65" i="13" s="1"/>
  <c r="M65" i="13"/>
  <c r="K65" i="13"/>
  <c r="J65" i="13"/>
  <c r="H65" i="13"/>
  <c r="F65" i="13"/>
  <c r="Y64" i="13"/>
  <c r="Z64" i="13" s="1"/>
  <c r="X64" i="13"/>
  <c r="V64" i="13"/>
  <c r="U64" i="13"/>
  <c r="M64" i="13"/>
  <c r="K64" i="13"/>
  <c r="L67" i="13" s="1"/>
  <c r="J64" i="13"/>
  <c r="H64" i="13"/>
  <c r="F64" i="13"/>
  <c r="X63" i="13"/>
  <c r="Y63" i="13" s="1"/>
  <c r="Z63" i="13" s="1"/>
  <c r="U63" i="13"/>
  <c r="V63" i="13" s="1"/>
  <c r="M63" i="13"/>
  <c r="K63" i="13"/>
  <c r="J63" i="13"/>
  <c r="H63" i="13"/>
  <c r="F63" i="13"/>
  <c r="Z62" i="13"/>
  <c r="Y62" i="13"/>
  <c r="X62" i="13"/>
  <c r="U62" i="13"/>
  <c r="V62" i="13" s="1"/>
  <c r="AA62" i="13" s="1"/>
  <c r="AB62" i="13" s="1"/>
  <c r="M62" i="13"/>
  <c r="K62" i="13"/>
  <c r="J62" i="13"/>
  <c r="H62" i="13"/>
  <c r="F62" i="13"/>
  <c r="X61" i="13"/>
  <c r="Y61" i="13" s="1"/>
  <c r="Z61" i="13" s="1"/>
  <c r="V61" i="13"/>
  <c r="AA61" i="13" s="1"/>
  <c r="AB61" i="13" s="1"/>
  <c r="U61" i="13"/>
  <c r="M61" i="13"/>
  <c r="L61" i="13"/>
  <c r="K61" i="13"/>
  <c r="J61" i="13"/>
  <c r="H61" i="13"/>
  <c r="F61" i="13"/>
  <c r="X60" i="13"/>
  <c r="Y60" i="13" s="1"/>
  <c r="Z60" i="13" s="1"/>
  <c r="U60" i="13"/>
  <c r="V60" i="13" s="1"/>
  <c r="AA60" i="13" s="1"/>
  <c r="AB60" i="13" s="1"/>
  <c r="M60" i="13"/>
  <c r="K60" i="13"/>
  <c r="J60" i="13"/>
  <c r="H60" i="13"/>
  <c r="F60" i="13"/>
  <c r="Y59" i="13"/>
  <c r="Z59" i="13" s="1"/>
  <c r="X59" i="13"/>
  <c r="U59" i="13"/>
  <c r="V59" i="13" s="1"/>
  <c r="M59" i="13"/>
  <c r="K59" i="13"/>
  <c r="J59" i="13"/>
  <c r="H59" i="13"/>
  <c r="F59" i="13"/>
  <c r="Z58" i="13"/>
  <c r="Y58" i="13"/>
  <c r="X58" i="13"/>
  <c r="V58" i="13"/>
  <c r="U58" i="13"/>
  <c r="M58" i="13"/>
  <c r="K58" i="13"/>
  <c r="L62" i="13" s="1"/>
  <c r="J58" i="13"/>
  <c r="H58" i="13"/>
  <c r="F58" i="13"/>
  <c r="X57" i="13"/>
  <c r="Y57" i="13" s="1"/>
  <c r="Z57" i="13" s="1"/>
  <c r="U57" i="13"/>
  <c r="V57" i="13" s="1"/>
  <c r="AA57" i="13" s="1"/>
  <c r="AB57" i="13" s="1"/>
  <c r="M57" i="13"/>
  <c r="K57" i="13"/>
  <c r="J57" i="13"/>
  <c r="H57" i="13"/>
  <c r="F57" i="13"/>
  <c r="Z56" i="13"/>
  <c r="Y56" i="13"/>
  <c r="X56" i="13"/>
  <c r="U56" i="13"/>
  <c r="V56" i="13" s="1"/>
  <c r="AA56" i="13" s="1"/>
  <c r="AB56" i="13" s="1"/>
  <c r="M56" i="13"/>
  <c r="K56" i="13"/>
  <c r="J56" i="13"/>
  <c r="H56" i="13"/>
  <c r="F56" i="13"/>
  <c r="X55" i="13"/>
  <c r="Y55" i="13" s="1"/>
  <c r="Z55" i="13" s="1"/>
  <c r="U55" i="13"/>
  <c r="V55" i="13" s="1"/>
  <c r="AA55" i="13" s="1"/>
  <c r="AB55" i="13" s="1"/>
  <c r="M55" i="13"/>
  <c r="K55" i="13"/>
  <c r="J55" i="13"/>
  <c r="H55" i="13"/>
  <c r="F55" i="13"/>
  <c r="X54" i="13"/>
  <c r="Y54" i="13" s="1"/>
  <c r="Z54" i="13" s="1"/>
  <c r="V54" i="13"/>
  <c r="AA54" i="13" s="1"/>
  <c r="AB54" i="13" s="1"/>
  <c r="U54" i="13"/>
  <c r="M54" i="13"/>
  <c r="K54" i="13"/>
  <c r="L58" i="13" s="1"/>
  <c r="J54" i="13"/>
  <c r="H54" i="13"/>
  <c r="F54" i="13"/>
  <c r="Z53" i="13"/>
  <c r="Y53" i="13"/>
  <c r="X53" i="13"/>
  <c r="U53" i="13"/>
  <c r="V53" i="13" s="1"/>
  <c r="M53" i="13"/>
  <c r="K53" i="13"/>
  <c r="J53" i="13"/>
  <c r="H53" i="13"/>
  <c r="F53" i="13"/>
  <c r="Z52" i="13"/>
  <c r="Y52" i="13"/>
  <c r="X52" i="13"/>
  <c r="V52" i="13"/>
  <c r="AA52" i="13" s="1"/>
  <c r="AB52" i="13" s="1"/>
  <c r="U52" i="13"/>
  <c r="M52" i="13"/>
  <c r="K52" i="13"/>
  <c r="J52" i="13"/>
  <c r="H52" i="13"/>
  <c r="F52" i="13"/>
  <c r="Z51" i="13"/>
  <c r="AA51" i="13" s="1"/>
  <c r="AB51" i="13" s="1"/>
  <c r="X51" i="13"/>
  <c r="Y51" i="13" s="1"/>
  <c r="U51" i="13"/>
  <c r="V51" i="13" s="1"/>
  <c r="M51" i="13"/>
  <c r="K51" i="13"/>
  <c r="J51" i="13"/>
  <c r="H51" i="13"/>
  <c r="F51" i="13"/>
  <c r="Z50" i="13"/>
  <c r="Y50" i="13"/>
  <c r="X50" i="13"/>
  <c r="V50" i="13"/>
  <c r="AA50" i="13" s="1"/>
  <c r="AB50" i="13" s="1"/>
  <c r="U50" i="13"/>
  <c r="M50" i="13"/>
  <c r="K50" i="13"/>
  <c r="J50" i="13"/>
  <c r="H50" i="13"/>
  <c r="F50" i="13"/>
  <c r="X49" i="13"/>
  <c r="Y49" i="13" s="1"/>
  <c r="Z49" i="13" s="1"/>
  <c r="U49" i="13"/>
  <c r="V49" i="13" s="1"/>
  <c r="AA49" i="13" s="1"/>
  <c r="AB49" i="13" s="1"/>
  <c r="M49" i="13"/>
  <c r="K49" i="13"/>
  <c r="J49" i="13"/>
  <c r="H49" i="13"/>
  <c r="F49" i="13"/>
  <c r="X48" i="13"/>
  <c r="Y48" i="13" s="1"/>
  <c r="Z48" i="13" s="1"/>
  <c r="U48" i="13"/>
  <c r="V48" i="13" s="1"/>
  <c r="AA48" i="13" s="1"/>
  <c r="AB48" i="13" s="1"/>
  <c r="M48" i="13"/>
  <c r="K48" i="13"/>
  <c r="J48" i="13"/>
  <c r="H48" i="13"/>
  <c r="F48" i="13"/>
  <c r="Y47" i="13"/>
  <c r="Z47" i="13" s="1"/>
  <c r="X47" i="13"/>
  <c r="U47" i="13"/>
  <c r="V47" i="13" s="1"/>
  <c r="M47" i="13"/>
  <c r="K47" i="13"/>
  <c r="J47" i="13"/>
  <c r="H47" i="13"/>
  <c r="F47" i="13"/>
  <c r="Y46" i="13"/>
  <c r="Z46" i="13" s="1"/>
  <c r="X46" i="13"/>
  <c r="V46" i="13"/>
  <c r="U46" i="13"/>
  <c r="M46" i="13"/>
  <c r="L46" i="13"/>
  <c r="K46" i="13"/>
  <c r="J46" i="13"/>
  <c r="H46" i="13"/>
  <c r="F46" i="13"/>
  <c r="X45" i="13"/>
  <c r="Y45" i="13" s="1"/>
  <c r="Z45" i="13" s="1"/>
  <c r="U45" i="13"/>
  <c r="V45" i="13" s="1"/>
  <c r="M45" i="13"/>
  <c r="K45" i="13"/>
  <c r="L49" i="13" s="1"/>
  <c r="J45" i="13"/>
  <c r="H45" i="13"/>
  <c r="F45" i="13"/>
  <c r="AA44" i="13"/>
  <c r="AB44" i="13" s="1"/>
  <c r="Z44" i="13"/>
  <c r="Y44" i="13"/>
  <c r="X44" i="13"/>
  <c r="V44" i="13"/>
  <c r="U44" i="13"/>
  <c r="M44" i="13"/>
  <c r="K44" i="13"/>
  <c r="J44" i="13"/>
  <c r="H44" i="13"/>
  <c r="F44" i="13"/>
  <c r="AB43" i="13"/>
  <c r="X43" i="13"/>
  <c r="Y43" i="13" s="1"/>
  <c r="Z43" i="13" s="1"/>
  <c r="U43" i="13"/>
  <c r="V43" i="13" s="1"/>
  <c r="AA43" i="13" s="1"/>
  <c r="M43" i="13"/>
  <c r="L43" i="13"/>
  <c r="K43" i="13"/>
  <c r="J43" i="13"/>
  <c r="H43" i="13"/>
  <c r="F43" i="13"/>
  <c r="AA42" i="13"/>
  <c r="AB42" i="13" s="1"/>
  <c r="X42" i="13"/>
  <c r="Y42" i="13" s="1"/>
  <c r="Z42" i="13" s="1"/>
  <c r="V42" i="13"/>
  <c r="U42" i="13"/>
  <c r="M42" i="13"/>
  <c r="K42" i="13"/>
  <c r="J42" i="13"/>
  <c r="H42" i="13"/>
  <c r="F42" i="13"/>
  <c r="Z41" i="13"/>
  <c r="Y41" i="13"/>
  <c r="X41" i="13"/>
  <c r="V41" i="13"/>
  <c r="AA41" i="13" s="1"/>
  <c r="AB41" i="13" s="1"/>
  <c r="U41" i="13"/>
  <c r="M41" i="13"/>
  <c r="K41" i="13"/>
  <c r="L45" i="13" s="1"/>
  <c r="J41" i="13"/>
  <c r="H41" i="13"/>
  <c r="F41" i="13"/>
  <c r="Y40" i="13"/>
  <c r="Z40" i="13" s="1"/>
  <c r="X40" i="13"/>
  <c r="V40" i="13"/>
  <c r="U40" i="13"/>
  <c r="M40" i="13"/>
  <c r="K40" i="13"/>
  <c r="J40" i="13"/>
  <c r="H40" i="13"/>
  <c r="F40" i="13"/>
  <c r="X39" i="13"/>
  <c r="Y39" i="13" s="1"/>
  <c r="Z39" i="13" s="1"/>
  <c r="AA39" i="13" s="1"/>
  <c r="AB39" i="13" s="1"/>
  <c r="U39" i="13"/>
  <c r="V39" i="13" s="1"/>
  <c r="M39" i="13"/>
  <c r="L39" i="13"/>
  <c r="K39" i="13"/>
  <c r="J39" i="13"/>
  <c r="H39" i="13"/>
  <c r="F39" i="13"/>
  <c r="Z38" i="13"/>
  <c r="Y38" i="13"/>
  <c r="X38" i="13"/>
  <c r="V38" i="13"/>
  <c r="AA38" i="13" s="1"/>
  <c r="AB38" i="13" s="1"/>
  <c r="U38" i="13"/>
  <c r="M38" i="13"/>
  <c r="L38" i="13"/>
  <c r="K38" i="13"/>
  <c r="L40" i="13" s="1"/>
  <c r="J38" i="13"/>
  <c r="H38" i="13"/>
  <c r="F38" i="13"/>
  <c r="X37" i="13"/>
  <c r="Y37" i="13" s="1"/>
  <c r="Z37" i="13" s="1"/>
  <c r="U37" i="13"/>
  <c r="V37" i="13" s="1"/>
  <c r="AA37" i="13" s="1"/>
  <c r="AB37" i="13" s="1"/>
  <c r="M37" i="13"/>
  <c r="K37" i="13"/>
  <c r="J37" i="13"/>
  <c r="H37" i="13"/>
  <c r="F37" i="13"/>
  <c r="X36" i="13"/>
  <c r="Y36" i="13" s="1"/>
  <c r="Z36" i="13" s="1"/>
  <c r="U36" i="13"/>
  <c r="V36" i="13" s="1"/>
  <c r="AA36" i="13" s="1"/>
  <c r="AB36" i="13" s="1"/>
  <c r="M36" i="13"/>
  <c r="K36" i="13"/>
  <c r="J36" i="13"/>
  <c r="H36" i="13"/>
  <c r="F36" i="13"/>
  <c r="Z35" i="13"/>
  <c r="Y35" i="13"/>
  <c r="X35" i="13"/>
  <c r="U35" i="13"/>
  <c r="V35" i="13" s="1"/>
  <c r="AA35" i="13" s="1"/>
  <c r="AB35" i="13" s="1"/>
  <c r="M35" i="13"/>
  <c r="K35" i="13"/>
  <c r="J35" i="13"/>
  <c r="H35" i="13"/>
  <c r="F35" i="13"/>
  <c r="Z34" i="13"/>
  <c r="Y34" i="13"/>
  <c r="X34" i="13"/>
  <c r="V34" i="13"/>
  <c r="AA34" i="13" s="1"/>
  <c r="AB34" i="13" s="1"/>
  <c r="U34" i="13"/>
  <c r="M34" i="13"/>
  <c r="K34" i="13"/>
  <c r="J34" i="13"/>
  <c r="H34" i="13"/>
  <c r="F34" i="13"/>
  <c r="AA33" i="13"/>
  <c r="AB33" i="13" s="1"/>
  <c r="Z33" i="13"/>
  <c r="X33" i="13"/>
  <c r="Y33" i="13" s="1"/>
  <c r="U33" i="13"/>
  <c r="V33" i="13" s="1"/>
  <c r="M33" i="13"/>
  <c r="K33" i="13"/>
  <c r="L37" i="13" s="1"/>
  <c r="J33" i="13"/>
  <c r="H33" i="13"/>
  <c r="F33" i="13"/>
  <c r="Z32" i="13"/>
  <c r="Y32" i="13"/>
  <c r="X32" i="13"/>
  <c r="V32" i="13"/>
  <c r="AA32" i="13" s="1"/>
  <c r="AB32" i="13" s="1"/>
  <c r="U32" i="13"/>
  <c r="M32" i="13"/>
  <c r="K32" i="13"/>
  <c r="L34" i="13" s="1"/>
  <c r="J32" i="13"/>
  <c r="H32" i="13"/>
  <c r="F32" i="13"/>
  <c r="X31" i="13"/>
  <c r="Y31" i="13" s="1"/>
  <c r="Z31" i="13" s="1"/>
  <c r="AA31" i="13" s="1"/>
  <c r="AB31" i="13" s="1"/>
  <c r="V31" i="13"/>
  <c r="U31" i="13"/>
  <c r="M31" i="13"/>
  <c r="K31" i="13"/>
  <c r="J31" i="13"/>
  <c r="H31" i="13"/>
  <c r="F31" i="13"/>
  <c r="X30" i="13"/>
  <c r="Y30" i="13" s="1"/>
  <c r="Z30" i="13" s="1"/>
  <c r="V30" i="13"/>
  <c r="AA30" i="13" s="1"/>
  <c r="AB30" i="13" s="1"/>
  <c r="U30" i="13"/>
  <c r="M30" i="13"/>
  <c r="K30" i="13"/>
  <c r="J30" i="13"/>
  <c r="H30" i="13"/>
  <c r="F30" i="13"/>
  <c r="Y29" i="13"/>
  <c r="Z29" i="13" s="1"/>
  <c r="X29" i="13"/>
  <c r="U29" i="13"/>
  <c r="V29" i="13" s="1"/>
  <c r="M29" i="13"/>
  <c r="K29" i="13"/>
  <c r="J29" i="13"/>
  <c r="H29" i="13"/>
  <c r="F29" i="13"/>
  <c r="Z28" i="13"/>
  <c r="Y28" i="13"/>
  <c r="X28" i="13"/>
  <c r="V28" i="13"/>
  <c r="AA28" i="13" s="1"/>
  <c r="AB28" i="13" s="1"/>
  <c r="U28" i="13"/>
  <c r="M28" i="13"/>
  <c r="K28" i="13"/>
  <c r="J28" i="13"/>
  <c r="H28" i="13"/>
  <c r="F28" i="13"/>
  <c r="X27" i="13"/>
  <c r="Y27" i="13" s="1"/>
  <c r="Z27" i="13" s="1"/>
  <c r="U27" i="13"/>
  <c r="V27" i="13" s="1"/>
  <c r="AA27" i="13" s="1"/>
  <c r="AB27" i="13" s="1"/>
  <c r="M27" i="13"/>
  <c r="K27" i="13"/>
  <c r="L28" i="13" s="1"/>
  <c r="J27" i="13"/>
  <c r="H27" i="13"/>
  <c r="F27" i="13"/>
  <c r="Z26" i="13"/>
  <c r="Y26" i="13"/>
  <c r="X26" i="13"/>
  <c r="V26" i="13"/>
  <c r="AA26" i="13" s="1"/>
  <c r="AB26" i="13" s="1"/>
  <c r="U26" i="13"/>
  <c r="M26" i="13"/>
  <c r="L26" i="13"/>
  <c r="K26" i="13"/>
  <c r="J26" i="13"/>
  <c r="H26" i="13"/>
  <c r="F26" i="13"/>
  <c r="X25" i="13"/>
  <c r="Y25" i="13" s="1"/>
  <c r="Z25" i="13" s="1"/>
  <c r="U25" i="13"/>
  <c r="V25" i="13" s="1"/>
  <c r="AA25" i="13" s="1"/>
  <c r="AB25" i="13" s="1"/>
  <c r="M25" i="13"/>
  <c r="K25" i="13"/>
  <c r="J25" i="13"/>
  <c r="H25" i="13"/>
  <c r="F25" i="13"/>
  <c r="X24" i="13"/>
  <c r="Y24" i="13" s="1"/>
  <c r="Z24" i="13" s="1"/>
  <c r="U24" i="13"/>
  <c r="V24" i="13" s="1"/>
  <c r="AA24" i="13" s="1"/>
  <c r="AB24" i="13" s="1"/>
  <c r="M24" i="13"/>
  <c r="K24" i="13"/>
  <c r="J24" i="13"/>
  <c r="H24" i="13"/>
  <c r="F24" i="13"/>
  <c r="Y23" i="13"/>
  <c r="Z23" i="13" s="1"/>
  <c r="X23" i="13"/>
  <c r="V23" i="13"/>
  <c r="U23" i="13"/>
  <c r="M23" i="13"/>
  <c r="L23" i="13"/>
  <c r="K23" i="13"/>
  <c r="J23" i="13"/>
  <c r="H23" i="13"/>
  <c r="F23" i="13"/>
  <c r="Y22" i="13"/>
  <c r="Z22" i="13" s="1"/>
  <c r="X22" i="13"/>
  <c r="V22" i="13"/>
  <c r="U22" i="13"/>
  <c r="M22" i="13"/>
  <c r="K22" i="13"/>
  <c r="L25" i="13" s="1"/>
  <c r="J22" i="13"/>
  <c r="H22" i="13"/>
  <c r="F22" i="13"/>
  <c r="Y21" i="13"/>
  <c r="Z21" i="13" s="1"/>
  <c r="X21" i="13"/>
  <c r="U21" i="13"/>
  <c r="V21" i="13" s="1"/>
  <c r="AA21" i="13" s="1"/>
  <c r="AB21" i="13" s="1"/>
  <c r="M21" i="13"/>
  <c r="K21" i="13"/>
  <c r="J21" i="13"/>
  <c r="H21" i="13"/>
  <c r="F21" i="13"/>
  <c r="X20" i="13"/>
  <c r="Y20" i="13" s="1"/>
  <c r="Z20" i="13" s="1"/>
  <c r="AA20" i="13" s="1"/>
  <c r="AB20" i="13" s="1"/>
  <c r="V20" i="13"/>
  <c r="U20" i="13"/>
  <c r="M20" i="13"/>
  <c r="K20" i="13"/>
  <c r="L24" i="13" s="1"/>
  <c r="J20" i="13"/>
  <c r="H20" i="13"/>
  <c r="F20" i="13"/>
  <c r="X19" i="13"/>
  <c r="Y19" i="13" s="1"/>
  <c r="Z19" i="13" s="1"/>
  <c r="V19" i="13"/>
  <c r="AA19" i="13" s="1"/>
  <c r="AB19" i="13" s="1"/>
  <c r="U19" i="13"/>
  <c r="M19" i="13"/>
  <c r="L19" i="13"/>
  <c r="K19" i="13"/>
  <c r="L21" i="13" s="1"/>
  <c r="J19" i="13"/>
  <c r="H19" i="13"/>
  <c r="F19" i="13"/>
  <c r="Y18" i="13"/>
  <c r="Z18" i="13" s="1"/>
  <c r="X18" i="13"/>
  <c r="U18" i="13"/>
  <c r="V18" i="13" s="1"/>
  <c r="O18" i="13"/>
  <c r="M18" i="13"/>
  <c r="L18" i="13"/>
  <c r="K18" i="13"/>
  <c r="J18" i="13"/>
  <c r="H18" i="13"/>
  <c r="F18" i="13"/>
  <c r="Y17" i="13"/>
  <c r="Z17" i="13" s="1"/>
  <c r="AA17" i="13" s="1"/>
  <c r="AB17" i="13" s="1"/>
  <c r="X17" i="13"/>
  <c r="V17" i="13"/>
  <c r="U17" i="13"/>
  <c r="Q17" i="13"/>
  <c r="M17" i="13"/>
  <c r="L17" i="13"/>
  <c r="K17" i="13"/>
  <c r="J17" i="13"/>
  <c r="H17" i="13"/>
  <c r="F17" i="13"/>
  <c r="Z16" i="13"/>
  <c r="AA16" i="13" s="1"/>
  <c r="AB16" i="13" s="1"/>
  <c r="X16" i="13"/>
  <c r="Y16" i="13" s="1"/>
  <c r="V16" i="13"/>
  <c r="U16" i="13"/>
  <c r="R16" i="13"/>
  <c r="R20" i="13" s="1"/>
  <c r="S20" i="13" s="1"/>
  <c r="Q20" i="13" s="1"/>
  <c r="Q16" i="13"/>
  <c r="O16" i="13"/>
  <c r="M16" i="13"/>
  <c r="K16" i="13"/>
  <c r="J16" i="13"/>
  <c r="H16" i="13"/>
  <c r="F16" i="13"/>
  <c r="X15" i="13"/>
  <c r="Y15" i="13" s="1"/>
  <c r="Z15" i="13" s="1"/>
  <c r="U15" i="13"/>
  <c r="V15" i="13" s="1"/>
  <c r="R15" i="13"/>
  <c r="Q15" i="13"/>
  <c r="O15" i="13"/>
  <c r="M15" i="13"/>
  <c r="K15" i="13"/>
  <c r="J15" i="13"/>
  <c r="H15" i="13"/>
  <c r="F15" i="13"/>
  <c r="Z14" i="13"/>
  <c r="Y14" i="13"/>
  <c r="X14" i="13"/>
  <c r="V14" i="13"/>
  <c r="AA14" i="13" s="1"/>
  <c r="AB14" i="13" s="1"/>
  <c r="U14" i="13"/>
  <c r="Q14" i="13"/>
  <c r="M14" i="13"/>
  <c r="K14" i="13"/>
  <c r="J14" i="13"/>
  <c r="H14" i="13"/>
  <c r="F14" i="13"/>
  <c r="X13" i="13"/>
  <c r="Y13" i="13" s="1"/>
  <c r="Z13" i="13" s="1"/>
  <c r="U13" i="13"/>
  <c r="V13" i="13" s="1"/>
  <c r="R13" i="13"/>
  <c r="M13" i="13"/>
  <c r="K13" i="13"/>
  <c r="J13" i="13"/>
  <c r="H13" i="13"/>
  <c r="F13" i="13"/>
  <c r="Y12" i="13"/>
  <c r="Z12" i="13" s="1"/>
  <c r="X12" i="13"/>
  <c r="V12" i="13"/>
  <c r="AA12" i="13" s="1"/>
  <c r="AB12" i="13" s="1"/>
  <c r="U12" i="13"/>
  <c r="Q12" i="13"/>
  <c r="R21" i="13" s="1"/>
  <c r="S21" i="13" s="1"/>
  <c r="Q21" i="13" s="1"/>
  <c r="M12" i="13"/>
  <c r="K12" i="13"/>
  <c r="L16" i="13" s="1"/>
  <c r="J12" i="13"/>
  <c r="H12" i="13"/>
  <c r="F12" i="13"/>
  <c r="Y11" i="13"/>
  <c r="Z11" i="13" s="1"/>
  <c r="AA11" i="13" s="1"/>
  <c r="AB11" i="13" s="1"/>
  <c r="X11" i="13"/>
  <c r="V11" i="13"/>
  <c r="U11" i="13"/>
  <c r="Q11" i="13"/>
  <c r="M11" i="13"/>
  <c r="K11" i="13"/>
  <c r="J11" i="13"/>
  <c r="H11" i="13"/>
  <c r="F11" i="13"/>
  <c r="X10" i="13"/>
  <c r="Y10" i="13" s="1"/>
  <c r="Z10" i="13" s="1"/>
  <c r="AA10" i="13" s="1"/>
  <c r="AB10" i="13" s="1"/>
  <c r="V10" i="13"/>
  <c r="U10" i="13"/>
  <c r="M10" i="13"/>
  <c r="K10" i="13"/>
  <c r="L14" i="13" s="1"/>
  <c r="J10" i="13"/>
  <c r="H10" i="13"/>
  <c r="F10" i="13"/>
  <c r="Z9" i="13"/>
  <c r="Y9" i="13"/>
  <c r="X9" i="13"/>
  <c r="V9" i="13"/>
  <c r="AA9" i="13" s="1"/>
  <c r="AB9" i="13" s="1"/>
  <c r="U9" i="13"/>
  <c r="M9" i="13"/>
  <c r="K9" i="13"/>
  <c r="L13" i="13" s="1"/>
  <c r="J9" i="13"/>
  <c r="H9" i="13"/>
  <c r="F9" i="13"/>
  <c r="Z8" i="13"/>
  <c r="Y8" i="13"/>
  <c r="X8" i="13"/>
  <c r="V8" i="13"/>
  <c r="AA8" i="13" s="1"/>
  <c r="AB8" i="13" s="1"/>
  <c r="U8" i="13"/>
  <c r="M8" i="13"/>
  <c r="K8" i="13"/>
  <c r="L12" i="13" s="1"/>
  <c r="J8" i="13"/>
  <c r="H8" i="13"/>
  <c r="F8" i="13"/>
  <c r="X7" i="13"/>
  <c r="Y7" i="13" s="1"/>
  <c r="Z7" i="13" s="1"/>
  <c r="U7" i="13"/>
  <c r="V7" i="13" s="1"/>
  <c r="M7" i="13"/>
  <c r="K7" i="13"/>
  <c r="J7" i="13"/>
  <c r="H7" i="13"/>
  <c r="F7" i="13"/>
  <c r="Z6" i="13"/>
  <c r="Y6" i="13"/>
  <c r="X6" i="13"/>
  <c r="V6" i="13"/>
  <c r="AA6" i="13" s="1"/>
  <c r="AB6" i="13" s="1"/>
  <c r="U6" i="13"/>
  <c r="Q6" i="13"/>
  <c r="M6" i="13"/>
  <c r="K6" i="13"/>
  <c r="L10" i="13" s="1"/>
  <c r="J6" i="13"/>
  <c r="H6" i="13"/>
  <c r="F6" i="13"/>
  <c r="X5" i="13"/>
  <c r="Y5" i="13" s="1"/>
  <c r="Z5" i="13" s="1"/>
  <c r="U5" i="13"/>
  <c r="V5" i="13" s="1"/>
  <c r="AA5" i="13" s="1"/>
  <c r="AB5" i="13" s="1"/>
  <c r="Q5" i="13"/>
  <c r="M5" i="13"/>
  <c r="K5" i="13"/>
  <c r="J5" i="13"/>
  <c r="H5" i="13"/>
  <c r="F5" i="13"/>
  <c r="X4" i="13"/>
  <c r="Y4" i="13" s="1"/>
  <c r="Z4" i="13" s="1"/>
  <c r="U4" i="13"/>
  <c r="V4" i="13" s="1"/>
  <c r="AA4" i="13" s="1"/>
  <c r="AB4" i="13" s="1"/>
  <c r="Q4" i="13"/>
  <c r="O4" i="13"/>
  <c r="M4" i="13"/>
  <c r="K4" i="13"/>
  <c r="L8" i="13" s="1"/>
  <c r="J4" i="13"/>
  <c r="H4" i="13"/>
  <c r="F4" i="13"/>
  <c r="X3" i="13"/>
  <c r="Y3" i="13" s="1"/>
  <c r="Z3" i="13" s="1"/>
  <c r="AA3" i="13" s="1"/>
  <c r="AB3" i="13" s="1"/>
  <c r="V3" i="13"/>
  <c r="U3" i="13"/>
  <c r="Q3" i="13"/>
  <c r="O3" i="13"/>
  <c r="M3" i="13"/>
  <c r="K3" i="13"/>
  <c r="J3" i="13"/>
  <c r="H3" i="13"/>
  <c r="F3" i="13"/>
  <c r="Y2" i="13"/>
  <c r="Z2" i="13" s="1"/>
  <c r="X2" i="13"/>
  <c r="U2" i="13"/>
  <c r="V2" i="13" s="1"/>
  <c r="AA2" i="13" s="1"/>
  <c r="AB2" i="13" s="1"/>
  <c r="Q2" i="13"/>
  <c r="M2" i="13"/>
  <c r="H2" i="13"/>
  <c r="F2" i="13"/>
  <c r="Q1" i="13"/>
  <c r="Y134" i="12"/>
  <c r="Z134" i="12" s="1"/>
  <c r="X134" i="12"/>
  <c r="U134" i="12"/>
  <c r="V134" i="12" s="1"/>
  <c r="AA134" i="12" s="1"/>
  <c r="AB134" i="12" s="1"/>
  <c r="M134" i="12"/>
  <c r="K134" i="12"/>
  <c r="J134" i="12"/>
  <c r="I134" i="12"/>
  <c r="G134" i="12"/>
  <c r="X133" i="12"/>
  <c r="Y133" i="12" s="1"/>
  <c r="Z133" i="12" s="1"/>
  <c r="U133" i="12"/>
  <c r="V133" i="12" s="1"/>
  <c r="AA133" i="12" s="1"/>
  <c r="AB133" i="12" s="1"/>
  <c r="M133" i="12"/>
  <c r="K133" i="12"/>
  <c r="J133" i="12"/>
  <c r="I133" i="12"/>
  <c r="G133" i="12"/>
  <c r="X132" i="12"/>
  <c r="Y132" i="12" s="1"/>
  <c r="Z132" i="12" s="1"/>
  <c r="U132" i="12"/>
  <c r="V132" i="12" s="1"/>
  <c r="M132" i="12"/>
  <c r="K132" i="12"/>
  <c r="J132" i="12"/>
  <c r="I132" i="12"/>
  <c r="G132" i="12"/>
  <c r="Y131" i="12"/>
  <c r="Z131" i="12" s="1"/>
  <c r="X131" i="12"/>
  <c r="U131" i="12"/>
  <c r="V131" i="12" s="1"/>
  <c r="M131" i="12"/>
  <c r="K131" i="12"/>
  <c r="J131" i="12"/>
  <c r="I131" i="12"/>
  <c r="G131" i="12"/>
  <c r="X130" i="12"/>
  <c r="Y130" i="12" s="1"/>
  <c r="Z130" i="12" s="1"/>
  <c r="V130" i="12"/>
  <c r="U130" i="12"/>
  <c r="M130" i="12"/>
  <c r="K130" i="12"/>
  <c r="L131" i="12" s="1"/>
  <c r="J130" i="12"/>
  <c r="I130" i="12"/>
  <c r="G130" i="12"/>
  <c r="X129" i="12"/>
  <c r="Y129" i="12" s="1"/>
  <c r="Z129" i="12" s="1"/>
  <c r="U129" i="12"/>
  <c r="V129" i="12" s="1"/>
  <c r="M129" i="12"/>
  <c r="K129" i="12"/>
  <c r="J129" i="12"/>
  <c r="I129" i="12"/>
  <c r="G129" i="12"/>
  <c r="Y128" i="12"/>
  <c r="Z128" i="12" s="1"/>
  <c r="X128" i="12"/>
  <c r="V128" i="12"/>
  <c r="U128" i="12"/>
  <c r="M128" i="12"/>
  <c r="K128" i="12"/>
  <c r="J128" i="12"/>
  <c r="I128" i="12"/>
  <c r="G128" i="12"/>
  <c r="Z127" i="12"/>
  <c r="X127" i="12"/>
  <c r="Y127" i="12" s="1"/>
  <c r="V127" i="12"/>
  <c r="AA127" i="12" s="1"/>
  <c r="AB127" i="12" s="1"/>
  <c r="U127" i="12"/>
  <c r="M127" i="12"/>
  <c r="K127" i="12"/>
  <c r="J127" i="12"/>
  <c r="I127" i="12"/>
  <c r="G127" i="12"/>
  <c r="Y126" i="12"/>
  <c r="Z126" i="12" s="1"/>
  <c r="X126" i="12"/>
  <c r="V126" i="12"/>
  <c r="AA126" i="12" s="1"/>
  <c r="AB126" i="12" s="1"/>
  <c r="U126" i="12"/>
  <c r="M126" i="12"/>
  <c r="K126" i="12"/>
  <c r="L129" i="12" s="1"/>
  <c r="J126" i="12"/>
  <c r="I126" i="12"/>
  <c r="G126" i="12"/>
  <c r="Z125" i="12"/>
  <c r="Y125" i="12"/>
  <c r="X125" i="12"/>
  <c r="V125" i="12"/>
  <c r="AA125" i="12" s="1"/>
  <c r="AB125" i="12" s="1"/>
  <c r="U125" i="12"/>
  <c r="M125" i="12"/>
  <c r="K125" i="12"/>
  <c r="J125" i="12"/>
  <c r="I125" i="12"/>
  <c r="G125" i="12"/>
  <c r="Z124" i="12"/>
  <c r="Y124" i="12"/>
  <c r="X124" i="12"/>
  <c r="V124" i="12"/>
  <c r="U124" i="12"/>
  <c r="M124" i="12"/>
  <c r="K124" i="12"/>
  <c r="J124" i="12"/>
  <c r="I124" i="12"/>
  <c r="G124" i="12"/>
  <c r="Z123" i="12"/>
  <c r="AA123" i="12" s="1"/>
  <c r="AB123" i="12" s="1"/>
  <c r="Y123" i="12"/>
  <c r="X123" i="12"/>
  <c r="U123" i="12"/>
  <c r="V123" i="12" s="1"/>
  <c r="M123" i="12"/>
  <c r="K123" i="12"/>
  <c r="J123" i="12"/>
  <c r="I123" i="12"/>
  <c r="G123" i="12"/>
  <c r="Y122" i="12"/>
  <c r="Z122" i="12" s="1"/>
  <c r="X122" i="12"/>
  <c r="V122" i="12"/>
  <c r="U122" i="12"/>
  <c r="M122" i="12"/>
  <c r="K122" i="12"/>
  <c r="L125" i="12" s="1"/>
  <c r="J122" i="12"/>
  <c r="I122" i="12"/>
  <c r="G122" i="12"/>
  <c r="Z121" i="12"/>
  <c r="AA121" i="12" s="1"/>
  <c r="AB121" i="12" s="1"/>
  <c r="X121" i="12"/>
  <c r="Y121" i="12" s="1"/>
  <c r="V121" i="12"/>
  <c r="U121" i="12"/>
  <c r="M121" i="12"/>
  <c r="K121" i="12"/>
  <c r="J121" i="12"/>
  <c r="I121" i="12"/>
  <c r="G121" i="12"/>
  <c r="Y120" i="12"/>
  <c r="Z120" i="12" s="1"/>
  <c r="AA120" i="12" s="1"/>
  <c r="AB120" i="12" s="1"/>
  <c r="X120" i="12"/>
  <c r="V120" i="12"/>
  <c r="U120" i="12"/>
  <c r="M120" i="12"/>
  <c r="K120" i="12"/>
  <c r="J120" i="12"/>
  <c r="I120" i="12"/>
  <c r="G120" i="12"/>
  <c r="X119" i="12"/>
  <c r="Y119" i="12" s="1"/>
  <c r="Z119" i="12" s="1"/>
  <c r="V119" i="12"/>
  <c r="AA119" i="12" s="1"/>
  <c r="AB119" i="12" s="1"/>
  <c r="U119" i="12"/>
  <c r="M119" i="12"/>
  <c r="K119" i="12"/>
  <c r="L123" i="12" s="1"/>
  <c r="J119" i="12"/>
  <c r="I119" i="12"/>
  <c r="G119" i="12"/>
  <c r="Y118" i="12"/>
  <c r="Z118" i="12" s="1"/>
  <c r="X118" i="12"/>
  <c r="V118" i="12"/>
  <c r="U118" i="12"/>
  <c r="M118" i="12"/>
  <c r="K118" i="12"/>
  <c r="J118" i="12"/>
  <c r="I118" i="12"/>
  <c r="G118" i="12"/>
  <c r="Y117" i="12"/>
  <c r="Z117" i="12" s="1"/>
  <c r="X117" i="12"/>
  <c r="U117" i="12"/>
  <c r="V117" i="12" s="1"/>
  <c r="M117" i="12"/>
  <c r="K117" i="12"/>
  <c r="J117" i="12"/>
  <c r="I117" i="12"/>
  <c r="G117" i="12"/>
  <c r="Y116" i="12"/>
  <c r="Z116" i="12" s="1"/>
  <c r="X116" i="12"/>
  <c r="U116" i="12"/>
  <c r="V116" i="12" s="1"/>
  <c r="M116" i="12"/>
  <c r="K116" i="12"/>
  <c r="L119" i="12" s="1"/>
  <c r="J116" i="12"/>
  <c r="I116" i="12"/>
  <c r="G116" i="12"/>
  <c r="X115" i="12"/>
  <c r="Y115" i="12" s="1"/>
  <c r="Z115" i="12" s="1"/>
  <c r="U115" i="12"/>
  <c r="V115" i="12" s="1"/>
  <c r="AA115" i="12" s="1"/>
  <c r="AB115" i="12" s="1"/>
  <c r="M115" i="12"/>
  <c r="K115" i="12"/>
  <c r="J115" i="12"/>
  <c r="I115" i="12"/>
  <c r="G115" i="12"/>
  <c r="X114" i="12"/>
  <c r="Y114" i="12" s="1"/>
  <c r="Z114" i="12" s="1"/>
  <c r="U114" i="12"/>
  <c r="V114" i="12" s="1"/>
  <c r="AA114" i="12" s="1"/>
  <c r="AB114" i="12" s="1"/>
  <c r="M114" i="12"/>
  <c r="K114" i="12"/>
  <c r="L118" i="12" s="1"/>
  <c r="J114" i="12"/>
  <c r="I114" i="12"/>
  <c r="G114" i="12"/>
  <c r="Y113" i="12"/>
  <c r="Z113" i="12" s="1"/>
  <c r="X113" i="12"/>
  <c r="U113" i="12"/>
  <c r="V113" i="12" s="1"/>
  <c r="AA113" i="12" s="1"/>
  <c r="AB113" i="12" s="1"/>
  <c r="M113" i="12"/>
  <c r="K113" i="12"/>
  <c r="J113" i="12"/>
  <c r="I113" i="12"/>
  <c r="G113" i="12"/>
  <c r="X112" i="12"/>
  <c r="Y112" i="12" s="1"/>
  <c r="Z112" i="12" s="1"/>
  <c r="V112" i="12"/>
  <c r="U112" i="12"/>
  <c r="M112" i="12"/>
  <c r="K112" i="12"/>
  <c r="L113" i="12" s="1"/>
  <c r="J112" i="12"/>
  <c r="I112" i="12"/>
  <c r="G112" i="12"/>
  <c r="X111" i="12"/>
  <c r="Y111" i="12" s="1"/>
  <c r="Z111" i="12" s="1"/>
  <c r="U111" i="12"/>
  <c r="V111" i="12" s="1"/>
  <c r="M111" i="12"/>
  <c r="K111" i="12"/>
  <c r="J111" i="12"/>
  <c r="I111" i="12"/>
  <c r="G111" i="12"/>
  <c r="Y110" i="12"/>
  <c r="Z110" i="12" s="1"/>
  <c r="X110" i="12"/>
  <c r="V110" i="12"/>
  <c r="U110" i="12"/>
  <c r="M110" i="12"/>
  <c r="K110" i="12"/>
  <c r="J110" i="12"/>
  <c r="I110" i="12"/>
  <c r="G110" i="12"/>
  <c r="Z109" i="12"/>
  <c r="X109" i="12"/>
  <c r="Y109" i="12" s="1"/>
  <c r="V109" i="12"/>
  <c r="AA109" i="12" s="1"/>
  <c r="AB109" i="12" s="1"/>
  <c r="U109" i="12"/>
  <c r="M109" i="12"/>
  <c r="K109" i="12"/>
  <c r="J109" i="12"/>
  <c r="I109" i="12"/>
  <c r="G109" i="12"/>
  <c r="Y108" i="12"/>
  <c r="Z108" i="12" s="1"/>
  <c r="X108" i="12"/>
  <c r="V108" i="12"/>
  <c r="AA108" i="12" s="1"/>
  <c r="AB108" i="12" s="1"/>
  <c r="U108" i="12"/>
  <c r="M108" i="12"/>
  <c r="K108" i="12"/>
  <c r="L111" i="12" s="1"/>
  <c r="J108" i="12"/>
  <c r="I108" i="12"/>
  <c r="G108" i="12"/>
  <c r="Z107" i="12"/>
  <c r="Y107" i="12"/>
  <c r="X107" i="12"/>
  <c r="V107" i="12"/>
  <c r="AA107" i="12" s="1"/>
  <c r="AB107" i="12" s="1"/>
  <c r="U107" i="12"/>
  <c r="M107" i="12"/>
  <c r="K107" i="12"/>
  <c r="J107" i="12"/>
  <c r="I107" i="12"/>
  <c r="G107" i="12"/>
  <c r="Z106" i="12"/>
  <c r="Y106" i="12"/>
  <c r="X106" i="12"/>
  <c r="V106" i="12"/>
  <c r="U106" i="12"/>
  <c r="M106" i="12"/>
  <c r="K106" i="12"/>
  <c r="J106" i="12"/>
  <c r="I106" i="12"/>
  <c r="G106" i="12"/>
  <c r="Z105" i="12"/>
  <c r="AA105" i="12" s="1"/>
  <c r="AB105" i="12" s="1"/>
  <c r="Y105" i="12"/>
  <c r="X105" i="12"/>
  <c r="U105" i="12"/>
  <c r="V105" i="12" s="1"/>
  <c r="M105" i="12"/>
  <c r="K105" i="12"/>
  <c r="J105" i="12"/>
  <c r="I105" i="12"/>
  <c r="G105" i="12"/>
  <c r="Y104" i="12"/>
  <c r="Z104" i="12" s="1"/>
  <c r="X104" i="12"/>
  <c r="V104" i="12"/>
  <c r="U104" i="12"/>
  <c r="M104" i="12"/>
  <c r="K104" i="12"/>
  <c r="L107" i="12" s="1"/>
  <c r="J104" i="12"/>
  <c r="I104" i="12"/>
  <c r="G104" i="12"/>
  <c r="Z103" i="12"/>
  <c r="AA103" i="12" s="1"/>
  <c r="AB103" i="12" s="1"/>
  <c r="X103" i="12"/>
  <c r="Y103" i="12" s="1"/>
  <c r="V103" i="12"/>
  <c r="U103" i="12"/>
  <c r="M103" i="12"/>
  <c r="K103" i="12"/>
  <c r="J103" i="12"/>
  <c r="I103" i="12"/>
  <c r="G103" i="12"/>
  <c r="Y102" i="12"/>
  <c r="Z102" i="12" s="1"/>
  <c r="AA102" i="12" s="1"/>
  <c r="AB102" i="12" s="1"/>
  <c r="X102" i="12"/>
  <c r="V102" i="12"/>
  <c r="U102" i="12"/>
  <c r="M102" i="12"/>
  <c r="K102" i="12"/>
  <c r="J102" i="12"/>
  <c r="I102" i="12"/>
  <c r="G102" i="12"/>
  <c r="X101" i="12"/>
  <c r="Y101" i="12" s="1"/>
  <c r="Z101" i="12" s="1"/>
  <c r="V101" i="12"/>
  <c r="AA101" i="12" s="1"/>
  <c r="AB101" i="12" s="1"/>
  <c r="U101" i="12"/>
  <c r="M101" i="12"/>
  <c r="K101" i="12"/>
  <c r="L105" i="12" s="1"/>
  <c r="J101" i="12"/>
  <c r="I101" i="12"/>
  <c r="G101" i="12"/>
  <c r="Y100" i="12"/>
  <c r="Z100" i="12" s="1"/>
  <c r="X100" i="12"/>
  <c r="V100" i="12"/>
  <c r="U100" i="12"/>
  <c r="M100" i="12"/>
  <c r="K100" i="12"/>
  <c r="J100" i="12"/>
  <c r="I100" i="12"/>
  <c r="G100" i="12"/>
  <c r="Y99" i="12"/>
  <c r="Z99" i="12" s="1"/>
  <c r="X99" i="12"/>
  <c r="U99" i="12"/>
  <c r="V99" i="12" s="1"/>
  <c r="M99" i="12"/>
  <c r="K99" i="12"/>
  <c r="J99" i="12"/>
  <c r="I99" i="12"/>
  <c r="G99" i="12"/>
  <c r="Y98" i="12"/>
  <c r="Z98" i="12" s="1"/>
  <c r="X98" i="12"/>
  <c r="U98" i="12"/>
  <c r="V98" i="12" s="1"/>
  <c r="M98" i="12"/>
  <c r="K98" i="12"/>
  <c r="L101" i="12" s="1"/>
  <c r="J98" i="12"/>
  <c r="I98" i="12"/>
  <c r="G98" i="12"/>
  <c r="X97" i="12"/>
  <c r="Y97" i="12" s="1"/>
  <c r="Z97" i="12" s="1"/>
  <c r="U97" i="12"/>
  <c r="V97" i="12" s="1"/>
  <c r="M97" i="12"/>
  <c r="K97" i="12"/>
  <c r="J97" i="12"/>
  <c r="I97" i="12"/>
  <c r="G97" i="12"/>
  <c r="X96" i="12"/>
  <c r="Y96" i="12" s="1"/>
  <c r="Z96" i="12" s="1"/>
  <c r="U96" i="12"/>
  <c r="V96" i="12" s="1"/>
  <c r="M96" i="12"/>
  <c r="K96" i="12"/>
  <c r="L100" i="12" s="1"/>
  <c r="J96" i="12"/>
  <c r="I96" i="12"/>
  <c r="G96" i="12"/>
  <c r="Y95" i="12"/>
  <c r="Z95" i="12" s="1"/>
  <c r="X95" i="12"/>
  <c r="U95" i="12"/>
  <c r="V95" i="12" s="1"/>
  <c r="AA95" i="12" s="1"/>
  <c r="AB95" i="12" s="1"/>
  <c r="M95" i="12"/>
  <c r="K95" i="12"/>
  <c r="J95" i="12"/>
  <c r="I95" i="12"/>
  <c r="G95" i="12"/>
  <c r="X94" i="12"/>
  <c r="Y94" i="12" s="1"/>
  <c r="Z94" i="12" s="1"/>
  <c r="V94" i="12"/>
  <c r="U94" i="12"/>
  <c r="M94" i="12"/>
  <c r="K94" i="12"/>
  <c r="L95" i="12" s="1"/>
  <c r="J94" i="12"/>
  <c r="I94" i="12"/>
  <c r="G94" i="12"/>
  <c r="X93" i="12"/>
  <c r="Y93" i="12" s="1"/>
  <c r="Z93" i="12" s="1"/>
  <c r="U93" i="12"/>
  <c r="V93" i="12" s="1"/>
  <c r="AA93" i="12" s="1"/>
  <c r="AB93" i="12" s="1"/>
  <c r="M93" i="12"/>
  <c r="K93" i="12"/>
  <c r="J93" i="12"/>
  <c r="I93" i="12"/>
  <c r="G93" i="12"/>
  <c r="Y92" i="12"/>
  <c r="Z92" i="12" s="1"/>
  <c r="X92" i="12"/>
  <c r="V92" i="12"/>
  <c r="AA92" i="12" s="1"/>
  <c r="AB92" i="12" s="1"/>
  <c r="U92" i="12"/>
  <c r="M92" i="12"/>
  <c r="K92" i="12"/>
  <c r="J92" i="12"/>
  <c r="I92" i="12"/>
  <c r="G92" i="12"/>
  <c r="Z91" i="12"/>
  <c r="X91" i="12"/>
  <c r="Y91" i="12" s="1"/>
  <c r="V91" i="12"/>
  <c r="AA91" i="12" s="1"/>
  <c r="AB91" i="12" s="1"/>
  <c r="U91" i="12"/>
  <c r="M91" i="12"/>
  <c r="K91" i="12"/>
  <c r="J91" i="12"/>
  <c r="I91" i="12"/>
  <c r="G91" i="12"/>
  <c r="Y90" i="12"/>
  <c r="Z90" i="12" s="1"/>
  <c r="X90" i="12"/>
  <c r="V90" i="12"/>
  <c r="AA90" i="12" s="1"/>
  <c r="AB90" i="12" s="1"/>
  <c r="U90" i="12"/>
  <c r="M90" i="12"/>
  <c r="K90" i="12"/>
  <c r="L93" i="12" s="1"/>
  <c r="J90" i="12"/>
  <c r="I90" i="12"/>
  <c r="G90" i="12"/>
  <c r="Z89" i="12"/>
  <c r="Y89" i="12"/>
  <c r="X89" i="12"/>
  <c r="V89" i="12"/>
  <c r="AA89" i="12" s="1"/>
  <c r="AB89" i="12" s="1"/>
  <c r="U89" i="12"/>
  <c r="M89" i="12"/>
  <c r="K89" i="12"/>
  <c r="J89" i="12"/>
  <c r="I89" i="12"/>
  <c r="G89" i="12"/>
  <c r="Z88" i="12"/>
  <c r="Y88" i="12"/>
  <c r="X88" i="12"/>
  <c r="V88" i="12"/>
  <c r="U88" i="12"/>
  <c r="M88" i="12"/>
  <c r="K88" i="12"/>
  <c r="J88" i="12"/>
  <c r="I88" i="12"/>
  <c r="G88" i="12"/>
  <c r="Z87" i="12"/>
  <c r="AA87" i="12" s="1"/>
  <c r="AB87" i="12" s="1"/>
  <c r="Y87" i="12"/>
  <c r="X87" i="12"/>
  <c r="U87" i="12"/>
  <c r="V87" i="12" s="1"/>
  <c r="M87" i="12"/>
  <c r="K87" i="12"/>
  <c r="J87" i="12"/>
  <c r="I87" i="12"/>
  <c r="G87" i="12"/>
  <c r="Y86" i="12"/>
  <c r="Z86" i="12" s="1"/>
  <c r="X86" i="12"/>
  <c r="V86" i="12"/>
  <c r="AA86" i="12" s="1"/>
  <c r="AB86" i="12" s="1"/>
  <c r="U86" i="12"/>
  <c r="M86" i="12"/>
  <c r="K86" i="12"/>
  <c r="L89" i="12" s="1"/>
  <c r="J86" i="12"/>
  <c r="I86" i="12"/>
  <c r="G86" i="12"/>
  <c r="Z85" i="12"/>
  <c r="AA85" i="12" s="1"/>
  <c r="AB85" i="12" s="1"/>
  <c r="X85" i="12"/>
  <c r="Y85" i="12" s="1"/>
  <c r="V85" i="12"/>
  <c r="U85" i="12"/>
  <c r="M85" i="12"/>
  <c r="K85" i="12"/>
  <c r="J85" i="12"/>
  <c r="I85" i="12"/>
  <c r="G85" i="12"/>
  <c r="Z84" i="12"/>
  <c r="Y84" i="12"/>
  <c r="X84" i="12"/>
  <c r="U84" i="12"/>
  <c r="V84" i="12" s="1"/>
  <c r="M84" i="12"/>
  <c r="K84" i="12"/>
  <c r="L87" i="12" s="1"/>
  <c r="J84" i="12"/>
  <c r="I84" i="12"/>
  <c r="G84" i="12"/>
  <c r="Z83" i="12"/>
  <c r="Y83" i="12"/>
  <c r="X83" i="12"/>
  <c r="U83" i="12"/>
  <c r="V83" i="12" s="1"/>
  <c r="AA83" i="12" s="1"/>
  <c r="AB83" i="12" s="1"/>
  <c r="M83" i="12"/>
  <c r="L83" i="12"/>
  <c r="K83" i="12"/>
  <c r="J83" i="12"/>
  <c r="I83" i="12"/>
  <c r="G83" i="12"/>
  <c r="AA82" i="12"/>
  <c r="AB82" i="12" s="1"/>
  <c r="Z82" i="12"/>
  <c r="Y82" i="12"/>
  <c r="X82" i="12"/>
  <c r="V82" i="12"/>
  <c r="U82" i="12"/>
  <c r="M82" i="12"/>
  <c r="K82" i="12"/>
  <c r="J82" i="12"/>
  <c r="I82" i="12"/>
  <c r="G82" i="12"/>
  <c r="AB81" i="12"/>
  <c r="X81" i="12"/>
  <c r="Y81" i="12" s="1"/>
  <c r="Z81" i="12" s="1"/>
  <c r="AA81" i="12" s="1"/>
  <c r="U81" i="12"/>
  <c r="V81" i="12" s="1"/>
  <c r="M81" i="12"/>
  <c r="K81" i="12"/>
  <c r="L82" i="12" s="1"/>
  <c r="J81" i="12"/>
  <c r="I81" i="12"/>
  <c r="G81" i="12"/>
  <c r="AB80" i="12"/>
  <c r="Z80" i="12"/>
  <c r="Y80" i="12"/>
  <c r="X80" i="12"/>
  <c r="U80" i="12"/>
  <c r="V80" i="12" s="1"/>
  <c r="AA80" i="12" s="1"/>
  <c r="M80" i="12"/>
  <c r="L80" i="12"/>
  <c r="K80" i="12"/>
  <c r="J80" i="12"/>
  <c r="I80" i="12"/>
  <c r="G80" i="12"/>
  <c r="X79" i="12"/>
  <c r="Y79" i="12" s="1"/>
  <c r="Z79" i="12" s="1"/>
  <c r="U79" i="12"/>
  <c r="V79" i="12" s="1"/>
  <c r="M79" i="12"/>
  <c r="K79" i="12"/>
  <c r="J79" i="12"/>
  <c r="I79" i="12"/>
  <c r="G79" i="12"/>
  <c r="X78" i="12"/>
  <c r="Y78" i="12" s="1"/>
  <c r="Z78" i="12" s="1"/>
  <c r="U78" i="12"/>
  <c r="V78" i="12" s="1"/>
  <c r="M78" i="12"/>
  <c r="K78" i="12"/>
  <c r="J78" i="12"/>
  <c r="I78" i="12"/>
  <c r="G78" i="12"/>
  <c r="X77" i="12"/>
  <c r="Y77" i="12" s="1"/>
  <c r="Z77" i="12" s="1"/>
  <c r="U77" i="12"/>
  <c r="V77" i="12" s="1"/>
  <c r="AA77" i="12" s="1"/>
  <c r="AB77" i="12" s="1"/>
  <c r="M77" i="12"/>
  <c r="K77" i="12"/>
  <c r="J77" i="12"/>
  <c r="I77" i="12"/>
  <c r="G77" i="12"/>
  <c r="X76" i="12"/>
  <c r="Y76" i="12" s="1"/>
  <c r="Z76" i="12" s="1"/>
  <c r="U76" i="12"/>
  <c r="V76" i="12" s="1"/>
  <c r="M76" i="12"/>
  <c r="K76" i="12"/>
  <c r="J76" i="12"/>
  <c r="I76" i="12"/>
  <c r="G76" i="12"/>
  <c r="Y75" i="12"/>
  <c r="Z75" i="12" s="1"/>
  <c r="X75" i="12"/>
  <c r="V75" i="12"/>
  <c r="U75" i="12"/>
  <c r="M75" i="12"/>
  <c r="K75" i="12"/>
  <c r="L79" i="12" s="1"/>
  <c r="J75" i="12"/>
  <c r="I75" i="12"/>
  <c r="G75" i="12"/>
  <c r="Y74" i="12"/>
  <c r="Z74" i="12" s="1"/>
  <c r="X74" i="12"/>
  <c r="V74" i="12"/>
  <c r="AA74" i="12" s="1"/>
  <c r="AB74" i="12" s="1"/>
  <c r="U74" i="12"/>
  <c r="M74" i="12"/>
  <c r="L74" i="12"/>
  <c r="K74" i="12"/>
  <c r="J74" i="12"/>
  <c r="I74" i="12"/>
  <c r="G74" i="12"/>
  <c r="X73" i="12"/>
  <c r="Y73" i="12" s="1"/>
  <c r="Z73" i="12" s="1"/>
  <c r="V73" i="12"/>
  <c r="AA73" i="12" s="1"/>
  <c r="AB73" i="12" s="1"/>
  <c r="U73" i="12"/>
  <c r="M73" i="12"/>
  <c r="K73" i="12"/>
  <c r="J73" i="12"/>
  <c r="I73" i="12"/>
  <c r="G73" i="12"/>
  <c r="Y72" i="12"/>
  <c r="Z72" i="12" s="1"/>
  <c r="AA72" i="12" s="1"/>
  <c r="AB72" i="12" s="1"/>
  <c r="X72" i="12"/>
  <c r="U72" i="12"/>
  <c r="V72" i="12" s="1"/>
  <c r="M72" i="12"/>
  <c r="K72" i="12"/>
  <c r="J72" i="12"/>
  <c r="I72" i="12"/>
  <c r="G72" i="12"/>
  <c r="X71" i="12"/>
  <c r="Y71" i="12" s="1"/>
  <c r="Z71" i="12" s="1"/>
  <c r="U71" i="12"/>
  <c r="V71" i="12" s="1"/>
  <c r="M71" i="12"/>
  <c r="L71" i="12"/>
  <c r="K71" i="12"/>
  <c r="J71" i="12"/>
  <c r="I71" i="12"/>
  <c r="G71" i="12"/>
  <c r="Z70" i="12"/>
  <c r="Y70" i="12"/>
  <c r="X70" i="12"/>
  <c r="V70" i="12"/>
  <c r="AA70" i="12" s="1"/>
  <c r="AB70" i="12" s="1"/>
  <c r="U70" i="12"/>
  <c r="M70" i="12"/>
  <c r="K70" i="12"/>
  <c r="J70" i="12"/>
  <c r="I70" i="12"/>
  <c r="G70" i="12"/>
  <c r="X69" i="12"/>
  <c r="Y69" i="12" s="1"/>
  <c r="Z69" i="12" s="1"/>
  <c r="AA69" i="12" s="1"/>
  <c r="AB69" i="12" s="1"/>
  <c r="U69" i="12"/>
  <c r="V69" i="12" s="1"/>
  <c r="M69" i="12"/>
  <c r="K69" i="12"/>
  <c r="L73" i="12" s="1"/>
  <c r="J69" i="12"/>
  <c r="I69" i="12"/>
  <c r="G69" i="12"/>
  <c r="Z68" i="12"/>
  <c r="Y68" i="12"/>
  <c r="X68" i="12"/>
  <c r="U68" i="12"/>
  <c r="V68" i="12" s="1"/>
  <c r="AA68" i="12" s="1"/>
  <c r="AB68" i="12" s="1"/>
  <c r="M68" i="12"/>
  <c r="K68" i="12"/>
  <c r="L72" i="12" s="1"/>
  <c r="J68" i="12"/>
  <c r="I68" i="12"/>
  <c r="G68" i="12"/>
  <c r="X67" i="12"/>
  <c r="Y67" i="12" s="1"/>
  <c r="Z67" i="12" s="1"/>
  <c r="V67" i="12"/>
  <c r="AA67" i="12" s="1"/>
  <c r="AB67" i="12" s="1"/>
  <c r="U67" i="12"/>
  <c r="M67" i="12"/>
  <c r="K67" i="12"/>
  <c r="J67" i="12"/>
  <c r="I67" i="12"/>
  <c r="G67" i="12"/>
  <c r="X66" i="12"/>
  <c r="Y66" i="12" s="1"/>
  <c r="Z66" i="12" s="1"/>
  <c r="U66" i="12"/>
  <c r="V66" i="12" s="1"/>
  <c r="AA66" i="12" s="1"/>
  <c r="AB66" i="12" s="1"/>
  <c r="M66" i="12"/>
  <c r="K66" i="12"/>
  <c r="L69" i="12" s="1"/>
  <c r="J66" i="12"/>
  <c r="I66" i="12"/>
  <c r="G66" i="12"/>
  <c r="Z65" i="12"/>
  <c r="X65" i="12"/>
  <c r="Y65" i="12" s="1"/>
  <c r="V65" i="12"/>
  <c r="AA65" i="12" s="1"/>
  <c r="AB65" i="12" s="1"/>
  <c r="U65" i="12"/>
  <c r="M65" i="12"/>
  <c r="K65" i="12"/>
  <c r="L66" i="12" s="1"/>
  <c r="J65" i="12"/>
  <c r="I65" i="12"/>
  <c r="G65" i="12"/>
  <c r="Z64" i="12"/>
  <c r="X64" i="12"/>
  <c r="Y64" i="12" s="1"/>
  <c r="U64" i="12"/>
  <c r="V64" i="12" s="1"/>
  <c r="AA64" i="12" s="1"/>
  <c r="AB64" i="12" s="1"/>
  <c r="M64" i="12"/>
  <c r="L64" i="12"/>
  <c r="K64" i="12"/>
  <c r="L68" i="12" s="1"/>
  <c r="J64" i="12"/>
  <c r="I64" i="12"/>
  <c r="G64" i="12"/>
  <c r="AA63" i="12"/>
  <c r="AB63" i="12" s="1"/>
  <c r="Y63" i="12"/>
  <c r="Z63" i="12" s="1"/>
  <c r="X63" i="12"/>
  <c r="U63" i="12"/>
  <c r="V63" i="12" s="1"/>
  <c r="M63" i="12"/>
  <c r="L63" i="12"/>
  <c r="K63" i="12"/>
  <c r="J63" i="12"/>
  <c r="I63" i="12"/>
  <c r="G63" i="12"/>
  <c r="Z62" i="12"/>
  <c r="Y62" i="12"/>
  <c r="X62" i="12"/>
  <c r="U62" i="12"/>
  <c r="V62" i="12" s="1"/>
  <c r="AA62" i="12" s="1"/>
  <c r="AB62" i="12" s="1"/>
  <c r="M62" i="12"/>
  <c r="K62" i="12"/>
  <c r="L65" i="12" s="1"/>
  <c r="J62" i="12"/>
  <c r="I62" i="12"/>
  <c r="G62" i="12"/>
  <c r="Z61" i="12"/>
  <c r="Y61" i="12"/>
  <c r="X61" i="12"/>
  <c r="U61" i="12"/>
  <c r="V61" i="12" s="1"/>
  <c r="AA61" i="12" s="1"/>
  <c r="AB61" i="12" s="1"/>
  <c r="M61" i="12"/>
  <c r="K61" i="12"/>
  <c r="J61" i="12"/>
  <c r="I61" i="12"/>
  <c r="G61" i="12"/>
  <c r="AA60" i="12"/>
  <c r="AB60" i="12" s="1"/>
  <c r="Z60" i="12"/>
  <c r="Y60" i="12"/>
  <c r="X60" i="12"/>
  <c r="V60" i="12"/>
  <c r="U60" i="12"/>
  <c r="M60" i="12"/>
  <c r="K60" i="12"/>
  <c r="J60" i="12"/>
  <c r="I60" i="12"/>
  <c r="G60" i="12"/>
  <c r="AA59" i="12"/>
  <c r="AB59" i="12" s="1"/>
  <c r="Z59" i="12"/>
  <c r="Y59" i="12"/>
  <c r="X59" i="12"/>
  <c r="V59" i="12"/>
  <c r="U59" i="12"/>
  <c r="M59" i="12"/>
  <c r="K59" i="12"/>
  <c r="J59" i="12"/>
  <c r="I59" i="12"/>
  <c r="G59" i="12"/>
  <c r="X58" i="12"/>
  <c r="Y58" i="12" s="1"/>
  <c r="Z58" i="12" s="1"/>
  <c r="AA58" i="12" s="1"/>
  <c r="AB58" i="12" s="1"/>
  <c r="V58" i="12"/>
  <c r="U58" i="12"/>
  <c r="M58" i="12"/>
  <c r="K58" i="12"/>
  <c r="L62" i="12" s="1"/>
  <c r="J58" i="12"/>
  <c r="I58" i="12"/>
  <c r="G58" i="12"/>
  <c r="Y57" i="12"/>
  <c r="Z57" i="12" s="1"/>
  <c r="X57" i="12"/>
  <c r="U57" i="12"/>
  <c r="V57" i="12" s="1"/>
  <c r="AA57" i="12" s="1"/>
  <c r="AB57" i="12" s="1"/>
  <c r="M57" i="12"/>
  <c r="K57" i="12"/>
  <c r="L61" i="12" s="1"/>
  <c r="J57" i="12"/>
  <c r="I57" i="12"/>
  <c r="G57" i="12"/>
  <c r="Y56" i="12"/>
  <c r="Z56" i="12" s="1"/>
  <c r="X56" i="12"/>
  <c r="V56" i="12"/>
  <c r="AA56" i="12" s="1"/>
  <c r="AB56" i="12" s="1"/>
  <c r="U56" i="12"/>
  <c r="M56" i="12"/>
  <c r="K56" i="12"/>
  <c r="J56" i="12"/>
  <c r="I56" i="12"/>
  <c r="G56" i="12"/>
  <c r="X55" i="12"/>
  <c r="Y55" i="12" s="1"/>
  <c r="Z55" i="12" s="1"/>
  <c r="U55" i="12"/>
  <c r="V55" i="12" s="1"/>
  <c r="M55" i="12"/>
  <c r="K55" i="12"/>
  <c r="J55" i="12"/>
  <c r="I55" i="12"/>
  <c r="G55" i="12"/>
  <c r="X54" i="12"/>
  <c r="Y54" i="12" s="1"/>
  <c r="Z54" i="12" s="1"/>
  <c r="U54" i="12"/>
  <c r="V54" i="12" s="1"/>
  <c r="AA54" i="12" s="1"/>
  <c r="AB54" i="12" s="1"/>
  <c r="M54" i="12"/>
  <c r="K54" i="12"/>
  <c r="L58" i="12" s="1"/>
  <c r="J54" i="12"/>
  <c r="I54" i="12"/>
  <c r="G54" i="12"/>
  <c r="Y53" i="12"/>
  <c r="Z53" i="12" s="1"/>
  <c r="AA53" i="12" s="1"/>
  <c r="AB53" i="12" s="1"/>
  <c r="X53" i="12"/>
  <c r="V53" i="12"/>
  <c r="U53" i="12"/>
  <c r="M53" i="12"/>
  <c r="K53" i="12"/>
  <c r="L57" i="12" s="1"/>
  <c r="J53" i="12"/>
  <c r="I53" i="12"/>
  <c r="G53" i="12"/>
  <c r="X52" i="12"/>
  <c r="Y52" i="12" s="1"/>
  <c r="Z52" i="12" s="1"/>
  <c r="U52" i="12"/>
  <c r="V52" i="12" s="1"/>
  <c r="AA52" i="12" s="1"/>
  <c r="AB52" i="12" s="1"/>
  <c r="M52" i="12"/>
  <c r="K52" i="12"/>
  <c r="J52" i="12"/>
  <c r="I52" i="12"/>
  <c r="G52" i="12"/>
  <c r="Z51" i="12"/>
  <c r="Y51" i="12"/>
  <c r="X51" i="12"/>
  <c r="V51" i="12"/>
  <c r="AA51" i="12" s="1"/>
  <c r="AB51" i="12" s="1"/>
  <c r="U51" i="12"/>
  <c r="M51" i="12"/>
  <c r="L51" i="12"/>
  <c r="K51" i="12"/>
  <c r="J51" i="12"/>
  <c r="I51" i="12"/>
  <c r="G51" i="12"/>
  <c r="X50" i="12"/>
  <c r="Y50" i="12" s="1"/>
  <c r="Z50" i="12" s="1"/>
  <c r="V50" i="12"/>
  <c r="U50" i="12"/>
  <c r="M50" i="12"/>
  <c r="L50" i="12"/>
  <c r="K50" i="12"/>
  <c r="J50" i="12"/>
  <c r="I50" i="12"/>
  <c r="G50" i="12"/>
  <c r="X49" i="12"/>
  <c r="Y49" i="12" s="1"/>
  <c r="Z49" i="12" s="1"/>
  <c r="V49" i="12"/>
  <c r="U49" i="12"/>
  <c r="M49" i="12"/>
  <c r="L49" i="12"/>
  <c r="K49" i="12"/>
  <c r="L53" i="12" s="1"/>
  <c r="J49" i="12"/>
  <c r="I49" i="12"/>
  <c r="G49" i="12"/>
  <c r="X48" i="12"/>
  <c r="Y48" i="12" s="1"/>
  <c r="Z48" i="12" s="1"/>
  <c r="V48" i="12"/>
  <c r="U48" i="12"/>
  <c r="M48" i="12"/>
  <c r="L48" i="12"/>
  <c r="K48" i="12"/>
  <c r="L52" i="12" s="1"/>
  <c r="J48" i="12"/>
  <c r="I48" i="12"/>
  <c r="G48" i="12"/>
  <c r="X47" i="12"/>
  <c r="Y47" i="12" s="1"/>
  <c r="Z47" i="12" s="1"/>
  <c r="V47" i="12"/>
  <c r="AA47" i="12" s="1"/>
  <c r="AB47" i="12" s="1"/>
  <c r="U47" i="12"/>
  <c r="M47" i="12"/>
  <c r="L47" i="12"/>
  <c r="K47" i="12"/>
  <c r="J47" i="12"/>
  <c r="I47" i="12"/>
  <c r="G47" i="12"/>
  <c r="X46" i="12"/>
  <c r="Y46" i="12" s="1"/>
  <c r="Z46" i="12" s="1"/>
  <c r="U46" i="12"/>
  <c r="V46" i="12" s="1"/>
  <c r="M46" i="12"/>
  <c r="K46" i="12"/>
  <c r="J46" i="12"/>
  <c r="I46" i="12"/>
  <c r="G46" i="12"/>
  <c r="Y45" i="12"/>
  <c r="Z45" i="12" s="1"/>
  <c r="X45" i="12"/>
  <c r="U45" i="12"/>
  <c r="V45" i="12" s="1"/>
  <c r="M45" i="12"/>
  <c r="K45" i="12"/>
  <c r="J45" i="12"/>
  <c r="I45" i="12"/>
  <c r="G45" i="12"/>
  <c r="X44" i="12"/>
  <c r="Y44" i="12" s="1"/>
  <c r="Z44" i="12" s="1"/>
  <c r="V44" i="12"/>
  <c r="AA44" i="12" s="1"/>
  <c r="AB44" i="12" s="1"/>
  <c r="U44" i="12"/>
  <c r="M44" i="12"/>
  <c r="K44" i="12"/>
  <c r="J44" i="12"/>
  <c r="H44" i="12"/>
  <c r="X43" i="12"/>
  <c r="Y43" i="12" s="1"/>
  <c r="Z43" i="12" s="1"/>
  <c r="V43" i="12"/>
  <c r="AA43" i="12" s="1"/>
  <c r="AB43" i="12" s="1"/>
  <c r="U43" i="12"/>
  <c r="M43" i="12"/>
  <c r="K43" i="12"/>
  <c r="L46" i="12" s="1"/>
  <c r="J43" i="12"/>
  <c r="H43" i="12"/>
  <c r="F43" i="12"/>
  <c r="X42" i="12"/>
  <c r="Y42" i="12" s="1"/>
  <c r="Z42" i="12" s="1"/>
  <c r="AA42" i="12" s="1"/>
  <c r="AB42" i="12" s="1"/>
  <c r="V42" i="12"/>
  <c r="U42" i="12"/>
  <c r="M42" i="12"/>
  <c r="K42" i="12"/>
  <c r="J42" i="12"/>
  <c r="H42" i="12"/>
  <c r="F42" i="12"/>
  <c r="Y41" i="12"/>
  <c r="Z41" i="12" s="1"/>
  <c r="X41" i="12"/>
  <c r="V41" i="12"/>
  <c r="AA41" i="12" s="1"/>
  <c r="AB41" i="12" s="1"/>
  <c r="U41" i="12"/>
  <c r="M41" i="12"/>
  <c r="K41" i="12"/>
  <c r="L45" i="12" s="1"/>
  <c r="J41" i="12"/>
  <c r="H41" i="12"/>
  <c r="F41" i="12"/>
  <c r="Z40" i="12"/>
  <c r="Y40" i="12"/>
  <c r="X40" i="12"/>
  <c r="U40" i="12"/>
  <c r="V40" i="12" s="1"/>
  <c r="M40" i="12"/>
  <c r="K40" i="12"/>
  <c r="L44" i="12" s="1"/>
  <c r="J40" i="12"/>
  <c r="H40" i="12"/>
  <c r="F40" i="12"/>
  <c r="AA39" i="12"/>
  <c r="AB39" i="12" s="1"/>
  <c r="Z39" i="12"/>
  <c r="Y39" i="12"/>
  <c r="X39" i="12"/>
  <c r="V39" i="12"/>
  <c r="U39" i="12"/>
  <c r="M39" i="12"/>
  <c r="K39" i="12"/>
  <c r="L43" i="12" s="1"/>
  <c r="J39" i="12"/>
  <c r="H39" i="12"/>
  <c r="F39" i="12"/>
  <c r="X38" i="12"/>
  <c r="Y38" i="12" s="1"/>
  <c r="Z38" i="12" s="1"/>
  <c r="U38" i="12"/>
  <c r="V38" i="12" s="1"/>
  <c r="M38" i="12"/>
  <c r="K38" i="12"/>
  <c r="L42" i="12" s="1"/>
  <c r="J38" i="12"/>
  <c r="H38" i="12"/>
  <c r="F38" i="12"/>
  <c r="Y37" i="12"/>
  <c r="Z37" i="12" s="1"/>
  <c r="X37" i="12"/>
  <c r="V37" i="12"/>
  <c r="U37" i="12"/>
  <c r="M37" i="12"/>
  <c r="K37" i="12"/>
  <c r="J37" i="12"/>
  <c r="H37" i="12"/>
  <c r="F37" i="12"/>
  <c r="X36" i="12"/>
  <c r="Y36" i="12" s="1"/>
  <c r="Z36" i="12" s="1"/>
  <c r="U36" i="12"/>
  <c r="V36" i="12" s="1"/>
  <c r="M36" i="12"/>
  <c r="K36" i="12"/>
  <c r="J36" i="12"/>
  <c r="H36" i="12"/>
  <c r="F36" i="12"/>
  <c r="Y35" i="12"/>
  <c r="Z35" i="12" s="1"/>
  <c r="X35" i="12"/>
  <c r="U35" i="12"/>
  <c r="V35" i="12" s="1"/>
  <c r="M35" i="12"/>
  <c r="K35" i="12"/>
  <c r="J35" i="12"/>
  <c r="H35" i="12"/>
  <c r="F35" i="12"/>
  <c r="X34" i="12"/>
  <c r="Y34" i="12" s="1"/>
  <c r="Z34" i="12" s="1"/>
  <c r="V34" i="12"/>
  <c r="AA34" i="12" s="1"/>
  <c r="AB34" i="12" s="1"/>
  <c r="U34" i="12"/>
  <c r="M34" i="12"/>
  <c r="L34" i="12"/>
  <c r="K34" i="12"/>
  <c r="L38" i="12" s="1"/>
  <c r="J34" i="12"/>
  <c r="H34" i="12"/>
  <c r="F34" i="12"/>
  <c r="X33" i="12"/>
  <c r="Y33" i="12" s="1"/>
  <c r="Z33" i="12" s="1"/>
  <c r="U33" i="12"/>
  <c r="V33" i="12" s="1"/>
  <c r="M33" i="12"/>
  <c r="K33" i="12"/>
  <c r="J33" i="12"/>
  <c r="H33" i="12"/>
  <c r="F33" i="12"/>
  <c r="Y32" i="12"/>
  <c r="Z32" i="12" s="1"/>
  <c r="X32" i="12"/>
  <c r="U32" i="12"/>
  <c r="V32" i="12" s="1"/>
  <c r="M32" i="12"/>
  <c r="K32" i="12"/>
  <c r="L36" i="12" s="1"/>
  <c r="J32" i="12"/>
  <c r="H32" i="12"/>
  <c r="F32" i="12"/>
  <c r="X31" i="12"/>
  <c r="Y31" i="12" s="1"/>
  <c r="Z31" i="12" s="1"/>
  <c r="V31" i="12"/>
  <c r="AA31" i="12" s="1"/>
  <c r="AB31" i="12" s="1"/>
  <c r="U31" i="12"/>
  <c r="M31" i="12"/>
  <c r="K31" i="12"/>
  <c r="L35" i="12" s="1"/>
  <c r="J31" i="12"/>
  <c r="H31" i="12"/>
  <c r="F31" i="12"/>
  <c r="X30" i="12"/>
  <c r="Y30" i="12" s="1"/>
  <c r="Z30" i="12" s="1"/>
  <c r="AA30" i="12" s="1"/>
  <c r="AB30" i="12" s="1"/>
  <c r="V30" i="12"/>
  <c r="U30" i="12"/>
  <c r="M30" i="12"/>
  <c r="K30" i="12"/>
  <c r="J30" i="12"/>
  <c r="H30" i="12"/>
  <c r="F30" i="12"/>
  <c r="Y29" i="12"/>
  <c r="Z29" i="12" s="1"/>
  <c r="X29" i="12"/>
  <c r="V29" i="12"/>
  <c r="U29" i="12"/>
  <c r="M29" i="12"/>
  <c r="K29" i="12"/>
  <c r="L33" i="12" s="1"/>
  <c r="J29" i="12"/>
  <c r="H29" i="12"/>
  <c r="F29" i="12"/>
  <c r="Z28" i="12"/>
  <c r="Y28" i="12"/>
  <c r="X28" i="12"/>
  <c r="U28" i="12"/>
  <c r="V28" i="12" s="1"/>
  <c r="AA28" i="12" s="1"/>
  <c r="AB28" i="12" s="1"/>
  <c r="M28" i="12"/>
  <c r="K28" i="12"/>
  <c r="J28" i="12"/>
  <c r="H28" i="12"/>
  <c r="F28" i="12"/>
  <c r="AA27" i="12"/>
  <c r="AB27" i="12" s="1"/>
  <c r="Z27" i="12"/>
  <c r="Y27" i="12"/>
  <c r="X27" i="12"/>
  <c r="V27" i="12"/>
  <c r="U27" i="12"/>
  <c r="M27" i="12"/>
  <c r="K27" i="12"/>
  <c r="L31" i="12" s="1"/>
  <c r="J27" i="12"/>
  <c r="H27" i="12"/>
  <c r="F27" i="12"/>
  <c r="X26" i="12"/>
  <c r="Y26" i="12" s="1"/>
  <c r="Z26" i="12" s="1"/>
  <c r="U26" i="12"/>
  <c r="V26" i="12" s="1"/>
  <c r="M26" i="12"/>
  <c r="K26" i="12"/>
  <c r="L30" i="12" s="1"/>
  <c r="J26" i="12"/>
  <c r="H26" i="12"/>
  <c r="F26" i="12"/>
  <c r="Y25" i="12"/>
  <c r="Z25" i="12" s="1"/>
  <c r="X25" i="12"/>
  <c r="V25" i="12"/>
  <c r="U25" i="12"/>
  <c r="M25" i="12"/>
  <c r="K25" i="12"/>
  <c r="J25" i="12"/>
  <c r="H25" i="12"/>
  <c r="F25" i="12"/>
  <c r="X24" i="12"/>
  <c r="Y24" i="12" s="1"/>
  <c r="Z24" i="12" s="1"/>
  <c r="U24" i="12"/>
  <c r="V24" i="12" s="1"/>
  <c r="AA24" i="12" s="1"/>
  <c r="AB24" i="12" s="1"/>
  <c r="M24" i="12"/>
  <c r="K24" i="12"/>
  <c r="J24" i="12"/>
  <c r="H24" i="12"/>
  <c r="F24" i="12"/>
  <c r="Y23" i="12"/>
  <c r="Z23" i="12" s="1"/>
  <c r="X23" i="12"/>
  <c r="U23" i="12"/>
  <c r="V23" i="12" s="1"/>
  <c r="M23" i="12"/>
  <c r="K23" i="12"/>
  <c r="J23" i="12"/>
  <c r="H23" i="12"/>
  <c r="F23" i="12"/>
  <c r="X22" i="12"/>
  <c r="Y22" i="12" s="1"/>
  <c r="Z22" i="12" s="1"/>
  <c r="V22" i="12"/>
  <c r="U22" i="12"/>
  <c r="M22" i="12"/>
  <c r="K22" i="12"/>
  <c r="J22" i="12"/>
  <c r="H22" i="12"/>
  <c r="F22" i="12"/>
  <c r="Y21" i="12"/>
  <c r="Z21" i="12" s="1"/>
  <c r="X21" i="12"/>
  <c r="U21" i="12"/>
  <c r="V21" i="12" s="1"/>
  <c r="M21" i="12"/>
  <c r="K21" i="12"/>
  <c r="J21" i="12"/>
  <c r="H21" i="12"/>
  <c r="F21" i="12"/>
  <c r="Z20" i="12"/>
  <c r="Y20" i="12"/>
  <c r="X20" i="12"/>
  <c r="U20" i="12"/>
  <c r="V20" i="12" s="1"/>
  <c r="AA20" i="12" s="1"/>
  <c r="AB20" i="12" s="1"/>
  <c r="M20" i="12"/>
  <c r="L20" i="12"/>
  <c r="K20" i="12"/>
  <c r="J20" i="12"/>
  <c r="H20" i="12"/>
  <c r="F20" i="12"/>
  <c r="X19" i="12"/>
  <c r="Y19" i="12" s="1"/>
  <c r="Z19" i="12" s="1"/>
  <c r="U19" i="12"/>
  <c r="V19" i="12" s="1"/>
  <c r="AA19" i="12" s="1"/>
  <c r="AB19" i="12" s="1"/>
  <c r="M19" i="12"/>
  <c r="K19" i="12"/>
  <c r="J19" i="12"/>
  <c r="H19" i="12"/>
  <c r="F19" i="12"/>
  <c r="Y18" i="12"/>
  <c r="Z18" i="12" s="1"/>
  <c r="X18" i="12"/>
  <c r="U18" i="12"/>
  <c r="V18" i="12" s="1"/>
  <c r="AA18" i="12" s="1"/>
  <c r="AB18" i="12" s="1"/>
  <c r="O18" i="12"/>
  <c r="M18" i="12"/>
  <c r="K18" i="12"/>
  <c r="L22" i="12" s="1"/>
  <c r="J18" i="12"/>
  <c r="H18" i="12"/>
  <c r="F18" i="12"/>
  <c r="X17" i="12"/>
  <c r="Y17" i="12" s="1"/>
  <c r="Z17" i="12" s="1"/>
  <c r="AA17" i="12" s="1"/>
  <c r="AB17" i="12" s="1"/>
  <c r="V17" i="12"/>
  <c r="U17" i="12"/>
  <c r="Q17" i="12"/>
  <c r="M17" i="12"/>
  <c r="K17" i="12"/>
  <c r="L19" i="12" s="1"/>
  <c r="J17" i="12"/>
  <c r="H17" i="12"/>
  <c r="F17" i="12"/>
  <c r="Z16" i="12"/>
  <c r="Y16" i="12"/>
  <c r="X16" i="12"/>
  <c r="U16" i="12"/>
  <c r="V16" i="12" s="1"/>
  <c r="Q16" i="12"/>
  <c r="R16" i="12" s="1"/>
  <c r="O16" i="12"/>
  <c r="M16" i="12"/>
  <c r="L16" i="12"/>
  <c r="K16" i="12"/>
  <c r="J16" i="12"/>
  <c r="H16" i="12"/>
  <c r="F16" i="12"/>
  <c r="X15" i="12"/>
  <c r="Y15" i="12" s="1"/>
  <c r="Z15" i="12" s="1"/>
  <c r="U15" i="12"/>
  <c r="V15" i="12" s="1"/>
  <c r="R15" i="12"/>
  <c r="Q15" i="12"/>
  <c r="O15" i="12"/>
  <c r="M15" i="12"/>
  <c r="K15" i="12"/>
  <c r="J15" i="12"/>
  <c r="H15" i="12"/>
  <c r="F15" i="12"/>
  <c r="Y14" i="12"/>
  <c r="Z14" i="12" s="1"/>
  <c r="X14" i="12"/>
  <c r="U14" i="12"/>
  <c r="V14" i="12" s="1"/>
  <c r="AA14" i="12" s="1"/>
  <c r="AB14" i="12" s="1"/>
  <c r="Q14" i="12"/>
  <c r="M14" i="12"/>
  <c r="K14" i="12"/>
  <c r="L18" i="12" s="1"/>
  <c r="J14" i="12"/>
  <c r="H14" i="12"/>
  <c r="F14" i="12"/>
  <c r="X13" i="12"/>
  <c r="Y13" i="12" s="1"/>
  <c r="Z13" i="12" s="1"/>
  <c r="AA13" i="12" s="1"/>
  <c r="AB13" i="12" s="1"/>
  <c r="V13" i="12"/>
  <c r="U13" i="12"/>
  <c r="R13" i="12"/>
  <c r="M13" i="12"/>
  <c r="K13" i="12"/>
  <c r="L15" i="12" s="1"/>
  <c r="J13" i="12"/>
  <c r="H13" i="12"/>
  <c r="F13" i="12"/>
  <c r="Z12" i="12"/>
  <c r="Y12" i="12"/>
  <c r="X12" i="12"/>
  <c r="U12" i="12"/>
  <c r="V12" i="12" s="1"/>
  <c r="Q12" i="12"/>
  <c r="R21" i="12" s="1"/>
  <c r="S21" i="12" s="1"/>
  <c r="Q21" i="12" s="1"/>
  <c r="M12" i="12"/>
  <c r="K12" i="12"/>
  <c r="J12" i="12"/>
  <c r="H12" i="12"/>
  <c r="F12" i="12"/>
  <c r="X11" i="12"/>
  <c r="Y11" i="12" s="1"/>
  <c r="Z11" i="12" s="1"/>
  <c r="U11" i="12"/>
  <c r="V11" i="12" s="1"/>
  <c r="AA11" i="12" s="1"/>
  <c r="AB11" i="12" s="1"/>
  <c r="Q11" i="12"/>
  <c r="M11" i="12"/>
  <c r="K11" i="12"/>
  <c r="J11" i="12"/>
  <c r="H11" i="12"/>
  <c r="F11" i="12"/>
  <c r="X10" i="12"/>
  <c r="Y10" i="12" s="1"/>
  <c r="Z10" i="12" s="1"/>
  <c r="U10" i="12"/>
  <c r="V10" i="12" s="1"/>
  <c r="AA10" i="12" s="1"/>
  <c r="AB10" i="12" s="1"/>
  <c r="M10" i="12"/>
  <c r="K10" i="12"/>
  <c r="L14" i="12" s="1"/>
  <c r="J10" i="12"/>
  <c r="H10" i="12"/>
  <c r="F10" i="12"/>
  <c r="Y9" i="12"/>
  <c r="Z9" i="12" s="1"/>
  <c r="X9" i="12"/>
  <c r="U9" i="12"/>
  <c r="V9" i="12" s="1"/>
  <c r="AA9" i="12" s="1"/>
  <c r="AB9" i="12" s="1"/>
  <c r="M9" i="12"/>
  <c r="K9" i="12"/>
  <c r="J9" i="12"/>
  <c r="H9" i="12"/>
  <c r="F9" i="12"/>
  <c r="X8" i="12"/>
  <c r="Y8" i="12" s="1"/>
  <c r="Z8" i="12" s="1"/>
  <c r="V8" i="12"/>
  <c r="AA8" i="12" s="1"/>
  <c r="AB8" i="12" s="1"/>
  <c r="U8" i="12"/>
  <c r="M8" i="12"/>
  <c r="L8" i="12"/>
  <c r="K8" i="12"/>
  <c r="L12" i="12" s="1"/>
  <c r="J8" i="12"/>
  <c r="H8" i="12"/>
  <c r="F8" i="12"/>
  <c r="X7" i="12"/>
  <c r="Y7" i="12" s="1"/>
  <c r="Z7" i="12" s="1"/>
  <c r="U7" i="12"/>
  <c r="V7" i="12" s="1"/>
  <c r="AA7" i="12" s="1"/>
  <c r="AB7" i="12" s="1"/>
  <c r="M7" i="12"/>
  <c r="K7" i="12"/>
  <c r="J7" i="12"/>
  <c r="H7" i="12"/>
  <c r="F7" i="12"/>
  <c r="Y6" i="12"/>
  <c r="Z6" i="12" s="1"/>
  <c r="X6" i="12"/>
  <c r="U6" i="12"/>
  <c r="V6" i="12" s="1"/>
  <c r="AA6" i="12" s="1"/>
  <c r="AB6" i="12" s="1"/>
  <c r="Q6" i="12"/>
  <c r="M6" i="12"/>
  <c r="K6" i="12"/>
  <c r="J6" i="12"/>
  <c r="H6" i="12"/>
  <c r="F6" i="12"/>
  <c r="X5" i="12"/>
  <c r="Y5" i="12" s="1"/>
  <c r="Z5" i="12" s="1"/>
  <c r="V5" i="12"/>
  <c r="AA5" i="12" s="1"/>
  <c r="AB5" i="12" s="1"/>
  <c r="U5" i="12"/>
  <c r="Q5" i="12"/>
  <c r="M5" i="12"/>
  <c r="K5" i="12"/>
  <c r="L9" i="12" s="1"/>
  <c r="J5" i="12"/>
  <c r="H5" i="12"/>
  <c r="F5" i="12"/>
  <c r="X4" i="12"/>
  <c r="Y4" i="12" s="1"/>
  <c r="Z4" i="12" s="1"/>
  <c r="AA4" i="12" s="1"/>
  <c r="AB4" i="12" s="1"/>
  <c r="V4" i="12"/>
  <c r="U4" i="12"/>
  <c r="Q4" i="12"/>
  <c r="O4" i="12"/>
  <c r="M4" i="12"/>
  <c r="K4" i="12"/>
  <c r="L7" i="12" s="1"/>
  <c r="J4" i="12"/>
  <c r="H4" i="12"/>
  <c r="F4" i="12"/>
  <c r="Z3" i="12"/>
  <c r="Y3" i="12"/>
  <c r="X3" i="12"/>
  <c r="U3" i="12"/>
  <c r="V3" i="12" s="1"/>
  <c r="AA3" i="12" s="1"/>
  <c r="AB3" i="12" s="1"/>
  <c r="Q3" i="12"/>
  <c r="O3" i="12"/>
  <c r="M3" i="12"/>
  <c r="K3" i="12"/>
  <c r="J3" i="12"/>
  <c r="H3" i="12"/>
  <c r="F3" i="12"/>
  <c r="X2" i="12"/>
  <c r="Y2" i="12" s="1"/>
  <c r="Z2" i="12" s="1"/>
  <c r="U2" i="12"/>
  <c r="V2" i="12" s="1"/>
  <c r="Q2" i="12"/>
  <c r="M2" i="12"/>
  <c r="H2" i="12"/>
  <c r="F2" i="12"/>
  <c r="Q1" i="12"/>
  <c r="AB110" i="11"/>
  <c r="X110" i="11"/>
  <c r="Y110" i="11" s="1"/>
  <c r="Z110" i="11" s="1"/>
  <c r="U110" i="11"/>
  <c r="V110" i="11" s="1"/>
  <c r="AA110" i="11" s="1"/>
  <c r="M110" i="11"/>
  <c r="K110" i="11"/>
  <c r="J110" i="11"/>
  <c r="I110" i="11"/>
  <c r="G110" i="11"/>
  <c r="Y109" i="11"/>
  <c r="Z109" i="11" s="1"/>
  <c r="X109" i="11"/>
  <c r="V109" i="11"/>
  <c r="U109" i="11"/>
  <c r="M109" i="11"/>
  <c r="K109" i="11"/>
  <c r="J109" i="11"/>
  <c r="I109" i="11"/>
  <c r="G109" i="11"/>
  <c r="X108" i="11"/>
  <c r="Y108" i="11" s="1"/>
  <c r="Z108" i="11" s="1"/>
  <c r="U108" i="11"/>
  <c r="V108" i="11" s="1"/>
  <c r="M108" i="11"/>
  <c r="K108" i="11"/>
  <c r="J108" i="11"/>
  <c r="I108" i="11"/>
  <c r="G108" i="11"/>
  <c r="Y107" i="11"/>
  <c r="Z107" i="11" s="1"/>
  <c r="X107" i="11"/>
  <c r="U107" i="11"/>
  <c r="V107" i="11" s="1"/>
  <c r="M107" i="11"/>
  <c r="K107" i="11"/>
  <c r="L109" i="11" s="1"/>
  <c r="J107" i="11"/>
  <c r="I107" i="11"/>
  <c r="G107" i="11"/>
  <c r="X106" i="11"/>
  <c r="Y106" i="11" s="1"/>
  <c r="Z106" i="11" s="1"/>
  <c r="V106" i="11"/>
  <c r="U106" i="11"/>
  <c r="M106" i="11"/>
  <c r="L106" i="11"/>
  <c r="K106" i="11"/>
  <c r="J106" i="11"/>
  <c r="I106" i="11"/>
  <c r="G106" i="11"/>
  <c r="X105" i="11"/>
  <c r="Y105" i="11" s="1"/>
  <c r="Z105" i="11" s="1"/>
  <c r="U105" i="11"/>
  <c r="V105" i="11" s="1"/>
  <c r="M105" i="11"/>
  <c r="K105" i="11"/>
  <c r="J105" i="11"/>
  <c r="I105" i="11"/>
  <c r="G105" i="11"/>
  <c r="Y104" i="11"/>
  <c r="Z104" i="11" s="1"/>
  <c r="X104" i="11"/>
  <c r="U104" i="11"/>
  <c r="V104" i="11" s="1"/>
  <c r="M104" i="11"/>
  <c r="K104" i="11"/>
  <c r="L108" i="11" s="1"/>
  <c r="J104" i="11"/>
  <c r="I104" i="11"/>
  <c r="G104" i="11"/>
  <c r="X103" i="11"/>
  <c r="Y103" i="11" s="1"/>
  <c r="Z103" i="11" s="1"/>
  <c r="V103" i="11"/>
  <c r="U103" i="11"/>
  <c r="M103" i="11"/>
  <c r="K103" i="11"/>
  <c r="L107" i="11" s="1"/>
  <c r="J103" i="11"/>
  <c r="I103" i="11"/>
  <c r="G103" i="11"/>
  <c r="X102" i="11"/>
  <c r="Y102" i="11" s="1"/>
  <c r="Z102" i="11" s="1"/>
  <c r="AA102" i="11" s="1"/>
  <c r="AB102" i="11" s="1"/>
  <c r="V102" i="11"/>
  <c r="U102" i="11"/>
  <c r="M102" i="11"/>
  <c r="K102" i="11"/>
  <c r="J102" i="11"/>
  <c r="I102" i="11"/>
  <c r="G102" i="11"/>
  <c r="Y101" i="11"/>
  <c r="Z101" i="11" s="1"/>
  <c r="X101" i="11"/>
  <c r="V101" i="11"/>
  <c r="U101" i="11"/>
  <c r="M101" i="11"/>
  <c r="K101" i="11"/>
  <c r="L105" i="11" s="1"/>
  <c r="J101" i="11"/>
  <c r="I101" i="11"/>
  <c r="G101" i="11"/>
  <c r="Z100" i="11"/>
  <c r="Y100" i="11"/>
  <c r="X100" i="11"/>
  <c r="U100" i="11"/>
  <c r="V100" i="11" s="1"/>
  <c r="AA100" i="11" s="1"/>
  <c r="AB100" i="11" s="1"/>
  <c r="M100" i="11"/>
  <c r="K100" i="11"/>
  <c r="J100" i="11"/>
  <c r="I100" i="11"/>
  <c r="G100" i="11"/>
  <c r="AA99" i="11"/>
  <c r="AB99" i="11" s="1"/>
  <c r="Z99" i="11"/>
  <c r="Y99" i="11"/>
  <c r="X99" i="11"/>
  <c r="V99" i="11"/>
  <c r="U99" i="11"/>
  <c r="M99" i="11"/>
  <c r="K99" i="11"/>
  <c r="L103" i="11" s="1"/>
  <c r="J99" i="11"/>
  <c r="I99" i="11"/>
  <c r="G99" i="11"/>
  <c r="X98" i="11"/>
  <c r="Y98" i="11" s="1"/>
  <c r="Z98" i="11" s="1"/>
  <c r="U98" i="11"/>
  <c r="V98" i="11" s="1"/>
  <c r="AA98" i="11" s="1"/>
  <c r="AB98" i="11" s="1"/>
  <c r="M98" i="11"/>
  <c r="K98" i="11"/>
  <c r="L102" i="11" s="1"/>
  <c r="J98" i="11"/>
  <c r="I98" i="11"/>
  <c r="G98" i="11"/>
  <c r="Y97" i="11"/>
  <c r="Z97" i="11" s="1"/>
  <c r="X97" i="11"/>
  <c r="V97" i="11"/>
  <c r="AA97" i="11" s="1"/>
  <c r="AB97" i="11" s="1"/>
  <c r="U97" i="11"/>
  <c r="M97" i="11"/>
  <c r="K97" i="11"/>
  <c r="J97" i="11"/>
  <c r="I97" i="11"/>
  <c r="G97" i="11"/>
  <c r="X96" i="11"/>
  <c r="Y96" i="11" s="1"/>
  <c r="Z96" i="11" s="1"/>
  <c r="U96" i="11"/>
  <c r="V96" i="11" s="1"/>
  <c r="AA96" i="11" s="1"/>
  <c r="AB96" i="11" s="1"/>
  <c r="M96" i="11"/>
  <c r="K96" i="11"/>
  <c r="J96" i="11"/>
  <c r="I96" i="11"/>
  <c r="G96" i="11"/>
  <c r="Y95" i="11"/>
  <c r="Z95" i="11" s="1"/>
  <c r="X95" i="11"/>
  <c r="U95" i="11"/>
  <c r="V95" i="11" s="1"/>
  <c r="AA95" i="11" s="1"/>
  <c r="AB95" i="11" s="1"/>
  <c r="M95" i="11"/>
  <c r="K95" i="11"/>
  <c r="J95" i="11"/>
  <c r="I95" i="11"/>
  <c r="G95" i="11"/>
  <c r="X94" i="11"/>
  <c r="Y94" i="11" s="1"/>
  <c r="Z94" i="11" s="1"/>
  <c r="V94" i="11"/>
  <c r="AA94" i="11" s="1"/>
  <c r="AB94" i="11" s="1"/>
  <c r="U94" i="11"/>
  <c r="M94" i="11"/>
  <c r="L94" i="11"/>
  <c r="K94" i="11"/>
  <c r="J94" i="11"/>
  <c r="I94" i="11"/>
  <c r="G94" i="11"/>
  <c r="X93" i="11"/>
  <c r="Y93" i="11" s="1"/>
  <c r="Z93" i="11" s="1"/>
  <c r="U93" i="11"/>
  <c r="V93" i="11" s="1"/>
  <c r="AA93" i="11" s="1"/>
  <c r="AB93" i="11" s="1"/>
  <c r="M93" i="11"/>
  <c r="K93" i="11"/>
  <c r="J93" i="11"/>
  <c r="I93" i="11"/>
  <c r="G93" i="11"/>
  <c r="Y92" i="11"/>
  <c r="Z92" i="11" s="1"/>
  <c r="X92" i="11"/>
  <c r="U92" i="11"/>
  <c r="V92" i="11" s="1"/>
  <c r="AA92" i="11" s="1"/>
  <c r="AB92" i="11" s="1"/>
  <c r="M92" i="11"/>
  <c r="K92" i="11"/>
  <c r="L96" i="11" s="1"/>
  <c r="J92" i="11"/>
  <c r="I92" i="11"/>
  <c r="G92" i="11"/>
  <c r="X91" i="11"/>
  <c r="Y91" i="11" s="1"/>
  <c r="Z91" i="11" s="1"/>
  <c r="V91" i="11"/>
  <c r="AA91" i="11" s="1"/>
  <c r="AB91" i="11" s="1"/>
  <c r="U91" i="11"/>
  <c r="M91" i="11"/>
  <c r="K91" i="11"/>
  <c r="J91" i="11"/>
  <c r="I91" i="11"/>
  <c r="G91" i="11"/>
  <c r="X90" i="11"/>
  <c r="Y90" i="11" s="1"/>
  <c r="Z90" i="11" s="1"/>
  <c r="AA90" i="11" s="1"/>
  <c r="AB90" i="11" s="1"/>
  <c r="V90" i="11"/>
  <c r="U90" i="11"/>
  <c r="M90" i="11"/>
  <c r="K90" i="11"/>
  <c r="J90" i="11"/>
  <c r="I90" i="11"/>
  <c r="G90" i="11"/>
  <c r="Y89" i="11"/>
  <c r="Z89" i="11" s="1"/>
  <c r="X89" i="11"/>
  <c r="V89" i="11"/>
  <c r="AA89" i="11" s="1"/>
  <c r="AB89" i="11" s="1"/>
  <c r="U89" i="11"/>
  <c r="M89" i="11"/>
  <c r="K89" i="11"/>
  <c r="L93" i="11" s="1"/>
  <c r="J89" i="11"/>
  <c r="I89" i="11"/>
  <c r="G89" i="11"/>
  <c r="Z88" i="11"/>
  <c r="Y88" i="11"/>
  <c r="X88" i="11"/>
  <c r="U88" i="11"/>
  <c r="V88" i="11" s="1"/>
  <c r="M88" i="11"/>
  <c r="K88" i="11"/>
  <c r="J88" i="11"/>
  <c r="I88" i="11"/>
  <c r="G88" i="11"/>
  <c r="AA87" i="11"/>
  <c r="AB87" i="11" s="1"/>
  <c r="Z87" i="11"/>
  <c r="Y87" i="11"/>
  <c r="X87" i="11"/>
  <c r="V87" i="11"/>
  <c r="U87" i="11"/>
  <c r="M87" i="11"/>
  <c r="K87" i="11"/>
  <c r="L91" i="11" s="1"/>
  <c r="J87" i="11"/>
  <c r="I87" i="11"/>
  <c r="G87" i="11"/>
  <c r="X86" i="11"/>
  <c r="Y86" i="11" s="1"/>
  <c r="Z86" i="11" s="1"/>
  <c r="U86" i="11"/>
  <c r="V86" i="11" s="1"/>
  <c r="AA86" i="11" s="1"/>
  <c r="AB86" i="11" s="1"/>
  <c r="M86" i="11"/>
  <c r="K86" i="11"/>
  <c r="L90" i="11" s="1"/>
  <c r="J86" i="11"/>
  <c r="I86" i="11"/>
  <c r="G86" i="11"/>
  <c r="Y85" i="11"/>
  <c r="Z85" i="11" s="1"/>
  <c r="X85" i="11"/>
  <c r="V85" i="11"/>
  <c r="AA85" i="11" s="1"/>
  <c r="AB85" i="11" s="1"/>
  <c r="U85" i="11"/>
  <c r="M85" i="11"/>
  <c r="K85" i="11"/>
  <c r="J85" i="11"/>
  <c r="I85" i="11"/>
  <c r="G85" i="11"/>
  <c r="X84" i="11"/>
  <c r="Y84" i="11" s="1"/>
  <c r="Z84" i="11" s="1"/>
  <c r="U84" i="11"/>
  <c r="V84" i="11" s="1"/>
  <c r="M84" i="11"/>
  <c r="K84" i="11"/>
  <c r="J84" i="11"/>
  <c r="I84" i="11"/>
  <c r="G84" i="11"/>
  <c r="Y83" i="11"/>
  <c r="Z83" i="11" s="1"/>
  <c r="X83" i="11"/>
  <c r="U83" i="11"/>
  <c r="V83" i="11" s="1"/>
  <c r="AA83" i="11" s="1"/>
  <c r="AB83" i="11" s="1"/>
  <c r="M83" i="11"/>
  <c r="K83" i="11"/>
  <c r="J83" i="11"/>
  <c r="I83" i="11"/>
  <c r="G83" i="11"/>
  <c r="X82" i="11"/>
  <c r="Y82" i="11" s="1"/>
  <c r="Z82" i="11" s="1"/>
  <c r="V82" i="11"/>
  <c r="AA82" i="11" s="1"/>
  <c r="AB82" i="11" s="1"/>
  <c r="U82" i="11"/>
  <c r="M82" i="11"/>
  <c r="L82" i="11"/>
  <c r="K82" i="11"/>
  <c r="L86" i="11" s="1"/>
  <c r="J82" i="11"/>
  <c r="I82" i="11"/>
  <c r="G82" i="11"/>
  <c r="X81" i="11"/>
  <c r="Y81" i="11" s="1"/>
  <c r="Z81" i="11" s="1"/>
  <c r="U81" i="11"/>
  <c r="V81" i="11" s="1"/>
  <c r="M81" i="11"/>
  <c r="K81" i="11"/>
  <c r="J81" i="11"/>
  <c r="I81" i="11"/>
  <c r="G81" i="11"/>
  <c r="Y80" i="11"/>
  <c r="Z80" i="11" s="1"/>
  <c r="X80" i="11"/>
  <c r="U80" i="11"/>
  <c r="V80" i="11" s="1"/>
  <c r="AA80" i="11" s="1"/>
  <c r="AB80" i="11" s="1"/>
  <c r="M80" i="11"/>
  <c r="K80" i="11"/>
  <c r="L84" i="11" s="1"/>
  <c r="J80" i="11"/>
  <c r="I80" i="11"/>
  <c r="G80" i="11"/>
  <c r="X79" i="11"/>
  <c r="Y79" i="11" s="1"/>
  <c r="Z79" i="11" s="1"/>
  <c r="V79" i="11"/>
  <c r="AA79" i="11" s="1"/>
  <c r="AB79" i="11" s="1"/>
  <c r="U79" i="11"/>
  <c r="M79" i="11"/>
  <c r="K79" i="11"/>
  <c r="L83" i="11" s="1"/>
  <c r="J79" i="11"/>
  <c r="I79" i="11"/>
  <c r="G79" i="11"/>
  <c r="X78" i="11"/>
  <c r="Y78" i="11" s="1"/>
  <c r="Z78" i="11" s="1"/>
  <c r="AA78" i="11" s="1"/>
  <c r="AB78" i="11" s="1"/>
  <c r="V78" i="11"/>
  <c r="U78" i="11"/>
  <c r="M78" i="11"/>
  <c r="K78" i="11"/>
  <c r="J78" i="11"/>
  <c r="I78" i="11"/>
  <c r="G78" i="11"/>
  <c r="Y77" i="11"/>
  <c r="Z77" i="11" s="1"/>
  <c r="X77" i="11"/>
  <c r="V77" i="11"/>
  <c r="AA77" i="11" s="1"/>
  <c r="AB77" i="11" s="1"/>
  <c r="U77" i="11"/>
  <c r="M77" i="11"/>
  <c r="K77" i="11"/>
  <c r="L81" i="11" s="1"/>
  <c r="J77" i="11"/>
  <c r="I77" i="11"/>
  <c r="G77" i="11"/>
  <c r="Z76" i="11"/>
  <c r="Y76" i="11"/>
  <c r="X76" i="11"/>
  <c r="U76" i="11"/>
  <c r="V76" i="11" s="1"/>
  <c r="M76" i="11"/>
  <c r="K76" i="11"/>
  <c r="J76" i="11"/>
  <c r="I76" i="11"/>
  <c r="G76" i="11"/>
  <c r="AA75" i="11"/>
  <c r="AB75" i="11" s="1"/>
  <c r="Z75" i="11"/>
  <c r="Y75" i="11"/>
  <c r="X75" i="11"/>
  <c r="V75" i="11"/>
  <c r="U75" i="11"/>
  <c r="M75" i="11"/>
  <c r="K75" i="11"/>
  <c r="L79" i="11" s="1"/>
  <c r="J75" i="11"/>
  <c r="I75" i="11"/>
  <c r="G75" i="11"/>
  <c r="X74" i="11"/>
  <c r="Y74" i="11" s="1"/>
  <c r="Z74" i="11" s="1"/>
  <c r="U74" i="11"/>
  <c r="V74" i="11" s="1"/>
  <c r="M74" i="11"/>
  <c r="K74" i="11"/>
  <c r="L78" i="11" s="1"/>
  <c r="J74" i="11"/>
  <c r="I74" i="11"/>
  <c r="G74" i="11"/>
  <c r="Y73" i="11"/>
  <c r="Z73" i="11" s="1"/>
  <c r="X73" i="11"/>
  <c r="V73" i="11"/>
  <c r="U73" i="11"/>
  <c r="M73" i="11"/>
  <c r="K73" i="11"/>
  <c r="J73" i="11"/>
  <c r="I73" i="11"/>
  <c r="G73" i="11"/>
  <c r="X72" i="11"/>
  <c r="Y72" i="11" s="1"/>
  <c r="Z72" i="11" s="1"/>
  <c r="U72" i="11"/>
  <c r="V72" i="11" s="1"/>
  <c r="M72" i="11"/>
  <c r="K72" i="11"/>
  <c r="J72" i="11"/>
  <c r="I72" i="11"/>
  <c r="G72" i="11"/>
  <c r="Y71" i="11"/>
  <c r="Z71" i="11" s="1"/>
  <c r="X71" i="11"/>
  <c r="U71" i="11"/>
  <c r="V71" i="11" s="1"/>
  <c r="M71" i="11"/>
  <c r="K71" i="11"/>
  <c r="J71" i="11"/>
  <c r="I71" i="11"/>
  <c r="G71" i="11"/>
  <c r="X70" i="11"/>
  <c r="Y70" i="11" s="1"/>
  <c r="Z70" i="11" s="1"/>
  <c r="V70" i="11"/>
  <c r="AA70" i="11" s="1"/>
  <c r="AB70" i="11" s="1"/>
  <c r="U70" i="11"/>
  <c r="M70" i="11"/>
  <c r="L70" i="11"/>
  <c r="K70" i="11"/>
  <c r="L74" i="11" s="1"/>
  <c r="J70" i="11"/>
  <c r="I70" i="11"/>
  <c r="G70" i="11"/>
  <c r="X69" i="11"/>
  <c r="Y69" i="11" s="1"/>
  <c r="Z69" i="11" s="1"/>
  <c r="U69" i="11"/>
  <c r="V69" i="11" s="1"/>
  <c r="M69" i="11"/>
  <c r="K69" i="11"/>
  <c r="J69" i="11"/>
  <c r="I69" i="11"/>
  <c r="G69" i="11"/>
  <c r="Y68" i="11"/>
  <c r="Z68" i="11" s="1"/>
  <c r="X68" i="11"/>
  <c r="U68" i="11"/>
  <c r="V68" i="11" s="1"/>
  <c r="M68" i="11"/>
  <c r="K68" i="11"/>
  <c r="L72" i="11" s="1"/>
  <c r="J68" i="11"/>
  <c r="I68" i="11"/>
  <c r="G68" i="11"/>
  <c r="X67" i="11"/>
  <c r="Y67" i="11" s="1"/>
  <c r="Z67" i="11" s="1"/>
  <c r="V67" i="11"/>
  <c r="AA67" i="11" s="1"/>
  <c r="AB67" i="11" s="1"/>
  <c r="U67" i="11"/>
  <c r="M67" i="11"/>
  <c r="K67" i="11"/>
  <c r="L71" i="11" s="1"/>
  <c r="J67" i="11"/>
  <c r="I67" i="11"/>
  <c r="G67" i="11"/>
  <c r="X66" i="11"/>
  <c r="Y66" i="11" s="1"/>
  <c r="Z66" i="11" s="1"/>
  <c r="AA66" i="11" s="1"/>
  <c r="AB66" i="11" s="1"/>
  <c r="V66" i="11"/>
  <c r="U66" i="11"/>
  <c r="M66" i="11"/>
  <c r="K66" i="11"/>
  <c r="J66" i="11"/>
  <c r="I66" i="11"/>
  <c r="G66" i="11"/>
  <c r="Y65" i="11"/>
  <c r="Z65" i="11" s="1"/>
  <c r="X65" i="11"/>
  <c r="V65" i="11"/>
  <c r="U65" i="11"/>
  <c r="M65" i="11"/>
  <c r="K65" i="11"/>
  <c r="L69" i="11" s="1"/>
  <c r="J65" i="11"/>
  <c r="I65" i="11"/>
  <c r="G65" i="11"/>
  <c r="Z64" i="11"/>
  <c r="Y64" i="11"/>
  <c r="X64" i="11"/>
  <c r="U64" i="11"/>
  <c r="V64" i="11" s="1"/>
  <c r="M64" i="11"/>
  <c r="K64" i="11"/>
  <c r="J64" i="11"/>
  <c r="I64" i="11"/>
  <c r="G64" i="11"/>
  <c r="AA63" i="11"/>
  <c r="AB63" i="11" s="1"/>
  <c r="Z63" i="11"/>
  <c r="Y63" i="11"/>
  <c r="X63" i="11"/>
  <c r="V63" i="11"/>
  <c r="U63" i="11"/>
  <c r="M63" i="11"/>
  <c r="K63" i="11"/>
  <c r="L67" i="11" s="1"/>
  <c r="J63" i="11"/>
  <c r="I63" i="11"/>
  <c r="G63" i="11"/>
  <c r="AB62" i="11"/>
  <c r="X62" i="11"/>
  <c r="Y62" i="11" s="1"/>
  <c r="Z62" i="11" s="1"/>
  <c r="U62" i="11"/>
  <c r="V62" i="11" s="1"/>
  <c r="AA62" i="11" s="1"/>
  <c r="M62" i="11"/>
  <c r="K62" i="11"/>
  <c r="L66" i="11" s="1"/>
  <c r="J62" i="11"/>
  <c r="I62" i="11"/>
  <c r="G62" i="11"/>
  <c r="Y61" i="11"/>
  <c r="Z61" i="11" s="1"/>
  <c r="X61" i="11"/>
  <c r="V61" i="11"/>
  <c r="U61" i="11"/>
  <c r="M61" i="11"/>
  <c r="K61" i="11"/>
  <c r="J61" i="11"/>
  <c r="I61" i="11"/>
  <c r="G61" i="11"/>
  <c r="X60" i="11"/>
  <c r="Y60" i="11" s="1"/>
  <c r="Z60" i="11" s="1"/>
  <c r="U60" i="11"/>
  <c r="V60" i="11" s="1"/>
  <c r="AA60" i="11" s="1"/>
  <c r="AB60" i="11" s="1"/>
  <c r="M60" i="11"/>
  <c r="K60" i="11"/>
  <c r="J60" i="11"/>
  <c r="I60" i="11"/>
  <c r="G60" i="11"/>
  <c r="Y59" i="11"/>
  <c r="Z59" i="11" s="1"/>
  <c r="X59" i="11"/>
  <c r="U59" i="11"/>
  <c r="V59" i="11" s="1"/>
  <c r="M59" i="11"/>
  <c r="K59" i="11"/>
  <c r="J59" i="11"/>
  <c r="I59" i="11"/>
  <c r="G59" i="11"/>
  <c r="X58" i="11"/>
  <c r="Y58" i="11" s="1"/>
  <c r="Z58" i="11" s="1"/>
  <c r="V58" i="11"/>
  <c r="U58" i="11"/>
  <c r="M58" i="11"/>
  <c r="L58" i="11"/>
  <c r="K58" i="11"/>
  <c r="J58" i="11"/>
  <c r="I58" i="11"/>
  <c r="G58" i="11"/>
  <c r="X57" i="11"/>
  <c r="Y57" i="11" s="1"/>
  <c r="Z57" i="11" s="1"/>
  <c r="U57" i="11"/>
  <c r="V57" i="11" s="1"/>
  <c r="AA57" i="11" s="1"/>
  <c r="AB57" i="11" s="1"/>
  <c r="M57" i="11"/>
  <c r="K57" i="11"/>
  <c r="J57" i="11"/>
  <c r="I57" i="11"/>
  <c r="G57" i="11"/>
  <c r="Y56" i="11"/>
  <c r="Z56" i="11" s="1"/>
  <c r="X56" i="11"/>
  <c r="U56" i="11"/>
  <c r="V56" i="11" s="1"/>
  <c r="M56" i="11"/>
  <c r="K56" i="11"/>
  <c r="L60" i="11" s="1"/>
  <c r="J56" i="11"/>
  <c r="I56" i="11"/>
  <c r="G56" i="11"/>
  <c r="Z55" i="11"/>
  <c r="X55" i="11"/>
  <c r="Y55" i="11" s="1"/>
  <c r="V55" i="11"/>
  <c r="U55" i="11"/>
  <c r="M55" i="11"/>
  <c r="K55" i="11"/>
  <c r="J55" i="11"/>
  <c r="I55" i="11"/>
  <c r="G55" i="11"/>
  <c r="X54" i="11"/>
  <c r="Y54" i="11" s="1"/>
  <c r="Z54" i="11" s="1"/>
  <c r="AA54" i="11" s="1"/>
  <c r="AB54" i="11" s="1"/>
  <c r="V54" i="11"/>
  <c r="U54" i="11"/>
  <c r="M54" i="11"/>
  <c r="K54" i="11"/>
  <c r="J54" i="11"/>
  <c r="I54" i="11"/>
  <c r="G54" i="11"/>
  <c r="Y53" i="11"/>
  <c r="Z53" i="11" s="1"/>
  <c r="X53" i="11"/>
  <c r="V53" i="11"/>
  <c r="U53" i="11"/>
  <c r="M53" i="11"/>
  <c r="K53" i="11"/>
  <c r="L57" i="11" s="1"/>
  <c r="J53" i="11"/>
  <c r="X52" i="11"/>
  <c r="Y52" i="11" s="1"/>
  <c r="Z52" i="11" s="1"/>
  <c r="AA52" i="11" s="1"/>
  <c r="AB52" i="11" s="1"/>
  <c r="V52" i="11"/>
  <c r="U52" i="11"/>
  <c r="M52" i="11"/>
  <c r="K52" i="11"/>
  <c r="L56" i="11" s="1"/>
  <c r="J52" i="11"/>
  <c r="H52" i="11"/>
  <c r="F52" i="11"/>
  <c r="Y51" i="11"/>
  <c r="Z51" i="11" s="1"/>
  <c r="X51" i="11"/>
  <c r="V51" i="11"/>
  <c r="U51" i="11"/>
  <c r="M51" i="11"/>
  <c r="K51" i="11"/>
  <c r="L55" i="11" s="1"/>
  <c r="J51" i="11"/>
  <c r="H51" i="11"/>
  <c r="F51" i="11"/>
  <c r="Z50" i="11"/>
  <c r="Y50" i="11"/>
  <c r="X50" i="11"/>
  <c r="U50" i="11"/>
  <c r="V50" i="11" s="1"/>
  <c r="AA50" i="11" s="1"/>
  <c r="AB50" i="11" s="1"/>
  <c r="M50" i="11"/>
  <c r="K50" i="11"/>
  <c r="J50" i="11"/>
  <c r="H50" i="11"/>
  <c r="F50" i="11"/>
  <c r="AA49" i="11"/>
  <c r="AB49" i="11" s="1"/>
  <c r="Z49" i="11"/>
  <c r="Y49" i="11"/>
  <c r="X49" i="11"/>
  <c r="V49" i="11"/>
  <c r="U49" i="11"/>
  <c r="M49" i="11"/>
  <c r="K49" i="11"/>
  <c r="J49" i="11"/>
  <c r="H49" i="11"/>
  <c r="F49" i="11"/>
  <c r="X48" i="11"/>
  <c r="Y48" i="11" s="1"/>
  <c r="Z48" i="11" s="1"/>
  <c r="U48" i="11"/>
  <c r="V48" i="11" s="1"/>
  <c r="AA48" i="11" s="1"/>
  <c r="AB48" i="11" s="1"/>
  <c r="M48" i="11"/>
  <c r="K48" i="11"/>
  <c r="J48" i="11"/>
  <c r="H48" i="11"/>
  <c r="F48" i="11"/>
  <c r="Y47" i="11"/>
  <c r="Z47" i="11" s="1"/>
  <c r="X47" i="11"/>
  <c r="V47" i="11"/>
  <c r="AA47" i="11" s="1"/>
  <c r="AB47" i="11" s="1"/>
  <c r="U47" i="11"/>
  <c r="M47" i="11"/>
  <c r="L47" i="11"/>
  <c r="K47" i="11"/>
  <c r="J47" i="11"/>
  <c r="H47" i="11"/>
  <c r="F47" i="11"/>
  <c r="X46" i="11"/>
  <c r="Y46" i="11" s="1"/>
  <c r="Z46" i="11" s="1"/>
  <c r="U46" i="11"/>
  <c r="V46" i="11" s="1"/>
  <c r="M46" i="11"/>
  <c r="K46" i="11"/>
  <c r="J46" i="11"/>
  <c r="H46" i="11"/>
  <c r="F46" i="11"/>
  <c r="Y45" i="11"/>
  <c r="Z45" i="11" s="1"/>
  <c r="X45" i="11"/>
  <c r="U45" i="11"/>
  <c r="V45" i="11" s="1"/>
  <c r="AA45" i="11" s="1"/>
  <c r="AB45" i="11" s="1"/>
  <c r="M45" i="11"/>
  <c r="K45" i="11"/>
  <c r="L49" i="11" s="1"/>
  <c r="J45" i="11"/>
  <c r="H45" i="11"/>
  <c r="F45" i="11"/>
  <c r="X44" i="11"/>
  <c r="Y44" i="11" s="1"/>
  <c r="Z44" i="11" s="1"/>
  <c r="V44" i="11"/>
  <c r="AA44" i="11" s="1"/>
  <c r="AB44" i="11" s="1"/>
  <c r="U44" i="11"/>
  <c r="M44" i="11"/>
  <c r="L44" i="11"/>
  <c r="K44" i="11"/>
  <c r="L48" i="11" s="1"/>
  <c r="J44" i="11"/>
  <c r="H44" i="11"/>
  <c r="F44" i="11"/>
  <c r="X43" i="11"/>
  <c r="Y43" i="11" s="1"/>
  <c r="Z43" i="11" s="1"/>
  <c r="U43" i="11"/>
  <c r="V43" i="11" s="1"/>
  <c r="M43" i="11"/>
  <c r="K43" i="11"/>
  <c r="J43" i="11"/>
  <c r="H43" i="11"/>
  <c r="F43" i="11"/>
  <c r="Y42" i="11"/>
  <c r="Z42" i="11" s="1"/>
  <c r="X42" i="11"/>
  <c r="U42" i="11"/>
  <c r="V42" i="11" s="1"/>
  <c r="AA42" i="11" s="1"/>
  <c r="AB42" i="11" s="1"/>
  <c r="M42" i="11"/>
  <c r="K42" i="11"/>
  <c r="L46" i="11" s="1"/>
  <c r="J42" i="11"/>
  <c r="H42" i="11"/>
  <c r="F42" i="11"/>
  <c r="X41" i="11"/>
  <c r="Y41" i="11" s="1"/>
  <c r="Z41" i="11" s="1"/>
  <c r="V41" i="11"/>
  <c r="U41" i="11"/>
  <c r="M41" i="11"/>
  <c r="K41" i="11"/>
  <c r="L45" i="11" s="1"/>
  <c r="J41" i="11"/>
  <c r="H41" i="11"/>
  <c r="F41" i="11"/>
  <c r="AA40" i="11"/>
  <c r="AB40" i="11" s="1"/>
  <c r="X40" i="11"/>
  <c r="Y40" i="11" s="1"/>
  <c r="Z40" i="11" s="1"/>
  <c r="V40" i="11"/>
  <c r="U40" i="11"/>
  <c r="M40" i="11"/>
  <c r="K40" i="11"/>
  <c r="J40" i="11"/>
  <c r="H40" i="11"/>
  <c r="F40" i="11"/>
  <c r="Y39" i="11"/>
  <c r="Z39" i="11" s="1"/>
  <c r="X39" i="11"/>
  <c r="V39" i="11"/>
  <c r="AA39" i="11" s="1"/>
  <c r="AB39" i="11" s="1"/>
  <c r="U39" i="11"/>
  <c r="M39" i="11"/>
  <c r="K39" i="11"/>
  <c r="L43" i="11" s="1"/>
  <c r="J39" i="11"/>
  <c r="H39" i="11"/>
  <c r="F39" i="11"/>
  <c r="Z38" i="11"/>
  <c r="Y38" i="11"/>
  <c r="X38" i="11"/>
  <c r="U38" i="11"/>
  <c r="V38" i="11" s="1"/>
  <c r="M38" i="11"/>
  <c r="K38" i="11"/>
  <c r="J38" i="11"/>
  <c r="H38" i="11"/>
  <c r="F38" i="11"/>
  <c r="AA37" i="11"/>
  <c r="AB37" i="11" s="1"/>
  <c r="Z37" i="11"/>
  <c r="Y37" i="11"/>
  <c r="X37" i="11"/>
  <c r="V37" i="11"/>
  <c r="U37" i="11"/>
  <c r="M37" i="11"/>
  <c r="K37" i="11"/>
  <c r="L41" i="11" s="1"/>
  <c r="J37" i="11"/>
  <c r="H37" i="11"/>
  <c r="F37" i="11"/>
  <c r="X36" i="11"/>
  <c r="Y36" i="11" s="1"/>
  <c r="Z36" i="11" s="1"/>
  <c r="U36" i="11"/>
  <c r="V36" i="11" s="1"/>
  <c r="M36" i="11"/>
  <c r="K36" i="11"/>
  <c r="J36" i="11"/>
  <c r="H36" i="11"/>
  <c r="F36" i="11"/>
  <c r="Y35" i="11"/>
  <c r="Z35" i="11" s="1"/>
  <c r="X35" i="11"/>
  <c r="V35" i="11"/>
  <c r="AA35" i="11" s="1"/>
  <c r="AB35" i="11" s="1"/>
  <c r="U35" i="11"/>
  <c r="M35" i="11"/>
  <c r="L35" i="11"/>
  <c r="K35" i="11"/>
  <c r="J35" i="11"/>
  <c r="H35" i="11"/>
  <c r="F35" i="11"/>
  <c r="X34" i="11"/>
  <c r="Y34" i="11" s="1"/>
  <c r="Z34" i="11" s="1"/>
  <c r="U34" i="11"/>
  <c r="V34" i="11" s="1"/>
  <c r="M34" i="11"/>
  <c r="K34" i="11"/>
  <c r="J34" i="11"/>
  <c r="H34" i="11"/>
  <c r="F34" i="11"/>
  <c r="Y33" i="11"/>
  <c r="Z33" i="11" s="1"/>
  <c r="X33" i="11"/>
  <c r="U33" i="11"/>
  <c r="V33" i="11" s="1"/>
  <c r="M33" i="11"/>
  <c r="K33" i="11"/>
  <c r="L37" i="11" s="1"/>
  <c r="J33" i="11"/>
  <c r="H33" i="11"/>
  <c r="F33" i="11"/>
  <c r="X32" i="11"/>
  <c r="Y32" i="11" s="1"/>
  <c r="Z32" i="11" s="1"/>
  <c r="V32" i="11"/>
  <c r="U32" i="11"/>
  <c r="M32" i="11"/>
  <c r="L32" i="11"/>
  <c r="K32" i="11"/>
  <c r="J32" i="11"/>
  <c r="H32" i="11"/>
  <c r="F32" i="11"/>
  <c r="X31" i="11"/>
  <c r="Y31" i="11" s="1"/>
  <c r="Z31" i="11" s="1"/>
  <c r="U31" i="11"/>
  <c r="V31" i="11" s="1"/>
  <c r="M31" i="11"/>
  <c r="K31" i="11"/>
  <c r="J31" i="11"/>
  <c r="H31" i="11"/>
  <c r="F31" i="11"/>
  <c r="Y30" i="11"/>
  <c r="Z30" i="11" s="1"/>
  <c r="X30" i="11"/>
  <c r="U30" i="11"/>
  <c r="V30" i="11" s="1"/>
  <c r="M30" i="11"/>
  <c r="K30" i="11"/>
  <c r="L34" i="11" s="1"/>
  <c r="J30" i="11"/>
  <c r="H30" i="11"/>
  <c r="F30" i="11"/>
  <c r="Z29" i="11"/>
  <c r="X29" i="11"/>
  <c r="Y29" i="11" s="1"/>
  <c r="V29" i="11"/>
  <c r="U29" i="11"/>
  <c r="M29" i="11"/>
  <c r="K29" i="11"/>
  <c r="J29" i="11"/>
  <c r="H29" i="11"/>
  <c r="F29" i="11"/>
  <c r="AA28" i="11"/>
  <c r="AB28" i="11" s="1"/>
  <c r="X28" i="11"/>
  <c r="Y28" i="11" s="1"/>
  <c r="Z28" i="11" s="1"/>
  <c r="V28" i="11"/>
  <c r="U28" i="11"/>
  <c r="M28" i="11"/>
  <c r="K28" i="11"/>
  <c r="J28" i="11"/>
  <c r="H28" i="11"/>
  <c r="F28" i="11"/>
  <c r="Y27" i="11"/>
  <c r="Z27" i="11" s="1"/>
  <c r="X27" i="11"/>
  <c r="V27" i="11"/>
  <c r="AA27" i="11" s="1"/>
  <c r="AB27" i="11" s="1"/>
  <c r="U27" i="11"/>
  <c r="M27" i="11"/>
  <c r="K27" i="11"/>
  <c r="L31" i="11" s="1"/>
  <c r="J27" i="11"/>
  <c r="H27" i="11"/>
  <c r="F27" i="11"/>
  <c r="Z26" i="11"/>
  <c r="Y26" i="11"/>
  <c r="X26" i="11"/>
  <c r="U26" i="11"/>
  <c r="V26" i="11" s="1"/>
  <c r="M26" i="11"/>
  <c r="K26" i="11"/>
  <c r="J26" i="11"/>
  <c r="H26" i="11"/>
  <c r="F26" i="11"/>
  <c r="AA25" i="11"/>
  <c r="AB25" i="11" s="1"/>
  <c r="Z25" i="11"/>
  <c r="Y25" i="11"/>
  <c r="X25" i="11"/>
  <c r="V25" i="11"/>
  <c r="U25" i="11"/>
  <c r="M25" i="11"/>
  <c r="K25" i="11"/>
  <c r="L29" i="11" s="1"/>
  <c r="J25" i="11"/>
  <c r="H25" i="11"/>
  <c r="F25" i="11"/>
  <c r="X24" i="11"/>
  <c r="Y24" i="11" s="1"/>
  <c r="Z24" i="11" s="1"/>
  <c r="U24" i="11"/>
  <c r="V24" i="11" s="1"/>
  <c r="M24" i="11"/>
  <c r="K24" i="11"/>
  <c r="J24" i="11"/>
  <c r="H24" i="11"/>
  <c r="F24" i="11"/>
  <c r="Y23" i="11"/>
  <c r="Z23" i="11" s="1"/>
  <c r="X23" i="11"/>
  <c r="V23" i="11"/>
  <c r="U23" i="11"/>
  <c r="M23" i="11"/>
  <c r="K23" i="11"/>
  <c r="J23" i="11"/>
  <c r="H23" i="11"/>
  <c r="F23" i="11"/>
  <c r="X22" i="11"/>
  <c r="Y22" i="11" s="1"/>
  <c r="Z22" i="11" s="1"/>
  <c r="U22" i="11"/>
  <c r="V22" i="11" s="1"/>
  <c r="AA22" i="11" s="1"/>
  <c r="AB22" i="11" s="1"/>
  <c r="M22" i="11"/>
  <c r="K22" i="11"/>
  <c r="J22" i="11"/>
  <c r="H22" i="11"/>
  <c r="F22" i="11"/>
  <c r="X21" i="11"/>
  <c r="Y21" i="11" s="1"/>
  <c r="Z21" i="11" s="1"/>
  <c r="V21" i="11"/>
  <c r="U21" i="11"/>
  <c r="R21" i="11"/>
  <c r="S21" i="11" s="1"/>
  <c r="Q21" i="11" s="1"/>
  <c r="M21" i="11"/>
  <c r="K21" i="11"/>
  <c r="J21" i="11"/>
  <c r="H21" i="11"/>
  <c r="F21" i="11"/>
  <c r="X20" i="11"/>
  <c r="Y20" i="11" s="1"/>
  <c r="Z20" i="11" s="1"/>
  <c r="AA20" i="11" s="1"/>
  <c r="AB20" i="11" s="1"/>
  <c r="V20" i="11"/>
  <c r="U20" i="11"/>
  <c r="M20" i="11"/>
  <c r="K20" i="11"/>
  <c r="L24" i="11" s="1"/>
  <c r="J20" i="11"/>
  <c r="H20" i="11"/>
  <c r="F20" i="11"/>
  <c r="X19" i="11"/>
  <c r="Y19" i="11" s="1"/>
  <c r="Z19" i="11" s="1"/>
  <c r="U19" i="11"/>
  <c r="V19" i="11" s="1"/>
  <c r="M19" i="11"/>
  <c r="K19" i="11"/>
  <c r="L22" i="11" s="1"/>
  <c r="J19" i="11"/>
  <c r="H19" i="11"/>
  <c r="F19" i="11"/>
  <c r="X18" i="11"/>
  <c r="Y18" i="11" s="1"/>
  <c r="Z18" i="11" s="1"/>
  <c r="V18" i="11"/>
  <c r="U18" i="11"/>
  <c r="O18" i="11"/>
  <c r="M18" i="11"/>
  <c r="K18" i="11"/>
  <c r="J18" i="11"/>
  <c r="H18" i="11"/>
  <c r="F18" i="11"/>
  <c r="Y17" i="11"/>
  <c r="Z17" i="11" s="1"/>
  <c r="X17" i="11"/>
  <c r="U17" i="11"/>
  <c r="V17" i="11" s="1"/>
  <c r="AA17" i="11" s="1"/>
  <c r="AB17" i="11" s="1"/>
  <c r="Q17" i="11"/>
  <c r="M17" i="11"/>
  <c r="K17" i="11"/>
  <c r="J17" i="11"/>
  <c r="H17" i="11"/>
  <c r="F17" i="11"/>
  <c r="X16" i="11"/>
  <c r="Y16" i="11" s="1"/>
  <c r="Z16" i="11" s="1"/>
  <c r="AA16" i="11" s="1"/>
  <c r="AB16" i="11" s="1"/>
  <c r="V16" i="11"/>
  <c r="U16" i="11"/>
  <c r="Q16" i="11"/>
  <c r="R16" i="11" s="1"/>
  <c r="O16" i="11"/>
  <c r="M16" i="11"/>
  <c r="K16" i="11"/>
  <c r="J16" i="11"/>
  <c r="H16" i="11"/>
  <c r="F16" i="11"/>
  <c r="X15" i="11"/>
  <c r="Y15" i="11" s="1"/>
  <c r="Z15" i="11" s="1"/>
  <c r="U15" i="11"/>
  <c r="V15" i="11" s="1"/>
  <c r="AA15" i="11" s="1"/>
  <c r="AB15" i="11" s="1"/>
  <c r="Q15" i="11"/>
  <c r="R15" i="11" s="1"/>
  <c r="O15" i="11"/>
  <c r="M15" i="11"/>
  <c r="K15" i="11"/>
  <c r="J15" i="11"/>
  <c r="H15" i="11"/>
  <c r="F15" i="11"/>
  <c r="X14" i="11"/>
  <c r="Y14" i="11" s="1"/>
  <c r="Z14" i="11" s="1"/>
  <c r="V14" i="11"/>
  <c r="AA14" i="11" s="1"/>
  <c r="AB14" i="11" s="1"/>
  <c r="U14" i="11"/>
  <c r="Q14" i="11"/>
  <c r="M14" i="11"/>
  <c r="K14" i="11"/>
  <c r="J14" i="11"/>
  <c r="H14" i="11"/>
  <c r="F14" i="11"/>
  <c r="Y13" i="11"/>
  <c r="Z13" i="11" s="1"/>
  <c r="X13" i="11"/>
  <c r="U13" i="11"/>
  <c r="V13" i="11" s="1"/>
  <c r="AA13" i="11" s="1"/>
  <c r="AB13" i="11" s="1"/>
  <c r="R13" i="11"/>
  <c r="M13" i="11"/>
  <c r="K13" i="11"/>
  <c r="J13" i="11"/>
  <c r="H13" i="11"/>
  <c r="F13" i="11"/>
  <c r="AA12" i="11"/>
  <c r="AB12" i="11" s="1"/>
  <c r="X12" i="11"/>
  <c r="Y12" i="11" s="1"/>
  <c r="Z12" i="11" s="1"/>
  <c r="V12" i="11"/>
  <c r="U12" i="11"/>
  <c r="Q12" i="11"/>
  <c r="M12" i="11"/>
  <c r="K12" i="11"/>
  <c r="J12" i="11"/>
  <c r="H12" i="11"/>
  <c r="F12" i="11"/>
  <c r="Z11" i="11"/>
  <c r="Y11" i="11"/>
  <c r="X11" i="11"/>
  <c r="U11" i="11"/>
  <c r="V11" i="11" s="1"/>
  <c r="Q11" i="11"/>
  <c r="M11" i="11"/>
  <c r="K11" i="11"/>
  <c r="J11" i="11"/>
  <c r="H11" i="11"/>
  <c r="F11" i="11"/>
  <c r="X10" i="11"/>
  <c r="Y10" i="11" s="1"/>
  <c r="Z10" i="11" s="1"/>
  <c r="U10" i="11"/>
  <c r="V10" i="11" s="1"/>
  <c r="AA10" i="11" s="1"/>
  <c r="AB10" i="11" s="1"/>
  <c r="M10" i="11"/>
  <c r="K10" i="11"/>
  <c r="J10" i="11"/>
  <c r="H10" i="11"/>
  <c r="F10" i="11"/>
  <c r="Y9" i="11"/>
  <c r="Z9" i="11" s="1"/>
  <c r="X9" i="11"/>
  <c r="V9" i="11"/>
  <c r="AA9" i="11" s="1"/>
  <c r="AB9" i="11" s="1"/>
  <c r="U9" i="11"/>
  <c r="M9" i="11"/>
  <c r="L9" i="11"/>
  <c r="K9" i="11"/>
  <c r="J9" i="11"/>
  <c r="H9" i="11"/>
  <c r="F9" i="11"/>
  <c r="X8" i="11"/>
  <c r="Y8" i="11" s="1"/>
  <c r="Z8" i="11" s="1"/>
  <c r="U8" i="11"/>
  <c r="V8" i="11" s="1"/>
  <c r="M8" i="11"/>
  <c r="K8" i="11"/>
  <c r="L12" i="11" s="1"/>
  <c r="J8" i="11"/>
  <c r="H8" i="11"/>
  <c r="F8" i="11"/>
  <c r="Y7" i="11"/>
  <c r="Z7" i="11" s="1"/>
  <c r="X7" i="11"/>
  <c r="U7" i="11"/>
  <c r="V7" i="11" s="1"/>
  <c r="AA7" i="11" s="1"/>
  <c r="AB7" i="11" s="1"/>
  <c r="M7" i="11"/>
  <c r="K7" i="11"/>
  <c r="J7" i="11"/>
  <c r="H7" i="11"/>
  <c r="F7" i="11"/>
  <c r="X6" i="11"/>
  <c r="Y6" i="11" s="1"/>
  <c r="Z6" i="11" s="1"/>
  <c r="V6" i="11"/>
  <c r="AA6" i="11" s="1"/>
  <c r="AB6" i="11" s="1"/>
  <c r="U6" i="11"/>
  <c r="Q6" i="11"/>
  <c r="M6" i="11"/>
  <c r="K6" i="11"/>
  <c r="L10" i="11" s="1"/>
  <c r="J6" i="11"/>
  <c r="H6" i="11"/>
  <c r="F6" i="11"/>
  <c r="X5" i="11"/>
  <c r="Y5" i="11" s="1"/>
  <c r="Z5" i="11" s="1"/>
  <c r="U5" i="11"/>
  <c r="V5" i="11" s="1"/>
  <c r="Q5" i="11"/>
  <c r="M5" i="11"/>
  <c r="K5" i="11"/>
  <c r="J5" i="11"/>
  <c r="H5" i="11"/>
  <c r="F5" i="11"/>
  <c r="Y4" i="11"/>
  <c r="Z4" i="11" s="1"/>
  <c r="X4" i="11"/>
  <c r="U4" i="11"/>
  <c r="V4" i="11" s="1"/>
  <c r="Q4" i="11"/>
  <c r="O4" i="11"/>
  <c r="M4" i="11"/>
  <c r="K4" i="11"/>
  <c r="L8" i="11" s="1"/>
  <c r="J4" i="11"/>
  <c r="H4" i="11"/>
  <c r="F4" i="11"/>
  <c r="X3" i="11"/>
  <c r="Y3" i="11" s="1"/>
  <c r="Z3" i="11" s="1"/>
  <c r="V3" i="11"/>
  <c r="AA3" i="11" s="1"/>
  <c r="AB3" i="11" s="1"/>
  <c r="U3" i="11"/>
  <c r="Q3" i="11"/>
  <c r="O3" i="11"/>
  <c r="M3" i="11"/>
  <c r="K3" i="11"/>
  <c r="L7" i="11" s="1"/>
  <c r="J3" i="11"/>
  <c r="H3" i="11"/>
  <c r="F3" i="11"/>
  <c r="Z2" i="11"/>
  <c r="Y2" i="11"/>
  <c r="X2" i="11"/>
  <c r="U2" i="11"/>
  <c r="V2" i="11" s="1"/>
  <c r="Q2" i="11"/>
  <c r="M2" i="11"/>
  <c r="H2" i="11"/>
  <c r="F2" i="11"/>
  <c r="Q1" i="11"/>
  <c r="Y95" i="10"/>
  <c r="Z95" i="10" s="1"/>
  <c r="X95" i="10"/>
  <c r="U95" i="10"/>
  <c r="V95" i="10" s="1"/>
  <c r="AA95" i="10" s="1"/>
  <c r="AB95" i="10" s="1"/>
  <c r="M95" i="10"/>
  <c r="K95" i="10"/>
  <c r="J95" i="10"/>
  <c r="I95" i="10"/>
  <c r="G95" i="10"/>
  <c r="Z94" i="10"/>
  <c r="AA94" i="10" s="1"/>
  <c r="AB94" i="10" s="1"/>
  <c r="Y94" i="10"/>
  <c r="X94" i="10"/>
  <c r="V94" i="10"/>
  <c r="U94" i="10"/>
  <c r="M94" i="10"/>
  <c r="K94" i="10"/>
  <c r="J94" i="10"/>
  <c r="I94" i="10"/>
  <c r="G94" i="10"/>
  <c r="X93" i="10"/>
  <c r="Y93" i="10" s="1"/>
  <c r="Z93" i="10" s="1"/>
  <c r="U93" i="10"/>
  <c r="V93" i="10" s="1"/>
  <c r="AA93" i="10" s="1"/>
  <c r="AB93" i="10" s="1"/>
  <c r="M93" i="10"/>
  <c r="K93" i="10"/>
  <c r="L95" i="10" s="1"/>
  <c r="J93" i="10"/>
  <c r="I93" i="10"/>
  <c r="G93" i="10"/>
  <c r="Y92" i="10"/>
  <c r="Z92" i="10" s="1"/>
  <c r="X92" i="10"/>
  <c r="V92" i="10"/>
  <c r="U92" i="10"/>
  <c r="M92" i="10"/>
  <c r="K92" i="10"/>
  <c r="J92" i="10"/>
  <c r="I92" i="10"/>
  <c r="G92" i="10"/>
  <c r="X91" i="10"/>
  <c r="Y91" i="10" s="1"/>
  <c r="Z91" i="10" s="1"/>
  <c r="U91" i="10"/>
  <c r="V91" i="10" s="1"/>
  <c r="AA91" i="10" s="1"/>
  <c r="AB91" i="10" s="1"/>
  <c r="M91" i="10"/>
  <c r="K91" i="10"/>
  <c r="J91" i="10"/>
  <c r="I91" i="10"/>
  <c r="G91" i="10"/>
  <c r="Y90" i="10"/>
  <c r="Z90" i="10" s="1"/>
  <c r="X90" i="10"/>
  <c r="U90" i="10"/>
  <c r="V90" i="10" s="1"/>
  <c r="M90" i="10"/>
  <c r="K90" i="10"/>
  <c r="J90" i="10"/>
  <c r="I90" i="10"/>
  <c r="G90" i="10"/>
  <c r="Z89" i="10"/>
  <c r="X89" i="10"/>
  <c r="Y89" i="10" s="1"/>
  <c r="V89" i="10"/>
  <c r="U89" i="10"/>
  <c r="M89" i="10"/>
  <c r="K89" i="10"/>
  <c r="J89" i="10"/>
  <c r="I89" i="10"/>
  <c r="G89" i="10"/>
  <c r="X88" i="10"/>
  <c r="Y88" i="10" s="1"/>
  <c r="Z88" i="10" s="1"/>
  <c r="U88" i="10"/>
  <c r="V88" i="10" s="1"/>
  <c r="AA88" i="10" s="1"/>
  <c r="AB88" i="10" s="1"/>
  <c r="M88" i="10"/>
  <c r="K88" i="10"/>
  <c r="J88" i="10"/>
  <c r="I88" i="10"/>
  <c r="G88" i="10"/>
  <c r="Y87" i="10"/>
  <c r="Z87" i="10" s="1"/>
  <c r="X87" i="10"/>
  <c r="U87" i="10"/>
  <c r="V87" i="10" s="1"/>
  <c r="M87" i="10"/>
  <c r="K87" i="10"/>
  <c r="J87" i="10"/>
  <c r="I87" i="10"/>
  <c r="G87" i="10"/>
  <c r="Z86" i="10"/>
  <c r="X86" i="10"/>
  <c r="Y86" i="10" s="1"/>
  <c r="U86" i="10"/>
  <c r="V86" i="10" s="1"/>
  <c r="AA86" i="10" s="1"/>
  <c r="AB86" i="10" s="1"/>
  <c r="M86" i="10"/>
  <c r="K86" i="10"/>
  <c r="J86" i="10"/>
  <c r="I86" i="10"/>
  <c r="G86" i="10"/>
  <c r="X85" i="10"/>
  <c r="Y85" i="10" s="1"/>
  <c r="Z85" i="10" s="1"/>
  <c r="V85" i="10"/>
  <c r="AA85" i="10" s="1"/>
  <c r="AB85" i="10" s="1"/>
  <c r="U85" i="10"/>
  <c r="M85" i="10"/>
  <c r="K85" i="10"/>
  <c r="J85" i="10"/>
  <c r="I85" i="10"/>
  <c r="G85" i="10"/>
  <c r="Y84" i="10"/>
  <c r="Z84" i="10" s="1"/>
  <c r="X84" i="10"/>
  <c r="V84" i="10"/>
  <c r="U84" i="10"/>
  <c r="M84" i="10"/>
  <c r="K84" i="10"/>
  <c r="L87" i="10" s="1"/>
  <c r="J84" i="10"/>
  <c r="I84" i="10"/>
  <c r="G84" i="10"/>
  <c r="Y83" i="10"/>
  <c r="Z83" i="10" s="1"/>
  <c r="X83" i="10"/>
  <c r="U83" i="10"/>
  <c r="V83" i="10" s="1"/>
  <c r="M83" i="10"/>
  <c r="K83" i="10"/>
  <c r="J83" i="10"/>
  <c r="I83" i="10"/>
  <c r="G83" i="10"/>
  <c r="Z82" i="10"/>
  <c r="Y82" i="10"/>
  <c r="X82" i="10"/>
  <c r="V82" i="10"/>
  <c r="AA82" i="10" s="1"/>
  <c r="AB82" i="10" s="1"/>
  <c r="U82" i="10"/>
  <c r="M82" i="10"/>
  <c r="K82" i="10"/>
  <c r="J82" i="10"/>
  <c r="I82" i="10"/>
  <c r="G82" i="10"/>
  <c r="X81" i="10"/>
  <c r="Y81" i="10" s="1"/>
  <c r="Z81" i="10" s="1"/>
  <c r="AA81" i="10" s="1"/>
  <c r="AB81" i="10" s="1"/>
  <c r="U81" i="10"/>
  <c r="V81" i="10" s="1"/>
  <c r="M81" i="10"/>
  <c r="K81" i="10"/>
  <c r="J81" i="10"/>
  <c r="I81" i="10"/>
  <c r="G81" i="10"/>
  <c r="Y80" i="10"/>
  <c r="Z80" i="10" s="1"/>
  <c r="X80" i="10"/>
  <c r="V80" i="10"/>
  <c r="U80" i="10"/>
  <c r="M80" i="10"/>
  <c r="K80" i="10"/>
  <c r="J80" i="10"/>
  <c r="I80" i="10"/>
  <c r="G80" i="10"/>
  <c r="X79" i="10"/>
  <c r="Y79" i="10" s="1"/>
  <c r="Z79" i="10" s="1"/>
  <c r="U79" i="10"/>
  <c r="V79" i="10" s="1"/>
  <c r="M79" i="10"/>
  <c r="K79" i="10"/>
  <c r="J79" i="10"/>
  <c r="I79" i="10"/>
  <c r="G79" i="10"/>
  <c r="Y78" i="10"/>
  <c r="Z78" i="10" s="1"/>
  <c r="AA78" i="10" s="1"/>
  <c r="AB78" i="10" s="1"/>
  <c r="X78" i="10"/>
  <c r="U78" i="10"/>
  <c r="V78" i="10" s="1"/>
  <c r="M78" i="10"/>
  <c r="K78" i="10"/>
  <c r="L80" i="10" s="1"/>
  <c r="J78" i="10"/>
  <c r="I78" i="10"/>
  <c r="G78" i="10"/>
  <c r="Z77" i="10"/>
  <c r="X77" i="10"/>
  <c r="Y77" i="10" s="1"/>
  <c r="V77" i="10"/>
  <c r="U77" i="10"/>
  <c r="M77" i="10"/>
  <c r="K77" i="10"/>
  <c r="J77" i="10"/>
  <c r="I77" i="10"/>
  <c r="G77" i="10"/>
  <c r="X76" i="10"/>
  <c r="Y76" i="10" s="1"/>
  <c r="Z76" i="10" s="1"/>
  <c r="U76" i="10"/>
  <c r="V76" i="10" s="1"/>
  <c r="AA76" i="10" s="1"/>
  <c r="AB76" i="10" s="1"/>
  <c r="M76" i="10"/>
  <c r="K76" i="10"/>
  <c r="J76" i="10"/>
  <c r="I76" i="10"/>
  <c r="G76" i="10"/>
  <c r="Y75" i="10"/>
  <c r="Z75" i="10" s="1"/>
  <c r="X75" i="10"/>
  <c r="U75" i="10"/>
  <c r="V75" i="10" s="1"/>
  <c r="M75" i="10"/>
  <c r="K75" i="10"/>
  <c r="L79" i="10" s="1"/>
  <c r="J75" i="10"/>
  <c r="I75" i="10"/>
  <c r="G75" i="10"/>
  <c r="Z74" i="10"/>
  <c r="X74" i="10"/>
  <c r="Y74" i="10" s="1"/>
  <c r="U74" i="10"/>
  <c r="V74" i="10" s="1"/>
  <c r="AA74" i="10" s="1"/>
  <c r="AB74" i="10" s="1"/>
  <c r="M74" i="10"/>
  <c r="K74" i="10"/>
  <c r="L76" i="10" s="1"/>
  <c r="J74" i="10"/>
  <c r="I74" i="10"/>
  <c r="G74" i="10"/>
  <c r="X73" i="10"/>
  <c r="Y73" i="10" s="1"/>
  <c r="Z73" i="10" s="1"/>
  <c r="V73" i="10"/>
  <c r="AA73" i="10" s="1"/>
  <c r="AB73" i="10" s="1"/>
  <c r="U73" i="10"/>
  <c r="M73" i="10"/>
  <c r="K73" i="10"/>
  <c r="J73" i="10"/>
  <c r="I73" i="10"/>
  <c r="G73" i="10"/>
  <c r="Y72" i="10"/>
  <c r="Z72" i="10" s="1"/>
  <c r="X72" i="10"/>
  <c r="V72" i="10"/>
  <c r="U72" i="10"/>
  <c r="M72" i="10"/>
  <c r="K72" i="10"/>
  <c r="J72" i="10"/>
  <c r="I72" i="10"/>
  <c r="G72" i="10"/>
  <c r="Y71" i="10"/>
  <c r="Z71" i="10" s="1"/>
  <c r="X71" i="10"/>
  <c r="U71" i="10"/>
  <c r="V71" i="10" s="1"/>
  <c r="M71" i="10"/>
  <c r="K71" i="10"/>
  <c r="J71" i="10"/>
  <c r="I71" i="10"/>
  <c r="G71" i="10"/>
  <c r="AA70" i="10"/>
  <c r="AB70" i="10" s="1"/>
  <c r="Z70" i="10"/>
  <c r="Y70" i="10"/>
  <c r="X70" i="10"/>
  <c r="V70" i="10"/>
  <c r="U70" i="10"/>
  <c r="M70" i="10"/>
  <c r="K70" i="10"/>
  <c r="L74" i="10" s="1"/>
  <c r="J70" i="10"/>
  <c r="I70" i="10"/>
  <c r="G70" i="10"/>
  <c r="AA69" i="10"/>
  <c r="AB69" i="10" s="1"/>
  <c r="X69" i="10"/>
  <c r="Y69" i="10" s="1"/>
  <c r="Z69" i="10" s="1"/>
  <c r="U69" i="10"/>
  <c r="V69" i="10" s="1"/>
  <c r="M69" i="10"/>
  <c r="K69" i="10"/>
  <c r="L72" i="10" s="1"/>
  <c r="J69" i="10"/>
  <c r="I69" i="10"/>
  <c r="G69" i="10"/>
  <c r="Y68" i="10"/>
  <c r="Z68" i="10" s="1"/>
  <c r="X68" i="10"/>
  <c r="V68" i="10"/>
  <c r="U68" i="10"/>
  <c r="M68" i="10"/>
  <c r="K68" i="10"/>
  <c r="J68" i="10"/>
  <c r="I68" i="10"/>
  <c r="G68" i="10"/>
  <c r="X67" i="10"/>
  <c r="Y67" i="10" s="1"/>
  <c r="Z67" i="10" s="1"/>
  <c r="U67" i="10"/>
  <c r="V67" i="10" s="1"/>
  <c r="M67" i="10"/>
  <c r="K67" i="10"/>
  <c r="J67" i="10"/>
  <c r="I67" i="10"/>
  <c r="G67" i="10"/>
  <c r="Y66" i="10"/>
  <c r="Z66" i="10" s="1"/>
  <c r="AA66" i="10" s="1"/>
  <c r="AB66" i="10" s="1"/>
  <c r="X66" i="10"/>
  <c r="U66" i="10"/>
  <c r="V66" i="10" s="1"/>
  <c r="M66" i="10"/>
  <c r="K66" i="10"/>
  <c r="L70" i="10" s="1"/>
  <c r="J66" i="10"/>
  <c r="I66" i="10"/>
  <c r="G66" i="10"/>
  <c r="Z65" i="10"/>
  <c r="X65" i="10"/>
  <c r="Y65" i="10" s="1"/>
  <c r="V65" i="10"/>
  <c r="U65" i="10"/>
  <c r="M65" i="10"/>
  <c r="K65" i="10"/>
  <c r="J65" i="10"/>
  <c r="I65" i="10"/>
  <c r="G65" i="10"/>
  <c r="X64" i="10"/>
  <c r="Y64" i="10" s="1"/>
  <c r="Z64" i="10" s="1"/>
  <c r="U64" i="10"/>
  <c r="V64" i="10" s="1"/>
  <c r="AA64" i="10" s="1"/>
  <c r="AB64" i="10" s="1"/>
  <c r="M64" i="10"/>
  <c r="L64" i="10"/>
  <c r="K64" i="10"/>
  <c r="J64" i="10"/>
  <c r="I64" i="10"/>
  <c r="G64" i="10"/>
  <c r="Y63" i="10"/>
  <c r="Z63" i="10" s="1"/>
  <c r="X63" i="10"/>
  <c r="U63" i="10"/>
  <c r="V63" i="10" s="1"/>
  <c r="M63" i="10"/>
  <c r="K63" i="10"/>
  <c r="J63" i="10"/>
  <c r="I63" i="10"/>
  <c r="G63" i="10"/>
  <c r="Z62" i="10"/>
  <c r="X62" i="10"/>
  <c r="Y62" i="10" s="1"/>
  <c r="U62" i="10"/>
  <c r="V62" i="10" s="1"/>
  <c r="AA62" i="10" s="1"/>
  <c r="AB62" i="10" s="1"/>
  <c r="M62" i="10"/>
  <c r="K62" i="10"/>
  <c r="L65" i="10" s="1"/>
  <c r="J62" i="10"/>
  <c r="I62" i="10"/>
  <c r="G62" i="10"/>
  <c r="X61" i="10"/>
  <c r="Y61" i="10" s="1"/>
  <c r="Z61" i="10" s="1"/>
  <c r="V61" i="10"/>
  <c r="AA61" i="10" s="1"/>
  <c r="AB61" i="10" s="1"/>
  <c r="U61" i="10"/>
  <c r="M61" i="10"/>
  <c r="K61" i="10"/>
  <c r="J61" i="10"/>
  <c r="I61" i="10"/>
  <c r="G61" i="10"/>
  <c r="Y60" i="10"/>
  <c r="Z60" i="10" s="1"/>
  <c r="X60" i="10"/>
  <c r="V60" i="10"/>
  <c r="U60" i="10"/>
  <c r="M60" i="10"/>
  <c r="K60" i="10"/>
  <c r="J60" i="10"/>
  <c r="I60" i="10"/>
  <c r="G60" i="10"/>
  <c r="Z59" i="10"/>
  <c r="Y59" i="10"/>
  <c r="X59" i="10"/>
  <c r="U59" i="10"/>
  <c r="V59" i="10" s="1"/>
  <c r="AA59" i="10" s="1"/>
  <c r="AB59" i="10" s="1"/>
  <c r="M59" i="10"/>
  <c r="K59" i="10"/>
  <c r="J59" i="10"/>
  <c r="I59" i="10"/>
  <c r="G59" i="10"/>
  <c r="AA58" i="10"/>
  <c r="AB58" i="10" s="1"/>
  <c r="Z58" i="10"/>
  <c r="Y58" i="10"/>
  <c r="X58" i="10"/>
  <c r="V58" i="10"/>
  <c r="U58" i="10"/>
  <c r="M58" i="10"/>
  <c r="K58" i="10"/>
  <c r="L62" i="10" s="1"/>
  <c r="J58" i="10"/>
  <c r="I58" i="10"/>
  <c r="G58" i="10"/>
  <c r="AA57" i="10"/>
  <c r="AB57" i="10" s="1"/>
  <c r="X57" i="10"/>
  <c r="Y57" i="10" s="1"/>
  <c r="Z57" i="10" s="1"/>
  <c r="U57" i="10"/>
  <c r="V57" i="10" s="1"/>
  <c r="M57" i="10"/>
  <c r="K57" i="10"/>
  <c r="L60" i="10" s="1"/>
  <c r="J57" i="10"/>
  <c r="I57" i="10"/>
  <c r="G57" i="10"/>
  <c r="Y56" i="10"/>
  <c r="Z56" i="10" s="1"/>
  <c r="X56" i="10"/>
  <c r="V56" i="10"/>
  <c r="U56" i="10"/>
  <c r="M56" i="10"/>
  <c r="K56" i="10"/>
  <c r="J56" i="10"/>
  <c r="I56" i="10"/>
  <c r="G56" i="10"/>
  <c r="X55" i="10"/>
  <c r="Y55" i="10" s="1"/>
  <c r="Z55" i="10" s="1"/>
  <c r="U55" i="10"/>
  <c r="V55" i="10" s="1"/>
  <c r="M55" i="10"/>
  <c r="K55" i="10"/>
  <c r="J55" i="10"/>
  <c r="I55" i="10"/>
  <c r="G55" i="10"/>
  <c r="Y54" i="10"/>
  <c r="Z54" i="10" s="1"/>
  <c r="X54" i="10"/>
  <c r="U54" i="10"/>
  <c r="V54" i="10" s="1"/>
  <c r="AA54" i="10" s="1"/>
  <c r="AB54" i="10" s="1"/>
  <c r="M54" i="10"/>
  <c r="K54" i="10"/>
  <c r="J54" i="10"/>
  <c r="I54" i="10"/>
  <c r="G54" i="10"/>
  <c r="Z53" i="10"/>
  <c r="X53" i="10"/>
  <c r="Y53" i="10" s="1"/>
  <c r="V53" i="10"/>
  <c r="U53" i="10"/>
  <c r="M53" i="10"/>
  <c r="K53" i="10"/>
  <c r="J53" i="10"/>
  <c r="Y52" i="10"/>
  <c r="Z52" i="10" s="1"/>
  <c r="X52" i="10"/>
  <c r="U52" i="10"/>
  <c r="V52" i="10" s="1"/>
  <c r="AA52" i="10" s="1"/>
  <c r="AB52" i="10" s="1"/>
  <c r="M52" i="10"/>
  <c r="K52" i="10"/>
  <c r="L56" i="10" s="1"/>
  <c r="J52" i="10"/>
  <c r="H52" i="10"/>
  <c r="F52" i="10"/>
  <c r="X51" i="10"/>
  <c r="Y51" i="10" s="1"/>
  <c r="Z51" i="10" s="1"/>
  <c r="V51" i="10"/>
  <c r="U51" i="10"/>
  <c r="M51" i="10"/>
  <c r="L51" i="10"/>
  <c r="K51" i="10"/>
  <c r="L53" i="10" s="1"/>
  <c r="J51" i="10"/>
  <c r="H51" i="10"/>
  <c r="F51" i="10"/>
  <c r="AA50" i="10"/>
  <c r="AB50" i="10" s="1"/>
  <c r="X50" i="10"/>
  <c r="Y50" i="10" s="1"/>
  <c r="Z50" i="10" s="1"/>
  <c r="U50" i="10"/>
  <c r="V50" i="10" s="1"/>
  <c r="M50" i="10"/>
  <c r="K50" i="10"/>
  <c r="J50" i="10"/>
  <c r="H50" i="10"/>
  <c r="F50" i="10"/>
  <c r="Y49" i="10"/>
  <c r="Z49" i="10" s="1"/>
  <c r="X49" i="10"/>
  <c r="U49" i="10"/>
  <c r="V49" i="10" s="1"/>
  <c r="AA49" i="10" s="1"/>
  <c r="AB49" i="10" s="1"/>
  <c r="M49" i="10"/>
  <c r="K49" i="10"/>
  <c r="J49" i="10"/>
  <c r="H49" i="10"/>
  <c r="F49" i="10"/>
  <c r="X48" i="10"/>
  <c r="Y48" i="10" s="1"/>
  <c r="Z48" i="10" s="1"/>
  <c r="V48" i="10"/>
  <c r="U48" i="10"/>
  <c r="M48" i="10"/>
  <c r="K48" i="10"/>
  <c r="J48" i="10"/>
  <c r="H48" i="10"/>
  <c r="F48" i="10"/>
  <c r="X47" i="10"/>
  <c r="Y47" i="10" s="1"/>
  <c r="Z47" i="10" s="1"/>
  <c r="AA47" i="10" s="1"/>
  <c r="AB47" i="10" s="1"/>
  <c r="V47" i="10"/>
  <c r="U47" i="10"/>
  <c r="M47" i="10"/>
  <c r="K47" i="10"/>
  <c r="J47" i="10"/>
  <c r="H47" i="10"/>
  <c r="F47" i="10"/>
  <c r="X46" i="10"/>
  <c r="Y46" i="10" s="1"/>
  <c r="Z46" i="10" s="1"/>
  <c r="V46" i="10"/>
  <c r="AA46" i="10" s="1"/>
  <c r="AB46" i="10" s="1"/>
  <c r="U46" i="10"/>
  <c r="M46" i="10"/>
  <c r="K46" i="10"/>
  <c r="J46" i="10"/>
  <c r="H46" i="10"/>
  <c r="F46" i="10"/>
  <c r="Z45" i="10"/>
  <c r="Y45" i="10"/>
  <c r="X45" i="10"/>
  <c r="U45" i="10"/>
  <c r="V45" i="10" s="1"/>
  <c r="M45" i="10"/>
  <c r="L45" i="10"/>
  <c r="K45" i="10"/>
  <c r="J45" i="10"/>
  <c r="H45" i="10"/>
  <c r="F45" i="10"/>
  <c r="Z44" i="10"/>
  <c r="Y44" i="10"/>
  <c r="X44" i="10"/>
  <c r="V44" i="10"/>
  <c r="AA44" i="10" s="1"/>
  <c r="AB44" i="10" s="1"/>
  <c r="U44" i="10"/>
  <c r="M44" i="10"/>
  <c r="K44" i="10"/>
  <c r="L48" i="10" s="1"/>
  <c r="J44" i="10"/>
  <c r="H44" i="10"/>
  <c r="F44" i="10"/>
  <c r="X43" i="10"/>
  <c r="Y43" i="10" s="1"/>
  <c r="Z43" i="10" s="1"/>
  <c r="U43" i="10"/>
  <c r="V43" i="10" s="1"/>
  <c r="AA43" i="10" s="1"/>
  <c r="AB43" i="10" s="1"/>
  <c r="M43" i="10"/>
  <c r="K43" i="10"/>
  <c r="J43" i="10"/>
  <c r="H43" i="10"/>
  <c r="F43" i="10"/>
  <c r="Y42" i="10"/>
  <c r="Z42" i="10" s="1"/>
  <c r="X42" i="10"/>
  <c r="V42" i="10"/>
  <c r="AA42" i="10" s="1"/>
  <c r="AB42" i="10" s="1"/>
  <c r="U42" i="10"/>
  <c r="M42" i="10"/>
  <c r="K42" i="10"/>
  <c r="J42" i="10"/>
  <c r="H42" i="10"/>
  <c r="F42" i="10"/>
  <c r="Z41" i="10"/>
  <c r="X41" i="10"/>
  <c r="Y41" i="10" s="1"/>
  <c r="U41" i="10"/>
  <c r="V41" i="10" s="1"/>
  <c r="M41" i="10"/>
  <c r="K41" i="10"/>
  <c r="L42" i="10" s="1"/>
  <c r="J41" i="10"/>
  <c r="H41" i="10"/>
  <c r="F41" i="10"/>
  <c r="Y40" i="10"/>
  <c r="Z40" i="10" s="1"/>
  <c r="X40" i="10"/>
  <c r="U40" i="10"/>
  <c r="V40" i="10" s="1"/>
  <c r="AA40" i="10" s="1"/>
  <c r="AB40" i="10" s="1"/>
  <c r="M40" i="10"/>
  <c r="K40" i="10"/>
  <c r="J40" i="10"/>
  <c r="H40" i="10"/>
  <c r="F40" i="10"/>
  <c r="Z39" i="10"/>
  <c r="X39" i="10"/>
  <c r="Y39" i="10" s="1"/>
  <c r="V39" i="10"/>
  <c r="U39" i="10"/>
  <c r="M39" i="10"/>
  <c r="L39" i="10"/>
  <c r="K39" i="10"/>
  <c r="J39" i="10"/>
  <c r="H39" i="10"/>
  <c r="F39" i="10"/>
  <c r="X38" i="10"/>
  <c r="Y38" i="10" s="1"/>
  <c r="Z38" i="10" s="1"/>
  <c r="U38" i="10"/>
  <c r="V38" i="10" s="1"/>
  <c r="AA38" i="10" s="1"/>
  <c r="AB38" i="10" s="1"/>
  <c r="M38" i="10"/>
  <c r="K38" i="10"/>
  <c r="J38" i="10"/>
  <c r="H38" i="10"/>
  <c r="F38" i="10"/>
  <c r="Y37" i="10"/>
  <c r="Z37" i="10" s="1"/>
  <c r="X37" i="10"/>
  <c r="V37" i="10"/>
  <c r="U37" i="10"/>
  <c r="M37" i="10"/>
  <c r="K37" i="10"/>
  <c r="J37" i="10"/>
  <c r="H37" i="10"/>
  <c r="F37" i="10"/>
  <c r="Z36" i="10"/>
  <c r="X36" i="10"/>
  <c r="Y36" i="10" s="1"/>
  <c r="U36" i="10"/>
  <c r="V36" i="10" s="1"/>
  <c r="M36" i="10"/>
  <c r="K36" i="10"/>
  <c r="L40" i="10" s="1"/>
  <c r="J36" i="10"/>
  <c r="H36" i="10"/>
  <c r="F36" i="10"/>
  <c r="X35" i="10"/>
  <c r="Y35" i="10" s="1"/>
  <c r="Z35" i="10" s="1"/>
  <c r="V35" i="10"/>
  <c r="U35" i="10"/>
  <c r="M35" i="10"/>
  <c r="L35" i="10"/>
  <c r="K35" i="10"/>
  <c r="J35" i="10"/>
  <c r="H35" i="10"/>
  <c r="F35" i="10"/>
  <c r="X34" i="10"/>
  <c r="Y34" i="10" s="1"/>
  <c r="Z34" i="10" s="1"/>
  <c r="V34" i="10"/>
  <c r="AA34" i="10" s="1"/>
  <c r="AB34" i="10" s="1"/>
  <c r="U34" i="10"/>
  <c r="M34" i="10"/>
  <c r="L34" i="10"/>
  <c r="K34" i="10"/>
  <c r="L37" i="10" s="1"/>
  <c r="J34" i="10"/>
  <c r="H34" i="10"/>
  <c r="F34" i="10"/>
  <c r="Y33" i="10"/>
  <c r="Z33" i="10" s="1"/>
  <c r="X33" i="10"/>
  <c r="U33" i="10"/>
  <c r="V33" i="10" s="1"/>
  <c r="M33" i="10"/>
  <c r="K33" i="10"/>
  <c r="J33" i="10"/>
  <c r="H33" i="10"/>
  <c r="F33" i="10"/>
  <c r="Z32" i="10"/>
  <c r="Y32" i="10"/>
  <c r="X32" i="10"/>
  <c r="V32" i="10"/>
  <c r="AA32" i="10" s="1"/>
  <c r="AB32" i="10" s="1"/>
  <c r="U32" i="10"/>
  <c r="M32" i="10"/>
  <c r="K32" i="10"/>
  <c r="L36" i="10" s="1"/>
  <c r="J32" i="10"/>
  <c r="H32" i="10"/>
  <c r="F32" i="10"/>
  <c r="X31" i="10"/>
  <c r="Y31" i="10" s="1"/>
  <c r="Z31" i="10" s="1"/>
  <c r="U31" i="10"/>
  <c r="V31" i="10" s="1"/>
  <c r="AA31" i="10" s="1"/>
  <c r="AB31" i="10" s="1"/>
  <c r="M31" i="10"/>
  <c r="K31" i="10"/>
  <c r="J31" i="10"/>
  <c r="H31" i="10"/>
  <c r="F31" i="10"/>
  <c r="X30" i="10"/>
  <c r="Y30" i="10" s="1"/>
  <c r="Z30" i="10" s="1"/>
  <c r="V30" i="10"/>
  <c r="U30" i="10"/>
  <c r="M30" i="10"/>
  <c r="L30" i="10"/>
  <c r="K30" i="10"/>
  <c r="J30" i="10"/>
  <c r="H30" i="10"/>
  <c r="F30" i="10"/>
  <c r="Z29" i="10"/>
  <c r="Y29" i="10"/>
  <c r="X29" i="10"/>
  <c r="U29" i="10"/>
  <c r="V29" i="10" s="1"/>
  <c r="M29" i="10"/>
  <c r="K29" i="10"/>
  <c r="L33" i="10" s="1"/>
  <c r="J29" i="10"/>
  <c r="H29" i="10"/>
  <c r="F29" i="10"/>
  <c r="Y28" i="10"/>
  <c r="Z28" i="10" s="1"/>
  <c r="X28" i="10"/>
  <c r="U28" i="10"/>
  <c r="V28" i="10" s="1"/>
  <c r="AA28" i="10" s="1"/>
  <c r="AB28" i="10" s="1"/>
  <c r="M28" i="10"/>
  <c r="L28" i="10"/>
  <c r="K28" i="10"/>
  <c r="L32" i="10" s="1"/>
  <c r="J28" i="10"/>
  <c r="H28" i="10"/>
  <c r="F28" i="10"/>
  <c r="X27" i="10"/>
  <c r="Y27" i="10" s="1"/>
  <c r="Z27" i="10" s="1"/>
  <c r="V27" i="10"/>
  <c r="AA27" i="10" s="1"/>
  <c r="AB27" i="10" s="1"/>
  <c r="U27" i="10"/>
  <c r="M27" i="10"/>
  <c r="K27" i="10"/>
  <c r="L31" i="10" s="1"/>
  <c r="J27" i="10"/>
  <c r="H27" i="10"/>
  <c r="F27" i="10"/>
  <c r="AB26" i="10"/>
  <c r="X26" i="10"/>
  <c r="Y26" i="10" s="1"/>
  <c r="Z26" i="10" s="1"/>
  <c r="U26" i="10"/>
  <c r="V26" i="10" s="1"/>
  <c r="AA26" i="10" s="1"/>
  <c r="M26" i="10"/>
  <c r="K26" i="10"/>
  <c r="J26" i="10"/>
  <c r="H26" i="10"/>
  <c r="F26" i="10"/>
  <c r="Y25" i="10"/>
  <c r="Z25" i="10" s="1"/>
  <c r="X25" i="10"/>
  <c r="U25" i="10"/>
  <c r="V25" i="10" s="1"/>
  <c r="AA25" i="10" s="1"/>
  <c r="AB25" i="10" s="1"/>
  <c r="M25" i="10"/>
  <c r="K25" i="10"/>
  <c r="L29" i="10" s="1"/>
  <c r="J25" i="10"/>
  <c r="H25" i="10"/>
  <c r="F25" i="10"/>
  <c r="Z24" i="10"/>
  <c r="X24" i="10"/>
  <c r="Y24" i="10" s="1"/>
  <c r="U24" i="10"/>
  <c r="V24" i="10" s="1"/>
  <c r="AA24" i="10" s="1"/>
  <c r="AB24" i="10" s="1"/>
  <c r="M24" i="10"/>
  <c r="K24" i="10"/>
  <c r="J24" i="10"/>
  <c r="H24" i="10"/>
  <c r="F24" i="10"/>
  <c r="X23" i="10"/>
  <c r="Y23" i="10" s="1"/>
  <c r="Z23" i="10" s="1"/>
  <c r="V23" i="10"/>
  <c r="U23" i="10"/>
  <c r="M23" i="10"/>
  <c r="K23" i="10"/>
  <c r="J23" i="10"/>
  <c r="H23" i="10"/>
  <c r="F23" i="10"/>
  <c r="X22" i="10"/>
  <c r="Y22" i="10" s="1"/>
  <c r="Z22" i="10" s="1"/>
  <c r="V22" i="10"/>
  <c r="U22" i="10"/>
  <c r="M22" i="10"/>
  <c r="L22" i="10"/>
  <c r="K22" i="10"/>
  <c r="J22" i="10"/>
  <c r="H22" i="10"/>
  <c r="F22" i="10"/>
  <c r="Z21" i="10"/>
  <c r="Y21" i="10"/>
  <c r="X21" i="10"/>
  <c r="U21" i="10"/>
  <c r="V21" i="10" s="1"/>
  <c r="AA21" i="10" s="1"/>
  <c r="AB21" i="10" s="1"/>
  <c r="S21" i="10"/>
  <c r="Q21" i="10" s="1"/>
  <c r="M21" i="10"/>
  <c r="K21" i="10"/>
  <c r="J21" i="10"/>
  <c r="H21" i="10"/>
  <c r="F21" i="10"/>
  <c r="Z20" i="10"/>
  <c r="Y20" i="10"/>
  <c r="X20" i="10"/>
  <c r="U20" i="10"/>
  <c r="V20" i="10" s="1"/>
  <c r="AA20" i="10" s="1"/>
  <c r="AB20" i="10" s="1"/>
  <c r="M20" i="10"/>
  <c r="K20" i="10"/>
  <c r="J20" i="10"/>
  <c r="H20" i="10"/>
  <c r="F20" i="10"/>
  <c r="X19" i="10"/>
  <c r="Y19" i="10" s="1"/>
  <c r="Z19" i="10" s="1"/>
  <c r="V19" i="10"/>
  <c r="U19" i="10"/>
  <c r="M19" i="10"/>
  <c r="L19" i="10"/>
  <c r="K19" i="10"/>
  <c r="J19" i="10"/>
  <c r="H19" i="10"/>
  <c r="F19" i="10"/>
  <c r="Z18" i="10"/>
  <c r="Y18" i="10"/>
  <c r="X18" i="10"/>
  <c r="U18" i="10"/>
  <c r="V18" i="10" s="1"/>
  <c r="AA18" i="10" s="1"/>
  <c r="AB18" i="10" s="1"/>
  <c r="O18" i="10"/>
  <c r="M18" i="10"/>
  <c r="K18" i="10"/>
  <c r="J18" i="10"/>
  <c r="H18" i="10"/>
  <c r="F18" i="10"/>
  <c r="Y17" i="10"/>
  <c r="Z17" i="10" s="1"/>
  <c r="X17" i="10"/>
  <c r="V17" i="10"/>
  <c r="U17" i="10"/>
  <c r="Q17" i="10"/>
  <c r="R21" i="10" s="1"/>
  <c r="M17" i="10"/>
  <c r="K17" i="10"/>
  <c r="J17" i="10"/>
  <c r="H17" i="10"/>
  <c r="F17" i="10"/>
  <c r="Y16" i="10"/>
  <c r="Z16" i="10" s="1"/>
  <c r="X16" i="10"/>
  <c r="U16" i="10"/>
  <c r="V16" i="10" s="1"/>
  <c r="AA16" i="10" s="1"/>
  <c r="AB16" i="10" s="1"/>
  <c r="Q16" i="10"/>
  <c r="R16" i="10" s="1"/>
  <c r="O16" i="10"/>
  <c r="M16" i="10"/>
  <c r="K16" i="10"/>
  <c r="J16" i="10"/>
  <c r="H16" i="10"/>
  <c r="F16" i="10"/>
  <c r="Z15" i="10"/>
  <c r="X15" i="10"/>
  <c r="Y15" i="10" s="1"/>
  <c r="V15" i="10"/>
  <c r="AA15" i="10" s="1"/>
  <c r="AB15" i="10" s="1"/>
  <c r="U15" i="10"/>
  <c r="R15" i="10"/>
  <c r="R20" i="10" s="1"/>
  <c r="S20" i="10" s="1"/>
  <c r="Q20" i="10" s="1"/>
  <c r="Q15" i="10"/>
  <c r="O15" i="10"/>
  <c r="M15" i="10"/>
  <c r="K15" i="10"/>
  <c r="J15" i="10"/>
  <c r="H15" i="10"/>
  <c r="F15" i="10"/>
  <c r="Z14" i="10"/>
  <c r="Y14" i="10"/>
  <c r="X14" i="10"/>
  <c r="U14" i="10"/>
  <c r="V14" i="10" s="1"/>
  <c r="AA14" i="10" s="1"/>
  <c r="AB14" i="10" s="1"/>
  <c r="Q14" i="10"/>
  <c r="M14" i="10"/>
  <c r="K14" i="10"/>
  <c r="L18" i="10" s="1"/>
  <c r="J14" i="10"/>
  <c r="H14" i="10"/>
  <c r="F14" i="10"/>
  <c r="Y13" i="10"/>
  <c r="Z13" i="10" s="1"/>
  <c r="X13" i="10"/>
  <c r="V13" i="10"/>
  <c r="AA13" i="10" s="1"/>
  <c r="AB13" i="10" s="1"/>
  <c r="U13" i="10"/>
  <c r="R13" i="10"/>
  <c r="M13" i="10"/>
  <c r="K13" i="10"/>
  <c r="L17" i="10" s="1"/>
  <c r="J13" i="10"/>
  <c r="H13" i="10"/>
  <c r="F13" i="10"/>
  <c r="AA12" i="10"/>
  <c r="AB12" i="10" s="1"/>
  <c r="Z12" i="10"/>
  <c r="Y12" i="10"/>
  <c r="X12" i="10"/>
  <c r="U12" i="10"/>
  <c r="V12" i="10" s="1"/>
  <c r="Q12" i="10"/>
  <c r="M12" i="10"/>
  <c r="K12" i="10"/>
  <c r="J12" i="10"/>
  <c r="H12" i="10"/>
  <c r="F12" i="10"/>
  <c r="AB11" i="10"/>
  <c r="AA11" i="10"/>
  <c r="X11" i="10"/>
  <c r="Y11" i="10" s="1"/>
  <c r="Z11" i="10" s="1"/>
  <c r="U11" i="10"/>
  <c r="V11" i="10" s="1"/>
  <c r="Q11" i="10"/>
  <c r="M11" i="10"/>
  <c r="K11" i="10"/>
  <c r="J11" i="10"/>
  <c r="H11" i="10"/>
  <c r="F11" i="10"/>
  <c r="X10" i="10"/>
  <c r="Y10" i="10" s="1"/>
  <c r="Z10" i="10" s="1"/>
  <c r="V10" i="10"/>
  <c r="U10" i="10"/>
  <c r="M10" i="10"/>
  <c r="K10" i="10"/>
  <c r="J10" i="10"/>
  <c r="H10" i="10"/>
  <c r="F10" i="10"/>
  <c r="Y9" i="10"/>
  <c r="Z9" i="10" s="1"/>
  <c r="X9" i="10"/>
  <c r="U9" i="10"/>
  <c r="V9" i="10" s="1"/>
  <c r="AA9" i="10" s="1"/>
  <c r="AB9" i="10" s="1"/>
  <c r="M9" i="10"/>
  <c r="L9" i="10"/>
  <c r="K9" i="10"/>
  <c r="J9" i="10"/>
  <c r="H9" i="10"/>
  <c r="F9" i="10"/>
  <c r="Z8" i="10"/>
  <c r="Y8" i="10"/>
  <c r="X8" i="10"/>
  <c r="V8" i="10"/>
  <c r="U8" i="10"/>
  <c r="M8" i="10"/>
  <c r="K8" i="10"/>
  <c r="L11" i="10" s="1"/>
  <c r="J8" i="10"/>
  <c r="H8" i="10"/>
  <c r="F8" i="10"/>
  <c r="Z7" i="10"/>
  <c r="AA7" i="10" s="1"/>
  <c r="AB7" i="10" s="1"/>
  <c r="Y7" i="10"/>
  <c r="X7" i="10"/>
  <c r="U7" i="10"/>
  <c r="V7" i="10" s="1"/>
  <c r="M7" i="10"/>
  <c r="K7" i="10"/>
  <c r="J7" i="10"/>
  <c r="H7" i="10"/>
  <c r="F7" i="10"/>
  <c r="Z6" i="10"/>
  <c r="Y6" i="10"/>
  <c r="X6" i="10"/>
  <c r="U6" i="10"/>
  <c r="V6" i="10" s="1"/>
  <c r="Q6" i="10"/>
  <c r="M6" i="10"/>
  <c r="K6" i="10"/>
  <c r="J6" i="10"/>
  <c r="H6" i="10"/>
  <c r="F6" i="10"/>
  <c r="AA5" i="10"/>
  <c r="AB5" i="10" s="1"/>
  <c r="Z5" i="10"/>
  <c r="X5" i="10"/>
  <c r="Y5" i="10" s="1"/>
  <c r="U5" i="10"/>
  <c r="V5" i="10" s="1"/>
  <c r="Q5" i="10"/>
  <c r="M5" i="10"/>
  <c r="K5" i="10"/>
  <c r="J5" i="10"/>
  <c r="H5" i="10"/>
  <c r="F5" i="10"/>
  <c r="AA4" i="10"/>
  <c r="AB4" i="10" s="1"/>
  <c r="Y4" i="10"/>
  <c r="Z4" i="10" s="1"/>
  <c r="X4" i="10"/>
  <c r="V4" i="10"/>
  <c r="U4" i="10"/>
  <c r="Q4" i="10"/>
  <c r="O4" i="10"/>
  <c r="M4" i="10"/>
  <c r="K4" i="10"/>
  <c r="L8" i="10" s="1"/>
  <c r="J4" i="10"/>
  <c r="H4" i="10"/>
  <c r="F4" i="10"/>
  <c r="AA3" i="10"/>
  <c r="AB3" i="10" s="1"/>
  <c r="Z3" i="10"/>
  <c r="Y3" i="10"/>
  <c r="X3" i="10"/>
  <c r="U3" i="10"/>
  <c r="V3" i="10" s="1"/>
  <c r="Q3" i="10"/>
  <c r="O3" i="10"/>
  <c r="M3" i="10"/>
  <c r="K3" i="10"/>
  <c r="L7" i="10" s="1"/>
  <c r="J3" i="10"/>
  <c r="H3" i="10"/>
  <c r="F3" i="10"/>
  <c r="AB2" i="10"/>
  <c r="AA2" i="10"/>
  <c r="X2" i="10"/>
  <c r="Y2" i="10" s="1"/>
  <c r="Z2" i="10" s="1"/>
  <c r="U2" i="10"/>
  <c r="V2" i="10" s="1"/>
  <c r="Q2" i="10"/>
  <c r="M2" i="10"/>
  <c r="H2" i="10"/>
  <c r="F2" i="10"/>
  <c r="Q1" i="10"/>
  <c r="X89" i="9"/>
  <c r="Y89" i="9" s="1"/>
  <c r="Z89" i="9" s="1"/>
  <c r="U89" i="9"/>
  <c r="V89" i="9" s="1"/>
  <c r="M89" i="9"/>
  <c r="K89" i="9"/>
  <c r="J89" i="9"/>
  <c r="I89" i="9"/>
  <c r="G89" i="9"/>
  <c r="Z88" i="9"/>
  <c r="Y88" i="9"/>
  <c r="X88" i="9"/>
  <c r="V88" i="9"/>
  <c r="U88" i="9"/>
  <c r="M88" i="9"/>
  <c r="K88" i="9"/>
  <c r="J88" i="9"/>
  <c r="I88" i="9"/>
  <c r="G88" i="9"/>
  <c r="Z87" i="9"/>
  <c r="X87" i="9"/>
  <c r="Y87" i="9" s="1"/>
  <c r="U87" i="9"/>
  <c r="V87" i="9" s="1"/>
  <c r="AA87" i="9" s="1"/>
  <c r="AB87" i="9" s="1"/>
  <c r="M87" i="9"/>
  <c r="K87" i="9"/>
  <c r="J87" i="9"/>
  <c r="I87" i="9"/>
  <c r="G87" i="9"/>
  <c r="X86" i="9"/>
  <c r="Y86" i="9" s="1"/>
  <c r="Z86" i="9" s="1"/>
  <c r="U86" i="9"/>
  <c r="V86" i="9" s="1"/>
  <c r="AA86" i="9" s="1"/>
  <c r="AB86" i="9" s="1"/>
  <c r="M86" i="9"/>
  <c r="K86" i="9"/>
  <c r="J86" i="9"/>
  <c r="I86" i="9"/>
  <c r="G86" i="9"/>
  <c r="X85" i="9"/>
  <c r="Y85" i="9" s="1"/>
  <c r="Z85" i="9" s="1"/>
  <c r="V85" i="9"/>
  <c r="U85" i="9"/>
  <c r="M85" i="9"/>
  <c r="K85" i="9"/>
  <c r="L89" i="9" s="1"/>
  <c r="J85" i="9"/>
  <c r="I85" i="9"/>
  <c r="G85" i="9"/>
  <c r="X84" i="9"/>
  <c r="Y84" i="9" s="1"/>
  <c r="Z84" i="9" s="1"/>
  <c r="AA84" i="9" s="1"/>
  <c r="AB84" i="9" s="1"/>
  <c r="U84" i="9"/>
  <c r="V84" i="9" s="1"/>
  <c r="M84" i="9"/>
  <c r="L84" i="9"/>
  <c r="K84" i="9"/>
  <c r="J84" i="9"/>
  <c r="I84" i="9"/>
  <c r="G84" i="9"/>
  <c r="Y83" i="9"/>
  <c r="Z83" i="9" s="1"/>
  <c r="X83" i="9"/>
  <c r="U83" i="9"/>
  <c r="V83" i="9" s="1"/>
  <c r="AA83" i="9" s="1"/>
  <c r="AB83" i="9" s="1"/>
  <c r="M83" i="9"/>
  <c r="K83" i="9"/>
  <c r="L87" i="9" s="1"/>
  <c r="J83" i="9"/>
  <c r="I83" i="9"/>
  <c r="G83" i="9"/>
  <c r="X82" i="9"/>
  <c r="Y82" i="9" s="1"/>
  <c r="Z82" i="9" s="1"/>
  <c r="V82" i="9"/>
  <c r="U82" i="9"/>
  <c r="M82" i="9"/>
  <c r="L82" i="9"/>
  <c r="K82" i="9"/>
  <c r="L86" i="9" s="1"/>
  <c r="J82" i="9"/>
  <c r="I82" i="9"/>
  <c r="G82" i="9"/>
  <c r="X81" i="9"/>
  <c r="Y81" i="9" s="1"/>
  <c r="Z81" i="9" s="1"/>
  <c r="V81" i="9"/>
  <c r="AA81" i="9" s="1"/>
  <c r="AB81" i="9" s="1"/>
  <c r="U81" i="9"/>
  <c r="M81" i="9"/>
  <c r="L81" i="9"/>
  <c r="K81" i="9"/>
  <c r="J81" i="9"/>
  <c r="I81" i="9"/>
  <c r="G81" i="9"/>
  <c r="X80" i="9"/>
  <c r="Y80" i="9" s="1"/>
  <c r="Z80" i="9" s="1"/>
  <c r="U80" i="9"/>
  <c r="V80" i="9" s="1"/>
  <c r="AA80" i="9" s="1"/>
  <c r="AB80" i="9" s="1"/>
  <c r="M80" i="9"/>
  <c r="K80" i="9"/>
  <c r="J80" i="9"/>
  <c r="I80" i="9"/>
  <c r="G80" i="9"/>
  <c r="Z79" i="9"/>
  <c r="Y79" i="9"/>
  <c r="X79" i="9"/>
  <c r="U79" i="9"/>
  <c r="V79" i="9" s="1"/>
  <c r="AA79" i="9" s="1"/>
  <c r="AB79" i="9" s="1"/>
  <c r="M79" i="9"/>
  <c r="K79" i="9"/>
  <c r="J79" i="9"/>
  <c r="I79" i="9"/>
  <c r="G79" i="9"/>
  <c r="AA78" i="9"/>
  <c r="AB78" i="9" s="1"/>
  <c r="Z78" i="9"/>
  <c r="X78" i="9"/>
  <c r="Y78" i="9" s="1"/>
  <c r="V78" i="9"/>
  <c r="U78" i="9"/>
  <c r="M78" i="9"/>
  <c r="K78" i="9"/>
  <c r="J78" i="9"/>
  <c r="I78" i="9"/>
  <c r="G78" i="9"/>
  <c r="AA77" i="9"/>
  <c r="AB77" i="9" s="1"/>
  <c r="Y77" i="9"/>
  <c r="Z77" i="9" s="1"/>
  <c r="X77" i="9"/>
  <c r="U77" i="9"/>
  <c r="V77" i="9" s="1"/>
  <c r="M77" i="9"/>
  <c r="L77" i="9"/>
  <c r="K77" i="9"/>
  <c r="J77" i="9"/>
  <c r="I77" i="9"/>
  <c r="G77" i="9"/>
  <c r="Y76" i="9"/>
  <c r="Z76" i="9" s="1"/>
  <c r="X76" i="9"/>
  <c r="V76" i="9"/>
  <c r="U76" i="9"/>
  <c r="M76" i="9"/>
  <c r="L76" i="9"/>
  <c r="K76" i="9"/>
  <c r="J76" i="9"/>
  <c r="I76" i="9"/>
  <c r="G76" i="9"/>
  <c r="X75" i="9"/>
  <c r="Y75" i="9" s="1"/>
  <c r="Z75" i="9" s="1"/>
  <c r="V75" i="9"/>
  <c r="U75" i="9"/>
  <c r="M75" i="9"/>
  <c r="K75" i="9"/>
  <c r="L79" i="9" s="1"/>
  <c r="J75" i="9"/>
  <c r="I75" i="9"/>
  <c r="G75" i="9"/>
  <c r="AB74" i="9"/>
  <c r="AA74" i="9"/>
  <c r="Y74" i="9"/>
  <c r="Z74" i="9" s="1"/>
  <c r="X74" i="9"/>
  <c r="V74" i="9"/>
  <c r="U74" i="9"/>
  <c r="M74" i="9"/>
  <c r="K74" i="9"/>
  <c r="L78" i="9" s="1"/>
  <c r="J74" i="9"/>
  <c r="I74" i="9"/>
  <c r="G74" i="9"/>
  <c r="Z73" i="9"/>
  <c r="Y73" i="9"/>
  <c r="X73" i="9"/>
  <c r="V73" i="9"/>
  <c r="U73" i="9"/>
  <c r="M73" i="9"/>
  <c r="K73" i="9"/>
  <c r="J73" i="9"/>
  <c r="I73" i="9"/>
  <c r="G73" i="9"/>
  <c r="AA72" i="9"/>
  <c r="AB72" i="9" s="1"/>
  <c r="Z72" i="9"/>
  <c r="Y72" i="9"/>
  <c r="X72" i="9"/>
  <c r="U72" i="9"/>
  <c r="V72" i="9" s="1"/>
  <c r="M72" i="9"/>
  <c r="K72" i="9"/>
  <c r="J72" i="9"/>
  <c r="I72" i="9"/>
  <c r="G72" i="9"/>
  <c r="AA71" i="9"/>
  <c r="AB71" i="9" s="1"/>
  <c r="Z71" i="9"/>
  <c r="Y71" i="9"/>
  <c r="X71" i="9"/>
  <c r="V71" i="9"/>
  <c r="U71" i="9"/>
  <c r="M71" i="9"/>
  <c r="K71" i="9"/>
  <c r="J71" i="9"/>
  <c r="I71" i="9"/>
  <c r="G71" i="9"/>
  <c r="AA70" i="9"/>
  <c r="AB70" i="9" s="1"/>
  <c r="Z70" i="9"/>
  <c r="X70" i="9"/>
  <c r="Y70" i="9" s="1"/>
  <c r="U70" i="9"/>
  <c r="V70" i="9" s="1"/>
  <c r="M70" i="9"/>
  <c r="K70" i="9"/>
  <c r="L74" i="9" s="1"/>
  <c r="J70" i="9"/>
  <c r="I70" i="9"/>
  <c r="G70" i="9"/>
  <c r="AA69" i="9"/>
  <c r="AB69" i="9" s="1"/>
  <c r="Y69" i="9"/>
  <c r="Z69" i="9" s="1"/>
  <c r="X69" i="9"/>
  <c r="V69" i="9"/>
  <c r="U69" i="9"/>
  <c r="M69" i="9"/>
  <c r="K69" i="9"/>
  <c r="J69" i="9"/>
  <c r="I69" i="9"/>
  <c r="G69" i="9"/>
  <c r="Z68" i="9"/>
  <c r="Y68" i="9"/>
  <c r="X68" i="9"/>
  <c r="U68" i="9"/>
  <c r="V68" i="9" s="1"/>
  <c r="M68" i="9"/>
  <c r="K68" i="9"/>
  <c r="L72" i="9" s="1"/>
  <c r="J68" i="9"/>
  <c r="I68" i="9"/>
  <c r="G68" i="9"/>
  <c r="AA67" i="9"/>
  <c r="AB67" i="9" s="1"/>
  <c r="Y67" i="9"/>
  <c r="Z67" i="9" s="1"/>
  <c r="X67" i="9"/>
  <c r="V67" i="9"/>
  <c r="U67" i="9"/>
  <c r="M67" i="9"/>
  <c r="K67" i="9"/>
  <c r="L71" i="9" s="1"/>
  <c r="J67" i="9"/>
  <c r="I67" i="9"/>
  <c r="G67" i="9"/>
  <c r="X66" i="9"/>
  <c r="Y66" i="9" s="1"/>
  <c r="Z66" i="9" s="1"/>
  <c r="V66" i="9"/>
  <c r="AA66" i="9" s="1"/>
  <c r="AB66" i="9" s="1"/>
  <c r="U66" i="9"/>
  <c r="M66" i="9"/>
  <c r="K66" i="9"/>
  <c r="L70" i="9" s="1"/>
  <c r="J66" i="9"/>
  <c r="I66" i="9"/>
  <c r="G66" i="9"/>
  <c r="X65" i="9"/>
  <c r="Y65" i="9" s="1"/>
  <c r="Z65" i="9" s="1"/>
  <c r="U65" i="9"/>
  <c r="V65" i="9" s="1"/>
  <c r="M65" i="9"/>
  <c r="K65" i="9"/>
  <c r="L67" i="9" s="1"/>
  <c r="J65" i="9"/>
  <c r="I65" i="9"/>
  <c r="G65" i="9"/>
  <c r="Z64" i="9"/>
  <c r="Y64" i="9"/>
  <c r="X64" i="9"/>
  <c r="V64" i="9"/>
  <c r="AA64" i="9" s="1"/>
  <c r="AB64" i="9" s="1"/>
  <c r="U64" i="9"/>
  <c r="M64" i="9"/>
  <c r="K64" i="9"/>
  <c r="L68" i="9" s="1"/>
  <c r="J64" i="9"/>
  <c r="I64" i="9"/>
  <c r="G64" i="9"/>
  <c r="Z63" i="9"/>
  <c r="X63" i="9"/>
  <c r="Y63" i="9" s="1"/>
  <c r="U63" i="9"/>
  <c r="V63" i="9" s="1"/>
  <c r="M63" i="9"/>
  <c r="K63" i="9"/>
  <c r="J63" i="9"/>
  <c r="I63" i="9"/>
  <c r="G63" i="9"/>
  <c r="X62" i="9"/>
  <c r="Y62" i="9" s="1"/>
  <c r="Z62" i="9" s="1"/>
  <c r="U62" i="9"/>
  <c r="V62" i="9" s="1"/>
  <c r="M62" i="9"/>
  <c r="K62" i="9"/>
  <c r="J62" i="9"/>
  <c r="I62" i="9"/>
  <c r="G62" i="9"/>
  <c r="X61" i="9"/>
  <c r="Y61" i="9" s="1"/>
  <c r="Z61" i="9" s="1"/>
  <c r="V61" i="9"/>
  <c r="U61" i="9"/>
  <c r="M61" i="9"/>
  <c r="K61" i="9"/>
  <c r="L65" i="9" s="1"/>
  <c r="J61" i="9"/>
  <c r="I61" i="9"/>
  <c r="G61" i="9"/>
  <c r="X60" i="9"/>
  <c r="Y60" i="9" s="1"/>
  <c r="Z60" i="9" s="1"/>
  <c r="AA60" i="9" s="1"/>
  <c r="AB60" i="9" s="1"/>
  <c r="U60" i="9"/>
  <c r="V60" i="9" s="1"/>
  <c r="M60" i="9"/>
  <c r="L60" i="9"/>
  <c r="K60" i="9"/>
  <c r="J60" i="9"/>
  <c r="I60" i="9"/>
  <c r="G60" i="9"/>
  <c r="Y59" i="9"/>
  <c r="Z59" i="9" s="1"/>
  <c r="X59" i="9"/>
  <c r="U59" i="9"/>
  <c r="V59" i="9" s="1"/>
  <c r="M59" i="9"/>
  <c r="K59" i="9"/>
  <c r="L63" i="9" s="1"/>
  <c r="J59" i="9"/>
  <c r="I59" i="9"/>
  <c r="G59" i="9"/>
  <c r="X58" i="9"/>
  <c r="Y58" i="9" s="1"/>
  <c r="Z58" i="9" s="1"/>
  <c r="V58" i="9"/>
  <c r="AA58" i="9" s="1"/>
  <c r="AB58" i="9" s="1"/>
  <c r="U58" i="9"/>
  <c r="M58" i="9"/>
  <c r="L58" i="9"/>
  <c r="K58" i="9"/>
  <c r="L62" i="9" s="1"/>
  <c r="J58" i="9"/>
  <c r="I58" i="9"/>
  <c r="G58" i="9"/>
  <c r="X57" i="9"/>
  <c r="Y57" i="9" s="1"/>
  <c r="Z57" i="9" s="1"/>
  <c r="V57" i="9"/>
  <c r="U57" i="9"/>
  <c r="M57" i="9"/>
  <c r="L57" i="9"/>
  <c r="K57" i="9"/>
  <c r="J57" i="9"/>
  <c r="I57" i="9"/>
  <c r="G57" i="9"/>
  <c r="X56" i="9"/>
  <c r="Y56" i="9" s="1"/>
  <c r="Z56" i="9" s="1"/>
  <c r="U56" i="9"/>
  <c r="V56" i="9" s="1"/>
  <c r="AA56" i="9" s="1"/>
  <c r="AB56" i="9" s="1"/>
  <c r="M56" i="9"/>
  <c r="K56" i="9"/>
  <c r="J56" i="9"/>
  <c r="I56" i="9"/>
  <c r="G56" i="9"/>
  <c r="Z55" i="9"/>
  <c r="Y55" i="9"/>
  <c r="X55" i="9"/>
  <c r="U55" i="9"/>
  <c r="V55" i="9" s="1"/>
  <c r="AA55" i="9" s="1"/>
  <c r="AB55" i="9" s="1"/>
  <c r="M55" i="9"/>
  <c r="K55" i="9"/>
  <c r="J55" i="9"/>
  <c r="I55" i="9"/>
  <c r="G55" i="9"/>
  <c r="AA54" i="9"/>
  <c r="AB54" i="9" s="1"/>
  <c r="Z54" i="9"/>
  <c r="X54" i="9"/>
  <c r="Y54" i="9" s="1"/>
  <c r="V54" i="9"/>
  <c r="U54" i="9"/>
  <c r="M54" i="9"/>
  <c r="K54" i="9"/>
  <c r="J54" i="9"/>
  <c r="I54" i="9"/>
  <c r="G54" i="9"/>
  <c r="AA53" i="9"/>
  <c r="AB53" i="9" s="1"/>
  <c r="Y53" i="9"/>
  <c r="Z53" i="9" s="1"/>
  <c r="X53" i="9"/>
  <c r="U53" i="9"/>
  <c r="V53" i="9" s="1"/>
  <c r="M53" i="9"/>
  <c r="L53" i="9"/>
  <c r="K53" i="9"/>
  <c r="J53" i="9"/>
  <c r="I53" i="9"/>
  <c r="G53" i="9"/>
  <c r="Y52" i="9"/>
  <c r="Z52" i="9" s="1"/>
  <c r="X52" i="9"/>
  <c r="V52" i="9"/>
  <c r="U52" i="9"/>
  <c r="M52" i="9"/>
  <c r="L52" i="9"/>
  <c r="K52" i="9"/>
  <c r="J52" i="9"/>
  <c r="I52" i="9"/>
  <c r="G52" i="9"/>
  <c r="X51" i="9"/>
  <c r="Y51" i="9" s="1"/>
  <c r="Z51" i="9" s="1"/>
  <c r="V51" i="9"/>
  <c r="U51" i="9"/>
  <c r="M51" i="9"/>
  <c r="K51" i="9"/>
  <c r="L55" i="9" s="1"/>
  <c r="J51" i="9"/>
  <c r="I51" i="9"/>
  <c r="G51" i="9"/>
  <c r="AB50" i="9"/>
  <c r="AA50" i="9"/>
  <c r="Y50" i="9"/>
  <c r="Z50" i="9" s="1"/>
  <c r="X50" i="9"/>
  <c r="V50" i="9"/>
  <c r="U50" i="9"/>
  <c r="M50" i="9"/>
  <c r="K50" i="9"/>
  <c r="L54" i="9" s="1"/>
  <c r="J50" i="9"/>
  <c r="I50" i="9"/>
  <c r="G50" i="9"/>
  <c r="Z49" i="9"/>
  <c r="Y49" i="9"/>
  <c r="X49" i="9"/>
  <c r="V49" i="9"/>
  <c r="U49" i="9"/>
  <c r="M49" i="9"/>
  <c r="K49" i="9"/>
  <c r="J49" i="9"/>
  <c r="I49" i="9"/>
  <c r="G49" i="9"/>
  <c r="AA48" i="9"/>
  <c r="AB48" i="9" s="1"/>
  <c r="Z48" i="9"/>
  <c r="Y48" i="9"/>
  <c r="X48" i="9"/>
  <c r="U48" i="9"/>
  <c r="V48" i="9" s="1"/>
  <c r="M48" i="9"/>
  <c r="K48" i="9"/>
  <c r="J48" i="9"/>
  <c r="I48" i="9"/>
  <c r="G48" i="9"/>
  <c r="AA47" i="9"/>
  <c r="AB47" i="9" s="1"/>
  <c r="Z47" i="9"/>
  <c r="Y47" i="9"/>
  <c r="X47" i="9"/>
  <c r="V47" i="9"/>
  <c r="U47" i="9"/>
  <c r="M47" i="9"/>
  <c r="K47" i="9"/>
  <c r="J47" i="9"/>
  <c r="I47" i="9"/>
  <c r="G47" i="9"/>
  <c r="AA46" i="9"/>
  <c r="AB46" i="9" s="1"/>
  <c r="Z46" i="9"/>
  <c r="X46" i="9"/>
  <c r="Y46" i="9" s="1"/>
  <c r="U46" i="9"/>
  <c r="V46" i="9" s="1"/>
  <c r="M46" i="9"/>
  <c r="K46" i="9"/>
  <c r="L50" i="9" s="1"/>
  <c r="J46" i="9"/>
  <c r="I46" i="9"/>
  <c r="G46" i="9"/>
  <c r="AA45" i="9"/>
  <c r="AB45" i="9" s="1"/>
  <c r="Y45" i="9"/>
  <c r="Z45" i="9" s="1"/>
  <c r="X45" i="9"/>
  <c r="V45" i="9"/>
  <c r="U45" i="9"/>
  <c r="M45" i="9"/>
  <c r="K45" i="9"/>
  <c r="J45" i="9"/>
  <c r="I45" i="9"/>
  <c r="G45" i="9"/>
  <c r="Z44" i="9"/>
  <c r="Y44" i="9"/>
  <c r="X44" i="9"/>
  <c r="U44" i="9"/>
  <c r="V44" i="9" s="1"/>
  <c r="M44" i="9"/>
  <c r="K44" i="9"/>
  <c r="L48" i="9" s="1"/>
  <c r="J44" i="9"/>
  <c r="I44" i="9"/>
  <c r="G44" i="9"/>
  <c r="AA43" i="9"/>
  <c r="AB43" i="9" s="1"/>
  <c r="Y43" i="9"/>
  <c r="Z43" i="9" s="1"/>
  <c r="X43" i="9"/>
  <c r="V43" i="9"/>
  <c r="U43" i="9"/>
  <c r="M43" i="9"/>
  <c r="K43" i="9"/>
  <c r="L47" i="9" s="1"/>
  <c r="J43" i="9"/>
  <c r="I43" i="9"/>
  <c r="G43" i="9"/>
  <c r="AB42" i="9"/>
  <c r="X42" i="9"/>
  <c r="Y42" i="9" s="1"/>
  <c r="Z42" i="9" s="1"/>
  <c r="V42" i="9"/>
  <c r="AA42" i="9" s="1"/>
  <c r="U42" i="9"/>
  <c r="M42" i="9"/>
  <c r="K42" i="9"/>
  <c r="L46" i="9" s="1"/>
  <c r="J42" i="9"/>
  <c r="I42" i="9"/>
  <c r="G42" i="9"/>
  <c r="X41" i="9"/>
  <c r="Y41" i="9" s="1"/>
  <c r="Z41" i="9" s="1"/>
  <c r="U41" i="9"/>
  <c r="V41" i="9" s="1"/>
  <c r="AA41" i="9" s="1"/>
  <c r="AB41" i="9" s="1"/>
  <c r="M41" i="9"/>
  <c r="K41" i="9"/>
  <c r="L43" i="9" s="1"/>
  <c r="J41" i="9"/>
  <c r="I41" i="9"/>
  <c r="G41" i="9"/>
  <c r="Z40" i="9"/>
  <c r="Y40" i="9"/>
  <c r="X40" i="9"/>
  <c r="V40" i="9"/>
  <c r="AA40" i="9" s="1"/>
  <c r="AB40" i="9" s="1"/>
  <c r="U40" i="9"/>
  <c r="M40" i="9"/>
  <c r="K40" i="9"/>
  <c r="L44" i="9" s="1"/>
  <c r="J40" i="9"/>
  <c r="I40" i="9"/>
  <c r="G40" i="9"/>
  <c r="Z39" i="9"/>
  <c r="X39" i="9"/>
  <c r="Y39" i="9" s="1"/>
  <c r="U39" i="9"/>
  <c r="V39" i="9" s="1"/>
  <c r="AA39" i="9" s="1"/>
  <c r="AB39" i="9" s="1"/>
  <c r="M39" i="9"/>
  <c r="K39" i="9"/>
  <c r="J39" i="9"/>
  <c r="I39" i="9"/>
  <c r="G39" i="9"/>
  <c r="X38" i="9"/>
  <c r="Y38" i="9" s="1"/>
  <c r="Z38" i="9" s="1"/>
  <c r="U38" i="9"/>
  <c r="V38" i="9" s="1"/>
  <c r="M38" i="9"/>
  <c r="K38" i="9"/>
  <c r="J38" i="9"/>
  <c r="I38" i="9"/>
  <c r="G38" i="9"/>
  <c r="X37" i="9"/>
  <c r="Y37" i="9" s="1"/>
  <c r="Z37" i="9" s="1"/>
  <c r="V37" i="9"/>
  <c r="U37" i="9"/>
  <c r="M37" i="9"/>
  <c r="K37" i="9"/>
  <c r="L41" i="9" s="1"/>
  <c r="J37" i="9"/>
  <c r="I37" i="9"/>
  <c r="G37" i="9"/>
  <c r="X36" i="9"/>
  <c r="Y36" i="9" s="1"/>
  <c r="Z36" i="9" s="1"/>
  <c r="AA36" i="9" s="1"/>
  <c r="AB36" i="9" s="1"/>
  <c r="U36" i="9"/>
  <c r="V36" i="9" s="1"/>
  <c r="M36" i="9"/>
  <c r="L36" i="9"/>
  <c r="K36" i="9"/>
  <c r="J36" i="9"/>
  <c r="I36" i="9"/>
  <c r="G36" i="9"/>
  <c r="Y35" i="9"/>
  <c r="Z35" i="9" s="1"/>
  <c r="X35" i="9"/>
  <c r="U35" i="9"/>
  <c r="V35" i="9" s="1"/>
  <c r="M35" i="9"/>
  <c r="K35" i="9"/>
  <c r="L39" i="9" s="1"/>
  <c r="J35" i="9"/>
  <c r="I35" i="9"/>
  <c r="G35" i="9"/>
  <c r="X34" i="9"/>
  <c r="Y34" i="9" s="1"/>
  <c r="Z34" i="9" s="1"/>
  <c r="V34" i="9"/>
  <c r="AA34" i="9" s="1"/>
  <c r="AB34" i="9" s="1"/>
  <c r="U34" i="9"/>
  <c r="M34" i="9"/>
  <c r="L34" i="9"/>
  <c r="K34" i="9"/>
  <c r="L38" i="9" s="1"/>
  <c r="J34" i="9"/>
  <c r="I34" i="9"/>
  <c r="G34" i="9"/>
  <c r="X33" i="9"/>
  <c r="Y33" i="9" s="1"/>
  <c r="Z33" i="9" s="1"/>
  <c r="V33" i="9"/>
  <c r="AA33" i="9" s="1"/>
  <c r="AB33" i="9" s="1"/>
  <c r="U33" i="9"/>
  <c r="M33" i="9"/>
  <c r="L33" i="9"/>
  <c r="K33" i="9"/>
  <c r="J33" i="9"/>
  <c r="I33" i="9"/>
  <c r="G33" i="9"/>
  <c r="X32" i="9"/>
  <c r="Y32" i="9" s="1"/>
  <c r="Z32" i="9" s="1"/>
  <c r="U32" i="9"/>
  <c r="V32" i="9" s="1"/>
  <c r="M32" i="9"/>
  <c r="K32" i="9"/>
  <c r="J32" i="9"/>
  <c r="I32" i="9"/>
  <c r="G32" i="9"/>
  <c r="Z31" i="9"/>
  <c r="Y31" i="9"/>
  <c r="X31" i="9"/>
  <c r="U31" i="9"/>
  <c r="V31" i="9" s="1"/>
  <c r="AA31" i="9" s="1"/>
  <c r="AB31" i="9" s="1"/>
  <c r="M31" i="9"/>
  <c r="K31" i="9"/>
  <c r="J31" i="9"/>
  <c r="I31" i="9"/>
  <c r="G31" i="9"/>
  <c r="AA30" i="9"/>
  <c r="AB30" i="9" s="1"/>
  <c r="Z30" i="9"/>
  <c r="X30" i="9"/>
  <c r="Y30" i="9" s="1"/>
  <c r="V30" i="9"/>
  <c r="U30" i="9"/>
  <c r="M30" i="9"/>
  <c r="K30" i="9"/>
  <c r="J30" i="9"/>
  <c r="I30" i="9"/>
  <c r="G30" i="9"/>
  <c r="AA29" i="9"/>
  <c r="AB29" i="9" s="1"/>
  <c r="Y29" i="9"/>
  <c r="Z29" i="9" s="1"/>
  <c r="X29" i="9"/>
  <c r="U29" i="9"/>
  <c r="V29" i="9" s="1"/>
  <c r="M29" i="9"/>
  <c r="L29" i="9"/>
  <c r="K29" i="9"/>
  <c r="J29" i="9"/>
  <c r="I29" i="9"/>
  <c r="G29" i="9"/>
  <c r="Y28" i="9"/>
  <c r="Z28" i="9" s="1"/>
  <c r="X28" i="9"/>
  <c r="V28" i="9"/>
  <c r="U28" i="9"/>
  <c r="M28" i="9"/>
  <c r="L28" i="9"/>
  <c r="K28" i="9"/>
  <c r="J28" i="9"/>
  <c r="I28" i="9"/>
  <c r="G28" i="9"/>
  <c r="X27" i="9"/>
  <c r="Y27" i="9" s="1"/>
  <c r="Z27" i="9" s="1"/>
  <c r="V27" i="9"/>
  <c r="AA27" i="9" s="1"/>
  <c r="AB27" i="9" s="1"/>
  <c r="U27" i="9"/>
  <c r="M27" i="9"/>
  <c r="K27" i="9"/>
  <c r="L31" i="9" s="1"/>
  <c r="J27" i="9"/>
  <c r="I27" i="9"/>
  <c r="G27" i="9"/>
  <c r="AA26" i="9"/>
  <c r="AB26" i="9" s="1"/>
  <c r="Y26" i="9"/>
  <c r="Z26" i="9" s="1"/>
  <c r="X26" i="9"/>
  <c r="V26" i="9"/>
  <c r="U26" i="9"/>
  <c r="M26" i="9"/>
  <c r="K26" i="9"/>
  <c r="L30" i="9" s="1"/>
  <c r="J26" i="9"/>
  <c r="I26" i="9"/>
  <c r="G26" i="9"/>
  <c r="Z25" i="9"/>
  <c r="Y25" i="9"/>
  <c r="X25" i="9"/>
  <c r="V25" i="9"/>
  <c r="U25" i="9"/>
  <c r="M25" i="9"/>
  <c r="K25" i="9"/>
  <c r="J25" i="9"/>
  <c r="I25" i="9"/>
  <c r="G25" i="9"/>
  <c r="AA24" i="9"/>
  <c r="AB24" i="9" s="1"/>
  <c r="Z24" i="9"/>
  <c r="Y24" i="9"/>
  <c r="X24" i="9"/>
  <c r="U24" i="9"/>
  <c r="V24" i="9" s="1"/>
  <c r="M24" i="9"/>
  <c r="K24" i="9"/>
  <c r="J24" i="9"/>
  <c r="I24" i="9"/>
  <c r="G24" i="9"/>
  <c r="AA23" i="9"/>
  <c r="AB23" i="9" s="1"/>
  <c r="Z23" i="9"/>
  <c r="Y23" i="9"/>
  <c r="X23" i="9"/>
  <c r="V23" i="9"/>
  <c r="U23" i="9"/>
  <c r="M23" i="9"/>
  <c r="K23" i="9"/>
  <c r="J23" i="9"/>
  <c r="I23" i="9"/>
  <c r="G23" i="9"/>
  <c r="Z22" i="9"/>
  <c r="X22" i="9"/>
  <c r="Y22" i="9" s="1"/>
  <c r="U22" i="9"/>
  <c r="V22" i="9" s="1"/>
  <c r="AA22" i="9" s="1"/>
  <c r="AB22" i="9" s="1"/>
  <c r="M22" i="9"/>
  <c r="K22" i="9"/>
  <c r="J22" i="9"/>
  <c r="I22" i="9"/>
  <c r="G22" i="9"/>
  <c r="Y21" i="9"/>
  <c r="Z21" i="9" s="1"/>
  <c r="X21" i="9"/>
  <c r="U21" i="9"/>
  <c r="V21" i="9" s="1"/>
  <c r="M21" i="9"/>
  <c r="K21" i="9"/>
  <c r="L24" i="9" s="1"/>
  <c r="J21" i="9"/>
  <c r="I21" i="9"/>
  <c r="G21" i="9"/>
  <c r="Z20" i="9"/>
  <c r="Y20" i="9"/>
  <c r="X20" i="9"/>
  <c r="V20" i="9"/>
  <c r="U20" i="9"/>
  <c r="M20" i="9"/>
  <c r="K20" i="9"/>
  <c r="J20" i="9"/>
  <c r="I20" i="9"/>
  <c r="G20" i="9"/>
  <c r="Y19" i="9"/>
  <c r="Z19" i="9" s="1"/>
  <c r="X19" i="9"/>
  <c r="U19" i="9"/>
  <c r="V19" i="9" s="1"/>
  <c r="M19" i="9"/>
  <c r="K19" i="9"/>
  <c r="J19" i="9"/>
  <c r="I19" i="9"/>
  <c r="G19" i="9"/>
  <c r="Z18" i="9"/>
  <c r="Y18" i="9"/>
  <c r="X18" i="9"/>
  <c r="U18" i="9"/>
  <c r="V18" i="9" s="1"/>
  <c r="O18" i="9"/>
  <c r="M18" i="9"/>
  <c r="K18" i="9"/>
  <c r="J18" i="9"/>
  <c r="I18" i="9"/>
  <c r="G18" i="9"/>
  <c r="AA17" i="9"/>
  <c r="AB17" i="9" s="1"/>
  <c r="Z17" i="9"/>
  <c r="X17" i="9"/>
  <c r="Y17" i="9" s="1"/>
  <c r="V17" i="9"/>
  <c r="U17" i="9"/>
  <c r="Q17" i="9"/>
  <c r="M17" i="9"/>
  <c r="K17" i="9"/>
  <c r="L21" i="9" s="1"/>
  <c r="J17" i="9"/>
  <c r="Z16" i="9"/>
  <c r="X16" i="9"/>
  <c r="Y16" i="9" s="1"/>
  <c r="V16" i="9"/>
  <c r="AA16" i="9" s="1"/>
  <c r="AB16" i="9" s="1"/>
  <c r="U16" i="9"/>
  <c r="Q16" i="9"/>
  <c r="R16" i="9" s="1"/>
  <c r="O16" i="9"/>
  <c r="M16" i="9"/>
  <c r="K16" i="9"/>
  <c r="J16" i="9"/>
  <c r="H16" i="9"/>
  <c r="F16" i="9"/>
  <c r="Y15" i="9"/>
  <c r="Z15" i="9" s="1"/>
  <c r="X15" i="9"/>
  <c r="U15" i="9"/>
  <c r="V15" i="9" s="1"/>
  <c r="AA15" i="9" s="1"/>
  <c r="AB15" i="9" s="1"/>
  <c r="Q15" i="9"/>
  <c r="R15" i="9" s="1"/>
  <c r="O15" i="9"/>
  <c r="M15" i="9"/>
  <c r="K15" i="9"/>
  <c r="J15" i="9"/>
  <c r="H15" i="9"/>
  <c r="F15" i="9"/>
  <c r="X14" i="9"/>
  <c r="Y14" i="9" s="1"/>
  <c r="Z14" i="9" s="1"/>
  <c r="V14" i="9"/>
  <c r="AA14" i="9" s="1"/>
  <c r="AB14" i="9" s="1"/>
  <c r="U14" i="9"/>
  <c r="Q14" i="9"/>
  <c r="M14" i="9"/>
  <c r="L14" i="9"/>
  <c r="K14" i="9"/>
  <c r="J14" i="9"/>
  <c r="H14" i="9"/>
  <c r="F14" i="9"/>
  <c r="X13" i="9"/>
  <c r="Y13" i="9" s="1"/>
  <c r="Z13" i="9" s="1"/>
  <c r="U13" i="9"/>
  <c r="V13" i="9" s="1"/>
  <c r="R13" i="9"/>
  <c r="M13" i="9"/>
  <c r="L13" i="9"/>
  <c r="K13" i="9"/>
  <c r="J13" i="9"/>
  <c r="H13" i="9"/>
  <c r="F13" i="9"/>
  <c r="X12" i="9"/>
  <c r="Y12" i="9" s="1"/>
  <c r="Z12" i="9" s="1"/>
  <c r="AA12" i="9" s="1"/>
  <c r="AB12" i="9" s="1"/>
  <c r="V12" i="9"/>
  <c r="U12" i="9"/>
  <c r="Q12" i="9"/>
  <c r="M12" i="9"/>
  <c r="L12" i="9"/>
  <c r="K12" i="9"/>
  <c r="J12" i="9"/>
  <c r="H12" i="9"/>
  <c r="F12" i="9"/>
  <c r="Y11" i="9"/>
  <c r="Z11" i="9" s="1"/>
  <c r="X11" i="9"/>
  <c r="U11" i="9"/>
  <c r="V11" i="9" s="1"/>
  <c r="Q11" i="9"/>
  <c r="M11" i="9"/>
  <c r="K11" i="9"/>
  <c r="J11" i="9"/>
  <c r="H11" i="9"/>
  <c r="F11" i="9"/>
  <c r="Y10" i="9"/>
  <c r="Z10" i="9" s="1"/>
  <c r="X10" i="9"/>
  <c r="U10" i="9"/>
  <c r="V10" i="9" s="1"/>
  <c r="AA10" i="9" s="1"/>
  <c r="AB10" i="9" s="1"/>
  <c r="M10" i="9"/>
  <c r="K10" i="9"/>
  <c r="J10" i="9"/>
  <c r="H10" i="9"/>
  <c r="F10" i="9"/>
  <c r="Y9" i="9"/>
  <c r="Z9" i="9" s="1"/>
  <c r="X9" i="9"/>
  <c r="V9" i="9"/>
  <c r="U9" i="9"/>
  <c r="M9" i="9"/>
  <c r="K9" i="9"/>
  <c r="J9" i="9"/>
  <c r="H9" i="9"/>
  <c r="F9" i="9"/>
  <c r="Y8" i="9"/>
  <c r="Z8" i="9" s="1"/>
  <c r="AA8" i="9" s="1"/>
  <c r="AB8" i="9" s="1"/>
  <c r="X8" i="9"/>
  <c r="U8" i="9"/>
  <c r="V8" i="9" s="1"/>
  <c r="M8" i="9"/>
  <c r="L8" i="9"/>
  <c r="K8" i="9"/>
  <c r="J8" i="9"/>
  <c r="H8" i="9"/>
  <c r="F8" i="9"/>
  <c r="Y7" i="9"/>
  <c r="Z7" i="9" s="1"/>
  <c r="X7" i="9"/>
  <c r="U7" i="9"/>
  <c r="V7" i="9" s="1"/>
  <c r="M7" i="9"/>
  <c r="K7" i="9"/>
  <c r="L11" i="9" s="1"/>
  <c r="J7" i="9"/>
  <c r="H7" i="9"/>
  <c r="F7" i="9"/>
  <c r="X6" i="9"/>
  <c r="Y6" i="9" s="1"/>
  <c r="Z6" i="9" s="1"/>
  <c r="U6" i="9"/>
  <c r="V6" i="9" s="1"/>
  <c r="AA6" i="9" s="1"/>
  <c r="AB6" i="9" s="1"/>
  <c r="Q6" i="9"/>
  <c r="M6" i="9"/>
  <c r="K6" i="9"/>
  <c r="L10" i="9" s="1"/>
  <c r="J6" i="9"/>
  <c r="H6" i="9"/>
  <c r="F6" i="9"/>
  <c r="X5" i="9"/>
  <c r="Y5" i="9" s="1"/>
  <c r="Z5" i="9" s="1"/>
  <c r="AA5" i="9" s="1"/>
  <c r="AB5" i="9" s="1"/>
  <c r="V5" i="9"/>
  <c r="U5" i="9"/>
  <c r="Q5" i="9"/>
  <c r="M5" i="9"/>
  <c r="K5" i="9"/>
  <c r="J5" i="9"/>
  <c r="H5" i="9"/>
  <c r="F5" i="9"/>
  <c r="X4" i="9"/>
  <c r="Y4" i="9" s="1"/>
  <c r="Z4" i="9" s="1"/>
  <c r="U4" i="9"/>
  <c r="V4" i="9" s="1"/>
  <c r="Q4" i="9"/>
  <c r="O4" i="9"/>
  <c r="M4" i="9"/>
  <c r="K4" i="9"/>
  <c r="J4" i="9"/>
  <c r="H4" i="9"/>
  <c r="F4" i="9"/>
  <c r="X3" i="9"/>
  <c r="Y3" i="9" s="1"/>
  <c r="Z3" i="9" s="1"/>
  <c r="AA3" i="9" s="1"/>
  <c r="AB3" i="9" s="1"/>
  <c r="V3" i="9"/>
  <c r="U3" i="9"/>
  <c r="Q3" i="9"/>
  <c r="O3" i="9"/>
  <c r="M3" i="9"/>
  <c r="K3" i="9"/>
  <c r="J3" i="9"/>
  <c r="H3" i="9"/>
  <c r="F3" i="9"/>
  <c r="Y2" i="9"/>
  <c r="Z2" i="9" s="1"/>
  <c r="X2" i="9"/>
  <c r="U2" i="9"/>
  <c r="V2" i="9" s="1"/>
  <c r="Q2" i="9"/>
  <c r="M2" i="9"/>
  <c r="H2" i="9"/>
  <c r="F2" i="9"/>
  <c r="Q1" i="9"/>
  <c r="Y65" i="8"/>
  <c r="Z65" i="8" s="1"/>
  <c r="X65" i="8"/>
  <c r="U65" i="8"/>
  <c r="V65" i="8" s="1"/>
  <c r="AA65" i="8" s="1"/>
  <c r="AB65" i="8" s="1"/>
  <c r="M65" i="8"/>
  <c r="L65" i="8"/>
  <c r="K65" i="8"/>
  <c r="J65" i="8"/>
  <c r="I65" i="8"/>
  <c r="G65" i="8"/>
  <c r="X64" i="8"/>
  <c r="Y64" i="8" s="1"/>
  <c r="Z64" i="8" s="1"/>
  <c r="V64" i="8"/>
  <c r="U64" i="8"/>
  <c r="M64" i="8"/>
  <c r="K64" i="8"/>
  <c r="J64" i="8"/>
  <c r="I64" i="8"/>
  <c r="G64" i="8"/>
  <c r="Y63" i="8"/>
  <c r="Z63" i="8" s="1"/>
  <c r="X63" i="8"/>
  <c r="U63" i="8"/>
  <c r="V63" i="8" s="1"/>
  <c r="AA63" i="8" s="1"/>
  <c r="AB63" i="8" s="1"/>
  <c r="M63" i="8"/>
  <c r="K63" i="8"/>
  <c r="J63" i="8"/>
  <c r="I63" i="8"/>
  <c r="G63" i="8"/>
  <c r="Z62" i="8"/>
  <c r="Y62" i="8"/>
  <c r="X62" i="8"/>
  <c r="V62" i="8"/>
  <c r="U62" i="8"/>
  <c r="M62" i="8"/>
  <c r="K62" i="8"/>
  <c r="J62" i="8"/>
  <c r="I62" i="8"/>
  <c r="G62" i="8"/>
  <c r="AA61" i="8"/>
  <c r="AB61" i="8" s="1"/>
  <c r="Z61" i="8"/>
  <c r="Y61" i="8"/>
  <c r="X61" i="8"/>
  <c r="U61" i="8"/>
  <c r="V61" i="8" s="1"/>
  <c r="M61" i="8"/>
  <c r="K61" i="8"/>
  <c r="J61" i="8"/>
  <c r="I61" i="8"/>
  <c r="G61" i="8"/>
  <c r="Z60" i="8"/>
  <c r="Y60" i="8"/>
  <c r="X60" i="8"/>
  <c r="U60" i="8"/>
  <c r="V60" i="8" s="1"/>
  <c r="AA60" i="8" s="1"/>
  <c r="AB60" i="8" s="1"/>
  <c r="M60" i="8"/>
  <c r="K60" i="8"/>
  <c r="J60" i="8"/>
  <c r="I60" i="8"/>
  <c r="G60" i="8"/>
  <c r="Z59" i="8"/>
  <c r="X59" i="8"/>
  <c r="Y59" i="8" s="1"/>
  <c r="U59" i="8"/>
  <c r="V59" i="8" s="1"/>
  <c r="AA59" i="8" s="1"/>
  <c r="AB59" i="8" s="1"/>
  <c r="M59" i="8"/>
  <c r="K59" i="8"/>
  <c r="J59" i="8"/>
  <c r="I59" i="8"/>
  <c r="G59" i="8"/>
  <c r="AA58" i="8"/>
  <c r="AB58" i="8" s="1"/>
  <c r="Y58" i="8"/>
  <c r="Z58" i="8" s="1"/>
  <c r="X58" i="8"/>
  <c r="V58" i="8"/>
  <c r="U58" i="8"/>
  <c r="M58" i="8"/>
  <c r="K58" i="8"/>
  <c r="J58" i="8"/>
  <c r="I58" i="8"/>
  <c r="G58" i="8"/>
  <c r="Z57" i="8"/>
  <c r="Y57" i="8"/>
  <c r="X57" i="8"/>
  <c r="U57" i="8"/>
  <c r="V57" i="8" s="1"/>
  <c r="M57" i="8"/>
  <c r="K57" i="8"/>
  <c r="L61" i="8" s="1"/>
  <c r="J57" i="8"/>
  <c r="I57" i="8"/>
  <c r="G57" i="8"/>
  <c r="AA56" i="8"/>
  <c r="AB56" i="8" s="1"/>
  <c r="Z56" i="8"/>
  <c r="Y56" i="8"/>
  <c r="X56" i="8"/>
  <c r="V56" i="8"/>
  <c r="U56" i="8"/>
  <c r="M56" i="8"/>
  <c r="K56" i="8"/>
  <c r="L60" i="8" s="1"/>
  <c r="J56" i="8"/>
  <c r="I56" i="8"/>
  <c r="G56" i="8"/>
  <c r="X55" i="8"/>
  <c r="Y55" i="8" s="1"/>
  <c r="Z55" i="8" s="1"/>
  <c r="V55" i="8"/>
  <c r="U55" i="8"/>
  <c r="M55" i="8"/>
  <c r="K55" i="8"/>
  <c r="J55" i="8"/>
  <c r="I55" i="8"/>
  <c r="G55" i="8"/>
  <c r="AB54" i="8"/>
  <c r="X54" i="8"/>
  <c r="Y54" i="8" s="1"/>
  <c r="Z54" i="8" s="1"/>
  <c r="U54" i="8"/>
  <c r="V54" i="8" s="1"/>
  <c r="AA54" i="8" s="1"/>
  <c r="M54" i="8"/>
  <c r="K54" i="8"/>
  <c r="J54" i="8"/>
  <c r="I54" i="8"/>
  <c r="G54" i="8"/>
  <c r="Z53" i="8"/>
  <c r="Y53" i="8"/>
  <c r="X53" i="8"/>
  <c r="V53" i="8"/>
  <c r="U53" i="8"/>
  <c r="M53" i="8"/>
  <c r="K53" i="8"/>
  <c r="J53" i="8"/>
  <c r="I53" i="8"/>
  <c r="G53" i="8"/>
  <c r="Z52" i="8"/>
  <c r="X52" i="8"/>
  <c r="Y52" i="8" s="1"/>
  <c r="U52" i="8"/>
  <c r="V52" i="8" s="1"/>
  <c r="AA52" i="8" s="1"/>
  <c r="AB52" i="8" s="1"/>
  <c r="M52" i="8"/>
  <c r="K52" i="8"/>
  <c r="J52" i="8"/>
  <c r="I52" i="8"/>
  <c r="G52" i="8"/>
  <c r="Y51" i="8"/>
  <c r="Z51" i="8" s="1"/>
  <c r="AA51" i="8" s="1"/>
  <c r="AB51" i="8" s="1"/>
  <c r="X51" i="8"/>
  <c r="V51" i="8"/>
  <c r="U51" i="8"/>
  <c r="M51" i="8"/>
  <c r="K51" i="8"/>
  <c r="J51" i="8"/>
  <c r="I51" i="8"/>
  <c r="G51" i="8"/>
  <c r="X50" i="8"/>
  <c r="Y50" i="8" s="1"/>
  <c r="Z50" i="8" s="1"/>
  <c r="V50" i="8"/>
  <c r="U50" i="8"/>
  <c r="M50" i="8"/>
  <c r="K50" i="8"/>
  <c r="L54" i="8" s="1"/>
  <c r="J50" i="8"/>
  <c r="I50" i="8"/>
  <c r="G50" i="8"/>
  <c r="X49" i="8"/>
  <c r="Y49" i="8" s="1"/>
  <c r="Z49" i="8" s="1"/>
  <c r="AA49" i="8" s="1"/>
  <c r="AB49" i="8" s="1"/>
  <c r="U49" i="8"/>
  <c r="V49" i="8" s="1"/>
  <c r="M49" i="8"/>
  <c r="L49" i="8"/>
  <c r="K49" i="8"/>
  <c r="J49" i="8"/>
  <c r="I49" i="8"/>
  <c r="G49" i="8"/>
  <c r="Y48" i="8"/>
  <c r="Z48" i="8" s="1"/>
  <c r="AA48" i="8" s="1"/>
  <c r="AB48" i="8" s="1"/>
  <c r="X48" i="8"/>
  <c r="V48" i="8"/>
  <c r="U48" i="8"/>
  <c r="M48" i="8"/>
  <c r="K48" i="8"/>
  <c r="L52" i="8" s="1"/>
  <c r="J48" i="8"/>
  <c r="I48" i="8"/>
  <c r="G48" i="8"/>
  <c r="X47" i="8"/>
  <c r="Y47" i="8" s="1"/>
  <c r="Z47" i="8" s="1"/>
  <c r="V47" i="8"/>
  <c r="U47" i="8"/>
  <c r="M47" i="8"/>
  <c r="L47" i="8"/>
  <c r="K47" i="8"/>
  <c r="L51" i="8" s="1"/>
  <c r="J47" i="8"/>
  <c r="I47" i="8"/>
  <c r="G47" i="8"/>
  <c r="X46" i="8"/>
  <c r="Y46" i="8" s="1"/>
  <c r="Z46" i="8" s="1"/>
  <c r="V46" i="8"/>
  <c r="U46" i="8"/>
  <c r="M46" i="8"/>
  <c r="L46" i="8"/>
  <c r="K46" i="8"/>
  <c r="J46" i="8"/>
  <c r="I46" i="8"/>
  <c r="G46" i="8"/>
  <c r="X45" i="8"/>
  <c r="Y45" i="8" s="1"/>
  <c r="Z45" i="8" s="1"/>
  <c r="U45" i="8"/>
  <c r="V45" i="8" s="1"/>
  <c r="AA45" i="8" s="1"/>
  <c r="AB45" i="8" s="1"/>
  <c r="M45" i="8"/>
  <c r="K45" i="8"/>
  <c r="J45" i="8"/>
  <c r="I45" i="8"/>
  <c r="G45" i="8"/>
  <c r="Y44" i="8"/>
  <c r="Z44" i="8" s="1"/>
  <c r="X44" i="8"/>
  <c r="U44" i="8"/>
  <c r="V44" i="8" s="1"/>
  <c r="AA44" i="8" s="1"/>
  <c r="AB44" i="8" s="1"/>
  <c r="M44" i="8"/>
  <c r="K44" i="8"/>
  <c r="J44" i="8"/>
  <c r="I44" i="8"/>
  <c r="G44" i="8"/>
  <c r="Z43" i="8"/>
  <c r="AA43" i="8" s="1"/>
  <c r="AB43" i="8" s="1"/>
  <c r="X43" i="8"/>
  <c r="Y43" i="8" s="1"/>
  <c r="V43" i="8"/>
  <c r="U43" i="8"/>
  <c r="M43" i="8"/>
  <c r="K43" i="8"/>
  <c r="J43" i="8"/>
  <c r="I43" i="8"/>
  <c r="G43" i="8"/>
  <c r="Y42" i="8"/>
  <c r="Z42" i="8" s="1"/>
  <c r="AA42" i="8" s="1"/>
  <c r="AB42" i="8" s="1"/>
  <c r="X42" i="8"/>
  <c r="U42" i="8"/>
  <c r="V42" i="8" s="1"/>
  <c r="M42" i="8"/>
  <c r="K42" i="8"/>
  <c r="J42" i="8"/>
  <c r="I42" i="8"/>
  <c r="G42" i="8"/>
  <c r="Y41" i="8"/>
  <c r="Z41" i="8" s="1"/>
  <c r="X41" i="8"/>
  <c r="U41" i="8"/>
  <c r="V41" i="8" s="1"/>
  <c r="M41" i="8"/>
  <c r="K41" i="8"/>
  <c r="L45" i="8" s="1"/>
  <c r="J41" i="8"/>
  <c r="I41" i="8"/>
  <c r="G41" i="8"/>
  <c r="X40" i="8"/>
  <c r="Y40" i="8" s="1"/>
  <c r="Z40" i="8" s="1"/>
  <c r="V40" i="8"/>
  <c r="U40" i="8"/>
  <c r="M40" i="8"/>
  <c r="K40" i="8"/>
  <c r="J40" i="8"/>
  <c r="I40" i="8"/>
  <c r="G40" i="8"/>
  <c r="Y39" i="8"/>
  <c r="Z39" i="8" s="1"/>
  <c r="X39" i="8"/>
  <c r="U39" i="8"/>
  <c r="V39" i="8" s="1"/>
  <c r="AA39" i="8" s="1"/>
  <c r="AB39" i="8" s="1"/>
  <c r="M39" i="8"/>
  <c r="K39" i="8"/>
  <c r="J39" i="8"/>
  <c r="I39" i="8"/>
  <c r="G39" i="8"/>
  <c r="Z38" i="8"/>
  <c r="Y38" i="8"/>
  <c r="X38" i="8"/>
  <c r="V38" i="8"/>
  <c r="U38" i="8"/>
  <c r="M38" i="8"/>
  <c r="K38" i="8"/>
  <c r="L42" i="8" s="1"/>
  <c r="J38" i="8"/>
  <c r="I38" i="8"/>
  <c r="G38" i="8"/>
  <c r="AA37" i="8"/>
  <c r="AB37" i="8" s="1"/>
  <c r="Z37" i="8"/>
  <c r="Y37" i="8"/>
  <c r="X37" i="8"/>
  <c r="U37" i="8"/>
  <c r="V37" i="8" s="1"/>
  <c r="M37" i="8"/>
  <c r="K37" i="8"/>
  <c r="J37" i="8"/>
  <c r="I37" i="8"/>
  <c r="G37" i="8"/>
  <c r="Z36" i="8"/>
  <c r="Y36" i="8"/>
  <c r="X36" i="8"/>
  <c r="U36" i="8"/>
  <c r="V36" i="8" s="1"/>
  <c r="AA36" i="8" s="1"/>
  <c r="AB36" i="8" s="1"/>
  <c r="M36" i="8"/>
  <c r="K36" i="8"/>
  <c r="J36" i="8"/>
  <c r="I36" i="8"/>
  <c r="G36" i="8"/>
  <c r="Z35" i="8"/>
  <c r="X35" i="8"/>
  <c r="Y35" i="8" s="1"/>
  <c r="U35" i="8"/>
  <c r="V35" i="8" s="1"/>
  <c r="AA35" i="8" s="1"/>
  <c r="AB35" i="8" s="1"/>
  <c r="M35" i="8"/>
  <c r="K35" i="8"/>
  <c r="J35" i="8"/>
  <c r="I35" i="8"/>
  <c r="G35" i="8"/>
  <c r="AA34" i="8"/>
  <c r="AB34" i="8" s="1"/>
  <c r="Y34" i="8"/>
  <c r="Z34" i="8" s="1"/>
  <c r="X34" i="8"/>
  <c r="V34" i="8"/>
  <c r="U34" i="8"/>
  <c r="M34" i="8"/>
  <c r="K34" i="8"/>
  <c r="J34" i="8"/>
  <c r="I34" i="8"/>
  <c r="G34" i="8"/>
  <c r="Z33" i="8"/>
  <c r="Y33" i="8"/>
  <c r="X33" i="8"/>
  <c r="U33" i="8"/>
  <c r="V33" i="8" s="1"/>
  <c r="M33" i="8"/>
  <c r="K33" i="8"/>
  <c r="L37" i="8" s="1"/>
  <c r="J33" i="8"/>
  <c r="I33" i="8"/>
  <c r="G33" i="8"/>
  <c r="AA32" i="8"/>
  <c r="AB32" i="8" s="1"/>
  <c r="Z32" i="8"/>
  <c r="Y32" i="8"/>
  <c r="X32" i="8"/>
  <c r="V32" i="8"/>
  <c r="U32" i="8"/>
  <c r="M32" i="8"/>
  <c r="K32" i="8"/>
  <c r="L36" i="8" s="1"/>
  <c r="J32" i="8"/>
  <c r="I32" i="8"/>
  <c r="G32" i="8"/>
  <c r="X31" i="8"/>
  <c r="Y31" i="8" s="1"/>
  <c r="Z31" i="8" s="1"/>
  <c r="V31" i="8"/>
  <c r="U31" i="8"/>
  <c r="M31" i="8"/>
  <c r="K31" i="8"/>
  <c r="L35" i="8" s="1"/>
  <c r="J31" i="8"/>
  <c r="I31" i="8"/>
  <c r="G31" i="8"/>
  <c r="AB30" i="8"/>
  <c r="X30" i="8"/>
  <c r="Y30" i="8" s="1"/>
  <c r="Z30" i="8" s="1"/>
  <c r="U30" i="8"/>
  <c r="V30" i="8" s="1"/>
  <c r="AA30" i="8" s="1"/>
  <c r="M30" i="8"/>
  <c r="K30" i="8"/>
  <c r="J30" i="8"/>
  <c r="I30" i="8"/>
  <c r="G30" i="8"/>
  <c r="Z29" i="8"/>
  <c r="Y29" i="8"/>
  <c r="X29" i="8"/>
  <c r="V29" i="8"/>
  <c r="U29" i="8"/>
  <c r="M29" i="8"/>
  <c r="K29" i="8"/>
  <c r="J29" i="8"/>
  <c r="I29" i="8"/>
  <c r="G29" i="8"/>
  <c r="Z28" i="8"/>
  <c r="AA28" i="8" s="1"/>
  <c r="AB28" i="8" s="1"/>
  <c r="X28" i="8"/>
  <c r="Y28" i="8" s="1"/>
  <c r="U28" i="8"/>
  <c r="V28" i="8" s="1"/>
  <c r="M28" i="8"/>
  <c r="K28" i="8"/>
  <c r="J28" i="8"/>
  <c r="I28" i="8"/>
  <c r="G28" i="8"/>
  <c r="Y27" i="8"/>
  <c r="Z27" i="8" s="1"/>
  <c r="AA27" i="8" s="1"/>
  <c r="AB27" i="8" s="1"/>
  <c r="X27" i="8"/>
  <c r="V27" i="8"/>
  <c r="U27" i="8"/>
  <c r="M27" i="8"/>
  <c r="K27" i="8"/>
  <c r="J27" i="8"/>
  <c r="I27" i="8"/>
  <c r="G27" i="8"/>
  <c r="X26" i="8"/>
  <c r="Y26" i="8" s="1"/>
  <c r="Z26" i="8" s="1"/>
  <c r="V26" i="8"/>
  <c r="U26" i="8"/>
  <c r="M26" i="8"/>
  <c r="K26" i="8"/>
  <c r="L30" i="8" s="1"/>
  <c r="J26" i="8"/>
  <c r="I26" i="8"/>
  <c r="G26" i="8"/>
  <c r="X25" i="8"/>
  <c r="Y25" i="8" s="1"/>
  <c r="Z25" i="8" s="1"/>
  <c r="AA25" i="8" s="1"/>
  <c r="AB25" i="8" s="1"/>
  <c r="U25" i="8"/>
  <c r="V25" i="8" s="1"/>
  <c r="M25" i="8"/>
  <c r="L25" i="8"/>
  <c r="K25" i="8"/>
  <c r="J25" i="8"/>
  <c r="I25" i="8"/>
  <c r="G25" i="8"/>
  <c r="Y24" i="8"/>
  <c r="Z24" i="8" s="1"/>
  <c r="AA24" i="8" s="1"/>
  <c r="AB24" i="8" s="1"/>
  <c r="X24" i="8"/>
  <c r="V24" i="8"/>
  <c r="U24" i="8"/>
  <c r="M24" i="8"/>
  <c r="K24" i="8"/>
  <c r="L28" i="8" s="1"/>
  <c r="J24" i="8"/>
  <c r="I24" i="8"/>
  <c r="G24" i="8"/>
  <c r="X23" i="8"/>
  <c r="Y23" i="8" s="1"/>
  <c r="Z23" i="8" s="1"/>
  <c r="V23" i="8"/>
  <c r="AA23" i="8" s="1"/>
  <c r="AB23" i="8" s="1"/>
  <c r="U23" i="8"/>
  <c r="M23" i="8"/>
  <c r="L23" i="8"/>
  <c r="K23" i="8"/>
  <c r="L27" i="8" s="1"/>
  <c r="J23" i="8"/>
  <c r="I23" i="8"/>
  <c r="G23" i="8"/>
  <c r="X22" i="8"/>
  <c r="Y22" i="8" s="1"/>
  <c r="Z22" i="8" s="1"/>
  <c r="V22" i="8"/>
  <c r="U22" i="8"/>
  <c r="M22" i="8"/>
  <c r="K22" i="8"/>
  <c r="L26" i="8" s="1"/>
  <c r="J22" i="8"/>
  <c r="I22" i="8"/>
  <c r="G22" i="8"/>
  <c r="AA21" i="8"/>
  <c r="AB21" i="8" s="1"/>
  <c r="Y21" i="8"/>
  <c r="Z21" i="8" s="1"/>
  <c r="X21" i="8"/>
  <c r="V21" i="8"/>
  <c r="U21" i="8"/>
  <c r="M21" i="8"/>
  <c r="L21" i="8"/>
  <c r="K21" i="8"/>
  <c r="J21" i="8"/>
  <c r="I21" i="8"/>
  <c r="G21" i="8"/>
  <c r="Z20" i="8"/>
  <c r="AA20" i="8" s="1"/>
  <c r="AB20" i="8" s="1"/>
  <c r="X20" i="8"/>
  <c r="Y20" i="8" s="1"/>
  <c r="V20" i="8"/>
  <c r="U20" i="8"/>
  <c r="M20" i="8"/>
  <c r="K20" i="8"/>
  <c r="J20" i="8"/>
  <c r="I20" i="8"/>
  <c r="G20" i="8"/>
  <c r="AB19" i="8"/>
  <c r="AA19" i="8"/>
  <c r="Z19" i="8"/>
  <c r="Y19" i="8"/>
  <c r="X19" i="8"/>
  <c r="V19" i="8"/>
  <c r="U19" i="8"/>
  <c r="M19" i="8"/>
  <c r="K19" i="8"/>
  <c r="J19" i="8"/>
  <c r="I19" i="8"/>
  <c r="G19" i="8"/>
  <c r="Y18" i="8"/>
  <c r="Z18" i="8" s="1"/>
  <c r="X18" i="8"/>
  <c r="V18" i="8"/>
  <c r="U18" i="8"/>
  <c r="O18" i="8"/>
  <c r="M18" i="8"/>
  <c r="K18" i="8"/>
  <c r="J18" i="8"/>
  <c r="I18" i="8"/>
  <c r="G18" i="8"/>
  <c r="AA17" i="8"/>
  <c r="AB17" i="8" s="1"/>
  <c r="Y17" i="8"/>
  <c r="Z17" i="8" s="1"/>
  <c r="X17" i="8"/>
  <c r="U17" i="8"/>
  <c r="V17" i="8" s="1"/>
  <c r="Q17" i="8"/>
  <c r="M17" i="8"/>
  <c r="K17" i="8"/>
  <c r="J17" i="8"/>
  <c r="I17" i="8"/>
  <c r="Y16" i="8"/>
  <c r="Z16" i="8" s="1"/>
  <c r="X16" i="8"/>
  <c r="V16" i="8"/>
  <c r="U16" i="8"/>
  <c r="Q16" i="8"/>
  <c r="R16" i="8" s="1"/>
  <c r="O16" i="8"/>
  <c r="M16" i="8"/>
  <c r="K16" i="8"/>
  <c r="J16" i="8"/>
  <c r="H16" i="8"/>
  <c r="F16" i="8"/>
  <c r="X15" i="8"/>
  <c r="Y15" i="8" s="1"/>
  <c r="Z15" i="8" s="1"/>
  <c r="U15" i="8"/>
  <c r="V15" i="8" s="1"/>
  <c r="AA15" i="8" s="1"/>
  <c r="AB15" i="8" s="1"/>
  <c r="Q15" i="8"/>
  <c r="R15" i="8" s="1"/>
  <c r="O15" i="8"/>
  <c r="M15" i="8"/>
  <c r="K15" i="8"/>
  <c r="J15" i="8"/>
  <c r="H15" i="8"/>
  <c r="F15" i="8"/>
  <c r="Y14" i="8"/>
  <c r="Z14" i="8" s="1"/>
  <c r="X14" i="8"/>
  <c r="U14" i="8"/>
  <c r="V14" i="8" s="1"/>
  <c r="Q14" i="8"/>
  <c r="M14" i="8"/>
  <c r="K14" i="8"/>
  <c r="J14" i="8"/>
  <c r="H14" i="8"/>
  <c r="F14" i="8"/>
  <c r="Z13" i="8"/>
  <c r="AA13" i="8" s="1"/>
  <c r="AB13" i="8" s="1"/>
  <c r="X13" i="8"/>
  <c r="Y13" i="8" s="1"/>
  <c r="V13" i="8"/>
  <c r="U13" i="8"/>
  <c r="R13" i="8"/>
  <c r="M13" i="8"/>
  <c r="K13" i="8"/>
  <c r="J13" i="8"/>
  <c r="H13" i="8"/>
  <c r="F13" i="8"/>
  <c r="Z12" i="8"/>
  <c r="Y12" i="8"/>
  <c r="X12" i="8"/>
  <c r="U12" i="8"/>
  <c r="V12" i="8" s="1"/>
  <c r="Q12" i="8"/>
  <c r="R21" i="8" s="1"/>
  <c r="S21" i="8" s="1"/>
  <c r="Q21" i="8" s="1"/>
  <c r="M12" i="8"/>
  <c r="K12" i="8"/>
  <c r="J12" i="8"/>
  <c r="H12" i="8"/>
  <c r="F12" i="8"/>
  <c r="X11" i="8"/>
  <c r="Y11" i="8" s="1"/>
  <c r="Z11" i="8" s="1"/>
  <c r="V11" i="8"/>
  <c r="AA11" i="8" s="1"/>
  <c r="AB11" i="8" s="1"/>
  <c r="U11" i="8"/>
  <c r="Q11" i="8"/>
  <c r="M11" i="8"/>
  <c r="K11" i="8"/>
  <c r="L15" i="8" s="1"/>
  <c r="J11" i="8"/>
  <c r="H11" i="8"/>
  <c r="F11" i="8"/>
  <c r="X10" i="8"/>
  <c r="Y10" i="8" s="1"/>
  <c r="Z10" i="8" s="1"/>
  <c r="U10" i="8"/>
  <c r="V10" i="8" s="1"/>
  <c r="AA10" i="8" s="1"/>
  <c r="AB10" i="8" s="1"/>
  <c r="M10" i="8"/>
  <c r="K10" i="8"/>
  <c r="J10" i="8"/>
  <c r="H10" i="8"/>
  <c r="F10" i="8"/>
  <c r="AA9" i="8"/>
  <c r="AB9" i="8" s="1"/>
  <c r="Y9" i="8"/>
  <c r="Z9" i="8" s="1"/>
  <c r="X9" i="8"/>
  <c r="V9" i="8"/>
  <c r="U9" i="8"/>
  <c r="M9" i="8"/>
  <c r="K9" i="8"/>
  <c r="L13" i="8" s="1"/>
  <c r="J9" i="8"/>
  <c r="H9" i="8"/>
  <c r="F9" i="8"/>
  <c r="X8" i="8"/>
  <c r="Y8" i="8" s="1"/>
  <c r="Z8" i="8" s="1"/>
  <c r="V8" i="8"/>
  <c r="AA8" i="8" s="1"/>
  <c r="AB8" i="8" s="1"/>
  <c r="U8" i="8"/>
  <c r="M8" i="8"/>
  <c r="K8" i="8"/>
  <c r="L12" i="8" s="1"/>
  <c r="J8" i="8"/>
  <c r="H8" i="8"/>
  <c r="F8" i="8"/>
  <c r="AA7" i="8"/>
  <c r="AB7" i="8" s="1"/>
  <c r="X7" i="8"/>
  <c r="Y7" i="8" s="1"/>
  <c r="Z7" i="8" s="1"/>
  <c r="V7" i="8"/>
  <c r="U7" i="8"/>
  <c r="M7" i="8"/>
  <c r="K7" i="8"/>
  <c r="J7" i="8"/>
  <c r="H7" i="8"/>
  <c r="F7" i="8"/>
  <c r="Z6" i="8"/>
  <c r="X6" i="8"/>
  <c r="Y6" i="8" s="1"/>
  <c r="U6" i="8"/>
  <c r="V6" i="8" s="1"/>
  <c r="AA6" i="8" s="1"/>
  <c r="AB6" i="8" s="1"/>
  <c r="Q6" i="8"/>
  <c r="M6" i="8"/>
  <c r="K6" i="8"/>
  <c r="L10" i="8" s="1"/>
  <c r="J6" i="8"/>
  <c r="H6" i="8"/>
  <c r="F6" i="8"/>
  <c r="Y5" i="8"/>
  <c r="Z5" i="8" s="1"/>
  <c r="X5" i="8"/>
  <c r="U5" i="8"/>
  <c r="V5" i="8" s="1"/>
  <c r="AA5" i="8" s="1"/>
  <c r="AB5" i="8" s="1"/>
  <c r="Q5" i="8"/>
  <c r="M5" i="8"/>
  <c r="K5" i="8"/>
  <c r="J5" i="8"/>
  <c r="H5" i="8"/>
  <c r="F5" i="8"/>
  <c r="Z4" i="8"/>
  <c r="AA4" i="8" s="1"/>
  <c r="AB4" i="8" s="1"/>
  <c r="X4" i="8"/>
  <c r="Y4" i="8" s="1"/>
  <c r="V4" i="8"/>
  <c r="U4" i="8"/>
  <c r="Q4" i="8"/>
  <c r="O4" i="8"/>
  <c r="M4" i="8"/>
  <c r="K4" i="8"/>
  <c r="L8" i="8" s="1"/>
  <c r="J4" i="8"/>
  <c r="H4" i="8"/>
  <c r="F4" i="8"/>
  <c r="Z3" i="8"/>
  <c r="Y3" i="8"/>
  <c r="X3" i="8"/>
  <c r="V3" i="8"/>
  <c r="AA3" i="8" s="1"/>
  <c r="AB3" i="8" s="1"/>
  <c r="U3" i="8"/>
  <c r="Q3" i="8"/>
  <c r="O3" i="8"/>
  <c r="M3" i="8"/>
  <c r="K3" i="8"/>
  <c r="L7" i="8" s="1"/>
  <c r="J3" i="8"/>
  <c r="H3" i="8"/>
  <c r="F3" i="8"/>
  <c r="X2" i="8"/>
  <c r="Y2" i="8" s="1"/>
  <c r="Z2" i="8" s="1"/>
  <c r="V2" i="8"/>
  <c r="AA2" i="8" s="1"/>
  <c r="AB2" i="8" s="1"/>
  <c r="U2" i="8"/>
  <c r="Q2" i="8"/>
  <c r="M2" i="8"/>
  <c r="H2" i="8"/>
  <c r="F2" i="8"/>
  <c r="Q1" i="8"/>
  <c r="X59" i="7"/>
  <c r="Y59" i="7" s="1"/>
  <c r="Z59" i="7" s="1"/>
  <c r="V59" i="7"/>
  <c r="AA59" i="7" s="1"/>
  <c r="AB59" i="7" s="1"/>
  <c r="U59" i="7"/>
  <c r="M59" i="7"/>
  <c r="K59" i="7"/>
  <c r="J59" i="7"/>
  <c r="I59" i="7"/>
  <c r="G59" i="7"/>
  <c r="X58" i="7"/>
  <c r="Y58" i="7" s="1"/>
  <c r="Z58" i="7" s="1"/>
  <c r="V58" i="7"/>
  <c r="U58" i="7"/>
  <c r="M58" i="7"/>
  <c r="K58" i="7"/>
  <c r="J58" i="7"/>
  <c r="I58" i="7"/>
  <c r="G58" i="7"/>
  <c r="Z57" i="7"/>
  <c r="X57" i="7"/>
  <c r="Y57" i="7" s="1"/>
  <c r="U57" i="7"/>
  <c r="V57" i="7" s="1"/>
  <c r="M57" i="7"/>
  <c r="K57" i="7"/>
  <c r="J57" i="7"/>
  <c r="I57" i="7"/>
  <c r="G57" i="7"/>
  <c r="Z56" i="7"/>
  <c r="Y56" i="7"/>
  <c r="X56" i="7"/>
  <c r="U56" i="7"/>
  <c r="V56" i="7" s="1"/>
  <c r="M56" i="7"/>
  <c r="K56" i="7"/>
  <c r="J56" i="7"/>
  <c r="I56" i="7"/>
  <c r="G56" i="7"/>
  <c r="Z55" i="7"/>
  <c r="X55" i="7"/>
  <c r="Y55" i="7" s="1"/>
  <c r="U55" i="7"/>
  <c r="V55" i="7" s="1"/>
  <c r="AA55" i="7" s="1"/>
  <c r="AB55" i="7" s="1"/>
  <c r="M55" i="7"/>
  <c r="K55" i="7"/>
  <c r="L59" i="7" s="1"/>
  <c r="J55" i="7"/>
  <c r="I55" i="7"/>
  <c r="G55" i="7"/>
  <c r="Y54" i="7"/>
  <c r="Z54" i="7" s="1"/>
  <c r="X54" i="7"/>
  <c r="U54" i="7"/>
  <c r="V54" i="7" s="1"/>
  <c r="AA54" i="7" s="1"/>
  <c r="AB54" i="7" s="1"/>
  <c r="M54" i="7"/>
  <c r="K54" i="7"/>
  <c r="J54" i="7"/>
  <c r="I54" i="7"/>
  <c r="G54" i="7"/>
  <c r="Y53" i="7"/>
  <c r="Z53" i="7" s="1"/>
  <c r="X53" i="7"/>
  <c r="U53" i="7"/>
  <c r="V53" i="7" s="1"/>
  <c r="AA53" i="7" s="1"/>
  <c r="AB53" i="7" s="1"/>
  <c r="M53" i="7"/>
  <c r="K53" i="7"/>
  <c r="L57" i="7" s="1"/>
  <c r="J53" i="7"/>
  <c r="I53" i="7"/>
  <c r="G53" i="7"/>
  <c r="X52" i="7"/>
  <c r="Y52" i="7" s="1"/>
  <c r="Z52" i="7" s="1"/>
  <c r="U52" i="7"/>
  <c r="V52" i="7" s="1"/>
  <c r="AA52" i="7" s="1"/>
  <c r="AB52" i="7" s="1"/>
  <c r="M52" i="7"/>
  <c r="L52" i="7"/>
  <c r="K52" i="7"/>
  <c r="L56" i="7" s="1"/>
  <c r="J52" i="7"/>
  <c r="I52" i="7"/>
  <c r="G52" i="7"/>
  <c r="Y51" i="7"/>
  <c r="Z51" i="7" s="1"/>
  <c r="X51" i="7"/>
  <c r="V51" i="7"/>
  <c r="AA51" i="7" s="1"/>
  <c r="AB51" i="7" s="1"/>
  <c r="U51" i="7"/>
  <c r="M51" i="7"/>
  <c r="L51" i="7"/>
  <c r="K51" i="7"/>
  <c r="J51" i="7"/>
  <c r="I51" i="7"/>
  <c r="G51" i="7"/>
  <c r="Z50" i="7"/>
  <c r="X50" i="7"/>
  <c r="Y50" i="7" s="1"/>
  <c r="U50" i="7"/>
  <c r="V50" i="7" s="1"/>
  <c r="M50" i="7"/>
  <c r="L50" i="7"/>
  <c r="K50" i="7"/>
  <c r="J50" i="7"/>
  <c r="I50" i="7"/>
  <c r="G50" i="7"/>
  <c r="Z49" i="7"/>
  <c r="Y49" i="7"/>
  <c r="X49" i="7"/>
  <c r="V49" i="7"/>
  <c r="AA49" i="7" s="1"/>
  <c r="AB49" i="7" s="1"/>
  <c r="U49" i="7"/>
  <c r="M49" i="7"/>
  <c r="K49" i="7"/>
  <c r="L53" i="7" s="1"/>
  <c r="J49" i="7"/>
  <c r="I49" i="7"/>
  <c r="G49" i="7"/>
  <c r="AA48" i="7"/>
  <c r="AB48" i="7" s="1"/>
  <c r="X48" i="7"/>
  <c r="Y48" i="7" s="1"/>
  <c r="Z48" i="7" s="1"/>
  <c r="U48" i="7"/>
  <c r="V48" i="7" s="1"/>
  <c r="M48" i="7"/>
  <c r="K48" i="7"/>
  <c r="J48" i="7"/>
  <c r="I48" i="7"/>
  <c r="G48" i="7"/>
  <c r="Y47" i="7"/>
  <c r="Z47" i="7" s="1"/>
  <c r="X47" i="7"/>
  <c r="U47" i="7"/>
  <c r="V47" i="7" s="1"/>
  <c r="AA47" i="7" s="1"/>
  <c r="AB47" i="7" s="1"/>
  <c r="M47" i="7"/>
  <c r="K47" i="7"/>
  <c r="J47" i="7"/>
  <c r="I47" i="7"/>
  <c r="G47" i="7"/>
  <c r="Y46" i="7"/>
  <c r="Z46" i="7" s="1"/>
  <c r="X46" i="7"/>
  <c r="V46" i="7"/>
  <c r="U46" i="7"/>
  <c r="M46" i="7"/>
  <c r="K46" i="7"/>
  <c r="J46" i="7"/>
  <c r="I46" i="7"/>
  <c r="G46" i="7"/>
  <c r="Y45" i="7"/>
  <c r="Z45" i="7" s="1"/>
  <c r="X45" i="7"/>
  <c r="U45" i="7"/>
  <c r="V45" i="7" s="1"/>
  <c r="AA45" i="7" s="1"/>
  <c r="AB45" i="7" s="1"/>
  <c r="M45" i="7"/>
  <c r="L45" i="7"/>
  <c r="K45" i="7"/>
  <c r="L47" i="7" s="1"/>
  <c r="J45" i="7"/>
  <c r="I45" i="7"/>
  <c r="G45" i="7"/>
  <c r="Y44" i="7"/>
  <c r="Z44" i="7" s="1"/>
  <c r="X44" i="7"/>
  <c r="U44" i="7"/>
  <c r="V44" i="7" s="1"/>
  <c r="AA44" i="7" s="1"/>
  <c r="AB44" i="7" s="1"/>
  <c r="M44" i="7"/>
  <c r="K44" i="7"/>
  <c r="J44" i="7"/>
  <c r="I44" i="7"/>
  <c r="G44" i="7"/>
  <c r="Z43" i="7"/>
  <c r="X43" i="7"/>
  <c r="Y43" i="7" s="1"/>
  <c r="U43" i="7"/>
  <c r="V43" i="7" s="1"/>
  <c r="AA43" i="7" s="1"/>
  <c r="AB43" i="7" s="1"/>
  <c r="M43" i="7"/>
  <c r="K43" i="7"/>
  <c r="J43" i="7"/>
  <c r="I43" i="7"/>
  <c r="G43" i="7"/>
  <c r="Y42" i="7"/>
  <c r="Z42" i="7" s="1"/>
  <c r="X42" i="7"/>
  <c r="U42" i="7"/>
  <c r="V42" i="7" s="1"/>
  <c r="AA42" i="7" s="1"/>
  <c r="AB42" i="7" s="1"/>
  <c r="M42" i="7"/>
  <c r="K42" i="7"/>
  <c r="J42" i="7"/>
  <c r="I42" i="7"/>
  <c r="G42" i="7"/>
  <c r="Y41" i="7"/>
  <c r="Z41" i="7" s="1"/>
  <c r="X41" i="7"/>
  <c r="U41" i="7"/>
  <c r="V41" i="7" s="1"/>
  <c r="AA41" i="7" s="1"/>
  <c r="AB41" i="7" s="1"/>
  <c r="M41" i="7"/>
  <c r="K41" i="7"/>
  <c r="J41" i="7"/>
  <c r="I41" i="7"/>
  <c r="G41" i="7"/>
  <c r="X40" i="7"/>
  <c r="Y40" i="7" s="1"/>
  <c r="Z40" i="7" s="1"/>
  <c r="U40" i="7"/>
  <c r="V40" i="7" s="1"/>
  <c r="M40" i="7"/>
  <c r="L40" i="7"/>
  <c r="K40" i="7"/>
  <c r="L44" i="7" s="1"/>
  <c r="J40" i="7"/>
  <c r="I40" i="7"/>
  <c r="G40" i="7"/>
  <c r="Y39" i="7"/>
  <c r="Z39" i="7" s="1"/>
  <c r="X39" i="7"/>
  <c r="V39" i="7"/>
  <c r="AA39" i="7" s="1"/>
  <c r="AB39" i="7" s="1"/>
  <c r="U39" i="7"/>
  <c r="M39" i="7"/>
  <c r="L39" i="7"/>
  <c r="K39" i="7"/>
  <c r="J39" i="7"/>
  <c r="I39" i="7"/>
  <c r="G39" i="7"/>
  <c r="Z38" i="7"/>
  <c r="X38" i="7"/>
  <c r="Y38" i="7" s="1"/>
  <c r="U38" i="7"/>
  <c r="V38" i="7" s="1"/>
  <c r="M38" i="7"/>
  <c r="L38" i="7"/>
  <c r="K38" i="7"/>
  <c r="J38" i="7"/>
  <c r="I38" i="7"/>
  <c r="G38" i="7"/>
  <c r="Z37" i="7"/>
  <c r="Y37" i="7"/>
  <c r="X37" i="7"/>
  <c r="V37" i="7"/>
  <c r="AA37" i="7" s="1"/>
  <c r="AB37" i="7" s="1"/>
  <c r="U37" i="7"/>
  <c r="M37" i="7"/>
  <c r="K37" i="7"/>
  <c r="L41" i="7" s="1"/>
  <c r="J37" i="7"/>
  <c r="I37" i="7"/>
  <c r="G37" i="7"/>
  <c r="X36" i="7"/>
  <c r="Y36" i="7" s="1"/>
  <c r="Z36" i="7" s="1"/>
  <c r="U36" i="7"/>
  <c r="V36" i="7" s="1"/>
  <c r="AA36" i="7" s="1"/>
  <c r="AB36" i="7" s="1"/>
  <c r="M36" i="7"/>
  <c r="K36" i="7"/>
  <c r="J36" i="7"/>
  <c r="I36" i="7"/>
  <c r="G36" i="7"/>
  <c r="Y35" i="7"/>
  <c r="Z35" i="7" s="1"/>
  <c r="X35" i="7"/>
  <c r="U35" i="7"/>
  <c r="V35" i="7" s="1"/>
  <c r="M35" i="7"/>
  <c r="K35" i="7"/>
  <c r="J35" i="7"/>
  <c r="I35" i="7"/>
  <c r="G35" i="7"/>
  <c r="Y34" i="7"/>
  <c r="Z34" i="7" s="1"/>
  <c r="X34" i="7"/>
  <c r="V34" i="7"/>
  <c r="U34" i="7"/>
  <c r="M34" i="7"/>
  <c r="K34" i="7"/>
  <c r="J34" i="7"/>
  <c r="I34" i="7"/>
  <c r="G34" i="7"/>
  <c r="Y33" i="7"/>
  <c r="Z33" i="7" s="1"/>
  <c r="X33" i="7"/>
  <c r="U33" i="7"/>
  <c r="V33" i="7" s="1"/>
  <c r="AA33" i="7" s="1"/>
  <c r="AB33" i="7" s="1"/>
  <c r="M33" i="7"/>
  <c r="K33" i="7"/>
  <c r="L37" i="7" s="1"/>
  <c r="J33" i="7"/>
  <c r="I33" i="7"/>
  <c r="G33" i="7"/>
  <c r="X32" i="7"/>
  <c r="Y32" i="7" s="1"/>
  <c r="Z32" i="7" s="1"/>
  <c r="U32" i="7"/>
  <c r="V32" i="7" s="1"/>
  <c r="AA32" i="7" s="1"/>
  <c r="AB32" i="7" s="1"/>
  <c r="M32" i="7"/>
  <c r="K32" i="7"/>
  <c r="L36" i="7" s="1"/>
  <c r="J32" i="7"/>
  <c r="I32" i="7"/>
  <c r="G32" i="7"/>
  <c r="X31" i="7"/>
  <c r="Y31" i="7" s="1"/>
  <c r="Z31" i="7" s="1"/>
  <c r="V31" i="7"/>
  <c r="AA31" i="7" s="1"/>
  <c r="AB31" i="7" s="1"/>
  <c r="U31" i="7"/>
  <c r="M31" i="7"/>
  <c r="L31" i="7"/>
  <c r="K31" i="7"/>
  <c r="L35" i="7" s="1"/>
  <c r="J31" i="7"/>
  <c r="I31" i="7"/>
  <c r="G31" i="7"/>
  <c r="X30" i="7"/>
  <c r="Y30" i="7" s="1"/>
  <c r="Z30" i="7" s="1"/>
  <c r="AA30" i="7" s="1"/>
  <c r="AB30" i="7" s="1"/>
  <c r="V30" i="7"/>
  <c r="U30" i="7"/>
  <c r="M30" i="7"/>
  <c r="L30" i="7"/>
  <c r="K30" i="7"/>
  <c r="J30" i="7"/>
  <c r="I30" i="7"/>
  <c r="G30" i="7"/>
  <c r="Y29" i="7"/>
  <c r="Z29" i="7" s="1"/>
  <c r="X29" i="7"/>
  <c r="U29" i="7"/>
  <c r="V29" i="7" s="1"/>
  <c r="M29" i="7"/>
  <c r="K29" i="7"/>
  <c r="L33" i="7" s="1"/>
  <c r="J29" i="7"/>
  <c r="I29" i="7"/>
  <c r="G29" i="7"/>
  <c r="Z28" i="7"/>
  <c r="Y28" i="7"/>
  <c r="X28" i="7"/>
  <c r="U28" i="7"/>
  <c r="V28" i="7" s="1"/>
  <c r="AA28" i="7" s="1"/>
  <c r="AB28" i="7" s="1"/>
  <c r="M28" i="7"/>
  <c r="K28" i="7"/>
  <c r="L32" i="7" s="1"/>
  <c r="J28" i="7"/>
  <c r="I28" i="7"/>
  <c r="G28" i="7"/>
  <c r="Z27" i="7"/>
  <c r="AA27" i="7" s="1"/>
  <c r="AB27" i="7" s="1"/>
  <c r="Y27" i="7"/>
  <c r="X27" i="7"/>
  <c r="V27" i="7"/>
  <c r="U27" i="7"/>
  <c r="M27" i="7"/>
  <c r="K27" i="7"/>
  <c r="J27" i="7"/>
  <c r="I27" i="7"/>
  <c r="G27" i="7"/>
  <c r="X26" i="7"/>
  <c r="Y26" i="7" s="1"/>
  <c r="Z26" i="7" s="1"/>
  <c r="AA26" i="7" s="1"/>
  <c r="AB26" i="7" s="1"/>
  <c r="U26" i="7"/>
  <c r="V26" i="7" s="1"/>
  <c r="M26" i="7"/>
  <c r="K26" i="7"/>
  <c r="J26" i="7"/>
  <c r="I26" i="7"/>
  <c r="G26" i="7"/>
  <c r="AA25" i="7"/>
  <c r="AB25" i="7" s="1"/>
  <c r="Z25" i="7"/>
  <c r="Y25" i="7"/>
  <c r="X25" i="7"/>
  <c r="V25" i="7"/>
  <c r="U25" i="7"/>
  <c r="M25" i="7"/>
  <c r="K25" i="7"/>
  <c r="L29" i="7" s="1"/>
  <c r="J25" i="7"/>
  <c r="I25" i="7"/>
  <c r="G25" i="7"/>
  <c r="X24" i="7"/>
  <c r="Y24" i="7" s="1"/>
  <c r="Z24" i="7" s="1"/>
  <c r="V24" i="7"/>
  <c r="AA24" i="7" s="1"/>
  <c r="AB24" i="7" s="1"/>
  <c r="U24" i="7"/>
  <c r="M24" i="7"/>
  <c r="K24" i="7"/>
  <c r="J24" i="7"/>
  <c r="I24" i="7"/>
  <c r="G24" i="7"/>
  <c r="X23" i="7"/>
  <c r="Y23" i="7" s="1"/>
  <c r="Z23" i="7" s="1"/>
  <c r="V23" i="7"/>
  <c r="AA23" i="7" s="1"/>
  <c r="AB23" i="7" s="1"/>
  <c r="U23" i="7"/>
  <c r="M23" i="7"/>
  <c r="K23" i="7"/>
  <c r="J23" i="7"/>
  <c r="I23" i="7"/>
  <c r="G23" i="7"/>
  <c r="X22" i="7"/>
  <c r="Y22" i="7" s="1"/>
  <c r="Z22" i="7" s="1"/>
  <c r="V22" i="7"/>
  <c r="U22" i="7"/>
  <c r="M22" i="7"/>
  <c r="K22" i="7"/>
  <c r="J22" i="7"/>
  <c r="I22" i="7"/>
  <c r="G22" i="7"/>
  <c r="Z21" i="7"/>
  <c r="Y21" i="7"/>
  <c r="X21" i="7"/>
  <c r="U21" i="7"/>
  <c r="V21" i="7" s="1"/>
  <c r="AA21" i="7" s="1"/>
  <c r="AB21" i="7" s="1"/>
  <c r="M21" i="7"/>
  <c r="K21" i="7"/>
  <c r="L25" i="7" s="1"/>
  <c r="J21" i="7"/>
  <c r="I21" i="7"/>
  <c r="G21" i="7"/>
  <c r="X20" i="7"/>
  <c r="Y20" i="7" s="1"/>
  <c r="Z20" i="7" s="1"/>
  <c r="U20" i="7"/>
  <c r="V20" i="7" s="1"/>
  <c r="AA20" i="7" s="1"/>
  <c r="AB20" i="7" s="1"/>
  <c r="M20" i="7"/>
  <c r="K20" i="7"/>
  <c r="J20" i="7"/>
  <c r="Y19" i="7"/>
  <c r="Z19" i="7" s="1"/>
  <c r="X19" i="7"/>
  <c r="U19" i="7"/>
  <c r="V19" i="7" s="1"/>
  <c r="AA19" i="7" s="1"/>
  <c r="AB19" i="7" s="1"/>
  <c r="M19" i="7"/>
  <c r="K19" i="7"/>
  <c r="J19" i="7"/>
  <c r="H19" i="7"/>
  <c r="F19" i="7"/>
  <c r="X18" i="7"/>
  <c r="Y18" i="7" s="1"/>
  <c r="Z18" i="7" s="1"/>
  <c r="V18" i="7"/>
  <c r="AA18" i="7" s="1"/>
  <c r="AB18" i="7" s="1"/>
  <c r="U18" i="7"/>
  <c r="O18" i="7"/>
  <c r="M18" i="7"/>
  <c r="K18" i="7"/>
  <c r="J18" i="7"/>
  <c r="H18" i="7"/>
  <c r="F18" i="7"/>
  <c r="Z17" i="7"/>
  <c r="Y17" i="7"/>
  <c r="X17" i="7"/>
  <c r="U17" i="7"/>
  <c r="V17" i="7" s="1"/>
  <c r="AA17" i="7" s="1"/>
  <c r="AB17" i="7" s="1"/>
  <c r="Q17" i="7"/>
  <c r="M17" i="7"/>
  <c r="K17" i="7"/>
  <c r="J17" i="7"/>
  <c r="H17" i="7"/>
  <c r="F17" i="7"/>
  <c r="X16" i="7"/>
  <c r="Y16" i="7" s="1"/>
  <c r="Z16" i="7" s="1"/>
  <c r="AA16" i="7" s="1"/>
  <c r="AB16" i="7" s="1"/>
  <c r="V16" i="7"/>
  <c r="U16" i="7"/>
  <c r="Q16" i="7"/>
  <c r="R16" i="7" s="1"/>
  <c r="O16" i="7"/>
  <c r="M16" i="7"/>
  <c r="K16" i="7"/>
  <c r="L20" i="7" s="1"/>
  <c r="J16" i="7"/>
  <c r="H16" i="7"/>
  <c r="F16" i="7"/>
  <c r="X15" i="7"/>
  <c r="Y15" i="7" s="1"/>
  <c r="Z15" i="7" s="1"/>
  <c r="V15" i="7"/>
  <c r="U15" i="7"/>
  <c r="Q15" i="7"/>
  <c r="R15" i="7" s="1"/>
  <c r="R20" i="7" s="1"/>
  <c r="S20" i="7" s="1"/>
  <c r="Q20" i="7" s="1"/>
  <c r="O15" i="7"/>
  <c r="M15" i="7"/>
  <c r="K15" i="7"/>
  <c r="J15" i="7"/>
  <c r="H15" i="7"/>
  <c r="F15" i="7"/>
  <c r="X14" i="7"/>
  <c r="Y14" i="7" s="1"/>
  <c r="Z14" i="7" s="1"/>
  <c r="V14" i="7"/>
  <c r="AA14" i="7" s="1"/>
  <c r="AB14" i="7" s="1"/>
  <c r="U14" i="7"/>
  <c r="Q14" i="7"/>
  <c r="M14" i="7"/>
  <c r="K14" i="7"/>
  <c r="J14" i="7"/>
  <c r="H14" i="7"/>
  <c r="F14" i="7"/>
  <c r="Z13" i="7"/>
  <c r="Y13" i="7"/>
  <c r="X13" i="7"/>
  <c r="U13" i="7"/>
  <c r="V13" i="7" s="1"/>
  <c r="R13" i="7"/>
  <c r="M13" i="7"/>
  <c r="K13" i="7"/>
  <c r="J13" i="7"/>
  <c r="H13" i="7"/>
  <c r="F13" i="7"/>
  <c r="AA12" i="7"/>
  <c r="AB12" i="7" s="1"/>
  <c r="X12" i="7"/>
  <c r="Y12" i="7" s="1"/>
  <c r="Z12" i="7" s="1"/>
  <c r="V12" i="7"/>
  <c r="U12" i="7"/>
  <c r="Q12" i="7"/>
  <c r="R21" i="7" s="1"/>
  <c r="S21" i="7" s="1"/>
  <c r="Q21" i="7" s="1"/>
  <c r="M12" i="7"/>
  <c r="K12" i="7"/>
  <c r="J12" i="7"/>
  <c r="H12" i="7"/>
  <c r="F12" i="7"/>
  <c r="Z11" i="7"/>
  <c r="Y11" i="7"/>
  <c r="X11" i="7"/>
  <c r="U11" i="7"/>
  <c r="V11" i="7" s="1"/>
  <c r="AA11" i="7" s="1"/>
  <c r="AB11" i="7" s="1"/>
  <c r="Q11" i="7"/>
  <c r="M11" i="7"/>
  <c r="K11" i="7"/>
  <c r="L15" i="7" s="1"/>
  <c r="J11" i="7"/>
  <c r="H11" i="7"/>
  <c r="F11" i="7"/>
  <c r="X10" i="7"/>
  <c r="Y10" i="7" s="1"/>
  <c r="Z10" i="7" s="1"/>
  <c r="V10" i="7"/>
  <c r="U10" i="7"/>
  <c r="M10" i="7"/>
  <c r="L10" i="7"/>
  <c r="K10" i="7"/>
  <c r="J10" i="7"/>
  <c r="H10" i="7"/>
  <c r="F10" i="7"/>
  <c r="X9" i="7"/>
  <c r="Y9" i="7" s="1"/>
  <c r="Z9" i="7" s="1"/>
  <c r="U9" i="7"/>
  <c r="V9" i="7" s="1"/>
  <c r="AA9" i="7" s="1"/>
  <c r="AB9" i="7" s="1"/>
  <c r="M9" i="7"/>
  <c r="L9" i="7"/>
  <c r="K9" i="7"/>
  <c r="J9" i="7"/>
  <c r="H9" i="7"/>
  <c r="F9" i="7"/>
  <c r="Y8" i="7"/>
  <c r="Z8" i="7" s="1"/>
  <c r="X8" i="7"/>
  <c r="U8" i="7"/>
  <c r="V8" i="7" s="1"/>
  <c r="AA8" i="7" s="1"/>
  <c r="AB8" i="7" s="1"/>
  <c r="M8" i="7"/>
  <c r="K8" i="7"/>
  <c r="J8" i="7"/>
  <c r="H8" i="7"/>
  <c r="F8" i="7"/>
  <c r="X7" i="7"/>
  <c r="Y7" i="7" s="1"/>
  <c r="Z7" i="7" s="1"/>
  <c r="V7" i="7"/>
  <c r="AA7" i="7" s="1"/>
  <c r="AB7" i="7" s="1"/>
  <c r="U7" i="7"/>
  <c r="M7" i="7"/>
  <c r="K7" i="7"/>
  <c r="J7" i="7"/>
  <c r="H7" i="7"/>
  <c r="F7" i="7"/>
  <c r="X6" i="7"/>
  <c r="Y6" i="7" s="1"/>
  <c r="Z6" i="7" s="1"/>
  <c r="V6" i="7"/>
  <c r="AA6" i="7" s="1"/>
  <c r="AB6" i="7" s="1"/>
  <c r="U6" i="7"/>
  <c r="Q6" i="7"/>
  <c r="M6" i="7"/>
  <c r="K6" i="7"/>
  <c r="J6" i="7"/>
  <c r="H6" i="7"/>
  <c r="F6" i="7"/>
  <c r="X5" i="7"/>
  <c r="Y5" i="7" s="1"/>
  <c r="Z5" i="7" s="1"/>
  <c r="AA5" i="7" s="1"/>
  <c r="AB5" i="7" s="1"/>
  <c r="V5" i="7"/>
  <c r="U5" i="7"/>
  <c r="Q5" i="7"/>
  <c r="M5" i="7"/>
  <c r="K5" i="7"/>
  <c r="J5" i="7"/>
  <c r="H5" i="7"/>
  <c r="F5" i="7"/>
  <c r="Y4" i="7"/>
  <c r="Z4" i="7" s="1"/>
  <c r="X4" i="7"/>
  <c r="U4" i="7"/>
  <c r="V4" i="7" s="1"/>
  <c r="Q4" i="7"/>
  <c r="O4" i="7"/>
  <c r="M4" i="7"/>
  <c r="K4" i="7"/>
  <c r="L8" i="7" s="1"/>
  <c r="J4" i="7"/>
  <c r="H4" i="7"/>
  <c r="F4" i="7"/>
  <c r="X3" i="7"/>
  <c r="Y3" i="7" s="1"/>
  <c r="Z3" i="7" s="1"/>
  <c r="AA3" i="7" s="1"/>
  <c r="AB3" i="7" s="1"/>
  <c r="V3" i="7"/>
  <c r="U3" i="7"/>
  <c r="Q3" i="7"/>
  <c r="O3" i="7"/>
  <c r="M3" i="7"/>
  <c r="K3" i="7"/>
  <c r="L7" i="7" s="1"/>
  <c r="J3" i="7"/>
  <c r="H3" i="7"/>
  <c r="F3" i="7"/>
  <c r="Z2" i="7"/>
  <c r="Y2" i="7"/>
  <c r="X2" i="7"/>
  <c r="U2" i="7"/>
  <c r="V2" i="7" s="1"/>
  <c r="AA2" i="7" s="1"/>
  <c r="AB2" i="7" s="1"/>
  <c r="Q2" i="7"/>
  <c r="M2" i="7"/>
  <c r="H2" i="7"/>
  <c r="F2" i="7"/>
  <c r="Q1" i="7"/>
  <c r="Z110" i="6"/>
  <c r="Y110" i="6"/>
  <c r="X110" i="6"/>
  <c r="U110" i="6"/>
  <c r="V110" i="6" s="1"/>
  <c r="AA110" i="6" s="1"/>
  <c r="AB110" i="6" s="1"/>
  <c r="M110" i="6"/>
  <c r="K110" i="6"/>
  <c r="J110" i="6"/>
  <c r="I110" i="6"/>
  <c r="G110" i="6"/>
  <c r="Z109" i="6"/>
  <c r="Y109" i="6"/>
  <c r="X109" i="6"/>
  <c r="U109" i="6"/>
  <c r="V109" i="6" s="1"/>
  <c r="AA109" i="6" s="1"/>
  <c r="AB109" i="6" s="1"/>
  <c r="M109" i="6"/>
  <c r="K109" i="6"/>
  <c r="J109" i="6"/>
  <c r="I109" i="6"/>
  <c r="G109" i="6"/>
  <c r="X108" i="6"/>
  <c r="Y108" i="6" s="1"/>
  <c r="Z108" i="6" s="1"/>
  <c r="V108" i="6"/>
  <c r="AA108" i="6" s="1"/>
  <c r="AB108" i="6" s="1"/>
  <c r="U108" i="6"/>
  <c r="M108" i="6"/>
  <c r="K108" i="6"/>
  <c r="L110" i="6" s="1"/>
  <c r="J108" i="6"/>
  <c r="I108" i="6"/>
  <c r="G108" i="6"/>
  <c r="X107" i="6"/>
  <c r="Y107" i="6" s="1"/>
  <c r="Z107" i="6" s="1"/>
  <c r="U107" i="6"/>
  <c r="V107" i="6" s="1"/>
  <c r="M107" i="6"/>
  <c r="K107" i="6"/>
  <c r="J107" i="6"/>
  <c r="I107" i="6"/>
  <c r="G107" i="6"/>
  <c r="Y106" i="6"/>
  <c r="Z106" i="6" s="1"/>
  <c r="X106" i="6"/>
  <c r="U106" i="6"/>
  <c r="V106" i="6" s="1"/>
  <c r="M106" i="6"/>
  <c r="K106" i="6"/>
  <c r="J106" i="6"/>
  <c r="I106" i="6"/>
  <c r="G106" i="6"/>
  <c r="Z105" i="6"/>
  <c r="X105" i="6"/>
  <c r="Y105" i="6" s="1"/>
  <c r="U105" i="6"/>
  <c r="V105" i="6" s="1"/>
  <c r="AA105" i="6" s="1"/>
  <c r="AB105" i="6" s="1"/>
  <c r="M105" i="6"/>
  <c r="K105" i="6"/>
  <c r="J105" i="6"/>
  <c r="I105" i="6"/>
  <c r="G105" i="6"/>
  <c r="X104" i="6"/>
  <c r="Y104" i="6" s="1"/>
  <c r="Z104" i="6" s="1"/>
  <c r="V104" i="6"/>
  <c r="AA104" i="6" s="1"/>
  <c r="AB104" i="6" s="1"/>
  <c r="U104" i="6"/>
  <c r="M104" i="6"/>
  <c r="L104" i="6"/>
  <c r="K104" i="6"/>
  <c r="J104" i="6"/>
  <c r="I104" i="6"/>
  <c r="G104" i="6"/>
  <c r="Y103" i="6"/>
  <c r="Z103" i="6" s="1"/>
  <c r="AA103" i="6" s="1"/>
  <c r="AB103" i="6" s="1"/>
  <c r="X103" i="6"/>
  <c r="V103" i="6"/>
  <c r="U103" i="6"/>
  <c r="M103" i="6"/>
  <c r="K103" i="6"/>
  <c r="J103" i="6"/>
  <c r="I103" i="6"/>
  <c r="G103" i="6"/>
  <c r="Y102" i="6"/>
  <c r="Z102" i="6" s="1"/>
  <c r="X102" i="6"/>
  <c r="U102" i="6"/>
  <c r="V102" i="6" s="1"/>
  <c r="M102" i="6"/>
  <c r="K102" i="6"/>
  <c r="L106" i="6" s="1"/>
  <c r="J102" i="6"/>
  <c r="I102" i="6"/>
  <c r="G102" i="6"/>
  <c r="Z101" i="6"/>
  <c r="AA101" i="6" s="1"/>
  <c r="AB101" i="6" s="1"/>
  <c r="Y101" i="6"/>
  <c r="X101" i="6"/>
  <c r="V101" i="6"/>
  <c r="U101" i="6"/>
  <c r="M101" i="6"/>
  <c r="K101" i="6"/>
  <c r="J101" i="6"/>
  <c r="I101" i="6"/>
  <c r="G101" i="6"/>
  <c r="X100" i="6"/>
  <c r="Y100" i="6" s="1"/>
  <c r="Z100" i="6" s="1"/>
  <c r="AA100" i="6" s="1"/>
  <c r="AB100" i="6" s="1"/>
  <c r="V100" i="6"/>
  <c r="U100" i="6"/>
  <c r="M100" i="6"/>
  <c r="K100" i="6"/>
  <c r="J100" i="6"/>
  <c r="I100" i="6"/>
  <c r="G100" i="6"/>
  <c r="Y99" i="6"/>
  <c r="Z99" i="6" s="1"/>
  <c r="X99" i="6"/>
  <c r="V99" i="6"/>
  <c r="AA99" i="6" s="1"/>
  <c r="AB99" i="6" s="1"/>
  <c r="U99" i="6"/>
  <c r="M99" i="6"/>
  <c r="K99" i="6"/>
  <c r="J99" i="6"/>
  <c r="I99" i="6"/>
  <c r="G99" i="6"/>
  <c r="Z98" i="6"/>
  <c r="Y98" i="6"/>
  <c r="X98" i="6"/>
  <c r="U98" i="6"/>
  <c r="V98" i="6" s="1"/>
  <c r="AA98" i="6" s="1"/>
  <c r="AB98" i="6" s="1"/>
  <c r="M98" i="6"/>
  <c r="K98" i="6"/>
  <c r="J98" i="6"/>
  <c r="I98" i="6"/>
  <c r="G98" i="6"/>
  <c r="AA97" i="6"/>
  <c r="AB97" i="6" s="1"/>
  <c r="Z97" i="6"/>
  <c r="Y97" i="6"/>
  <c r="X97" i="6"/>
  <c r="U97" i="6"/>
  <c r="V97" i="6" s="1"/>
  <c r="M97" i="6"/>
  <c r="K97" i="6"/>
  <c r="L99" i="6" s="1"/>
  <c r="J97" i="6"/>
  <c r="I97" i="6"/>
  <c r="G97" i="6"/>
  <c r="X96" i="6"/>
  <c r="Y96" i="6" s="1"/>
  <c r="Z96" i="6" s="1"/>
  <c r="V96" i="6"/>
  <c r="AA96" i="6" s="1"/>
  <c r="AB96" i="6" s="1"/>
  <c r="U96" i="6"/>
  <c r="M96" i="6"/>
  <c r="K96" i="6"/>
  <c r="J96" i="6"/>
  <c r="I96" i="6"/>
  <c r="G96" i="6"/>
  <c r="X95" i="6"/>
  <c r="Y95" i="6" s="1"/>
  <c r="Z95" i="6" s="1"/>
  <c r="U95" i="6"/>
  <c r="V95" i="6" s="1"/>
  <c r="AA95" i="6" s="1"/>
  <c r="AB95" i="6" s="1"/>
  <c r="M95" i="6"/>
  <c r="K95" i="6"/>
  <c r="J95" i="6"/>
  <c r="I95" i="6"/>
  <c r="G95" i="6"/>
  <c r="Y94" i="6"/>
  <c r="Z94" i="6" s="1"/>
  <c r="X94" i="6"/>
  <c r="U94" i="6"/>
  <c r="V94" i="6" s="1"/>
  <c r="AA94" i="6" s="1"/>
  <c r="AB94" i="6" s="1"/>
  <c r="M94" i="6"/>
  <c r="K94" i="6"/>
  <c r="J94" i="6"/>
  <c r="I94" i="6"/>
  <c r="G94" i="6"/>
  <c r="X93" i="6"/>
  <c r="Y93" i="6" s="1"/>
  <c r="Z93" i="6" s="1"/>
  <c r="U93" i="6"/>
  <c r="V93" i="6" s="1"/>
  <c r="AA93" i="6" s="1"/>
  <c r="AB93" i="6" s="1"/>
  <c r="M93" i="6"/>
  <c r="K93" i="6"/>
  <c r="L97" i="6" s="1"/>
  <c r="J93" i="6"/>
  <c r="I93" i="6"/>
  <c r="G93" i="6"/>
  <c r="AA92" i="6"/>
  <c r="AB92" i="6" s="1"/>
  <c r="X92" i="6"/>
  <c r="Y92" i="6" s="1"/>
  <c r="Z92" i="6" s="1"/>
  <c r="V92" i="6"/>
  <c r="U92" i="6"/>
  <c r="M92" i="6"/>
  <c r="K92" i="6"/>
  <c r="J92" i="6"/>
  <c r="I92" i="6"/>
  <c r="G92" i="6"/>
  <c r="X91" i="6"/>
  <c r="Y91" i="6" s="1"/>
  <c r="Z91" i="6" s="1"/>
  <c r="AA91" i="6" s="1"/>
  <c r="AB91" i="6" s="1"/>
  <c r="V91" i="6"/>
  <c r="U91" i="6"/>
  <c r="M91" i="6"/>
  <c r="K91" i="6"/>
  <c r="J91" i="6"/>
  <c r="I91" i="6"/>
  <c r="G91" i="6"/>
  <c r="Z90" i="6"/>
  <c r="Y90" i="6"/>
  <c r="X90" i="6"/>
  <c r="U90" i="6"/>
  <c r="V90" i="6" s="1"/>
  <c r="AA90" i="6" s="1"/>
  <c r="AB90" i="6" s="1"/>
  <c r="M90" i="6"/>
  <c r="K90" i="6"/>
  <c r="J90" i="6"/>
  <c r="I90" i="6"/>
  <c r="G90" i="6"/>
  <c r="Z89" i="6"/>
  <c r="Y89" i="6"/>
  <c r="X89" i="6"/>
  <c r="V89" i="6"/>
  <c r="AA89" i="6" s="1"/>
  <c r="AB89" i="6" s="1"/>
  <c r="U89" i="6"/>
  <c r="M89" i="6"/>
  <c r="K89" i="6"/>
  <c r="L93" i="6" s="1"/>
  <c r="J89" i="6"/>
  <c r="I89" i="6"/>
  <c r="G89" i="6"/>
  <c r="X88" i="6"/>
  <c r="Y88" i="6" s="1"/>
  <c r="Z88" i="6" s="1"/>
  <c r="AA88" i="6" s="1"/>
  <c r="AB88" i="6" s="1"/>
  <c r="V88" i="6"/>
  <c r="U88" i="6"/>
  <c r="M88" i="6"/>
  <c r="K88" i="6"/>
  <c r="J88" i="6"/>
  <c r="I88" i="6"/>
  <c r="G88" i="6"/>
  <c r="Y87" i="6"/>
  <c r="Z87" i="6" s="1"/>
  <c r="X87" i="6"/>
  <c r="V87" i="6"/>
  <c r="U87" i="6"/>
  <c r="M87" i="6"/>
  <c r="K87" i="6"/>
  <c r="J87" i="6"/>
  <c r="I87" i="6"/>
  <c r="G87" i="6"/>
  <c r="Z86" i="6"/>
  <c r="Y86" i="6"/>
  <c r="X86" i="6"/>
  <c r="U86" i="6"/>
  <c r="V86" i="6" s="1"/>
  <c r="AA86" i="6" s="1"/>
  <c r="AB86" i="6" s="1"/>
  <c r="M86" i="6"/>
  <c r="K86" i="6"/>
  <c r="J86" i="6"/>
  <c r="I86" i="6"/>
  <c r="G86" i="6"/>
  <c r="AA85" i="6"/>
  <c r="AB85" i="6" s="1"/>
  <c r="Z85" i="6"/>
  <c r="Y85" i="6"/>
  <c r="X85" i="6"/>
  <c r="U85" i="6"/>
  <c r="V85" i="6" s="1"/>
  <c r="M85" i="6"/>
  <c r="K85" i="6"/>
  <c r="L89" i="6" s="1"/>
  <c r="J85" i="6"/>
  <c r="I85" i="6"/>
  <c r="G85" i="6"/>
  <c r="X84" i="6"/>
  <c r="Y84" i="6" s="1"/>
  <c r="Z84" i="6" s="1"/>
  <c r="V84" i="6"/>
  <c r="AA84" i="6" s="1"/>
  <c r="AB84" i="6" s="1"/>
  <c r="U84" i="6"/>
  <c r="M84" i="6"/>
  <c r="K84" i="6"/>
  <c r="J84" i="6"/>
  <c r="I84" i="6"/>
  <c r="G84" i="6"/>
  <c r="X83" i="6"/>
  <c r="Y83" i="6" s="1"/>
  <c r="Z83" i="6" s="1"/>
  <c r="U83" i="6"/>
  <c r="V83" i="6" s="1"/>
  <c r="M83" i="6"/>
  <c r="L83" i="6"/>
  <c r="K83" i="6"/>
  <c r="J83" i="6"/>
  <c r="I83" i="6"/>
  <c r="G83" i="6"/>
  <c r="Y82" i="6"/>
  <c r="Z82" i="6" s="1"/>
  <c r="X82" i="6"/>
  <c r="U82" i="6"/>
  <c r="V82" i="6" s="1"/>
  <c r="M82" i="6"/>
  <c r="K82" i="6"/>
  <c r="J82" i="6"/>
  <c r="I82" i="6"/>
  <c r="G82" i="6"/>
  <c r="Z81" i="6"/>
  <c r="X81" i="6"/>
  <c r="Y81" i="6" s="1"/>
  <c r="U81" i="6"/>
  <c r="V81" i="6" s="1"/>
  <c r="AA81" i="6" s="1"/>
  <c r="AB81" i="6" s="1"/>
  <c r="M81" i="6"/>
  <c r="K81" i="6"/>
  <c r="J81" i="6"/>
  <c r="I81" i="6"/>
  <c r="G81" i="6"/>
  <c r="X80" i="6"/>
  <c r="Y80" i="6" s="1"/>
  <c r="Z80" i="6" s="1"/>
  <c r="V80" i="6"/>
  <c r="AA80" i="6" s="1"/>
  <c r="AB80" i="6" s="1"/>
  <c r="U80" i="6"/>
  <c r="M80" i="6"/>
  <c r="K80" i="6"/>
  <c r="L84" i="6" s="1"/>
  <c r="J80" i="6"/>
  <c r="I80" i="6"/>
  <c r="G80" i="6"/>
  <c r="Y79" i="6"/>
  <c r="Z79" i="6" s="1"/>
  <c r="AA79" i="6" s="1"/>
  <c r="AB79" i="6" s="1"/>
  <c r="X79" i="6"/>
  <c r="V79" i="6"/>
  <c r="U79" i="6"/>
  <c r="M79" i="6"/>
  <c r="K79" i="6"/>
  <c r="J79" i="6"/>
  <c r="I79" i="6"/>
  <c r="G79" i="6"/>
  <c r="Z78" i="6"/>
  <c r="Y78" i="6"/>
  <c r="X78" i="6"/>
  <c r="U78" i="6"/>
  <c r="V78" i="6" s="1"/>
  <c r="AA78" i="6" s="1"/>
  <c r="AB78" i="6" s="1"/>
  <c r="M78" i="6"/>
  <c r="K78" i="6"/>
  <c r="L82" i="6" s="1"/>
  <c r="J78" i="6"/>
  <c r="I78" i="6"/>
  <c r="G78" i="6"/>
  <c r="Z77" i="6"/>
  <c r="Y77" i="6"/>
  <c r="X77" i="6"/>
  <c r="U77" i="6"/>
  <c r="V77" i="6" s="1"/>
  <c r="AA77" i="6" s="1"/>
  <c r="AB77" i="6" s="1"/>
  <c r="M77" i="6"/>
  <c r="K77" i="6"/>
  <c r="L81" i="6" s="1"/>
  <c r="J77" i="6"/>
  <c r="I77" i="6"/>
  <c r="G77" i="6"/>
  <c r="X76" i="6"/>
  <c r="Y76" i="6" s="1"/>
  <c r="Z76" i="6" s="1"/>
  <c r="AA76" i="6" s="1"/>
  <c r="AB76" i="6" s="1"/>
  <c r="V76" i="6"/>
  <c r="U76" i="6"/>
  <c r="M76" i="6"/>
  <c r="K76" i="6"/>
  <c r="L78" i="6" s="1"/>
  <c r="J76" i="6"/>
  <c r="I76" i="6"/>
  <c r="G76" i="6"/>
  <c r="X75" i="6"/>
  <c r="Y75" i="6" s="1"/>
  <c r="Z75" i="6" s="1"/>
  <c r="V75" i="6"/>
  <c r="U75" i="6"/>
  <c r="M75" i="6"/>
  <c r="K75" i="6"/>
  <c r="J75" i="6"/>
  <c r="I75" i="6"/>
  <c r="G75" i="6"/>
  <c r="Y74" i="6"/>
  <c r="Z74" i="6" s="1"/>
  <c r="X74" i="6"/>
  <c r="U74" i="6"/>
  <c r="V74" i="6" s="1"/>
  <c r="M74" i="6"/>
  <c r="K74" i="6"/>
  <c r="J74" i="6"/>
  <c r="I74" i="6"/>
  <c r="G74" i="6"/>
  <c r="Z73" i="6"/>
  <c r="Y73" i="6"/>
  <c r="X73" i="6"/>
  <c r="U73" i="6"/>
  <c r="V73" i="6" s="1"/>
  <c r="AA73" i="6" s="1"/>
  <c r="AB73" i="6" s="1"/>
  <c r="M73" i="6"/>
  <c r="K73" i="6"/>
  <c r="J73" i="6"/>
  <c r="I73" i="6"/>
  <c r="G73" i="6"/>
  <c r="X72" i="6"/>
  <c r="Y72" i="6" s="1"/>
  <c r="Z72" i="6" s="1"/>
  <c r="V72" i="6"/>
  <c r="AA72" i="6" s="1"/>
  <c r="AB72" i="6" s="1"/>
  <c r="U72" i="6"/>
  <c r="M72" i="6"/>
  <c r="L72" i="6"/>
  <c r="K72" i="6"/>
  <c r="J72" i="6"/>
  <c r="I72" i="6"/>
  <c r="G72" i="6"/>
  <c r="X71" i="6"/>
  <c r="Y71" i="6" s="1"/>
  <c r="Z71" i="6" s="1"/>
  <c r="U71" i="6"/>
  <c r="V71" i="6" s="1"/>
  <c r="M71" i="6"/>
  <c r="K71" i="6"/>
  <c r="J71" i="6"/>
  <c r="I71" i="6"/>
  <c r="G71" i="6"/>
  <c r="Y70" i="6"/>
  <c r="Z70" i="6" s="1"/>
  <c r="X70" i="6"/>
  <c r="U70" i="6"/>
  <c r="V70" i="6" s="1"/>
  <c r="AA70" i="6" s="1"/>
  <c r="AB70" i="6" s="1"/>
  <c r="M70" i="6"/>
  <c r="K70" i="6"/>
  <c r="J70" i="6"/>
  <c r="I70" i="6"/>
  <c r="G70" i="6"/>
  <c r="X69" i="6"/>
  <c r="Y69" i="6" s="1"/>
  <c r="Z69" i="6" s="1"/>
  <c r="V69" i="6"/>
  <c r="AA69" i="6" s="1"/>
  <c r="AB69" i="6" s="1"/>
  <c r="U69" i="6"/>
  <c r="M69" i="6"/>
  <c r="K69" i="6"/>
  <c r="L73" i="6" s="1"/>
  <c r="J69" i="6"/>
  <c r="I69" i="6"/>
  <c r="G69" i="6"/>
  <c r="X68" i="6"/>
  <c r="Y68" i="6" s="1"/>
  <c r="Z68" i="6" s="1"/>
  <c r="V68" i="6"/>
  <c r="AA68" i="6" s="1"/>
  <c r="AB68" i="6" s="1"/>
  <c r="U68" i="6"/>
  <c r="M68" i="6"/>
  <c r="L68" i="6"/>
  <c r="K68" i="6"/>
  <c r="J68" i="6"/>
  <c r="I68" i="6"/>
  <c r="G68" i="6"/>
  <c r="Y67" i="6"/>
  <c r="Z67" i="6" s="1"/>
  <c r="AA67" i="6" s="1"/>
  <c r="AB67" i="6" s="1"/>
  <c r="X67" i="6"/>
  <c r="V67" i="6"/>
  <c r="U67" i="6"/>
  <c r="M67" i="6"/>
  <c r="L67" i="6"/>
  <c r="K67" i="6"/>
  <c r="J67" i="6"/>
  <c r="I67" i="6"/>
  <c r="G67" i="6"/>
  <c r="Z66" i="6"/>
  <c r="Y66" i="6"/>
  <c r="X66" i="6"/>
  <c r="U66" i="6"/>
  <c r="V66" i="6" s="1"/>
  <c r="M66" i="6"/>
  <c r="K66" i="6"/>
  <c r="J66" i="6"/>
  <c r="I66" i="6"/>
  <c r="G66" i="6"/>
  <c r="Z65" i="6"/>
  <c r="Y65" i="6"/>
  <c r="X65" i="6"/>
  <c r="U65" i="6"/>
  <c r="V65" i="6" s="1"/>
  <c r="AA65" i="6" s="1"/>
  <c r="AB65" i="6" s="1"/>
  <c r="M65" i="6"/>
  <c r="K65" i="6"/>
  <c r="J65" i="6"/>
  <c r="I65" i="6"/>
  <c r="G65" i="6"/>
  <c r="AB64" i="6"/>
  <c r="X64" i="6"/>
  <c r="Y64" i="6" s="1"/>
  <c r="Z64" i="6" s="1"/>
  <c r="V64" i="6"/>
  <c r="AA64" i="6" s="1"/>
  <c r="U64" i="6"/>
  <c r="M64" i="6"/>
  <c r="K64" i="6"/>
  <c r="L66" i="6" s="1"/>
  <c r="J64" i="6"/>
  <c r="I64" i="6"/>
  <c r="G64" i="6"/>
  <c r="X63" i="6"/>
  <c r="Y63" i="6" s="1"/>
  <c r="Z63" i="6" s="1"/>
  <c r="V63" i="6"/>
  <c r="U63" i="6"/>
  <c r="M63" i="6"/>
  <c r="K63" i="6"/>
  <c r="J63" i="6"/>
  <c r="I63" i="6"/>
  <c r="G63" i="6"/>
  <c r="Y62" i="6"/>
  <c r="Z62" i="6" s="1"/>
  <c r="X62" i="6"/>
  <c r="U62" i="6"/>
  <c r="V62" i="6" s="1"/>
  <c r="M62" i="6"/>
  <c r="K62" i="6"/>
  <c r="J62" i="6"/>
  <c r="I62" i="6"/>
  <c r="G62" i="6"/>
  <c r="Z61" i="6"/>
  <c r="Y61" i="6"/>
  <c r="X61" i="6"/>
  <c r="U61" i="6"/>
  <c r="V61" i="6" s="1"/>
  <c r="AA61" i="6" s="1"/>
  <c r="AB61" i="6" s="1"/>
  <c r="M61" i="6"/>
  <c r="K61" i="6"/>
  <c r="L65" i="6" s="1"/>
  <c r="J61" i="6"/>
  <c r="I61" i="6"/>
  <c r="G61" i="6"/>
  <c r="X60" i="6"/>
  <c r="Y60" i="6" s="1"/>
  <c r="Z60" i="6" s="1"/>
  <c r="V60" i="6"/>
  <c r="AA60" i="6" s="1"/>
  <c r="AB60" i="6" s="1"/>
  <c r="U60" i="6"/>
  <c r="M60" i="6"/>
  <c r="K60" i="6"/>
  <c r="J60" i="6"/>
  <c r="I60" i="6"/>
  <c r="G60" i="6"/>
  <c r="X59" i="6"/>
  <c r="Y59" i="6" s="1"/>
  <c r="Z59" i="6" s="1"/>
  <c r="U59" i="6"/>
  <c r="V59" i="6" s="1"/>
  <c r="M59" i="6"/>
  <c r="K59" i="6"/>
  <c r="J59" i="6"/>
  <c r="I59" i="6"/>
  <c r="G59" i="6"/>
  <c r="Y58" i="6"/>
  <c r="Z58" i="6" s="1"/>
  <c r="X58" i="6"/>
  <c r="U58" i="6"/>
  <c r="V58" i="6" s="1"/>
  <c r="M58" i="6"/>
  <c r="K58" i="6"/>
  <c r="J58" i="6"/>
  <c r="I58" i="6"/>
  <c r="G58" i="6"/>
  <c r="Z57" i="6"/>
  <c r="X57" i="6"/>
  <c r="Y57" i="6" s="1"/>
  <c r="U57" i="6"/>
  <c r="V57" i="6" s="1"/>
  <c r="AA57" i="6" s="1"/>
  <c r="AB57" i="6" s="1"/>
  <c r="M57" i="6"/>
  <c r="K57" i="6"/>
  <c r="J57" i="6"/>
  <c r="I57" i="6"/>
  <c r="G57" i="6"/>
  <c r="X56" i="6"/>
  <c r="Y56" i="6" s="1"/>
  <c r="Z56" i="6" s="1"/>
  <c r="V56" i="6"/>
  <c r="AA56" i="6" s="1"/>
  <c r="AB56" i="6" s="1"/>
  <c r="U56" i="6"/>
  <c r="M56" i="6"/>
  <c r="K56" i="6"/>
  <c r="J56" i="6"/>
  <c r="I56" i="6"/>
  <c r="G56" i="6"/>
  <c r="Y55" i="6"/>
  <c r="Z55" i="6" s="1"/>
  <c r="AA55" i="6" s="1"/>
  <c r="AB55" i="6" s="1"/>
  <c r="X55" i="6"/>
  <c r="V55" i="6"/>
  <c r="U55" i="6"/>
  <c r="M55" i="6"/>
  <c r="K55" i="6"/>
  <c r="J55" i="6"/>
  <c r="I55" i="6"/>
  <c r="G55" i="6"/>
  <c r="Y54" i="6"/>
  <c r="Z54" i="6" s="1"/>
  <c r="X54" i="6"/>
  <c r="U54" i="6"/>
  <c r="V54" i="6" s="1"/>
  <c r="M54" i="6"/>
  <c r="K54" i="6"/>
  <c r="J54" i="6"/>
  <c r="I54" i="6"/>
  <c r="G54" i="6"/>
  <c r="Z53" i="6"/>
  <c r="Y53" i="6"/>
  <c r="X53" i="6"/>
  <c r="U53" i="6"/>
  <c r="V53" i="6" s="1"/>
  <c r="AA53" i="6" s="1"/>
  <c r="AB53" i="6" s="1"/>
  <c r="M53" i="6"/>
  <c r="K53" i="6"/>
  <c r="J53" i="6"/>
  <c r="I53" i="6"/>
  <c r="G53" i="6"/>
  <c r="X52" i="6"/>
  <c r="Y52" i="6" s="1"/>
  <c r="Z52" i="6" s="1"/>
  <c r="AA52" i="6" s="1"/>
  <c r="AB52" i="6" s="1"/>
  <c r="V52" i="6"/>
  <c r="U52" i="6"/>
  <c r="M52" i="6"/>
  <c r="K52" i="6"/>
  <c r="L54" i="6" s="1"/>
  <c r="J52" i="6"/>
  <c r="I52" i="6"/>
  <c r="G52" i="6"/>
  <c r="X51" i="6"/>
  <c r="Y51" i="6" s="1"/>
  <c r="Z51" i="6" s="1"/>
  <c r="V51" i="6"/>
  <c r="AA51" i="6" s="1"/>
  <c r="AB51" i="6" s="1"/>
  <c r="U51" i="6"/>
  <c r="M51" i="6"/>
  <c r="K51" i="6"/>
  <c r="J51" i="6"/>
  <c r="I51" i="6"/>
  <c r="G51" i="6"/>
  <c r="Y50" i="6"/>
  <c r="Z50" i="6" s="1"/>
  <c r="X50" i="6"/>
  <c r="U50" i="6"/>
  <c r="V50" i="6" s="1"/>
  <c r="M50" i="6"/>
  <c r="K50" i="6"/>
  <c r="J50" i="6"/>
  <c r="I50" i="6"/>
  <c r="G50" i="6"/>
  <c r="AA49" i="6"/>
  <c r="AB49" i="6" s="1"/>
  <c r="Z49" i="6"/>
  <c r="Y49" i="6"/>
  <c r="X49" i="6"/>
  <c r="U49" i="6"/>
  <c r="V49" i="6" s="1"/>
  <c r="M49" i="6"/>
  <c r="K49" i="6"/>
  <c r="L51" i="6" s="1"/>
  <c r="J49" i="6"/>
  <c r="I49" i="6"/>
  <c r="G49" i="6"/>
  <c r="X48" i="6"/>
  <c r="Y48" i="6" s="1"/>
  <c r="Z48" i="6" s="1"/>
  <c r="AA48" i="6" s="1"/>
  <c r="AB48" i="6" s="1"/>
  <c r="V48" i="6"/>
  <c r="U48" i="6"/>
  <c r="M48" i="6"/>
  <c r="K48" i="6"/>
  <c r="J48" i="6"/>
  <c r="I48" i="6"/>
  <c r="G48" i="6"/>
  <c r="X47" i="6"/>
  <c r="Y47" i="6" s="1"/>
  <c r="Z47" i="6" s="1"/>
  <c r="U47" i="6"/>
  <c r="V47" i="6" s="1"/>
  <c r="AA47" i="6" s="1"/>
  <c r="AB47" i="6" s="1"/>
  <c r="M47" i="6"/>
  <c r="K47" i="6"/>
  <c r="J47" i="6"/>
  <c r="I47" i="6"/>
  <c r="G47" i="6"/>
  <c r="Y46" i="6"/>
  <c r="Z46" i="6" s="1"/>
  <c r="X46" i="6"/>
  <c r="U46" i="6"/>
  <c r="V46" i="6" s="1"/>
  <c r="AA46" i="6" s="1"/>
  <c r="AB46" i="6" s="1"/>
  <c r="M46" i="6"/>
  <c r="K46" i="6"/>
  <c r="J46" i="6"/>
  <c r="I46" i="6"/>
  <c r="G46" i="6"/>
  <c r="Z45" i="6"/>
  <c r="X45" i="6"/>
  <c r="Y45" i="6" s="1"/>
  <c r="V45" i="6"/>
  <c r="AA45" i="6" s="1"/>
  <c r="AB45" i="6" s="1"/>
  <c r="U45" i="6"/>
  <c r="M45" i="6"/>
  <c r="K45" i="6"/>
  <c r="J45" i="6"/>
  <c r="I45" i="6"/>
  <c r="G45" i="6"/>
  <c r="X44" i="6"/>
  <c r="Y44" i="6" s="1"/>
  <c r="Z44" i="6" s="1"/>
  <c r="AA44" i="6" s="1"/>
  <c r="AB44" i="6" s="1"/>
  <c r="V44" i="6"/>
  <c r="U44" i="6"/>
  <c r="M44" i="6"/>
  <c r="L44" i="6"/>
  <c r="K44" i="6"/>
  <c r="L47" i="6" s="1"/>
  <c r="J44" i="6"/>
  <c r="I44" i="6"/>
  <c r="G44" i="6"/>
  <c r="X43" i="6"/>
  <c r="Y43" i="6" s="1"/>
  <c r="Z43" i="6" s="1"/>
  <c r="AA43" i="6" s="1"/>
  <c r="AB43" i="6" s="1"/>
  <c r="V43" i="6"/>
  <c r="U43" i="6"/>
  <c r="M43" i="6"/>
  <c r="K43" i="6"/>
  <c r="J43" i="6"/>
  <c r="I43" i="6"/>
  <c r="G43" i="6"/>
  <c r="Z42" i="6"/>
  <c r="Y42" i="6"/>
  <c r="X42" i="6"/>
  <c r="U42" i="6"/>
  <c r="V42" i="6" s="1"/>
  <c r="M42" i="6"/>
  <c r="K42" i="6"/>
  <c r="J42" i="6"/>
  <c r="I42" i="6"/>
  <c r="G42" i="6"/>
  <c r="Z41" i="6"/>
  <c r="Y41" i="6"/>
  <c r="X41" i="6"/>
  <c r="U41" i="6"/>
  <c r="V41" i="6" s="1"/>
  <c r="AA41" i="6" s="1"/>
  <c r="AB41" i="6" s="1"/>
  <c r="M41" i="6"/>
  <c r="K41" i="6"/>
  <c r="J41" i="6"/>
  <c r="I41" i="6"/>
  <c r="G41" i="6"/>
  <c r="X40" i="6"/>
  <c r="Y40" i="6" s="1"/>
  <c r="Z40" i="6" s="1"/>
  <c r="V40" i="6"/>
  <c r="AA40" i="6" s="1"/>
  <c r="AB40" i="6" s="1"/>
  <c r="U40" i="6"/>
  <c r="M40" i="6"/>
  <c r="K40" i="6"/>
  <c r="L42" i="6" s="1"/>
  <c r="J40" i="6"/>
  <c r="I40" i="6"/>
  <c r="G40" i="6"/>
  <c r="X39" i="6"/>
  <c r="Y39" i="6" s="1"/>
  <c r="Z39" i="6" s="1"/>
  <c r="V39" i="6"/>
  <c r="U39" i="6"/>
  <c r="M39" i="6"/>
  <c r="L39" i="6"/>
  <c r="K39" i="6"/>
  <c r="J39" i="6"/>
  <c r="I39" i="6"/>
  <c r="G39" i="6"/>
  <c r="Y38" i="6"/>
  <c r="Z38" i="6" s="1"/>
  <c r="X38" i="6"/>
  <c r="U38" i="6"/>
  <c r="V38" i="6" s="1"/>
  <c r="M38" i="6"/>
  <c r="K38" i="6"/>
  <c r="J38" i="6"/>
  <c r="I38" i="6"/>
  <c r="G38" i="6"/>
  <c r="Z37" i="6"/>
  <c r="AA37" i="6" s="1"/>
  <c r="AB37" i="6" s="1"/>
  <c r="Y37" i="6"/>
  <c r="X37" i="6"/>
  <c r="U37" i="6"/>
  <c r="V37" i="6" s="1"/>
  <c r="M37" i="6"/>
  <c r="K37" i="6"/>
  <c r="L41" i="6" s="1"/>
  <c r="J37" i="6"/>
  <c r="I37" i="6"/>
  <c r="G37" i="6"/>
  <c r="X36" i="6"/>
  <c r="Y36" i="6" s="1"/>
  <c r="Z36" i="6" s="1"/>
  <c r="V36" i="6"/>
  <c r="AA36" i="6" s="1"/>
  <c r="AB36" i="6" s="1"/>
  <c r="U36" i="6"/>
  <c r="M36" i="6"/>
  <c r="L36" i="6"/>
  <c r="K36" i="6"/>
  <c r="J36" i="6"/>
  <c r="I36" i="6"/>
  <c r="G36" i="6"/>
  <c r="X35" i="6"/>
  <c r="Y35" i="6" s="1"/>
  <c r="Z35" i="6" s="1"/>
  <c r="U35" i="6"/>
  <c r="V35" i="6" s="1"/>
  <c r="M35" i="6"/>
  <c r="K35" i="6"/>
  <c r="J35" i="6"/>
  <c r="X34" i="6"/>
  <c r="Y34" i="6" s="1"/>
  <c r="Z34" i="6" s="1"/>
  <c r="V34" i="6"/>
  <c r="AA34" i="6" s="1"/>
  <c r="AB34" i="6" s="1"/>
  <c r="U34" i="6"/>
  <c r="M34" i="6"/>
  <c r="L34" i="6"/>
  <c r="K34" i="6"/>
  <c r="J34" i="6"/>
  <c r="H34" i="6"/>
  <c r="F34" i="6"/>
  <c r="X33" i="6"/>
  <c r="Y33" i="6" s="1"/>
  <c r="Z33" i="6" s="1"/>
  <c r="U33" i="6"/>
  <c r="V33" i="6" s="1"/>
  <c r="M33" i="6"/>
  <c r="K33" i="6"/>
  <c r="J33" i="6"/>
  <c r="H33" i="6"/>
  <c r="F33" i="6"/>
  <c r="Y32" i="6"/>
  <c r="Z32" i="6" s="1"/>
  <c r="X32" i="6"/>
  <c r="U32" i="6"/>
  <c r="V32" i="6" s="1"/>
  <c r="AA32" i="6" s="1"/>
  <c r="AB32" i="6" s="1"/>
  <c r="M32" i="6"/>
  <c r="K32" i="6"/>
  <c r="J32" i="6"/>
  <c r="H32" i="6"/>
  <c r="F32" i="6"/>
  <c r="X31" i="6"/>
  <c r="Y31" i="6" s="1"/>
  <c r="Z31" i="6" s="1"/>
  <c r="V31" i="6"/>
  <c r="AA31" i="6" s="1"/>
  <c r="AB31" i="6" s="1"/>
  <c r="U31" i="6"/>
  <c r="M31" i="6"/>
  <c r="K31" i="6"/>
  <c r="L35" i="6" s="1"/>
  <c r="J31" i="6"/>
  <c r="H31" i="6"/>
  <c r="F31" i="6"/>
  <c r="X30" i="6"/>
  <c r="Y30" i="6" s="1"/>
  <c r="Z30" i="6" s="1"/>
  <c r="V30" i="6"/>
  <c r="AA30" i="6" s="1"/>
  <c r="AB30" i="6" s="1"/>
  <c r="U30" i="6"/>
  <c r="M30" i="6"/>
  <c r="K30" i="6"/>
  <c r="J30" i="6"/>
  <c r="H30" i="6"/>
  <c r="F30" i="6"/>
  <c r="Y29" i="6"/>
  <c r="Z29" i="6" s="1"/>
  <c r="AA29" i="6" s="1"/>
  <c r="AB29" i="6" s="1"/>
  <c r="X29" i="6"/>
  <c r="V29" i="6"/>
  <c r="U29" i="6"/>
  <c r="M29" i="6"/>
  <c r="K29" i="6"/>
  <c r="J29" i="6"/>
  <c r="H29" i="6"/>
  <c r="F29" i="6"/>
  <c r="Z28" i="6"/>
  <c r="Y28" i="6"/>
  <c r="X28" i="6"/>
  <c r="U28" i="6"/>
  <c r="V28" i="6" s="1"/>
  <c r="M28" i="6"/>
  <c r="K28" i="6"/>
  <c r="J28" i="6"/>
  <c r="H28" i="6"/>
  <c r="F28" i="6"/>
  <c r="Z27" i="6"/>
  <c r="AA27" i="6" s="1"/>
  <c r="AB27" i="6" s="1"/>
  <c r="Y27" i="6"/>
  <c r="X27" i="6"/>
  <c r="V27" i="6"/>
  <c r="U27" i="6"/>
  <c r="M27" i="6"/>
  <c r="K27" i="6"/>
  <c r="J27" i="6"/>
  <c r="H27" i="6"/>
  <c r="F27" i="6"/>
  <c r="X26" i="6"/>
  <c r="Y26" i="6" s="1"/>
  <c r="Z26" i="6" s="1"/>
  <c r="V26" i="6"/>
  <c r="AA26" i="6" s="1"/>
  <c r="AB26" i="6" s="1"/>
  <c r="U26" i="6"/>
  <c r="M26" i="6"/>
  <c r="K26" i="6"/>
  <c r="L28" i="6" s="1"/>
  <c r="J26" i="6"/>
  <c r="H26" i="6"/>
  <c r="F26" i="6"/>
  <c r="X25" i="6"/>
  <c r="Y25" i="6" s="1"/>
  <c r="Z25" i="6" s="1"/>
  <c r="V25" i="6"/>
  <c r="U25" i="6"/>
  <c r="M25" i="6"/>
  <c r="K25" i="6"/>
  <c r="J25" i="6"/>
  <c r="H25" i="6"/>
  <c r="F25" i="6"/>
  <c r="Y24" i="6"/>
  <c r="Z24" i="6" s="1"/>
  <c r="X24" i="6"/>
  <c r="U24" i="6"/>
  <c r="V24" i="6" s="1"/>
  <c r="M24" i="6"/>
  <c r="K24" i="6"/>
  <c r="J24" i="6"/>
  <c r="H24" i="6"/>
  <c r="F24" i="6"/>
  <c r="Y23" i="6"/>
  <c r="Z23" i="6" s="1"/>
  <c r="X23" i="6"/>
  <c r="V23" i="6"/>
  <c r="AA23" i="6" s="1"/>
  <c r="AB23" i="6" s="1"/>
  <c r="U23" i="6"/>
  <c r="M23" i="6"/>
  <c r="K23" i="6"/>
  <c r="L27" i="6" s="1"/>
  <c r="J23" i="6"/>
  <c r="H23" i="6"/>
  <c r="F23" i="6"/>
  <c r="X22" i="6"/>
  <c r="Y22" i="6" s="1"/>
  <c r="Z22" i="6" s="1"/>
  <c r="V22" i="6"/>
  <c r="AA22" i="6" s="1"/>
  <c r="AB22" i="6" s="1"/>
  <c r="U22" i="6"/>
  <c r="M22" i="6"/>
  <c r="K22" i="6"/>
  <c r="J22" i="6"/>
  <c r="H22" i="6"/>
  <c r="F22" i="6"/>
  <c r="Z21" i="6"/>
  <c r="Y21" i="6"/>
  <c r="X21" i="6"/>
  <c r="U21" i="6"/>
  <c r="V21" i="6" s="1"/>
  <c r="AA21" i="6" s="1"/>
  <c r="AB21" i="6" s="1"/>
  <c r="S21" i="6"/>
  <c r="Q21" i="6" s="1"/>
  <c r="M21" i="6"/>
  <c r="K21" i="6"/>
  <c r="L23" i="6" s="1"/>
  <c r="J21" i="6"/>
  <c r="H21" i="6"/>
  <c r="F21" i="6"/>
  <c r="Y20" i="6"/>
  <c r="Z20" i="6" s="1"/>
  <c r="X20" i="6"/>
  <c r="U20" i="6"/>
  <c r="V20" i="6" s="1"/>
  <c r="M20" i="6"/>
  <c r="L20" i="6"/>
  <c r="K20" i="6"/>
  <c r="L24" i="6" s="1"/>
  <c r="J20" i="6"/>
  <c r="H20" i="6"/>
  <c r="F20" i="6"/>
  <c r="Y19" i="6"/>
  <c r="Z19" i="6" s="1"/>
  <c r="X19" i="6"/>
  <c r="U19" i="6"/>
  <c r="V19" i="6" s="1"/>
  <c r="M19" i="6"/>
  <c r="K19" i="6"/>
  <c r="J19" i="6"/>
  <c r="H19" i="6"/>
  <c r="F19" i="6"/>
  <c r="Y18" i="6"/>
  <c r="Z18" i="6" s="1"/>
  <c r="X18" i="6"/>
  <c r="U18" i="6"/>
  <c r="V18" i="6" s="1"/>
  <c r="O18" i="6"/>
  <c r="M18" i="6"/>
  <c r="K18" i="6"/>
  <c r="J18" i="6"/>
  <c r="H18" i="6"/>
  <c r="F18" i="6"/>
  <c r="X17" i="6"/>
  <c r="Y17" i="6" s="1"/>
  <c r="Z17" i="6" s="1"/>
  <c r="V17" i="6"/>
  <c r="AA17" i="6" s="1"/>
  <c r="AB17" i="6" s="1"/>
  <c r="U17" i="6"/>
  <c r="Q17" i="6"/>
  <c r="M17" i="6"/>
  <c r="L17" i="6"/>
  <c r="K17" i="6"/>
  <c r="L19" i="6" s="1"/>
  <c r="J17" i="6"/>
  <c r="H17" i="6"/>
  <c r="F17" i="6"/>
  <c r="Y16" i="6"/>
  <c r="Z16" i="6" s="1"/>
  <c r="X16" i="6"/>
  <c r="U16" i="6"/>
  <c r="V16" i="6" s="1"/>
  <c r="Q16" i="6"/>
  <c r="R16" i="6" s="1"/>
  <c r="R20" i="6" s="1"/>
  <c r="S20" i="6" s="1"/>
  <c r="Q20" i="6" s="1"/>
  <c r="O16" i="6"/>
  <c r="M16" i="6"/>
  <c r="K16" i="6"/>
  <c r="J16" i="6"/>
  <c r="H16" i="6"/>
  <c r="F16" i="6"/>
  <c r="X15" i="6"/>
  <c r="Y15" i="6" s="1"/>
  <c r="Z15" i="6" s="1"/>
  <c r="U15" i="6"/>
  <c r="V15" i="6" s="1"/>
  <c r="R15" i="6"/>
  <c r="Q15" i="6"/>
  <c r="O15" i="6"/>
  <c r="M15" i="6"/>
  <c r="K15" i="6"/>
  <c r="J15" i="6"/>
  <c r="H15" i="6"/>
  <c r="F15" i="6"/>
  <c r="Z14" i="6"/>
  <c r="Y14" i="6"/>
  <c r="X14" i="6"/>
  <c r="U14" i="6"/>
  <c r="V14" i="6" s="1"/>
  <c r="AA14" i="6" s="1"/>
  <c r="AB14" i="6" s="1"/>
  <c r="Q14" i="6"/>
  <c r="M14" i="6"/>
  <c r="K14" i="6"/>
  <c r="L18" i="6" s="1"/>
  <c r="J14" i="6"/>
  <c r="H14" i="6"/>
  <c r="F14" i="6"/>
  <c r="X13" i="6"/>
  <c r="Y13" i="6" s="1"/>
  <c r="Z13" i="6" s="1"/>
  <c r="V13" i="6"/>
  <c r="AA13" i="6" s="1"/>
  <c r="AB13" i="6" s="1"/>
  <c r="U13" i="6"/>
  <c r="R13" i="6"/>
  <c r="M13" i="6"/>
  <c r="K13" i="6"/>
  <c r="J13" i="6"/>
  <c r="H13" i="6"/>
  <c r="F13" i="6"/>
  <c r="Z12" i="6"/>
  <c r="Y12" i="6"/>
  <c r="X12" i="6"/>
  <c r="U12" i="6"/>
  <c r="V12" i="6" s="1"/>
  <c r="AA12" i="6" s="1"/>
  <c r="AB12" i="6" s="1"/>
  <c r="Q12" i="6"/>
  <c r="R21" i="6" s="1"/>
  <c r="M12" i="6"/>
  <c r="K12" i="6"/>
  <c r="J12" i="6"/>
  <c r="H12" i="6"/>
  <c r="F12" i="6"/>
  <c r="X11" i="6"/>
  <c r="Y11" i="6" s="1"/>
  <c r="Z11" i="6" s="1"/>
  <c r="U11" i="6"/>
  <c r="V11" i="6" s="1"/>
  <c r="AA11" i="6" s="1"/>
  <c r="AB11" i="6" s="1"/>
  <c r="Q11" i="6"/>
  <c r="M11" i="6"/>
  <c r="L11" i="6"/>
  <c r="K11" i="6"/>
  <c r="J11" i="6"/>
  <c r="H11" i="6"/>
  <c r="F11" i="6"/>
  <c r="X10" i="6"/>
  <c r="Y10" i="6" s="1"/>
  <c r="Z10" i="6" s="1"/>
  <c r="U10" i="6"/>
  <c r="V10" i="6" s="1"/>
  <c r="M10" i="6"/>
  <c r="K10" i="6"/>
  <c r="J10" i="6"/>
  <c r="H10" i="6"/>
  <c r="F10" i="6"/>
  <c r="Y9" i="6"/>
  <c r="Z9" i="6" s="1"/>
  <c r="X9" i="6"/>
  <c r="U9" i="6"/>
  <c r="V9" i="6" s="1"/>
  <c r="M9" i="6"/>
  <c r="K9" i="6"/>
  <c r="L13" i="6" s="1"/>
  <c r="J9" i="6"/>
  <c r="H9" i="6"/>
  <c r="F9" i="6"/>
  <c r="AB8" i="6"/>
  <c r="X8" i="6"/>
  <c r="Y8" i="6" s="1"/>
  <c r="Z8" i="6" s="1"/>
  <c r="V8" i="6"/>
  <c r="AA8" i="6" s="1"/>
  <c r="U8" i="6"/>
  <c r="M8" i="6"/>
  <c r="K8" i="6"/>
  <c r="J8" i="6"/>
  <c r="H8" i="6"/>
  <c r="F8" i="6"/>
  <c r="X7" i="6"/>
  <c r="Y7" i="6" s="1"/>
  <c r="Z7" i="6" s="1"/>
  <c r="U7" i="6"/>
  <c r="V7" i="6" s="1"/>
  <c r="M7" i="6"/>
  <c r="K7" i="6"/>
  <c r="J7" i="6"/>
  <c r="H7" i="6"/>
  <c r="F7" i="6"/>
  <c r="Z6" i="6"/>
  <c r="Y6" i="6"/>
  <c r="X6" i="6"/>
  <c r="U6" i="6"/>
  <c r="V6" i="6" s="1"/>
  <c r="Q6" i="6"/>
  <c r="M6" i="6"/>
  <c r="K6" i="6"/>
  <c r="J6" i="6"/>
  <c r="H6" i="6"/>
  <c r="F6" i="6"/>
  <c r="Z5" i="6"/>
  <c r="X5" i="6"/>
  <c r="Y5" i="6" s="1"/>
  <c r="U5" i="6"/>
  <c r="V5" i="6" s="1"/>
  <c r="Q5" i="6"/>
  <c r="M5" i="6"/>
  <c r="K5" i="6"/>
  <c r="J5" i="6"/>
  <c r="H5" i="6"/>
  <c r="F5" i="6"/>
  <c r="X4" i="6"/>
  <c r="Y4" i="6" s="1"/>
  <c r="Z4" i="6" s="1"/>
  <c r="V4" i="6"/>
  <c r="AA4" i="6" s="1"/>
  <c r="AB4" i="6" s="1"/>
  <c r="U4" i="6"/>
  <c r="Q4" i="6"/>
  <c r="O4" i="6"/>
  <c r="M4" i="6"/>
  <c r="K4" i="6"/>
  <c r="J4" i="6"/>
  <c r="H4" i="6"/>
  <c r="F4" i="6"/>
  <c r="Y3" i="6"/>
  <c r="Z3" i="6" s="1"/>
  <c r="X3" i="6"/>
  <c r="U3" i="6"/>
  <c r="V3" i="6" s="1"/>
  <c r="AA3" i="6" s="1"/>
  <c r="AB3" i="6" s="1"/>
  <c r="Q3" i="6"/>
  <c r="O3" i="6"/>
  <c r="M3" i="6"/>
  <c r="K3" i="6"/>
  <c r="L7" i="6" s="1"/>
  <c r="J3" i="6"/>
  <c r="H3" i="6"/>
  <c r="F3" i="6"/>
  <c r="X2" i="6"/>
  <c r="Y2" i="6" s="1"/>
  <c r="Z2" i="6" s="1"/>
  <c r="V2" i="6"/>
  <c r="AA2" i="6" s="1"/>
  <c r="AB2" i="6" s="1"/>
  <c r="U2" i="6"/>
  <c r="Q2" i="6"/>
  <c r="M2" i="6"/>
  <c r="H2" i="6"/>
  <c r="F2" i="6"/>
  <c r="Q1" i="6"/>
  <c r="X122" i="5"/>
  <c r="Y122" i="5" s="1"/>
  <c r="Z122" i="5" s="1"/>
  <c r="U122" i="5"/>
  <c r="V122" i="5" s="1"/>
  <c r="AA122" i="5" s="1"/>
  <c r="AB122" i="5" s="1"/>
  <c r="M122" i="5"/>
  <c r="L122" i="5"/>
  <c r="K122" i="5"/>
  <c r="J122" i="5"/>
  <c r="I122" i="5"/>
  <c r="G122" i="5"/>
  <c r="Y121" i="5"/>
  <c r="Z121" i="5" s="1"/>
  <c r="X121" i="5"/>
  <c r="V121" i="5"/>
  <c r="AA121" i="5" s="1"/>
  <c r="AB121" i="5" s="1"/>
  <c r="U121" i="5"/>
  <c r="M121" i="5"/>
  <c r="L121" i="5"/>
  <c r="K121" i="5"/>
  <c r="J121" i="5"/>
  <c r="I121" i="5"/>
  <c r="G121" i="5"/>
  <c r="X120" i="5"/>
  <c r="Y120" i="5" s="1"/>
  <c r="Z120" i="5" s="1"/>
  <c r="U120" i="5"/>
  <c r="V120" i="5" s="1"/>
  <c r="M120" i="5"/>
  <c r="K120" i="5"/>
  <c r="J120" i="5"/>
  <c r="I120" i="5"/>
  <c r="G120" i="5"/>
  <c r="Y119" i="5"/>
  <c r="Z119" i="5" s="1"/>
  <c r="X119" i="5"/>
  <c r="U119" i="5"/>
  <c r="V119" i="5" s="1"/>
  <c r="AA119" i="5" s="1"/>
  <c r="AB119" i="5" s="1"/>
  <c r="M119" i="5"/>
  <c r="L119" i="5"/>
  <c r="K119" i="5"/>
  <c r="J119" i="5"/>
  <c r="I119" i="5"/>
  <c r="G119" i="5"/>
  <c r="X118" i="5"/>
  <c r="Y118" i="5" s="1"/>
  <c r="Z118" i="5" s="1"/>
  <c r="AA118" i="5" s="1"/>
  <c r="AB118" i="5" s="1"/>
  <c r="V118" i="5"/>
  <c r="U118" i="5"/>
  <c r="M118" i="5"/>
  <c r="L118" i="5"/>
  <c r="K118" i="5"/>
  <c r="L120" i="5" s="1"/>
  <c r="J118" i="5"/>
  <c r="I118" i="5"/>
  <c r="G118" i="5"/>
  <c r="X117" i="5"/>
  <c r="Y117" i="5" s="1"/>
  <c r="Z117" i="5" s="1"/>
  <c r="AA117" i="5" s="1"/>
  <c r="AB117" i="5" s="1"/>
  <c r="U117" i="5"/>
  <c r="V117" i="5" s="1"/>
  <c r="M117" i="5"/>
  <c r="L117" i="5"/>
  <c r="K117" i="5"/>
  <c r="J117" i="5"/>
  <c r="I117" i="5"/>
  <c r="G117" i="5"/>
  <c r="Y116" i="5"/>
  <c r="Z116" i="5" s="1"/>
  <c r="X116" i="5"/>
  <c r="V116" i="5"/>
  <c r="U116" i="5"/>
  <c r="M116" i="5"/>
  <c r="K116" i="5"/>
  <c r="J116" i="5"/>
  <c r="I116" i="5"/>
  <c r="G116" i="5"/>
  <c r="Z115" i="5"/>
  <c r="X115" i="5"/>
  <c r="Y115" i="5" s="1"/>
  <c r="U115" i="5"/>
  <c r="V115" i="5" s="1"/>
  <c r="AA115" i="5" s="1"/>
  <c r="AB115" i="5" s="1"/>
  <c r="M115" i="5"/>
  <c r="K115" i="5"/>
  <c r="J115" i="5"/>
  <c r="I115" i="5"/>
  <c r="G115" i="5"/>
  <c r="X114" i="5"/>
  <c r="Y114" i="5" s="1"/>
  <c r="Z114" i="5" s="1"/>
  <c r="AA114" i="5" s="1"/>
  <c r="AB114" i="5" s="1"/>
  <c r="V114" i="5"/>
  <c r="U114" i="5"/>
  <c r="M114" i="5"/>
  <c r="K114" i="5"/>
  <c r="J114" i="5"/>
  <c r="I114" i="5"/>
  <c r="G114" i="5"/>
  <c r="X113" i="5"/>
  <c r="Y113" i="5" s="1"/>
  <c r="Z113" i="5" s="1"/>
  <c r="AA113" i="5" s="1"/>
  <c r="AB113" i="5" s="1"/>
  <c r="V113" i="5"/>
  <c r="U113" i="5"/>
  <c r="M113" i="5"/>
  <c r="K113" i="5"/>
  <c r="J113" i="5"/>
  <c r="I113" i="5"/>
  <c r="G113" i="5"/>
  <c r="Y112" i="5"/>
  <c r="Z112" i="5" s="1"/>
  <c r="AA112" i="5" s="1"/>
  <c r="AB112" i="5" s="1"/>
  <c r="X112" i="5"/>
  <c r="U112" i="5"/>
  <c r="V112" i="5" s="1"/>
  <c r="M112" i="5"/>
  <c r="K112" i="5"/>
  <c r="L116" i="5" s="1"/>
  <c r="J112" i="5"/>
  <c r="I112" i="5"/>
  <c r="G112" i="5"/>
  <c r="Z111" i="5"/>
  <c r="Y111" i="5"/>
  <c r="X111" i="5"/>
  <c r="U111" i="5"/>
  <c r="V111" i="5" s="1"/>
  <c r="AA111" i="5" s="1"/>
  <c r="AB111" i="5" s="1"/>
  <c r="M111" i="5"/>
  <c r="K111" i="5"/>
  <c r="L115" i="5" s="1"/>
  <c r="J111" i="5"/>
  <c r="I111" i="5"/>
  <c r="G111" i="5"/>
  <c r="X110" i="5"/>
  <c r="Y110" i="5" s="1"/>
  <c r="Z110" i="5" s="1"/>
  <c r="U110" i="5"/>
  <c r="V110" i="5" s="1"/>
  <c r="AA110" i="5" s="1"/>
  <c r="AB110" i="5" s="1"/>
  <c r="M110" i="5"/>
  <c r="K110" i="5"/>
  <c r="J110" i="5"/>
  <c r="I110" i="5"/>
  <c r="G110" i="5"/>
  <c r="Y109" i="5"/>
  <c r="Z109" i="5" s="1"/>
  <c r="X109" i="5"/>
  <c r="U109" i="5"/>
  <c r="V109" i="5" s="1"/>
  <c r="AA109" i="5" s="1"/>
  <c r="AB109" i="5" s="1"/>
  <c r="M109" i="5"/>
  <c r="K109" i="5"/>
  <c r="J109" i="5"/>
  <c r="I109" i="5"/>
  <c r="G109" i="5"/>
  <c r="X108" i="5"/>
  <c r="Y108" i="5" s="1"/>
  <c r="Z108" i="5" s="1"/>
  <c r="U108" i="5"/>
  <c r="V108" i="5" s="1"/>
  <c r="AA108" i="5" s="1"/>
  <c r="AB108" i="5" s="1"/>
  <c r="M108" i="5"/>
  <c r="K108" i="5"/>
  <c r="J108" i="5"/>
  <c r="I108" i="5"/>
  <c r="G108" i="5"/>
  <c r="Y107" i="5"/>
  <c r="Z107" i="5" s="1"/>
  <c r="AA107" i="5" s="1"/>
  <c r="AB107" i="5" s="1"/>
  <c r="X107" i="5"/>
  <c r="V107" i="5"/>
  <c r="U107" i="5"/>
  <c r="M107" i="5"/>
  <c r="K107" i="5"/>
  <c r="J107" i="5"/>
  <c r="I107" i="5"/>
  <c r="G107" i="5"/>
  <c r="X106" i="5"/>
  <c r="Y106" i="5" s="1"/>
  <c r="Z106" i="5" s="1"/>
  <c r="V106" i="5"/>
  <c r="AA106" i="5" s="1"/>
  <c r="AB106" i="5" s="1"/>
  <c r="U106" i="5"/>
  <c r="M106" i="5"/>
  <c r="K106" i="5"/>
  <c r="J106" i="5"/>
  <c r="I106" i="5"/>
  <c r="G106" i="5"/>
  <c r="Y105" i="5"/>
  <c r="Z105" i="5" s="1"/>
  <c r="X105" i="5"/>
  <c r="U105" i="5"/>
  <c r="V105" i="5" s="1"/>
  <c r="M105" i="5"/>
  <c r="L105" i="5"/>
  <c r="K105" i="5"/>
  <c r="J105" i="5"/>
  <c r="I105" i="5"/>
  <c r="G105" i="5"/>
  <c r="Y104" i="5"/>
  <c r="Z104" i="5" s="1"/>
  <c r="X104" i="5"/>
  <c r="U104" i="5"/>
  <c r="V104" i="5" s="1"/>
  <c r="M104" i="5"/>
  <c r="K104" i="5"/>
  <c r="J104" i="5"/>
  <c r="I104" i="5"/>
  <c r="G104" i="5"/>
  <c r="X103" i="5"/>
  <c r="Y103" i="5" s="1"/>
  <c r="Z103" i="5" s="1"/>
  <c r="U103" i="5"/>
  <c r="V103" i="5" s="1"/>
  <c r="AA103" i="5" s="1"/>
  <c r="AB103" i="5" s="1"/>
  <c r="M103" i="5"/>
  <c r="K103" i="5"/>
  <c r="J103" i="5"/>
  <c r="I103" i="5"/>
  <c r="G103" i="5"/>
  <c r="AB102" i="5"/>
  <c r="Y102" i="5"/>
  <c r="Z102" i="5" s="1"/>
  <c r="X102" i="5"/>
  <c r="V102" i="5"/>
  <c r="AA102" i="5" s="1"/>
  <c r="U102" i="5"/>
  <c r="M102" i="5"/>
  <c r="K102" i="5"/>
  <c r="L106" i="5" s="1"/>
  <c r="J102" i="5"/>
  <c r="I102" i="5"/>
  <c r="G102" i="5"/>
  <c r="Y101" i="5"/>
  <c r="Z101" i="5" s="1"/>
  <c r="AA101" i="5" s="1"/>
  <c r="AB101" i="5" s="1"/>
  <c r="X101" i="5"/>
  <c r="V101" i="5"/>
  <c r="U101" i="5"/>
  <c r="M101" i="5"/>
  <c r="K101" i="5"/>
  <c r="J101" i="5"/>
  <c r="I101" i="5"/>
  <c r="G101" i="5"/>
  <c r="AA100" i="5"/>
  <c r="AB100" i="5" s="1"/>
  <c r="Y100" i="5"/>
  <c r="Z100" i="5" s="1"/>
  <c r="X100" i="5"/>
  <c r="U100" i="5"/>
  <c r="V100" i="5" s="1"/>
  <c r="M100" i="5"/>
  <c r="K100" i="5"/>
  <c r="J100" i="5"/>
  <c r="I100" i="5"/>
  <c r="G100" i="5"/>
  <c r="AA99" i="5"/>
  <c r="AB99" i="5" s="1"/>
  <c r="Z99" i="5"/>
  <c r="Y99" i="5"/>
  <c r="X99" i="5"/>
  <c r="V99" i="5"/>
  <c r="U99" i="5"/>
  <c r="M99" i="5"/>
  <c r="K99" i="5"/>
  <c r="J99" i="5"/>
  <c r="I99" i="5"/>
  <c r="G99" i="5"/>
  <c r="X98" i="5"/>
  <c r="Y98" i="5" s="1"/>
  <c r="Z98" i="5" s="1"/>
  <c r="U98" i="5"/>
  <c r="V98" i="5" s="1"/>
  <c r="AA98" i="5" s="1"/>
  <c r="AB98" i="5" s="1"/>
  <c r="M98" i="5"/>
  <c r="K98" i="5"/>
  <c r="J98" i="5"/>
  <c r="I98" i="5"/>
  <c r="G98" i="5"/>
  <c r="Y97" i="5"/>
  <c r="Z97" i="5" s="1"/>
  <c r="X97" i="5"/>
  <c r="V97" i="5"/>
  <c r="U97" i="5"/>
  <c r="M97" i="5"/>
  <c r="K97" i="5"/>
  <c r="J97" i="5"/>
  <c r="I97" i="5"/>
  <c r="G97" i="5"/>
  <c r="X96" i="5"/>
  <c r="Y96" i="5" s="1"/>
  <c r="Z96" i="5" s="1"/>
  <c r="U96" i="5"/>
  <c r="V96" i="5" s="1"/>
  <c r="M96" i="5"/>
  <c r="K96" i="5"/>
  <c r="J96" i="5"/>
  <c r="I96" i="5"/>
  <c r="G96" i="5"/>
  <c r="X95" i="5"/>
  <c r="Y95" i="5" s="1"/>
  <c r="Z95" i="5" s="1"/>
  <c r="V95" i="5"/>
  <c r="AA95" i="5" s="1"/>
  <c r="AB95" i="5" s="1"/>
  <c r="U95" i="5"/>
  <c r="M95" i="5"/>
  <c r="K95" i="5"/>
  <c r="J95" i="5"/>
  <c r="I95" i="5"/>
  <c r="G95" i="5"/>
  <c r="AB94" i="5"/>
  <c r="X94" i="5"/>
  <c r="Y94" i="5" s="1"/>
  <c r="Z94" i="5" s="1"/>
  <c r="AA94" i="5" s="1"/>
  <c r="V94" i="5"/>
  <c r="U94" i="5"/>
  <c r="M94" i="5"/>
  <c r="K94" i="5"/>
  <c r="J94" i="5"/>
  <c r="I94" i="5"/>
  <c r="G94" i="5"/>
  <c r="Y93" i="5"/>
  <c r="Z93" i="5" s="1"/>
  <c r="AA93" i="5" s="1"/>
  <c r="AB93" i="5" s="1"/>
  <c r="X93" i="5"/>
  <c r="U93" i="5"/>
  <c r="V93" i="5" s="1"/>
  <c r="M93" i="5"/>
  <c r="K93" i="5"/>
  <c r="J93" i="5"/>
  <c r="I93" i="5"/>
  <c r="G93" i="5"/>
  <c r="Y92" i="5"/>
  <c r="Z92" i="5" s="1"/>
  <c r="AA92" i="5" s="1"/>
  <c r="AB92" i="5" s="1"/>
  <c r="X92" i="5"/>
  <c r="V92" i="5"/>
  <c r="U92" i="5"/>
  <c r="M92" i="5"/>
  <c r="K92" i="5"/>
  <c r="J92" i="5"/>
  <c r="I92" i="5"/>
  <c r="G92" i="5"/>
  <c r="X91" i="5"/>
  <c r="Y91" i="5" s="1"/>
  <c r="Z91" i="5" s="1"/>
  <c r="U91" i="5"/>
  <c r="V91" i="5" s="1"/>
  <c r="AA91" i="5" s="1"/>
  <c r="AB91" i="5" s="1"/>
  <c r="M91" i="5"/>
  <c r="K91" i="5"/>
  <c r="L95" i="5" s="1"/>
  <c r="J91" i="5"/>
  <c r="I91" i="5"/>
  <c r="G91" i="5"/>
  <c r="X90" i="5"/>
  <c r="Y90" i="5" s="1"/>
  <c r="Z90" i="5" s="1"/>
  <c r="V90" i="5"/>
  <c r="AA90" i="5" s="1"/>
  <c r="AB90" i="5" s="1"/>
  <c r="U90" i="5"/>
  <c r="M90" i="5"/>
  <c r="K90" i="5"/>
  <c r="L94" i="5" s="1"/>
  <c r="J90" i="5"/>
  <c r="I90" i="5"/>
  <c r="G90" i="5"/>
  <c r="AB89" i="5"/>
  <c r="X89" i="5"/>
  <c r="Y89" i="5" s="1"/>
  <c r="Z89" i="5" s="1"/>
  <c r="AA89" i="5" s="1"/>
  <c r="V89" i="5"/>
  <c r="U89" i="5"/>
  <c r="M89" i="5"/>
  <c r="K89" i="5"/>
  <c r="L93" i="5" s="1"/>
  <c r="J89" i="5"/>
  <c r="I89" i="5"/>
  <c r="G89" i="5"/>
  <c r="Y88" i="5"/>
  <c r="Z88" i="5" s="1"/>
  <c r="X88" i="5"/>
  <c r="U88" i="5"/>
  <c r="V88" i="5" s="1"/>
  <c r="AA88" i="5" s="1"/>
  <c r="AB88" i="5" s="1"/>
  <c r="M88" i="5"/>
  <c r="K88" i="5"/>
  <c r="J88" i="5"/>
  <c r="I88" i="5"/>
  <c r="G88" i="5"/>
  <c r="Z87" i="5"/>
  <c r="Y87" i="5"/>
  <c r="X87" i="5"/>
  <c r="V87" i="5"/>
  <c r="AA87" i="5" s="1"/>
  <c r="AB87" i="5" s="1"/>
  <c r="U87" i="5"/>
  <c r="M87" i="5"/>
  <c r="K87" i="5"/>
  <c r="L91" i="5" s="1"/>
  <c r="J87" i="5"/>
  <c r="I87" i="5"/>
  <c r="G87" i="5"/>
  <c r="AB86" i="5"/>
  <c r="X86" i="5"/>
  <c r="Y86" i="5" s="1"/>
  <c r="Z86" i="5" s="1"/>
  <c r="U86" i="5"/>
  <c r="V86" i="5" s="1"/>
  <c r="AA86" i="5" s="1"/>
  <c r="M86" i="5"/>
  <c r="K86" i="5"/>
  <c r="L90" i="5" s="1"/>
  <c r="J86" i="5"/>
  <c r="I86" i="5"/>
  <c r="G86" i="5"/>
  <c r="AB85" i="5"/>
  <c r="Y85" i="5"/>
  <c r="Z85" i="5" s="1"/>
  <c r="X85" i="5"/>
  <c r="U85" i="5"/>
  <c r="V85" i="5" s="1"/>
  <c r="AA85" i="5" s="1"/>
  <c r="M85" i="5"/>
  <c r="K85" i="5"/>
  <c r="J85" i="5"/>
  <c r="I85" i="5"/>
  <c r="G85" i="5"/>
  <c r="X84" i="5"/>
  <c r="Y84" i="5" s="1"/>
  <c r="Z84" i="5" s="1"/>
  <c r="U84" i="5"/>
  <c r="V84" i="5" s="1"/>
  <c r="M84" i="5"/>
  <c r="K84" i="5"/>
  <c r="L88" i="5" s="1"/>
  <c r="J84" i="5"/>
  <c r="I84" i="5"/>
  <c r="G84" i="5"/>
  <c r="X83" i="5"/>
  <c r="Y83" i="5" s="1"/>
  <c r="Z83" i="5" s="1"/>
  <c r="V83" i="5"/>
  <c r="AA83" i="5" s="1"/>
  <c r="AB83" i="5" s="1"/>
  <c r="U83" i="5"/>
  <c r="M83" i="5"/>
  <c r="K83" i="5"/>
  <c r="J83" i="5"/>
  <c r="I83" i="5"/>
  <c r="G83" i="5"/>
  <c r="X82" i="5"/>
  <c r="Y82" i="5" s="1"/>
  <c r="Z82" i="5" s="1"/>
  <c r="AA82" i="5" s="1"/>
  <c r="AB82" i="5" s="1"/>
  <c r="V82" i="5"/>
  <c r="U82" i="5"/>
  <c r="M82" i="5"/>
  <c r="K82" i="5"/>
  <c r="J82" i="5"/>
  <c r="I82" i="5"/>
  <c r="G82" i="5"/>
  <c r="Y81" i="5"/>
  <c r="Z81" i="5" s="1"/>
  <c r="AA81" i="5" s="1"/>
  <c r="AB81" i="5" s="1"/>
  <c r="X81" i="5"/>
  <c r="U81" i="5"/>
  <c r="V81" i="5" s="1"/>
  <c r="M81" i="5"/>
  <c r="L81" i="5"/>
  <c r="K81" i="5"/>
  <c r="J81" i="5"/>
  <c r="I81" i="5"/>
  <c r="G81" i="5"/>
  <c r="Y80" i="5"/>
  <c r="Z80" i="5" s="1"/>
  <c r="X80" i="5"/>
  <c r="U80" i="5"/>
  <c r="V80" i="5" s="1"/>
  <c r="M80" i="5"/>
  <c r="K80" i="5"/>
  <c r="J80" i="5"/>
  <c r="I80" i="5"/>
  <c r="G80" i="5"/>
  <c r="X79" i="5"/>
  <c r="Y79" i="5" s="1"/>
  <c r="Z79" i="5" s="1"/>
  <c r="U79" i="5"/>
  <c r="V79" i="5" s="1"/>
  <c r="M79" i="5"/>
  <c r="K79" i="5"/>
  <c r="L83" i="5" s="1"/>
  <c r="J79" i="5"/>
  <c r="I79" i="5"/>
  <c r="G79" i="5"/>
  <c r="X78" i="5"/>
  <c r="Y78" i="5" s="1"/>
  <c r="Z78" i="5" s="1"/>
  <c r="V78" i="5"/>
  <c r="AA78" i="5" s="1"/>
  <c r="AB78" i="5" s="1"/>
  <c r="U78" i="5"/>
  <c r="M78" i="5"/>
  <c r="K78" i="5"/>
  <c r="L82" i="5" s="1"/>
  <c r="J78" i="5"/>
  <c r="I78" i="5"/>
  <c r="G78" i="5"/>
  <c r="X77" i="5"/>
  <c r="Y77" i="5" s="1"/>
  <c r="Z77" i="5" s="1"/>
  <c r="AA77" i="5" s="1"/>
  <c r="AB77" i="5" s="1"/>
  <c r="V77" i="5"/>
  <c r="U77" i="5"/>
  <c r="M77" i="5"/>
  <c r="K77" i="5"/>
  <c r="J77" i="5"/>
  <c r="I77" i="5"/>
  <c r="G77" i="5"/>
  <c r="Y76" i="5"/>
  <c r="Z76" i="5" s="1"/>
  <c r="X76" i="5"/>
  <c r="U76" i="5"/>
  <c r="V76" i="5" s="1"/>
  <c r="AA76" i="5" s="1"/>
  <c r="AB76" i="5" s="1"/>
  <c r="M76" i="5"/>
  <c r="K76" i="5"/>
  <c r="J76" i="5"/>
  <c r="I76" i="5"/>
  <c r="G76" i="5"/>
  <c r="Z75" i="5"/>
  <c r="Y75" i="5"/>
  <c r="X75" i="5"/>
  <c r="V75" i="5"/>
  <c r="AA75" i="5" s="1"/>
  <c r="AB75" i="5" s="1"/>
  <c r="U75" i="5"/>
  <c r="M75" i="5"/>
  <c r="K75" i="5"/>
  <c r="J75" i="5"/>
  <c r="I75" i="5"/>
  <c r="G75" i="5"/>
  <c r="X74" i="5"/>
  <c r="Y74" i="5" s="1"/>
  <c r="Z74" i="5" s="1"/>
  <c r="U74" i="5"/>
  <c r="V74" i="5" s="1"/>
  <c r="AA74" i="5" s="1"/>
  <c r="AB74" i="5" s="1"/>
  <c r="M74" i="5"/>
  <c r="K74" i="5"/>
  <c r="L78" i="5" s="1"/>
  <c r="J74" i="5"/>
  <c r="I74" i="5"/>
  <c r="G74" i="5"/>
  <c r="Y73" i="5"/>
  <c r="Z73" i="5" s="1"/>
  <c r="X73" i="5"/>
  <c r="U73" i="5"/>
  <c r="V73" i="5" s="1"/>
  <c r="AA73" i="5" s="1"/>
  <c r="AB73" i="5" s="1"/>
  <c r="M73" i="5"/>
  <c r="K73" i="5"/>
  <c r="J73" i="5"/>
  <c r="I73" i="5"/>
  <c r="G73" i="5"/>
  <c r="X72" i="5"/>
  <c r="Y72" i="5" s="1"/>
  <c r="Z72" i="5" s="1"/>
  <c r="U72" i="5"/>
  <c r="V72" i="5" s="1"/>
  <c r="M72" i="5"/>
  <c r="K72" i="5"/>
  <c r="J72" i="5"/>
  <c r="I72" i="5"/>
  <c r="G72" i="5"/>
  <c r="Y71" i="5"/>
  <c r="Z71" i="5" s="1"/>
  <c r="AA71" i="5" s="1"/>
  <c r="AB71" i="5" s="1"/>
  <c r="X71" i="5"/>
  <c r="V71" i="5"/>
  <c r="U71" i="5"/>
  <c r="M71" i="5"/>
  <c r="K71" i="5"/>
  <c r="J71" i="5"/>
  <c r="I71" i="5"/>
  <c r="G71" i="5"/>
  <c r="AB70" i="5"/>
  <c r="X70" i="5"/>
  <c r="Y70" i="5" s="1"/>
  <c r="Z70" i="5" s="1"/>
  <c r="V70" i="5"/>
  <c r="AA70" i="5" s="1"/>
  <c r="U70" i="5"/>
  <c r="M70" i="5"/>
  <c r="K70" i="5"/>
  <c r="J70" i="5"/>
  <c r="I70" i="5"/>
  <c r="G70" i="5"/>
  <c r="Y69" i="5"/>
  <c r="Z69" i="5" s="1"/>
  <c r="X69" i="5"/>
  <c r="U69" i="5"/>
  <c r="V69" i="5" s="1"/>
  <c r="AA69" i="5" s="1"/>
  <c r="AB69" i="5" s="1"/>
  <c r="M69" i="5"/>
  <c r="K69" i="5"/>
  <c r="J69" i="5"/>
  <c r="I69" i="5"/>
  <c r="G69" i="5"/>
  <c r="Y68" i="5"/>
  <c r="Z68" i="5" s="1"/>
  <c r="X68" i="5"/>
  <c r="U68" i="5"/>
  <c r="V68" i="5" s="1"/>
  <c r="AA68" i="5" s="1"/>
  <c r="AB68" i="5" s="1"/>
  <c r="M68" i="5"/>
  <c r="K68" i="5"/>
  <c r="J68" i="5"/>
  <c r="I68" i="5"/>
  <c r="G68" i="5"/>
  <c r="X67" i="5"/>
  <c r="Y67" i="5" s="1"/>
  <c r="Z67" i="5" s="1"/>
  <c r="U67" i="5"/>
  <c r="V67" i="5" s="1"/>
  <c r="AA67" i="5" s="1"/>
  <c r="AB67" i="5" s="1"/>
  <c r="M67" i="5"/>
  <c r="K67" i="5"/>
  <c r="J67" i="5"/>
  <c r="I67" i="5"/>
  <c r="G67" i="5"/>
  <c r="AB66" i="5"/>
  <c r="Y66" i="5"/>
  <c r="Z66" i="5" s="1"/>
  <c r="X66" i="5"/>
  <c r="V66" i="5"/>
  <c r="AA66" i="5" s="1"/>
  <c r="U66" i="5"/>
  <c r="M66" i="5"/>
  <c r="K66" i="5"/>
  <c r="L70" i="5" s="1"/>
  <c r="J66" i="5"/>
  <c r="I66" i="5"/>
  <c r="G66" i="5"/>
  <c r="Y65" i="5"/>
  <c r="Z65" i="5" s="1"/>
  <c r="AA65" i="5" s="1"/>
  <c r="AB65" i="5" s="1"/>
  <c r="X65" i="5"/>
  <c r="V65" i="5"/>
  <c r="U65" i="5"/>
  <c r="M65" i="5"/>
  <c r="K65" i="5"/>
  <c r="J65" i="5"/>
  <c r="I65" i="5"/>
  <c r="G65" i="5"/>
  <c r="Y64" i="5"/>
  <c r="Z64" i="5" s="1"/>
  <c r="AA64" i="5" s="1"/>
  <c r="AB64" i="5" s="1"/>
  <c r="X64" i="5"/>
  <c r="U64" i="5"/>
  <c r="V64" i="5" s="1"/>
  <c r="M64" i="5"/>
  <c r="K64" i="5"/>
  <c r="J64" i="5"/>
  <c r="I64" i="5"/>
  <c r="G64" i="5"/>
  <c r="AA63" i="5"/>
  <c r="AB63" i="5" s="1"/>
  <c r="Z63" i="5"/>
  <c r="Y63" i="5"/>
  <c r="X63" i="5"/>
  <c r="V63" i="5"/>
  <c r="U63" i="5"/>
  <c r="M63" i="5"/>
  <c r="L63" i="5"/>
  <c r="K63" i="5"/>
  <c r="J63" i="5"/>
  <c r="I63" i="5"/>
  <c r="G63" i="5"/>
  <c r="AB62" i="5"/>
  <c r="X62" i="5"/>
  <c r="Y62" i="5" s="1"/>
  <c r="Z62" i="5" s="1"/>
  <c r="U62" i="5"/>
  <c r="V62" i="5" s="1"/>
  <c r="AA62" i="5" s="1"/>
  <c r="M62" i="5"/>
  <c r="K62" i="5"/>
  <c r="L65" i="5" s="1"/>
  <c r="J62" i="5"/>
  <c r="I62" i="5"/>
  <c r="G62" i="5"/>
  <c r="Y61" i="5"/>
  <c r="Z61" i="5" s="1"/>
  <c r="X61" i="5"/>
  <c r="V61" i="5"/>
  <c r="U61" i="5"/>
  <c r="M61" i="5"/>
  <c r="K61" i="5"/>
  <c r="J61" i="5"/>
  <c r="I61" i="5"/>
  <c r="G61" i="5"/>
  <c r="X60" i="5"/>
  <c r="Y60" i="5" s="1"/>
  <c r="Z60" i="5" s="1"/>
  <c r="U60" i="5"/>
  <c r="V60" i="5" s="1"/>
  <c r="AA60" i="5" s="1"/>
  <c r="AB60" i="5" s="1"/>
  <c r="M60" i="5"/>
  <c r="K60" i="5"/>
  <c r="J60" i="5"/>
  <c r="I60" i="5"/>
  <c r="G60" i="5"/>
  <c r="X59" i="5"/>
  <c r="Y59" i="5" s="1"/>
  <c r="Z59" i="5" s="1"/>
  <c r="AA59" i="5" s="1"/>
  <c r="AB59" i="5" s="1"/>
  <c r="V59" i="5"/>
  <c r="U59" i="5"/>
  <c r="M59" i="5"/>
  <c r="K59" i="5"/>
  <c r="J59" i="5"/>
  <c r="I59" i="5"/>
  <c r="G59" i="5"/>
  <c r="AB58" i="5"/>
  <c r="X58" i="5"/>
  <c r="Y58" i="5" s="1"/>
  <c r="Z58" i="5" s="1"/>
  <c r="AA58" i="5" s="1"/>
  <c r="V58" i="5"/>
  <c r="U58" i="5"/>
  <c r="M58" i="5"/>
  <c r="K58" i="5"/>
  <c r="J58" i="5"/>
  <c r="I58" i="5"/>
  <c r="G58" i="5"/>
  <c r="Y57" i="5"/>
  <c r="Z57" i="5" s="1"/>
  <c r="AA57" i="5" s="1"/>
  <c r="AB57" i="5" s="1"/>
  <c r="X57" i="5"/>
  <c r="U57" i="5"/>
  <c r="V57" i="5" s="1"/>
  <c r="M57" i="5"/>
  <c r="K57" i="5"/>
  <c r="J57" i="5"/>
  <c r="I57" i="5"/>
  <c r="G57" i="5"/>
  <c r="Y56" i="5"/>
  <c r="Z56" i="5" s="1"/>
  <c r="AA56" i="5" s="1"/>
  <c r="AB56" i="5" s="1"/>
  <c r="X56" i="5"/>
  <c r="V56" i="5"/>
  <c r="U56" i="5"/>
  <c r="M56" i="5"/>
  <c r="K56" i="5"/>
  <c r="J56" i="5"/>
  <c r="I56" i="5"/>
  <c r="G56" i="5"/>
  <c r="Y55" i="5"/>
  <c r="Z55" i="5" s="1"/>
  <c r="AA55" i="5" s="1"/>
  <c r="AB55" i="5" s="1"/>
  <c r="X55" i="5"/>
  <c r="V55" i="5"/>
  <c r="U55" i="5"/>
  <c r="M55" i="5"/>
  <c r="K55" i="5"/>
  <c r="L59" i="5" s="1"/>
  <c r="J55" i="5"/>
  <c r="I55" i="5"/>
  <c r="G55" i="5"/>
  <c r="Y54" i="5"/>
  <c r="Z54" i="5" s="1"/>
  <c r="AA54" i="5" s="1"/>
  <c r="AB54" i="5" s="1"/>
  <c r="X54" i="5"/>
  <c r="V54" i="5"/>
  <c r="U54" i="5"/>
  <c r="M54" i="5"/>
  <c r="K54" i="5"/>
  <c r="L58" i="5" s="1"/>
  <c r="J54" i="5"/>
  <c r="I54" i="5"/>
  <c r="G54" i="5"/>
  <c r="X53" i="5"/>
  <c r="Y53" i="5" s="1"/>
  <c r="Z53" i="5" s="1"/>
  <c r="AA53" i="5" s="1"/>
  <c r="AB53" i="5" s="1"/>
  <c r="V53" i="5"/>
  <c r="U53" i="5"/>
  <c r="M53" i="5"/>
  <c r="K53" i="5"/>
  <c r="L57" i="5" s="1"/>
  <c r="J53" i="5"/>
  <c r="I53" i="5"/>
  <c r="G53" i="5"/>
  <c r="Y52" i="5"/>
  <c r="Z52" i="5" s="1"/>
  <c r="AA52" i="5" s="1"/>
  <c r="AB52" i="5" s="1"/>
  <c r="X52" i="5"/>
  <c r="U52" i="5"/>
  <c r="V52" i="5" s="1"/>
  <c r="M52" i="5"/>
  <c r="K52" i="5"/>
  <c r="L56" i="5" s="1"/>
  <c r="J52" i="5"/>
  <c r="I52" i="5"/>
  <c r="G52" i="5"/>
  <c r="AA51" i="5"/>
  <c r="AB51" i="5" s="1"/>
  <c r="Z51" i="5"/>
  <c r="Y51" i="5"/>
  <c r="X51" i="5"/>
  <c r="V51" i="5"/>
  <c r="U51" i="5"/>
  <c r="M51" i="5"/>
  <c r="K51" i="5"/>
  <c r="L55" i="5" s="1"/>
  <c r="J51" i="5"/>
  <c r="I51" i="5"/>
  <c r="G51" i="5"/>
  <c r="X50" i="5"/>
  <c r="Y50" i="5" s="1"/>
  <c r="Z50" i="5" s="1"/>
  <c r="U50" i="5"/>
  <c r="V50" i="5" s="1"/>
  <c r="AA50" i="5" s="1"/>
  <c r="AB50" i="5" s="1"/>
  <c r="M50" i="5"/>
  <c r="K50" i="5"/>
  <c r="J50" i="5"/>
  <c r="I50" i="5"/>
  <c r="G50" i="5"/>
  <c r="Y49" i="5"/>
  <c r="Z49" i="5" s="1"/>
  <c r="X49" i="5"/>
  <c r="V49" i="5"/>
  <c r="U49" i="5"/>
  <c r="M49" i="5"/>
  <c r="K49" i="5"/>
  <c r="J49" i="5"/>
  <c r="I49" i="5"/>
  <c r="G49" i="5"/>
  <c r="X48" i="5"/>
  <c r="Y48" i="5" s="1"/>
  <c r="Z48" i="5" s="1"/>
  <c r="U48" i="5"/>
  <c r="V48" i="5" s="1"/>
  <c r="AA48" i="5" s="1"/>
  <c r="AB48" i="5" s="1"/>
  <c r="M48" i="5"/>
  <c r="K48" i="5"/>
  <c r="J48" i="5"/>
  <c r="I48" i="5"/>
  <c r="G48" i="5"/>
  <c r="X47" i="5"/>
  <c r="Y47" i="5" s="1"/>
  <c r="Z47" i="5" s="1"/>
  <c r="U47" i="5"/>
  <c r="V47" i="5" s="1"/>
  <c r="AA47" i="5" s="1"/>
  <c r="AB47" i="5" s="1"/>
  <c r="M47" i="5"/>
  <c r="K47" i="5"/>
  <c r="J47" i="5"/>
  <c r="I47" i="5"/>
  <c r="G47" i="5"/>
  <c r="Y46" i="5"/>
  <c r="Z46" i="5" s="1"/>
  <c r="AA46" i="5" s="1"/>
  <c r="AB46" i="5" s="1"/>
  <c r="X46" i="5"/>
  <c r="V46" i="5"/>
  <c r="U46" i="5"/>
  <c r="M46" i="5"/>
  <c r="K46" i="5"/>
  <c r="L48" i="5" s="1"/>
  <c r="J46" i="5"/>
  <c r="I46" i="5"/>
  <c r="G46" i="5"/>
  <c r="X45" i="5"/>
  <c r="Y45" i="5" s="1"/>
  <c r="Z45" i="5" s="1"/>
  <c r="U45" i="5"/>
  <c r="V45" i="5" s="1"/>
  <c r="M45" i="5"/>
  <c r="K45" i="5"/>
  <c r="J45" i="5"/>
  <c r="I45" i="5"/>
  <c r="G45" i="5"/>
  <c r="Y44" i="5"/>
  <c r="Z44" i="5" s="1"/>
  <c r="AA44" i="5" s="1"/>
  <c r="AB44" i="5" s="1"/>
  <c r="X44" i="5"/>
  <c r="V44" i="5"/>
  <c r="U44" i="5"/>
  <c r="M44" i="5"/>
  <c r="K44" i="5"/>
  <c r="J44" i="5"/>
  <c r="I44" i="5"/>
  <c r="G44" i="5"/>
  <c r="AA43" i="5"/>
  <c r="AB43" i="5" s="1"/>
  <c r="Y43" i="5"/>
  <c r="Z43" i="5" s="1"/>
  <c r="X43" i="5"/>
  <c r="V43" i="5"/>
  <c r="U43" i="5"/>
  <c r="M43" i="5"/>
  <c r="K43" i="5"/>
  <c r="L47" i="5" s="1"/>
  <c r="J43" i="5"/>
  <c r="I43" i="5"/>
  <c r="G43" i="5"/>
  <c r="AA42" i="5"/>
  <c r="AB42" i="5" s="1"/>
  <c r="Y42" i="5"/>
  <c r="Z42" i="5" s="1"/>
  <c r="X42" i="5"/>
  <c r="V42" i="5"/>
  <c r="U42" i="5"/>
  <c r="M42" i="5"/>
  <c r="L42" i="5"/>
  <c r="K42" i="5"/>
  <c r="J42" i="5"/>
  <c r="I42" i="5"/>
  <c r="G42" i="5"/>
  <c r="X41" i="5"/>
  <c r="Y41" i="5" s="1"/>
  <c r="Z41" i="5" s="1"/>
  <c r="AA41" i="5" s="1"/>
  <c r="AB41" i="5" s="1"/>
  <c r="V41" i="5"/>
  <c r="U41" i="5"/>
  <c r="M41" i="5"/>
  <c r="K41" i="5"/>
  <c r="J41" i="5"/>
  <c r="I41" i="5"/>
  <c r="G41" i="5"/>
  <c r="Y40" i="5"/>
  <c r="Z40" i="5" s="1"/>
  <c r="X40" i="5"/>
  <c r="U40" i="5"/>
  <c r="V40" i="5" s="1"/>
  <c r="AA40" i="5" s="1"/>
  <c r="AB40" i="5" s="1"/>
  <c r="M40" i="5"/>
  <c r="K40" i="5"/>
  <c r="J40" i="5"/>
  <c r="I40" i="5"/>
  <c r="G40" i="5"/>
  <c r="Z39" i="5"/>
  <c r="Y39" i="5"/>
  <c r="X39" i="5"/>
  <c r="U39" i="5"/>
  <c r="V39" i="5" s="1"/>
  <c r="AA39" i="5" s="1"/>
  <c r="AB39" i="5" s="1"/>
  <c r="M39" i="5"/>
  <c r="K39" i="5"/>
  <c r="J39" i="5"/>
  <c r="I39" i="5"/>
  <c r="G39" i="5"/>
  <c r="X38" i="5"/>
  <c r="Y38" i="5" s="1"/>
  <c r="Z38" i="5" s="1"/>
  <c r="U38" i="5"/>
  <c r="V38" i="5" s="1"/>
  <c r="AA38" i="5" s="1"/>
  <c r="AB38" i="5" s="1"/>
  <c r="M38" i="5"/>
  <c r="L38" i="5"/>
  <c r="K38" i="5"/>
  <c r="J38" i="5"/>
  <c r="AA37" i="5"/>
  <c r="AB37" i="5" s="1"/>
  <c r="Z37" i="5"/>
  <c r="Y37" i="5"/>
  <c r="X37" i="5"/>
  <c r="V37" i="5"/>
  <c r="U37" i="5"/>
  <c r="M37" i="5"/>
  <c r="K37" i="5"/>
  <c r="L41" i="5" s="1"/>
  <c r="J37" i="5"/>
  <c r="H37" i="5"/>
  <c r="F37" i="5"/>
  <c r="X36" i="5"/>
  <c r="Y36" i="5" s="1"/>
  <c r="Z36" i="5" s="1"/>
  <c r="U36" i="5"/>
  <c r="V36" i="5" s="1"/>
  <c r="AA36" i="5" s="1"/>
  <c r="AB36" i="5" s="1"/>
  <c r="M36" i="5"/>
  <c r="K36" i="5"/>
  <c r="L40" i="5" s="1"/>
  <c r="J36" i="5"/>
  <c r="H36" i="5"/>
  <c r="F36" i="5"/>
  <c r="Y35" i="5"/>
  <c r="Z35" i="5" s="1"/>
  <c r="X35" i="5"/>
  <c r="V35" i="5"/>
  <c r="U35" i="5"/>
  <c r="M35" i="5"/>
  <c r="K35" i="5"/>
  <c r="L39" i="5" s="1"/>
  <c r="J35" i="5"/>
  <c r="H35" i="5"/>
  <c r="F35" i="5"/>
  <c r="X34" i="5"/>
  <c r="Y34" i="5" s="1"/>
  <c r="Z34" i="5" s="1"/>
  <c r="U34" i="5"/>
  <c r="V34" i="5" s="1"/>
  <c r="M34" i="5"/>
  <c r="K34" i="5"/>
  <c r="J34" i="5"/>
  <c r="H34" i="5"/>
  <c r="F34" i="5"/>
  <c r="X33" i="5"/>
  <c r="Y33" i="5" s="1"/>
  <c r="Z33" i="5" s="1"/>
  <c r="U33" i="5"/>
  <c r="V33" i="5" s="1"/>
  <c r="AA33" i="5" s="1"/>
  <c r="AB33" i="5" s="1"/>
  <c r="M33" i="5"/>
  <c r="K33" i="5"/>
  <c r="J33" i="5"/>
  <c r="H33" i="5"/>
  <c r="F33" i="5"/>
  <c r="Y32" i="5"/>
  <c r="Z32" i="5" s="1"/>
  <c r="AA32" i="5" s="1"/>
  <c r="AB32" i="5" s="1"/>
  <c r="X32" i="5"/>
  <c r="V32" i="5"/>
  <c r="U32" i="5"/>
  <c r="M32" i="5"/>
  <c r="K32" i="5"/>
  <c r="L34" i="5" s="1"/>
  <c r="J32" i="5"/>
  <c r="H32" i="5"/>
  <c r="F32" i="5"/>
  <c r="X31" i="5"/>
  <c r="Y31" i="5" s="1"/>
  <c r="Z31" i="5" s="1"/>
  <c r="U31" i="5"/>
  <c r="V31" i="5" s="1"/>
  <c r="M31" i="5"/>
  <c r="K31" i="5"/>
  <c r="J31" i="5"/>
  <c r="H31" i="5"/>
  <c r="F31" i="5"/>
  <c r="Y30" i="5"/>
  <c r="Z30" i="5" s="1"/>
  <c r="AA30" i="5" s="1"/>
  <c r="AB30" i="5" s="1"/>
  <c r="X30" i="5"/>
  <c r="V30" i="5"/>
  <c r="U30" i="5"/>
  <c r="M30" i="5"/>
  <c r="K30" i="5"/>
  <c r="J30" i="5"/>
  <c r="H30" i="5"/>
  <c r="F30" i="5"/>
  <c r="Y29" i="5"/>
  <c r="Z29" i="5" s="1"/>
  <c r="AA29" i="5" s="1"/>
  <c r="AB29" i="5" s="1"/>
  <c r="X29" i="5"/>
  <c r="V29" i="5"/>
  <c r="U29" i="5"/>
  <c r="M29" i="5"/>
  <c r="K29" i="5"/>
  <c r="L33" i="5" s="1"/>
  <c r="J29" i="5"/>
  <c r="H29" i="5"/>
  <c r="F29" i="5"/>
  <c r="Y28" i="5"/>
  <c r="Z28" i="5" s="1"/>
  <c r="AA28" i="5" s="1"/>
  <c r="AB28" i="5" s="1"/>
  <c r="X28" i="5"/>
  <c r="V28" i="5"/>
  <c r="U28" i="5"/>
  <c r="M28" i="5"/>
  <c r="K28" i="5"/>
  <c r="J28" i="5"/>
  <c r="H28" i="5"/>
  <c r="F28" i="5"/>
  <c r="X27" i="5"/>
  <c r="Y27" i="5" s="1"/>
  <c r="Z27" i="5" s="1"/>
  <c r="AA27" i="5" s="1"/>
  <c r="AB27" i="5" s="1"/>
  <c r="V27" i="5"/>
  <c r="U27" i="5"/>
  <c r="M27" i="5"/>
  <c r="K27" i="5"/>
  <c r="J27" i="5"/>
  <c r="H27" i="5"/>
  <c r="F27" i="5"/>
  <c r="Y26" i="5"/>
  <c r="Z26" i="5" s="1"/>
  <c r="X26" i="5"/>
  <c r="U26" i="5"/>
  <c r="V26" i="5" s="1"/>
  <c r="M26" i="5"/>
  <c r="L26" i="5"/>
  <c r="K26" i="5"/>
  <c r="J26" i="5"/>
  <c r="H26" i="5"/>
  <c r="F26" i="5"/>
  <c r="Z25" i="5"/>
  <c r="Y25" i="5"/>
  <c r="X25" i="5"/>
  <c r="U25" i="5"/>
  <c r="V25" i="5" s="1"/>
  <c r="AA25" i="5" s="1"/>
  <c r="AB25" i="5" s="1"/>
  <c r="M25" i="5"/>
  <c r="K25" i="5"/>
  <c r="J25" i="5"/>
  <c r="H25" i="5"/>
  <c r="F25" i="5"/>
  <c r="X24" i="5"/>
  <c r="Y24" i="5" s="1"/>
  <c r="Z24" i="5" s="1"/>
  <c r="U24" i="5"/>
  <c r="V24" i="5" s="1"/>
  <c r="AA24" i="5" s="1"/>
  <c r="AB24" i="5" s="1"/>
  <c r="M24" i="5"/>
  <c r="L24" i="5"/>
  <c r="K24" i="5"/>
  <c r="J24" i="5"/>
  <c r="H24" i="5"/>
  <c r="F24" i="5"/>
  <c r="Y23" i="5"/>
  <c r="Z23" i="5" s="1"/>
  <c r="X23" i="5"/>
  <c r="V23" i="5"/>
  <c r="AA23" i="5" s="1"/>
  <c r="AB23" i="5" s="1"/>
  <c r="U23" i="5"/>
  <c r="M23" i="5"/>
  <c r="K23" i="5"/>
  <c r="L27" i="5" s="1"/>
  <c r="J23" i="5"/>
  <c r="H23" i="5"/>
  <c r="F23" i="5"/>
  <c r="Z22" i="5"/>
  <c r="X22" i="5"/>
  <c r="Y22" i="5" s="1"/>
  <c r="U22" i="5"/>
  <c r="V22" i="5" s="1"/>
  <c r="M22" i="5"/>
  <c r="L22" i="5"/>
  <c r="K22" i="5"/>
  <c r="J22" i="5"/>
  <c r="H22" i="5"/>
  <c r="F22" i="5"/>
  <c r="X21" i="5"/>
  <c r="Y21" i="5" s="1"/>
  <c r="Z21" i="5" s="1"/>
  <c r="U21" i="5"/>
  <c r="V21" i="5" s="1"/>
  <c r="S21" i="5"/>
  <c r="Q21" i="5" s="1"/>
  <c r="R21" i="5"/>
  <c r="M21" i="5"/>
  <c r="K21" i="5"/>
  <c r="J21" i="5"/>
  <c r="H21" i="5"/>
  <c r="F21" i="5"/>
  <c r="X20" i="5"/>
  <c r="Y20" i="5" s="1"/>
  <c r="Z20" i="5" s="1"/>
  <c r="V20" i="5"/>
  <c r="AA20" i="5" s="1"/>
  <c r="AB20" i="5" s="1"/>
  <c r="U20" i="5"/>
  <c r="M20" i="5"/>
  <c r="K20" i="5"/>
  <c r="J20" i="5"/>
  <c r="H20" i="5"/>
  <c r="F20" i="5"/>
  <c r="X19" i="5"/>
  <c r="Y19" i="5" s="1"/>
  <c r="Z19" i="5" s="1"/>
  <c r="AA19" i="5" s="1"/>
  <c r="AB19" i="5" s="1"/>
  <c r="U19" i="5"/>
  <c r="V19" i="5" s="1"/>
  <c r="M19" i="5"/>
  <c r="K19" i="5"/>
  <c r="J19" i="5"/>
  <c r="H19" i="5"/>
  <c r="F19" i="5"/>
  <c r="AB18" i="5"/>
  <c r="X18" i="5"/>
  <c r="Y18" i="5" s="1"/>
  <c r="Z18" i="5" s="1"/>
  <c r="U18" i="5"/>
  <c r="V18" i="5" s="1"/>
  <c r="AA18" i="5" s="1"/>
  <c r="O18" i="5"/>
  <c r="M18" i="5"/>
  <c r="K18" i="5"/>
  <c r="J18" i="5"/>
  <c r="H18" i="5"/>
  <c r="F18" i="5"/>
  <c r="X17" i="5"/>
  <c r="Y17" i="5" s="1"/>
  <c r="Z17" i="5" s="1"/>
  <c r="U17" i="5"/>
  <c r="V17" i="5" s="1"/>
  <c r="Q17" i="5"/>
  <c r="M17" i="5"/>
  <c r="K17" i="5"/>
  <c r="L21" i="5" s="1"/>
  <c r="J17" i="5"/>
  <c r="H17" i="5"/>
  <c r="F17" i="5"/>
  <c r="Y16" i="5"/>
  <c r="Z16" i="5" s="1"/>
  <c r="AA16" i="5" s="1"/>
  <c r="AB16" i="5" s="1"/>
  <c r="X16" i="5"/>
  <c r="V16" i="5"/>
  <c r="U16" i="5"/>
  <c r="Q16" i="5"/>
  <c r="R16" i="5" s="1"/>
  <c r="O16" i="5"/>
  <c r="M16" i="5"/>
  <c r="K16" i="5"/>
  <c r="L20" i="5" s="1"/>
  <c r="J16" i="5"/>
  <c r="H16" i="5"/>
  <c r="F16" i="5"/>
  <c r="X15" i="5"/>
  <c r="Y15" i="5" s="1"/>
  <c r="Z15" i="5" s="1"/>
  <c r="U15" i="5"/>
  <c r="V15" i="5" s="1"/>
  <c r="AA15" i="5" s="1"/>
  <c r="AB15" i="5" s="1"/>
  <c r="Q15" i="5"/>
  <c r="R15" i="5" s="1"/>
  <c r="R20" i="5" s="1"/>
  <c r="S20" i="5" s="1"/>
  <c r="Q20" i="5" s="1"/>
  <c r="O15" i="5"/>
  <c r="M15" i="5"/>
  <c r="K15" i="5"/>
  <c r="J15" i="5"/>
  <c r="H15" i="5"/>
  <c r="F15" i="5"/>
  <c r="Z14" i="5"/>
  <c r="X14" i="5"/>
  <c r="Y14" i="5" s="1"/>
  <c r="U14" i="5"/>
  <c r="V14" i="5" s="1"/>
  <c r="Q14" i="5"/>
  <c r="M14" i="5"/>
  <c r="K14" i="5"/>
  <c r="J14" i="5"/>
  <c r="H14" i="5"/>
  <c r="F14" i="5"/>
  <c r="Z13" i="5"/>
  <c r="AA13" i="5" s="1"/>
  <c r="AB13" i="5" s="1"/>
  <c r="X13" i="5"/>
  <c r="Y13" i="5" s="1"/>
  <c r="U13" i="5"/>
  <c r="V13" i="5" s="1"/>
  <c r="R13" i="5"/>
  <c r="M13" i="5"/>
  <c r="K13" i="5"/>
  <c r="J13" i="5"/>
  <c r="H13" i="5"/>
  <c r="F13" i="5"/>
  <c r="X12" i="5"/>
  <c r="Y12" i="5" s="1"/>
  <c r="Z12" i="5" s="1"/>
  <c r="V12" i="5"/>
  <c r="AA12" i="5" s="1"/>
  <c r="AB12" i="5" s="1"/>
  <c r="U12" i="5"/>
  <c r="Q12" i="5"/>
  <c r="M12" i="5"/>
  <c r="K12" i="5"/>
  <c r="J12" i="5"/>
  <c r="H12" i="5"/>
  <c r="F12" i="5"/>
  <c r="Y11" i="5"/>
  <c r="Z11" i="5" s="1"/>
  <c r="AA11" i="5" s="1"/>
  <c r="AB11" i="5" s="1"/>
  <c r="X11" i="5"/>
  <c r="U11" i="5"/>
  <c r="V11" i="5" s="1"/>
  <c r="Q11" i="5"/>
  <c r="M11" i="5"/>
  <c r="K11" i="5"/>
  <c r="J11" i="5"/>
  <c r="H11" i="5"/>
  <c r="F11" i="5"/>
  <c r="X10" i="5"/>
  <c r="Y10" i="5" s="1"/>
  <c r="Z10" i="5" s="1"/>
  <c r="U10" i="5"/>
  <c r="V10" i="5" s="1"/>
  <c r="AA10" i="5" s="1"/>
  <c r="AB10" i="5" s="1"/>
  <c r="M10" i="5"/>
  <c r="K10" i="5"/>
  <c r="L14" i="5" s="1"/>
  <c r="J10" i="5"/>
  <c r="H10" i="5"/>
  <c r="F10" i="5"/>
  <c r="X9" i="5"/>
  <c r="Y9" i="5" s="1"/>
  <c r="Z9" i="5" s="1"/>
  <c r="V9" i="5"/>
  <c r="U9" i="5"/>
  <c r="M9" i="5"/>
  <c r="K9" i="5"/>
  <c r="L11" i="5" s="1"/>
  <c r="J9" i="5"/>
  <c r="H9" i="5"/>
  <c r="F9" i="5"/>
  <c r="Z8" i="5"/>
  <c r="X8" i="5"/>
  <c r="Y8" i="5" s="1"/>
  <c r="U8" i="5"/>
  <c r="V8" i="5" s="1"/>
  <c r="M8" i="5"/>
  <c r="K8" i="5"/>
  <c r="J8" i="5"/>
  <c r="H8" i="5"/>
  <c r="F8" i="5"/>
  <c r="X7" i="5"/>
  <c r="Y7" i="5" s="1"/>
  <c r="Z7" i="5" s="1"/>
  <c r="AA7" i="5" s="1"/>
  <c r="AB7" i="5" s="1"/>
  <c r="U7" i="5"/>
  <c r="V7" i="5" s="1"/>
  <c r="M7" i="5"/>
  <c r="K7" i="5"/>
  <c r="J7" i="5"/>
  <c r="H7" i="5"/>
  <c r="F7" i="5"/>
  <c r="X6" i="5"/>
  <c r="Y6" i="5" s="1"/>
  <c r="Z6" i="5" s="1"/>
  <c r="V6" i="5"/>
  <c r="AA6" i="5" s="1"/>
  <c r="AB6" i="5" s="1"/>
  <c r="U6" i="5"/>
  <c r="Q6" i="5"/>
  <c r="M6" i="5"/>
  <c r="K6" i="5"/>
  <c r="L9" i="5" s="1"/>
  <c r="J6" i="5"/>
  <c r="H6" i="5"/>
  <c r="F6" i="5"/>
  <c r="AB5" i="5"/>
  <c r="X5" i="5"/>
  <c r="Y5" i="5" s="1"/>
  <c r="Z5" i="5" s="1"/>
  <c r="U5" i="5"/>
  <c r="V5" i="5" s="1"/>
  <c r="AA5" i="5" s="1"/>
  <c r="Q5" i="5"/>
  <c r="M5" i="5"/>
  <c r="K5" i="5"/>
  <c r="J5" i="5"/>
  <c r="H5" i="5"/>
  <c r="F5" i="5"/>
  <c r="Y4" i="5"/>
  <c r="Z4" i="5" s="1"/>
  <c r="AA4" i="5" s="1"/>
  <c r="AB4" i="5" s="1"/>
  <c r="X4" i="5"/>
  <c r="V4" i="5"/>
  <c r="U4" i="5"/>
  <c r="Q4" i="5"/>
  <c r="O4" i="5"/>
  <c r="M4" i="5"/>
  <c r="K4" i="5"/>
  <c r="J4" i="5"/>
  <c r="H4" i="5"/>
  <c r="F4" i="5"/>
  <c r="AA3" i="5"/>
  <c r="AB3" i="5" s="1"/>
  <c r="Y3" i="5"/>
  <c r="Z3" i="5" s="1"/>
  <c r="X3" i="5"/>
  <c r="V3" i="5"/>
  <c r="U3" i="5"/>
  <c r="Q3" i="5"/>
  <c r="O3" i="5"/>
  <c r="M3" i="5"/>
  <c r="K3" i="5"/>
  <c r="J3" i="5"/>
  <c r="H3" i="5"/>
  <c r="F3" i="5"/>
  <c r="Y2" i="5"/>
  <c r="Z2" i="5" s="1"/>
  <c r="X2" i="5"/>
  <c r="U2" i="5"/>
  <c r="V2" i="5" s="1"/>
  <c r="Q2" i="5"/>
  <c r="M2" i="5"/>
  <c r="H2" i="5"/>
  <c r="F2" i="5"/>
  <c r="Q1" i="5"/>
  <c r="Z181" i="4"/>
  <c r="Y181" i="4"/>
  <c r="X181" i="4"/>
  <c r="U181" i="4"/>
  <c r="V181" i="4" s="1"/>
  <c r="AA181" i="4" s="1"/>
  <c r="AB181" i="4" s="1"/>
  <c r="M181" i="4"/>
  <c r="K181" i="4"/>
  <c r="J181" i="4"/>
  <c r="I181" i="4"/>
  <c r="G181" i="4"/>
  <c r="Z180" i="4"/>
  <c r="X180" i="4"/>
  <c r="Y180" i="4" s="1"/>
  <c r="V180" i="4"/>
  <c r="AA180" i="4" s="1"/>
  <c r="AB180" i="4" s="1"/>
  <c r="U180" i="4"/>
  <c r="M180" i="4"/>
  <c r="K180" i="4"/>
  <c r="J180" i="4"/>
  <c r="I180" i="4"/>
  <c r="G180" i="4"/>
  <c r="X179" i="4"/>
  <c r="Y179" i="4" s="1"/>
  <c r="Z179" i="4" s="1"/>
  <c r="U179" i="4"/>
  <c r="V179" i="4" s="1"/>
  <c r="AA179" i="4" s="1"/>
  <c r="AB179" i="4" s="1"/>
  <c r="M179" i="4"/>
  <c r="L179" i="4"/>
  <c r="K179" i="4"/>
  <c r="J179" i="4"/>
  <c r="I179" i="4"/>
  <c r="G179" i="4"/>
  <c r="Y178" i="4"/>
  <c r="Z178" i="4" s="1"/>
  <c r="X178" i="4"/>
  <c r="V178" i="4"/>
  <c r="U178" i="4"/>
  <c r="M178" i="4"/>
  <c r="K178" i="4"/>
  <c r="L180" i="4" s="1"/>
  <c r="J178" i="4"/>
  <c r="I178" i="4"/>
  <c r="G178" i="4"/>
  <c r="X177" i="4"/>
  <c r="Y177" i="4" s="1"/>
  <c r="Z177" i="4" s="1"/>
  <c r="U177" i="4"/>
  <c r="V177" i="4" s="1"/>
  <c r="M177" i="4"/>
  <c r="L177" i="4"/>
  <c r="K177" i="4"/>
  <c r="J177" i="4"/>
  <c r="I177" i="4"/>
  <c r="G177" i="4"/>
  <c r="X176" i="4"/>
  <c r="Y176" i="4" s="1"/>
  <c r="Z176" i="4" s="1"/>
  <c r="U176" i="4"/>
  <c r="V176" i="4" s="1"/>
  <c r="M176" i="4"/>
  <c r="L176" i="4"/>
  <c r="K176" i="4"/>
  <c r="J176" i="4"/>
  <c r="I176" i="4"/>
  <c r="G176" i="4"/>
  <c r="Y175" i="4"/>
  <c r="Z175" i="4" s="1"/>
  <c r="AA175" i="4" s="1"/>
  <c r="AB175" i="4" s="1"/>
  <c r="X175" i="4"/>
  <c r="V175" i="4"/>
  <c r="U175" i="4"/>
  <c r="M175" i="4"/>
  <c r="K175" i="4"/>
  <c r="J175" i="4"/>
  <c r="I175" i="4"/>
  <c r="G175" i="4"/>
  <c r="Z174" i="4"/>
  <c r="AA174" i="4" s="1"/>
  <c r="AB174" i="4" s="1"/>
  <c r="X174" i="4"/>
  <c r="Y174" i="4" s="1"/>
  <c r="U174" i="4"/>
  <c r="V174" i="4" s="1"/>
  <c r="M174" i="4"/>
  <c r="K174" i="4"/>
  <c r="J174" i="4"/>
  <c r="I174" i="4"/>
  <c r="G174" i="4"/>
  <c r="Y173" i="4"/>
  <c r="Z173" i="4" s="1"/>
  <c r="AA173" i="4" s="1"/>
  <c r="AB173" i="4" s="1"/>
  <c r="X173" i="4"/>
  <c r="V173" i="4"/>
  <c r="U173" i="4"/>
  <c r="M173" i="4"/>
  <c r="K173" i="4"/>
  <c r="J173" i="4"/>
  <c r="I173" i="4"/>
  <c r="G173" i="4"/>
  <c r="Y172" i="4"/>
  <c r="Z172" i="4" s="1"/>
  <c r="X172" i="4"/>
  <c r="V172" i="4"/>
  <c r="AA172" i="4" s="1"/>
  <c r="AB172" i="4" s="1"/>
  <c r="U172" i="4"/>
  <c r="M172" i="4"/>
  <c r="K172" i="4"/>
  <c r="J172" i="4"/>
  <c r="I172" i="4"/>
  <c r="G172" i="4"/>
  <c r="AA171" i="4"/>
  <c r="AB171" i="4" s="1"/>
  <c r="Y171" i="4"/>
  <c r="Z171" i="4" s="1"/>
  <c r="X171" i="4"/>
  <c r="V171" i="4"/>
  <c r="U171" i="4"/>
  <c r="M171" i="4"/>
  <c r="K171" i="4"/>
  <c r="L175" i="4" s="1"/>
  <c r="J171" i="4"/>
  <c r="I171" i="4"/>
  <c r="G171" i="4"/>
  <c r="X170" i="4"/>
  <c r="Y170" i="4" s="1"/>
  <c r="Z170" i="4" s="1"/>
  <c r="U170" i="4"/>
  <c r="V170" i="4" s="1"/>
  <c r="M170" i="4"/>
  <c r="K170" i="4"/>
  <c r="L174" i="4" s="1"/>
  <c r="J170" i="4"/>
  <c r="I170" i="4"/>
  <c r="G170" i="4"/>
  <c r="Z169" i="4"/>
  <c r="Y169" i="4"/>
  <c r="X169" i="4"/>
  <c r="U169" i="4"/>
  <c r="V169" i="4" s="1"/>
  <c r="AA169" i="4" s="1"/>
  <c r="AB169" i="4" s="1"/>
  <c r="M169" i="4"/>
  <c r="K169" i="4"/>
  <c r="J169" i="4"/>
  <c r="I169" i="4"/>
  <c r="G169" i="4"/>
  <c r="Z168" i="4"/>
  <c r="X168" i="4"/>
  <c r="Y168" i="4" s="1"/>
  <c r="V168" i="4"/>
  <c r="AA168" i="4" s="1"/>
  <c r="AB168" i="4" s="1"/>
  <c r="U168" i="4"/>
  <c r="M168" i="4"/>
  <c r="K168" i="4"/>
  <c r="J168" i="4"/>
  <c r="I168" i="4"/>
  <c r="G168" i="4"/>
  <c r="Y167" i="4"/>
  <c r="Z167" i="4" s="1"/>
  <c r="X167" i="4"/>
  <c r="V167" i="4"/>
  <c r="AA167" i="4" s="1"/>
  <c r="AB167" i="4" s="1"/>
  <c r="U167" i="4"/>
  <c r="M167" i="4"/>
  <c r="K167" i="4"/>
  <c r="J167" i="4"/>
  <c r="I167" i="4"/>
  <c r="G167" i="4"/>
  <c r="Y166" i="4"/>
  <c r="Z166" i="4" s="1"/>
  <c r="X166" i="4"/>
  <c r="V166" i="4"/>
  <c r="AA166" i="4" s="1"/>
  <c r="AB166" i="4" s="1"/>
  <c r="U166" i="4"/>
  <c r="M166" i="4"/>
  <c r="K166" i="4"/>
  <c r="L167" i="4" s="1"/>
  <c r="J166" i="4"/>
  <c r="I166" i="4"/>
  <c r="G166" i="4"/>
  <c r="AB165" i="4"/>
  <c r="X165" i="4"/>
  <c r="Y165" i="4" s="1"/>
  <c r="Z165" i="4" s="1"/>
  <c r="U165" i="4"/>
  <c r="V165" i="4" s="1"/>
  <c r="AA165" i="4" s="1"/>
  <c r="M165" i="4"/>
  <c r="L165" i="4"/>
  <c r="K165" i="4"/>
  <c r="J165" i="4"/>
  <c r="I165" i="4"/>
  <c r="G165" i="4"/>
  <c r="Y164" i="4"/>
  <c r="Z164" i="4" s="1"/>
  <c r="X164" i="4"/>
  <c r="U164" i="4"/>
  <c r="V164" i="4" s="1"/>
  <c r="AA164" i="4" s="1"/>
  <c r="AB164" i="4" s="1"/>
  <c r="M164" i="4"/>
  <c r="K164" i="4"/>
  <c r="J164" i="4"/>
  <c r="I164" i="4"/>
  <c r="G164" i="4"/>
  <c r="Z163" i="4"/>
  <c r="X163" i="4"/>
  <c r="Y163" i="4" s="1"/>
  <c r="V163" i="4"/>
  <c r="U163" i="4"/>
  <c r="M163" i="4"/>
  <c r="K163" i="4"/>
  <c r="J163" i="4"/>
  <c r="I163" i="4"/>
  <c r="G163" i="4"/>
  <c r="X162" i="4"/>
  <c r="Y162" i="4" s="1"/>
  <c r="Z162" i="4" s="1"/>
  <c r="V162" i="4"/>
  <c r="U162" i="4"/>
  <c r="M162" i="4"/>
  <c r="K162" i="4"/>
  <c r="J162" i="4"/>
  <c r="I162" i="4"/>
  <c r="G162" i="4"/>
  <c r="X161" i="4"/>
  <c r="Y161" i="4" s="1"/>
  <c r="Z161" i="4" s="1"/>
  <c r="U161" i="4"/>
  <c r="V161" i="4" s="1"/>
  <c r="M161" i="4"/>
  <c r="L161" i="4"/>
  <c r="K161" i="4"/>
  <c r="J161" i="4"/>
  <c r="I161" i="4"/>
  <c r="G161" i="4"/>
  <c r="Y160" i="4"/>
  <c r="Z160" i="4" s="1"/>
  <c r="X160" i="4"/>
  <c r="U160" i="4"/>
  <c r="V160" i="4" s="1"/>
  <c r="AA160" i="4" s="1"/>
  <c r="AB160" i="4" s="1"/>
  <c r="M160" i="4"/>
  <c r="K160" i="4"/>
  <c r="J160" i="4"/>
  <c r="I160" i="4"/>
  <c r="G160" i="4"/>
  <c r="AA159" i="4"/>
  <c r="AB159" i="4" s="1"/>
  <c r="X159" i="4"/>
  <c r="Y159" i="4" s="1"/>
  <c r="Z159" i="4" s="1"/>
  <c r="U159" i="4"/>
  <c r="V159" i="4" s="1"/>
  <c r="M159" i="4"/>
  <c r="K159" i="4"/>
  <c r="J159" i="4"/>
  <c r="I159" i="4"/>
  <c r="G159" i="4"/>
  <c r="X158" i="4"/>
  <c r="Y158" i="4" s="1"/>
  <c r="Z158" i="4" s="1"/>
  <c r="AA158" i="4" s="1"/>
  <c r="AB158" i="4" s="1"/>
  <c r="V158" i="4"/>
  <c r="U158" i="4"/>
  <c r="M158" i="4"/>
  <c r="K158" i="4"/>
  <c r="L162" i="4" s="1"/>
  <c r="J158" i="4"/>
  <c r="I158" i="4"/>
  <c r="G158" i="4"/>
  <c r="X157" i="4"/>
  <c r="Y157" i="4" s="1"/>
  <c r="Z157" i="4" s="1"/>
  <c r="U157" i="4"/>
  <c r="V157" i="4" s="1"/>
  <c r="M157" i="4"/>
  <c r="K157" i="4"/>
  <c r="J157" i="4"/>
  <c r="I157" i="4"/>
  <c r="G157" i="4"/>
  <c r="Z156" i="4"/>
  <c r="AA156" i="4" s="1"/>
  <c r="AB156" i="4" s="1"/>
  <c r="Y156" i="4"/>
  <c r="X156" i="4"/>
  <c r="V156" i="4"/>
  <c r="U156" i="4"/>
  <c r="M156" i="4"/>
  <c r="K156" i="4"/>
  <c r="L160" i="4" s="1"/>
  <c r="J156" i="4"/>
  <c r="I156" i="4"/>
  <c r="G156" i="4"/>
  <c r="X155" i="4"/>
  <c r="Y155" i="4" s="1"/>
  <c r="Z155" i="4" s="1"/>
  <c r="AA155" i="4" s="1"/>
  <c r="AB155" i="4" s="1"/>
  <c r="U155" i="4"/>
  <c r="V155" i="4" s="1"/>
  <c r="M155" i="4"/>
  <c r="K155" i="4"/>
  <c r="J155" i="4"/>
  <c r="I155" i="4"/>
  <c r="G155" i="4"/>
  <c r="Y154" i="4"/>
  <c r="Z154" i="4" s="1"/>
  <c r="X154" i="4"/>
  <c r="V154" i="4"/>
  <c r="AA154" i="4" s="1"/>
  <c r="AB154" i="4" s="1"/>
  <c r="U154" i="4"/>
  <c r="M154" i="4"/>
  <c r="K154" i="4"/>
  <c r="J154" i="4"/>
  <c r="I154" i="4"/>
  <c r="G154" i="4"/>
  <c r="X153" i="4"/>
  <c r="Y153" i="4" s="1"/>
  <c r="Z153" i="4" s="1"/>
  <c r="U153" i="4"/>
  <c r="V153" i="4" s="1"/>
  <c r="AA153" i="4" s="1"/>
  <c r="AB153" i="4" s="1"/>
  <c r="M153" i="4"/>
  <c r="K153" i="4"/>
  <c r="J153" i="4"/>
  <c r="I153" i="4"/>
  <c r="G153" i="4"/>
  <c r="Y152" i="4"/>
  <c r="Z152" i="4" s="1"/>
  <c r="X152" i="4"/>
  <c r="U152" i="4"/>
  <c r="V152" i="4" s="1"/>
  <c r="AA152" i="4" s="1"/>
  <c r="AB152" i="4" s="1"/>
  <c r="M152" i="4"/>
  <c r="K152" i="4"/>
  <c r="J152" i="4"/>
  <c r="I152" i="4"/>
  <c r="G152" i="4"/>
  <c r="Z151" i="4"/>
  <c r="X151" i="4"/>
  <c r="Y151" i="4" s="1"/>
  <c r="U151" i="4"/>
  <c r="V151" i="4" s="1"/>
  <c r="AA151" i="4" s="1"/>
  <c r="AB151" i="4" s="1"/>
  <c r="M151" i="4"/>
  <c r="K151" i="4"/>
  <c r="J151" i="4"/>
  <c r="I151" i="4"/>
  <c r="G151" i="4"/>
  <c r="Y150" i="4"/>
  <c r="Z150" i="4" s="1"/>
  <c r="AA150" i="4" s="1"/>
  <c r="AB150" i="4" s="1"/>
  <c r="X150" i="4"/>
  <c r="V150" i="4"/>
  <c r="U150" i="4"/>
  <c r="M150" i="4"/>
  <c r="K150" i="4"/>
  <c r="J150" i="4"/>
  <c r="I150" i="4"/>
  <c r="G150" i="4"/>
  <c r="Y149" i="4"/>
  <c r="Z149" i="4" s="1"/>
  <c r="X149" i="4"/>
  <c r="U149" i="4"/>
  <c r="V149" i="4" s="1"/>
  <c r="M149" i="4"/>
  <c r="K149" i="4"/>
  <c r="J149" i="4"/>
  <c r="I149" i="4"/>
  <c r="G149" i="4"/>
  <c r="Y148" i="4"/>
  <c r="Z148" i="4" s="1"/>
  <c r="AA148" i="4" s="1"/>
  <c r="AB148" i="4" s="1"/>
  <c r="X148" i="4"/>
  <c r="U148" i="4"/>
  <c r="V148" i="4" s="1"/>
  <c r="M148" i="4"/>
  <c r="K148" i="4"/>
  <c r="J148" i="4"/>
  <c r="I148" i="4"/>
  <c r="G148" i="4"/>
  <c r="X147" i="4"/>
  <c r="Y147" i="4" s="1"/>
  <c r="Z147" i="4" s="1"/>
  <c r="U147" i="4"/>
  <c r="V147" i="4" s="1"/>
  <c r="M147" i="4"/>
  <c r="K147" i="4"/>
  <c r="J147" i="4"/>
  <c r="I147" i="4"/>
  <c r="G147" i="4"/>
  <c r="AB146" i="4"/>
  <c r="X146" i="4"/>
  <c r="Y146" i="4" s="1"/>
  <c r="Z146" i="4" s="1"/>
  <c r="V146" i="4"/>
  <c r="AA146" i="4" s="1"/>
  <c r="U146" i="4"/>
  <c r="M146" i="4"/>
  <c r="K146" i="4"/>
  <c r="L149" i="4" s="1"/>
  <c r="J146" i="4"/>
  <c r="I146" i="4"/>
  <c r="G146" i="4"/>
  <c r="X145" i="4"/>
  <c r="Y145" i="4" s="1"/>
  <c r="Z145" i="4" s="1"/>
  <c r="U145" i="4"/>
  <c r="V145" i="4" s="1"/>
  <c r="M145" i="4"/>
  <c r="K145" i="4"/>
  <c r="J145" i="4"/>
  <c r="I145" i="4"/>
  <c r="G145" i="4"/>
  <c r="Z144" i="4"/>
  <c r="AA144" i="4" s="1"/>
  <c r="AB144" i="4" s="1"/>
  <c r="Y144" i="4"/>
  <c r="X144" i="4"/>
  <c r="V144" i="4"/>
  <c r="U144" i="4"/>
  <c r="M144" i="4"/>
  <c r="K144" i="4"/>
  <c r="J144" i="4"/>
  <c r="I144" i="4"/>
  <c r="G144" i="4"/>
  <c r="X143" i="4"/>
  <c r="Y143" i="4" s="1"/>
  <c r="Z143" i="4" s="1"/>
  <c r="AA143" i="4" s="1"/>
  <c r="AB143" i="4" s="1"/>
  <c r="U143" i="4"/>
  <c r="V143" i="4" s="1"/>
  <c r="M143" i="4"/>
  <c r="K143" i="4"/>
  <c r="L147" i="4" s="1"/>
  <c r="J143" i="4"/>
  <c r="I143" i="4"/>
  <c r="G143" i="4"/>
  <c r="Y142" i="4"/>
  <c r="Z142" i="4" s="1"/>
  <c r="AA142" i="4" s="1"/>
  <c r="AB142" i="4" s="1"/>
  <c r="X142" i="4"/>
  <c r="V142" i="4"/>
  <c r="U142" i="4"/>
  <c r="M142" i="4"/>
  <c r="K142" i="4"/>
  <c r="J142" i="4"/>
  <c r="I142" i="4"/>
  <c r="G142" i="4"/>
  <c r="X141" i="4"/>
  <c r="Y141" i="4" s="1"/>
  <c r="Z141" i="4" s="1"/>
  <c r="U141" i="4"/>
  <c r="V141" i="4" s="1"/>
  <c r="AA141" i="4" s="1"/>
  <c r="AB141" i="4" s="1"/>
  <c r="M141" i="4"/>
  <c r="L141" i="4"/>
  <c r="K141" i="4"/>
  <c r="J141" i="4"/>
  <c r="I141" i="4"/>
  <c r="G141" i="4"/>
  <c r="Y140" i="4"/>
  <c r="Z140" i="4" s="1"/>
  <c r="X140" i="4"/>
  <c r="U140" i="4"/>
  <c r="V140" i="4" s="1"/>
  <c r="AA140" i="4" s="1"/>
  <c r="AB140" i="4" s="1"/>
  <c r="M140" i="4"/>
  <c r="K140" i="4"/>
  <c r="J140" i="4"/>
  <c r="I140" i="4"/>
  <c r="G140" i="4"/>
  <c r="X139" i="4"/>
  <c r="Y139" i="4" s="1"/>
  <c r="Z139" i="4" s="1"/>
  <c r="V139" i="4"/>
  <c r="U139" i="4"/>
  <c r="M139" i="4"/>
  <c r="K139" i="4"/>
  <c r="J139" i="4"/>
  <c r="I139" i="4"/>
  <c r="G139" i="4"/>
  <c r="Y138" i="4"/>
  <c r="Z138" i="4" s="1"/>
  <c r="X138" i="4"/>
  <c r="V138" i="4"/>
  <c r="AA138" i="4" s="1"/>
  <c r="AB138" i="4" s="1"/>
  <c r="U138" i="4"/>
  <c r="M138" i="4"/>
  <c r="K138" i="4"/>
  <c r="J138" i="4"/>
  <c r="I138" i="4"/>
  <c r="G138" i="4"/>
  <c r="Y137" i="4"/>
  <c r="Z137" i="4" s="1"/>
  <c r="X137" i="4"/>
  <c r="U137" i="4"/>
  <c r="V137" i="4" s="1"/>
  <c r="M137" i="4"/>
  <c r="L137" i="4"/>
  <c r="K137" i="4"/>
  <c r="J137" i="4"/>
  <c r="I137" i="4"/>
  <c r="G137" i="4"/>
  <c r="Z136" i="4"/>
  <c r="AA136" i="4" s="1"/>
  <c r="AB136" i="4" s="1"/>
  <c r="Y136" i="4"/>
  <c r="X136" i="4"/>
  <c r="U136" i="4"/>
  <c r="V136" i="4" s="1"/>
  <c r="M136" i="4"/>
  <c r="K136" i="4"/>
  <c r="L140" i="4" s="1"/>
  <c r="J136" i="4"/>
  <c r="I136" i="4"/>
  <c r="G136" i="4"/>
  <c r="X135" i="4"/>
  <c r="Y135" i="4" s="1"/>
  <c r="Z135" i="4" s="1"/>
  <c r="U135" i="4"/>
  <c r="V135" i="4" s="1"/>
  <c r="AA135" i="4" s="1"/>
  <c r="AB135" i="4" s="1"/>
  <c r="M135" i="4"/>
  <c r="K135" i="4"/>
  <c r="J135" i="4"/>
  <c r="I135" i="4"/>
  <c r="G135" i="4"/>
  <c r="X134" i="4"/>
  <c r="Y134" i="4" s="1"/>
  <c r="Z134" i="4" s="1"/>
  <c r="V134" i="4"/>
  <c r="AA134" i="4" s="1"/>
  <c r="AB134" i="4" s="1"/>
  <c r="U134" i="4"/>
  <c r="M134" i="4"/>
  <c r="K134" i="4"/>
  <c r="L138" i="4" s="1"/>
  <c r="J134" i="4"/>
  <c r="I134" i="4"/>
  <c r="G134" i="4"/>
  <c r="X133" i="4"/>
  <c r="Y133" i="4" s="1"/>
  <c r="Z133" i="4" s="1"/>
  <c r="U133" i="4"/>
  <c r="V133" i="4" s="1"/>
  <c r="M133" i="4"/>
  <c r="L133" i="4"/>
  <c r="K133" i="4"/>
  <c r="J133" i="4"/>
  <c r="I133" i="4"/>
  <c r="G133" i="4"/>
  <c r="Y132" i="4"/>
  <c r="Z132" i="4" s="1"/>
  <c r="AA132" i="4" s="1"/>
  <c r="AB132" i="4" s="1"/>
  <c r="X132" i="4"/>
  <c r="V132" i="4"/>
  <c r="U132" i="4"/>
  <c r="M132" i="4"/>
  <c r="K132" i="4"/>
  <c r="J132" i="4"/>
  <c r="I132" i="4"/>
  <c r="G132" i="4"/>
  <c r="X131" i="4"/>
  <c r="Y131" i="4" s="1"/>
  <c r="Z131" i="4" s="1"/>
  <c r="AA131" i="4" s="1"/>
  <c r="AB131" i="4" s="1"/>
  <c r="U131" i="4"/>
  <c r="V131" i="4" s="1"/>
  <c r="M131" i="4"/>
  <c r="K131" i="4"/>
  <c r="J131" i="4"/>
  <c r="I131" i="4"/>
  <c r="G131" i="4"/>
  <c r="Y130" i="4"/>
  <c r="Z130" i="4" s="1"/>
  <c r="X130" i="4"/>
  <c r="V130" i="4"/>
  <c r="AA130" i="4" s="1"/>
  <c r="AB130" i="4" s="1"/>
  <c r="U130" i="4"/>
  <c r="M130" i="4"/>
  <c r="K130" i="4"/>
  <c r="J130" i="4"/>
  <c r="I130" i="4"/>
  <c r="G130" i="4"/>
  <c r="AB129" i="4"/>
  <c r="X129" i="4"/>
  <c r="Y129" i="4" s="1"/>
  <c r="Z129" i="4" s="1"/>
  <c r="U129" i="4"/>
  <c r="V129" i="4" s="1"/>
  <c r="AA129" i="4" s="1"/>
  <c r="M129" i="4"/>
  <c r="K129" i="4"/>
  <c r="J129" i="4"/>
  <c r="I129" i="4"/>
  <c r="G129" i="4"/>
  <c r="Y128" i="4"/>
  <c r="Z128" i="4" s="1"/>
  <c r="X128" i="4"/>
  <c r="U128" i="4"/>
  <c r="V128" i="4" s="1"/>
  <c r="AA128" i="4" s="1"/>
  <c r="AB128" i="4" s="1"/>
  <c r="M128" i="4"/>
  <c r="K128" i="4"/>
  <c r="L132" i="4" s="1"/>
  <c r="J128" i="4"/>
  <c r="I128" i="4"/>
  <c r="G128" i="4"/>
  <c r="Z127" i="4"/>
  <c r="X127" i="4"/>
  <c r="Y127" i="4" s="1"/>
  <c r="U127" i="4"/>
  <c r="V127" i="4" s="1"/>
  <c r="AA127" i="4" s="1"/>
  <c r="AB127" i="4" s="1"/>
  <c r="M127" i="4"/>
  <c r="K127" i="4"/>
  <c r="L131" i="4" s="1"/>
  <c r="J127" i="4"/>
  <c r="I127" i="4"/>
  <c r="G127" i="4"/>
  <c r="X126" i="4"/>
  <c r="Y126" i="4" s="1"/>
  <c r="Z126" i="4" s="1"/>
  <c r="V126" i="4"/>
  <c r="U126" i="4"/>
  <c r="M126" i="4"/>
  <c r="K126" i="4"/>
  <c r="L129" i="4" s="1"/>
  <c r="J126" i="4"/>
  <c r="I126" i="4"/>
  <c r="G126" i="4"/>
  <c r="X125" i="4"/>
  <c r="Y125" i="4" s="1"/>
  <c r="Z125" i="4" s="1"/>
  <c r="U125" i="4"/>
  <c r="V125" i="4" s="1"/>
  <c r="AA125" i="4" s="1"/>
  <c r="AB125" i="4" s="1"/>
  <c r="M125" i="4"/>
  <c r="K125" i="4"/>
  <c r="J125" i="4"/>
  <c r="I125" i="4"/>
  <c r="G125" i="4"/>
  <c r="Z124" i="4"/>
  <c r="Y124" i="4"/>
  <c r="X124" i="4"/>
  <c r="U124" i="4"/>
  <c r="V124" i="4" s="1"/>
  <c r="AA124" i="4" s="1"/>
  <c r="AB124" i="4" s="1"/>
  <c r="M124" i="4"/>
  <c r="K124" i="4"/>
  <c r="J124" i="4"/>
  <c r="I124" i="4"/>
  <c r="G124" i="4"/>
  <c r="X123" i="4"/>
  <c r="Y123" i="4" s="1"/>
  <c r="Z123" i="4" s="1"/>
  <c r="U123" i="4"/>
  <c r="V123" i="4" s="1"/>
  <c r="M123" i="4"/>
  <c r="K123" i="4"/>
  <c r="J123" i="4"/>
  <c r="I123" i="4"/>
  <c r="G123" i="4"/>
  <c r="X122" i="4"/>
  <c r="Y122" i="4" s="1"/>
  <c r="Z122" i="4" s="1"/>
  <c r="AA122" i="4" s="1"/>
  <c r="AB122" i="4" s="1"/>
  <c r="V122" i="4"/>
  <c r="U122" i="4"/>
  <c r="M122" i="4"/>
  <c r="K122" i="4"/>
  <c r="L125" i="4" s="1"/>
  <c r="J122" i="4"/>
  <c r="I122" i="4"/>
  <c r="G122" i="4"/>
  <c r="X121" i="4"/>
  <c r="Y121" i="4" s="1"/>
  <c r="Z121" i="4" s="1"/>
  <c r="U121" i="4"/>
  <c r="V121" i="4" s="1"/>
  <c r="M121" i="4"/>
  <c r="K121" i="4"/>
  <c r="J121" i="4"/>
  <c r="I121" i="4"/>
  <c r="G121" i="4"/>
  <c r="Z120" i="4"/>
  <c r="AA120" i="4" s="1"/>
  <c r="AB120" i="4" s="1"/>
  <c r="Y120" i="4"/>
  <c r="X120" i="4"/>
  <c r="V120" i="4"/>
  <c r="U120" i="4"/>
  <c r="M120" i="4"/>
  <c r="K120" i="4"/>
  <c r="L124" i="4" s="1"/>
  <c r="J120" i="4"/>
  <c r="I120" i="4"/>
  <c r="G120" i="4"/>
  <c r="X119" i="4"/>
  <c r="Y119" i="4" s="1"/>
  <c r="Z119" i="4" s="1"/>
  <c r="AA119" i="4" s="1"/>
  <c r="AB119" i="4" s="1"/>
  <c r="U119" i="4"/>
  <c r="V119" i="4" s="1"/>
  <c r="M119" i="4"/>
  <c r="K119" i="4"/>
  <c r="J119" i="4"/>
  <c r="I119" i="4"/>
  <c r="G119" i="4"/>
  <c r="Y118" i="4"/>
  <c r="Z118" i="4" s="1"/>
  <c r="X118" i="4"/>
  <c r="V118" i="4"/>
  <c r="AA118" i="4" s="1"/>
  <c r="AB118" i="4" s="1"/>
  <c r="U118" i="4"/>
  <c r="M118" i="4"/>
  <c r="K118" i="4"/>
  <c r="L121" i="4" s="1"/>
  <c r="J118" i="4"/>
  <c r="I118" i="4"/>
  <c r="G118" i="4"/>
  <c r="AB117" i="4"/>
  <c r="X117" i="4"/>
  <c r="Y117" i="4" s="1"/>
  <c r="Z117" i="4" s="1"/>
  <c r="U117" i="4"/>
  <c r="V117" i="4" s="1"/>
  <c r="AA117" i="4" s="1"/>
  <c r="M117" i="4"/>
  <c r="L117" i="4"/>
  <c r="K117" i="4"/>
  <c r="J117" i="4"/>
  <c r="I117" i="4"/>
  <c r="G117" i="4"/>
  <c r="Y116" i="4"/>
  <c r="Z116" i="4" s="1"/>
  <c r="X116" i="4"/>
  <c r="U116" i="4"/>
  <c r="V116" i="4" s="1"/>
  <c r="AA116" i="4" s="1"/>
  <c r="AB116" i="4" s="1"/>
  <c r="M116" i="4"/>
  <c r="K116" i="4"/>
  <c r="J116" i="4"/>
  <c r="I116" i="4"/>
  <c r="G116" i="4"/>
  <c r="X115" i="4"/>
  <c r="Y115" i="4" s="1"/>
  <c r="Z115" i="4" s="1"/>
  <c r="U115" i="4"/>
  <c r="V115" i="4" s="1"/>
  <c r="AA115" i="4" s="1"/>
  <c r="AB115" i="4" s="1"/>
  <c r="M115" i="4"/>
  <c r="K115" i="4"/>
  <c r="J115" i="4"/>
  <c r="I115" i="4"/>
  <c r="G115" i="4"/>
  <c r="Y114" i="4"/>
  <c r="Z114" i="4" s="1"/>
  <c r="AA114" i="4" s="1"/>
  <c r="AB114" i="4" s="1"/>
  <c r="X114" i="4"/>
  <c r="V114" i="4"/>
  <c r="U114" i="4"/>
  <c r="M114" i="4"/>
  <c r="K114" i="4"/>
  <c r="L115" i="4" s="1"/>
  <c r="J114" i="4"/>
  <c r="I114" i="4"/>
  <c r="G114" i="4"/>
  <c r="Y113" i="4"/>
  <c r="Z113" i="4" s="1"/>
  <c r="X113" i="4"/>
  <c r="U113" i="4"/>
  <c r="V113" i="4" s="1"/>
  <c r="M113" i="4"/>
  <c r="K113" i="4"/>
  <c r="J113" i="4"/>
  <c r="I113" i="4"/>
  <c r="G113" i="4"/>
  <c r="Y112" i="4"/>
  <c r="Z112" i="4" s="1"/>
  <c r="AA112" i="4" s="1"/>
  <c r="AB112" i="4" s="1"/>
  <c r="X112" i="4"/>
  <c r="U112" i="4"/>
  <c r="V112" i="4" s="1"/>
  <c r="M112" i="4"/>
  <c r="K112" i="4"/>
  <c r="J112" i="4"/>
  <c r="I112" i="4"/>
  <c r="G112" i="4"/>
  <c r="X111" i="4"/>
  <c r="Y111" i="4" s="1"/>
  <c r="Z111" i="4" s="1"/>
  <c r="U111" i="4"/>
  <c r="V111" i="4" s="1"/>
  <c r="AA111" i="4" s="1"/>
  <c r="AB111" i="4" s="1"/>
  <c r="M111" i="4"/>
  <c r="K111" i="4"/>
  <c r="J111" i="4"/>
  <c r="I111" i="4"/>
  <c r="G111" i="4"/>
  <c r="X110" i="4"/>
  <c r="Y110" i="4" s="1"/>
  <c r="Z110" i="4" s="1"/>
  <c r="V110" i="4"/>
  <c r="AA110" i="4" s="1"/>
  <c r="AB110" i="4" s="1"/>
  <c r="U110" i="4"/>
  <c r="M110" i="4"/>
  <c r="K110" i="4"/>
  <c r="J110" i="4"/>
  <c r="I110" i="4"/>
  <c r="G110" i="4"/>
  <c r="X109" i="4"/>
  <c r="Y109" i="4" s="1"/>
  <c r="Z109" i="4" s="1"/>
  <c r="U109" i="4"/>
  <c r="V109" i="4" s="1"/>
  <c r="M109" i="4"/>
  <c r="K109" i="4"/>
  <c r="J109" i="4"/>
  <c r="I109" i="4"/>
  <c r="G109" i="4"/>
  <c r="Y108" i="4"/>
  <c r="Z108" i="4" s="1"/>
  <c r="AA108" i="4" s="1"/>
  <c r="AB108" i="4" s="1"/>
  <c r="X108" i="4"/>
  <c r="V108" i="4"/>
  <c r="U108" i="4"/>
  <c r="M108" i="4"/>
  <c r="K108" i="4"/>
  <c r="J108" i="4"/>
  <c r="I108" i="4"/>
  <c r="G108" i="4"/>
  <c r="X107" i="4"/>
  <c r="Y107" i="4" s="1"/>
  <c r="Z107" i="4" s="1"/>
  <c r="AA107" i="4" s="1"/>
  <c r="AB107" i="4" s="1"/>
  <c r="U107" i="4"/>
  <c r="V107" i="4" s="1"/>
  <c r="M107" i="4"/>
  <c r="K107" i="4"/>
  <c r="J107" i="4"/>
  <c r="I107" i="4"/>
  <c r="G107" i="4"/>
  <c r="Y106" i="4"/>
  <c r="Z106" i="4" s="1"/>
  <c r="AA106" i="4" s="1"/>
  <c r="AB106" i="4" s="1"/>
  <c r="X106" i="4"/>
  <c r="V106" i="4"/>
  <c r="U106" i="4"/>
  <c r="M106" i="4"/>
  <c r="K106" i="4"/>
  <c r="L109" i="4" s="1"/>
  <c r="J106" i="4"/>
  <c r="I106" i="4"/>
  <c r="G106" i="4"/>
  <c r="X105" i="4"/>
  <c r="Y105" i="4" s="1"/>
  <c r="Z105" i="4" s="1"/>
  <c r="U105" i="4"/>
  <c r="V105" i="4" s="1"/>
  <c r="AA105" i="4" s="1"/>
  <c r="AB105" i="4" s="1"/>
  <c r="M105" i="4"/>
  <c r="K105" i="4"/>
  <c r="J105" i="4"/>
  <c r="I105" i="4"/>
  <c r="G105" i="4"/>
  <c r="Y104" i="4"/>
  <c r="Z104" i="4" s="1"/>
  <c r="X104" i="4"/>
  <c r="U104" i="4"/>
  <c r="V104" i="4" s="1"/>
  <c r="AA104" i="4" s="1"/>
  <c r="AB104" i="4" s="1"/>
  <c r="M104" i="4"/>
  <c r="K104" i="4"/>
  <c r="L108" i="4" s="1"/>
  <c r="J104" i="4"/>
  <c r="I104" i="4"/>
  <c r="G104" i="4"/>
  <c r="X103" i="4"/>
  <c r="Y103" i="4" s="1"/>
  <c r="Z103" i="4" s="1"/>
  <c r="V103" i="4"/>
  <c r="U103" i="4"/>
  <c r="M103" i="4"/>
  <c r="K103" i="4"/>
  <c r="J103" i="4"/>
  <c r="I103" i="4"/>
  <c r="G103" i="4"/>
  <c r="X102" i="4"/>
  <c r="Y102" i="4" s="1"/>
  <c r="Z102" i="4" s="1"/>
  <c r="V102" i="4"/>
  <c r="U102" i="4"/>
  <c r="M102" i="4"/>
  <c r="K102" i="4"/>
  <c r="L103" i="4" s="1"/>
  <c r="J102" i="4"/>
  <c r="I102" i="4"/>
  <c r="G102" i="4"/>
  <c r="X101" i="4"/>
  <c r="Y101" i="4" s="1"/>
  <c r="Z101" i="4" s="1"/>
  <c r="U101" i="4"/>
  <c r="V101" i="4" s="1"/>
  <c r="M101" i="4"/>
  <c r="L101" i="4"/>
  <c r="K101" i="4"/>
  <c r="J101" i="4"/>
  <c r="I101" i="4"/>
  <c r="G101" i="4"/>
  <c r="Z100" i="4"/>
  <c r="AA100" i="4" s="1"/>
  <c r="AB100" i="4" s="1"/>
  <c r="Y100" i="4"/>
  <c r="X100" i="4"/>
  <c r="U100" i="4"/>
  <c r="V100" i="4" s="1"/>
  <c r="M100" i="4"/>
  <c r="K100" i="4"/>
  <c r="L104" i="4" s="1"/>
  <c r="J100" i="4"/>
  <c r="I100" i="4"/>
  <c r="G100" i="4"/>
  <c r="X99" i="4"/>
  <c r="Y99" i="4" s="1"/>
  <c r="Z99" i="4" s="1"/>
  <c r="U99" i="4"/>
  <c r="V99" i="4" s="1"/>
  <c r="M99" i="4"/>
  <c r="K99" i="4"/>
  <c r="J99" i="4"/>
  <c r="I99" i="4"/>
  <c r="G99" i="4"/>
  <c r="X98" i="4"/>
  <c r="Y98" i="4" s="1"/>
  <c r="Z98" i="4" s="1"/>
  <c r="V98" i="4"/>
  <c r="AA98" i="4" s="1"/>
  <c r="AB98" i="4" s="1"/>
  <c r="U98" i="4"/>
  <c r="M98" i="4"/>
  <c r="K98" i="4"/>
  <c r="L102" i="4" s="1"/>
  <c r="J98" i="4"/>
  <c r="I98" i="4"/>
  <c r="G98" i="4"/>
  <c r="X97" i="4"/>
  <c r="Y97" i="4" s="1"/>
  <c r="Z97" i="4" s="1"/>
  <c r="U97" i="4"/>
  <c r="V97" i="4" s="1"/>
  <c r="M97" i="4"/>
  <c r="K97" i="4"/>
  <c r="J97" i="4"/>
  <c r="I97" i="4"/>
  <c r="G97" i="4"/>
  <c r="Y96" i="4"/>
  <c r="Z96" i="4" s="1"/>
  <c r="AA96" i="4" s="1"/>
  <c r="AB96" i="4" s="1"/>
  <c r="X96" i="4"/>
  <c r="V96" i="4"/>
  <c r="U96" i="4"/>
  <c r="M96" i="4"/>
  <c r="K96" i="4"/>
  <c r="L100" i="4" s="1"/>
  <c r="J96" i="4"/>
  <c r="I96" i="4"/>
  <c r="G96" i="4"/>
  <c r="X95" i="4"/>
  <c r="Y95" i="4" s="1"/>
  <c r="Z95" i="4" s="1"/>
  <c r="U95" i="4"/>
  <c r="V95" i="4" s="1"/>
  <c r="M95" i="4"/>
  <c r="K95" i="4"/>
  <c r="L99" i="4" s="1"/>
  <c r="J95" i="4"/>
  <c r="I95" i="4"/>
  <c r="G95" i="4"/>
  <c r="Y94" i="4"/>
  <c r="Z94" i="4" s="1"/>
  <c r="X94" i="4"/>
  <c r="V94" i="4"/>
  <c r="AA94" i="4" s="1"/>
  <c r="AB94" i="4" s="1"/>
  <c r="U94" i="4"/>
  <c r="M94" i="4"/>
  <c r="K94" i="4"/>
  <c r="L98" i="4" s="1"/>
  <c r="J94" i="4"/>
  <c r="I94" i="4"/>
  <c r="G94" i="4"/>
  <c r="AB93" i="4"/>
  <c r="X93" i="4"/>
  <c r="Y93" i="4" s="1"/>
  <c r="Z93" i="4" s="1"/>
  <c r="U93" i="4"/>
  <c r="V93" i="4" s="1"/>
  <c r="AA93" i="4" s="1"/>
  <c r="M93" i="4"/>
  <c r="L93" i="4"/>
  <c r="K93" i="4"/>
  <c r="J93" i="4"/>
  <c r="I93" i="4"/>
  <c r="G93" i="4"/>
  <c r="Y92" i="4"/>
  <c r="Z92" i="4" s="1"/>
  <c r="X92" i="4"/>
  <c r="U92" i="4"/>
  <c r="V92" i="4" s="1"/>
  <c r="AA92" i="4" s="1"/>
  <c r="AB92" i="4" s="1"/>
  <c r="M92" i="4"/>
  <c r="K92" i="4"/>
  <c r="J92" i="4"/>
  <c r="I92" i="4"/>
  <c r="G92" i="4"/>
  <c r="Z91" i="4"/>
  <c r="X91" i="4"/>
  <c r="Y91" i="4" s="1"/>
  <c r="V91" i="4"/>
  <c r="U91" i="4"/>
  <c r="M91" i="4"/>
  <c r="K91" i="4"/>
  <c r="L95" i="4" s="1"/>
  <c r="J91" i="4"/>
  <c r="I91" i="4"/>
  <c r="G91" i="4"/>
  <c r="X90" i="4"/>
  <c r="Y90" i="4" s="1"/>
  <c r="Z90" i="4" s="1"/>
  <c r="V90" i="4"/>
  <c r="U90" i="4"/>
  <c r="M90" i="4"/>
  <c r="K90" i="4"/>
  <c r="J90" i="4"/>
  <c r="I90" i="4"/>
  <c r="G90" i="4"/>
  <c r="X89" i="4"/>
  <c r="Y89" i="4" s="1"/>
  <c r="Z89" i="4" s="1"/>
  <c r="U89" i="4"/>
  <c r="V89" i="4" s="1"/>
  <c r="M89" i="4"/>
  <c r="L89" i="4"/>
  <c r="K89" i="4"/>
  <c r="J89" i="4"/>
  <c r="I89" i="4"/>
  <c r="G89" i="4"/>
  <c r="Y88" i="4"/>
  <c r="Z88" i="4" s="1"/>
  <c r="X88" i="4"/>
  <c r="U88" i="4"/>
  <c r="V88" i="4" s="1"/>
  <c r="AA88" i="4" s="1"/>
  <c r="AB88" i="4" s="1"/>
  <c r="M88" i="4"/>
  <c r="K88" i="4"/>
  <c r="J88" i="4"/>
  <c r="I88" i="4"/>
  <c r="G88" i="4"/>
  <c r="X87" i="4"/>
  <c r="Y87" i="4" s="1"/>
  <c r="Z87" i="4" s="1"/>
  <c r="U87" i="4"/>
  <c r="V87" i="4" s="1"/>
  <c r="AA87" i="4" s="1"/>
  <c r="AB87" i="4" s="1"/>
  <c r="M87" i="4"/>
  <c r="K87" i="4"/>
  <c r="J87" i="4"/>
  <c r="I87" i="4"/>
  <c r="G87" i="4"/>
  <c r="X86" i="4"/>
  <c r="Y86" i="4" s="1"/>
  <c r="Z86" i="4" s="1"/>
  <c r="AA86" i="4" s="1"/>
  <c r="AB86" i="4" s="1"/>
  <c r="V86" i="4"/>
  <c r="U86" i="4"/>
  <c r="M86" i="4"/>
  <c r="K86" i="4"/>
  <c r="L90" i="4" s="1"/>
  <c r="J86" i="4"/>
  <c r="I86" i="4"/>
  <c r="G86" i="4"/>
  <c r="X85" i="4"/>
  <c r="Y85" i="4" s="1"/>
  <c r="Z85" i="4" s="1"/>
  <c r="U85" i="4"/>
  <c r="V85" i="4" s="1"/>
  <c r="M85" i="4"/>
  <c r="K85" i="4"/>
  <c r="J85" i="4"/>
  <c r="I85" i="4"/>
  <c r="G85" i="4"/>
  <c r="Z84" i="4"/>
  <c r="AA84" i="4" s="1"/>
  <c r="AB84" i="4" s="1"/>
  <c r="Y84" i="4"/>
  <c r="X84" i="4"/>
  <c r="V84" i="4"/>
  <c r="U84" i="4"/>
  <c r="M84" i="4"/>
  <c r="K84" i="4"/>
  <c r="L88" i="4" s="1"/>
  <c r="J84" i="4"/>
  <c r="I84" i="4"/>
  <c r="G84" i="4"/>
  <c r="X83" i="4"/>
  <c r="Y83" i="4" s="1"/>
  <c r="Z83" i="4" s="1"/>
  <c r="AA83" i="4" s="1"/>
  <c r="AB83" i="4" s="1"/>
  <c r="U83" i="4"/>
  <c r="V83" i="4" s="1"/>
  <c r="M83" i="4"/>
  <c r="K83" i="4"/>
  <c r="J83" i="4"/>
  <c r="I83" i="4"/>
  <c r="G83" i="4"/>
  <c r="Y82" i="4"/>
  <c r="Z82" i="4" s="1"/>
  <c r="X82" i="4"/>
  <c r="V82" i="4"/>
  <c r="AA82" i="4" s="1"/>
  <c r="AB82" i="4" s="1"/>
  <c r="U82" i="4"/>
  <c r="M82" i="4"/>
  <c r="K82" i="4"/>
  <c r="J82" i="4"/>
  <c r="I82" i="4"/>
  <c r="G82" i="4"/>
  <c r="X81" i="4"/>
  <c r="Y81" i="4" s="1"/>
  <c r="Z81" i="4" s="1"/>
  <c r="U81" i="4"/>
  <c r="V81" i="4" s="1"/>
  <c r="AA81" i="4" s="1"/>
  <c r="AB81" i="4" s="1"/>
  <c r="M81" i="4"/>
  <c r="K81" i="4"/>
  <c r="J81" i="4"/>
  <c r="I81" i="4"/>
  <c r="G81" i="4"/>
  <c r="Y80" i="4"/>
  <c r="Z80" i="4" s="1"/>
  <c r="X80" i="4"/>
  <c r="U80" i="4"/>
  <c r="V80" i="4" s="1"/>
  <c r="AA80" i="4" s="1"/>
  <c r="AB80" i="4" s="1"/>
  <c r="M80" i="4"/>
  <c r="K80" i="4"/>
  <c r="J80" i="4"/>
  <c r="I80" i="4"/>
  <c r="G80" i="4"/>
  <c r="Z79" i="4"/>
  <c r="X79" i="4"/>
  <c r="Y79" i="4" s="1"/>
  <c r="U79" i="4"/>
  <c r="V79" i="4" s="1"/>
  <c r="AA79" i="4" s="1"/>
  <c r="AB79" i="4" s="1"/>
  <c r="M79" i="4"/>
  <c r="K79" i="4"/>
  <c r="J79" i="4"/>
  <c r="I79" i="4"/>
  <c r="G79" i="4"/>
  <c r="Y78" i="4"/>
  <c r="Z78" i="4" s="1"/>
  <c r="AA78" i="4" s="1"/>
  <c r="AB78" i="4" s="1"/>
  <c r="X78" i="4"/>
  <c r="V78" i="4"/>
  <c r="U78" i="4"/>
  <c r="M78" i="4"/>
  <c r="K78" i="4"/>
  <c r="J78" i="4"/>
  <c r="I78" i="4"/>
  <c r="G78" i="4"/>
  <c r="Y77" i="4"/>
  <c r="Z77" i="4" s="1"/>
  <c r="X77" i="4"/>
  <c r="U77" i="4"/>
  <c r="V77" i="4" s="1"/>
  <c r="M77" i="4"/>
  <c r="K77" i="4"/>
  <c r="J77" i="4"/>
  <c r="I77" i="4"/>
  <c r="G77" i="4"/>
  <c r="Y76" i="4"/>
  <c r="Z76" i="4" s="1"/>
  <c r="AA76" i="4" s="1"/>
  <c r="AB76" i="4" s="1"/>
  <c r="X76" i="4"/>
  <c r="U76" i="4"/>
  <c r="V76" i="4" s="1"/>
  <c r="M76" i="4"/>
  <c r="K76" i="4"/>
  <c r="J76" i="4"/>
  <c r="I76" i="4"/>
  <c r="G76" i="4"/>
  <c r="X75" i="4"/>
  <c r="Y75" i="4" s="1"/>
  <c r="Z75" i="4" s="1"/>
  <c r="U75" i="4"/>
  <c r="V75" i="4" s="1"/>
  <c r="AA75" i="4" s="1"/>
  <c r="AB75" i="4" s="1"/>
  <c r="M75" i="4"/>
  <c r="K75" i="4"/>
  <c r="J75" i="4"/>
  <c r="I75" i="4"/>
  <c r="G75" i="4"/>
  <c r="X74" i="4"/>
  <c r="Y74" i="4" s="1"/>
  <c r="Z74" i="4" s="1"/>
  <c r="V74" i="4"/>
  <c r="AA74" i="4" s="1"/>
  <c r="AB74" i="4" s="1"/>
  <c r="U74" i="4"/>
  <c r="M74" i="4"/>
  <c r="K74" i="4"/>
  <c r="L77" i="4" s="1"/>
  <c r="J74" i="4"/>
  <c r="I74" i="4"/>
  <c r="G74" i="4"/>
  <c r="X73" i="4"/>
  <c r="Y73" i="4" s="1"/>
  <c r="Z73" i="4" s="1"/>
  <c r="U73" i="4"/>
  <c r="V73" i="4" s="1"/>
  <c r="M73" i="4"/>
  <c r="K73" i="4"/>
  <c r="J73" i="4"/>
  <c r="I73" i="4"/>
  <c r="G73" i="4"/>
  <c r="Z72" i="4"/>
  <c r="AA72" i="4" s="1"/>
  <c r="AB72" i="4" s="1"/>
  <c r="Y72" i="4"/>
  <c r="X72" i="4"/>
  <c r="V72" i="4"/>
  <c r="U72" i="4"/>
  <c r="M72" i="4"/>
  <c r="K72" i="4"/>
  <c r="J72" i="4"/>
  <c r="I72" i="4"/>
  <c r="G72" i="4"/>
  <c r="X71" i="4"/>
  <c r="Y71" i="4" s="1"/>
  <c r="Z71" i="4" s="1"/>
  <c r="AA71" i="4" s="1"/>
  <c r="AB71" i="4" s="1"/>
  <c r="U71" i="4"/>
  <c r="V71" i="4" s="1"/>
  <c r="M71" i="4"/>
  <c r="K71" i="4"/>
  <c r="L75" i="4" s="1"/>
  <c r="J71" i="4"/>
  <c r="I71" i="4"/>
  <c r="G71" i="4"/>
  <c r="Y70" i="4"/>
  <c r="Z70" i="4" s="1"/>
  <c r="X70" i="4"/>
  <c r="V70" i="4"/>
  <c r="AA70" i="4" s="1"/>
  <c r="AB70" i="4" s="1"/>
  <c r="U70" i="4"/>
  <c r="M70" i="4"/>
  <c r="K70" i="4"/>
  <c r="J70" i="4"/>
  <c r="I70" i="4"/>
  <c r="G70" i="4"/>
  <c r="X69" i="4"/>
  <c r="Y69" i="4" s="1"/>
  <c r="Z69" i="4" s="1"/>
  <c r="U69" i="4"/>
  <c r="V69" i="4" s="1"/>
  <c r="AA69" i="4" s="1"/>
  <c r="AB69" i="4" s="1"/>
  <c r="M69" i="4"/>
  <c r="K69" i="4"/>
  <c r="J69" i="4"/>
  <c r="I69" i="4"/>
  <c r="G69" i="4"/>
  <c r="Y68" i="4"/>
  <c r="Z68" i="4" s="1"/>
  <c r="X68" i="4"/>
  <c r="U68" i="4"/>
  <c r="V68" i="4" s="1"/>
  <c r="AA68" i="4" s="1"/>
  <c r="AB68" i="4" s="1"/>
  <c r="M68" i="4"/>
  <c r="K68" i="4"/>
  <c r="L69" i="4" s="1"/>
  <c r="J68" i="4"/>
  <c r="I68" i="4"/>
  <c r="G68" i="4"/>
  <c r="X67" i="4"/>
  <c r="Y67" i="4" s="1"/>
  <c r="Z67" i="4" s="1"/>
  <c r="V67" i="4"/>
  <c r="U67" i="4"/>
  <c r="M67" i="4"/>
  <c r="K67" i="4"/>
  <c r="J67" i="4"/>
  <c r="I67" i="4"/>
  <c r="G67" i="4"/>
  <c r="X66" i="4"/>
  <c r="Y66" i="4" s="1"/>
  <c r="Z66" i="4" s="1"/>
  <c r="AA66" i="4" s="1"/>
  <c r="AB66" i="4" s="1"/>
  <c r="V66" i="4"/>
  <c r="U66" i="4"/>
  <c r="M66" i="4"/>
  <c r="K66" i="4"/>
  <c r="L67" i="4" s="1"/>
  <c r="J66" i="4"/>
  <c r="I66" i="4"/>
  <c r="G66" i="4"/>
  <c r="X65" i="4"/>
  <c r="Y65" i="4" s="1"/>
  <c r="Z65" i="4" s="1"/>
  <c r="U65" i="4"/>
  <c r="V65" i="4" s="1"/>
  <c r="M65" i="4"/>
  <c r="K65" i="4"/>
  <c r="J65" i="4"/>
  <c r="I65" i="4"/>
  <c r="G65" i="4"/>
  <c r="Y64" i="4"/>
  <c r="Z64" i="4" s="1"/>
  <c r="X64" i="4"/>
  <c r="U64" i="4"/>
  <c r="V64" i="4" s="1"/>
  <c r="AA64" i="4" s="1"/>
  <c r="AB64" i="4" s="1"/>
  <c r="M64" i="4"/>
  <c r="K64" i="4"/>
  <c r="J64" i="4"/>
  <c r="I64" i="4"/>
  <c r="G64" i="4"/>
  <c r="X63" i="4"/>
  <c r="Y63" i="4" s="1"/>
  <c r="Z63" i="4" s="1"/>
  <c r="U63" i="4"/>
  <c r="V63" i="4" s="1"/>
  <c r="M63" i="4"/>
  <c r="K63" i="4"/>
  <c r="J63" i="4"/>
  <c r="I63" i="4"/>
  <c r="G63" i="4"/>
  <c r="Y62" i="4"/>
  <c r="Z62" i="4" s="1"/>
  <c r="X62" i="4"/>
  <c r="V62" i="4"/>
  <c r="AA62" i="4" s="1"/>
  <c r="AB62" i="4" s="1"/>
  <c r="U62" i="4"/>
  <c r="M62" i="4"/>
  <c r="K62" i="4"/>
  <c r="L66" i="4" s="1"/>
  <c r="J62" i="4"/>
  <c r="I62" i="4"/>
  <c r="G62" i="4"/>
  <c r="X61" i="4"/>
  <c r="Y61" i="4" s="1"/>
  <c r="Z61" i="4" s="1"/>
  <c r="U61" i="4"/>
  <c r="V61" i="4" s="1"/>
  <c r="M61" i="4"/>
  <c r="K61" i="4"/>
  <c r="L65" i="4" s="1"/>
  <c r="J61" i="4"/>
  <c r="I61" i="4"/>
  <c r="G61" i="4"/>
  <c r="Y60" i="4"/>
  <c r="Z60" i="4" s="1"/>
  <c r="AA60" i="4" s="1"/>
  <c r="AB60" i="4" s="1"/>
  <c r="X60" i="4"/>
  <c r="V60" i="4"/>
  <c r="U60" i="4"/>
  <c r="M60" i="4"/>
  <c r="K60" i="4"/>
  <c r="J60" i="4"/>
  <c r="I60" i="4"/>
  <c r="G60" i="4"/>
  <c r="X59" i="4"/>
  <c r="Y59" i="4" s="1"/>
  <c r="Z59" i="4" s="1"/>
  <c r="U59" i="4"/>
  <c r="V59" i="4" s="1"/>
  <c r="M59" i="4"/>
  <c r="L59" i="4"/>
  <c r="K59" i="4"/>
  <c r="J59" i="4"/>
  <c r="I59" i="4"/>
  <c r="G59" i="4"/>
  <c r="Y58" i="4"/>
  <c r="Z58" i="4" s="1"/>
  <c r="X58" i="4"/>
  <c r="U58" i="4"/>
  <c r="V58" i="4" s="1"/>
  <c r="AA58" i="4" s="1"/>
  <c r="AB58" i="4" s="1"/>
  <c r="M58" i="4"/>
  <c r="L58" i="4"/>
  <c r="K58" i="4"/>
  <c r="J58" i="4"/>
  <c r="I58" i="4"/>
  <c r="G58" i="4"/>
  <c r="X57" i="4"/>
  <c r="Y57" i="4" s="1"/>
  <c r="Z57" i="4" s="1"/>
  <c r="U57" i="4"/>
  <c r="V57" i="4" s="1"/>
  <c r="AA57" i="4" s="1"/>
  <c r="AB57" i="4" s="1"/>
  <c r="M57" i="4"/>
  <c r="L57" i="4"/>
  <c r="K57" i="4"/>
  <c r="J57" i="4"/>
  <c r="I57" i="4"/>
  <c r="G57" i="4"/>
  <c r="X56" i="4"/>
  <c r="Y56" i="4" s="1"/>
  <c r="Z56" i="4" s="1"/>
  <c r="U56" i="4"/>
  <c r="V56" i="4" s="1"/>
  <c r="AA56" i="4" s="1"/>
  <c r="AB56" i="4" s="1"/>
  <c r="M56" i="4"/>
  <c r="K56" i="4"/>
  <c r="L60" i="4" s="1"/>
  <c r="J56" i="4"/>
  <c r="I56" i="4"/>
  <c r="G56" i="4"/>
  <c r="X55" i="4"/>
  <c r="Y55" i="4" s="1"/>
  <c r="Z55" i="4" s="1"/>
  <c r="U55" i="4"/>
  <c r="V55" i="4" s="1"/>
  <c r="AA55" i="4" s="1"/>
  <c r="AB55" i="4" s="1"/>
  <c r="M55" i="4"/>
  <c r="K55" i="4"/>
  <c r="J55" i="4"/>
  <c r="I55" i="4"/>
  <c r="G55" i="4"/>
  <c r="X54" i="4"/>
  <c r="Y54" i="4" s="1"/>
  <c r="Z54" i="4" s="1"/>
  <c r="V54" i="4"/>
  <c r="U54" i="4"/>
  <c r="M54" i="4"/>
  <c r="K54" i="4"/>
  <c r="L55" i="4" s="1"/>
  <c r="J54" i="4"/>
  <c r="I54" i="4"/>
  <c r="G54" i="4"/>
  <c r="X53" i="4"/>
  <c r="Y53" i="4" s="1"/>
  <c r="Z53" i="4" s="1"/>
  <c r="U53" i="4"/>
  <c r="V53" i="4" s="1"/>
  <c r="AA53" i="4" s="1"/>
  <c r="AB53" i="4" s="1"/>
  <c r="M53" i="4"/>
  <c r="K53" i="4"/>
  <c r="J53" i="4"/>
  <c r="I53" i="4"/>
  <c r="G53" i="4"/>
  <c r="Y52" i="4"/>
  <c r="Z52" i="4" s="1"/>
  <c r="X52" i="4"/>
  <c r="V52" i="4"/>
  <c r="U52" i="4"/>
  <c r="M52" i="4"/>
  <c r="K52" i="4"/>
  <c r="J52" i="4"/>
  <c r="I52" i="4"/>
  <c r="G52" i="4"/>
  <c r="X51" i="4"/>
  <c r="Y51" i="4" s="1"/>
  <c r="Z51" i="4" s="1"/>
  <c r="U51" i="4"/>
  <c r="V51" i="4" s="1"/>
  <c r="M51" i="4"/>
  <c r="K51" i="4"/>
  <c r="J51" i="4"/>
  <c r="I51" i="4"/>
  <c r="G51" i="4"/>
  <c r="AB50" i="4"/>
  <c r="Y50" i="4"/>
  <c r="Z50" i="4" s="1"/>
  <c r="X50" i="4"/>
  <c r="V50" i="4"/>
  <c r="AA50" i="4" s="1"/>
  <c r="U50" i="4"/>
  <c r="M50" i="4"/>
  <c r="K50" i="4"/>
  <c r="J50" i="4"/>
  <c r="I50" i="4"/>
  <c r="G50" i="4"/>
  <c r="X49" i="4"/>
  <c r="Y49" i="4" s="1"/>
  <c r="Z49" i="4" s="1"/>
  <c r="U49" i="4"/>
  <c r="V49" i="4" s="1"/>
  <c r="M49" i="4"/>
  <c r="K49" i="4"/>
  <c r="L53" i="4" s="1"/>
  <c r="J49" i="4"/>
  <c r="I49" i="4"/>
  <c r="G49" i="4"/>
  <c r="Y48" i="4"/>
  <c r="Z48" i="4" s="1"/>
  <c r="AA48" i="4" s="1"/>
  <c r="AB48" i="4" s="1"/>
  <c r="X48" i="4"/>
  <c r="V48" i="4"/>
  <c r="U48" i="4"/>
  <c r="M48" i="4"/>
  <c r="K48" i="4"/>
  <c r="L52" i="4" s="1"/>
  <c r="J48" i="4"/>
  <c r="I48" i="4"/>
  <c r="G48" i="4"/>
  <c r="Z47" i="4"/>
  <c r="X47" i="4"/>
  <c r="Y47" i="4" s="1"/>
  <c r="U47" i="4"/>
  <c r="V47" i="4" s="1"/>
  <c r="AA47" i="4" s="1"/>
  <c r="AB47" i="4" s="1"/>
  <c r="M47" i="4"/>
  <c r="K47" i="4"/>
  <c r="J47" i="4"/>
  <c r="I47" i="4"/>
  <c r="G47" i="4"/>
  <c r="Y46" i="4"/>
  <c r="Z46" i="4" s="1"/>
  <c r="X46" i="4"/>
  <c r="U46" i="4"/>
  <c r="V46" i="4" s="1"/>
  <c r="AA46" i="4" s="1"/>
  <c r="AB46" i="4" s="1"/>
  <c r="M46" i="4"/>
  <c r="K46" i="4"/>
  <c r="J46" i="4"/>
  <c r="I46" i="4"/>
  <c r="G46" i="4"/>
  <c r="X45" i="4"/>
  <c r="Y45" i="4" s="1"/>
  <c r="Z45" i="4" s="1"/>
  <c r="U45" i="4"/>
  <c r="V45" i="4" s="1"/>
  <c r="AA45" i="4" s="1"/>
  <c r="AB45" i="4" s="1"/>
  <c r="M45" i="4"/>
  <c r="K45" i="4"/>
  <c r="J45" i="4"/>
  <c r="I45" i="4"/>
  <c r="G45" i="4"/>
  <c r="X44" i="4"/>
  <c r="Y44" i="4" s="1"/>
  <c r="Z44" i="4" s="1"/>
  <c r="U44" i="4"/>
  <c r="V44" i="4" s="1"/>
  <c r="M44" i="4"/>
  <c r="K44" i="4"/>
  <c r="J44" i="4"/>
  <c r="I44" i="4"/>
  <c r="G44" i="4"/>
  <c r="X43" i="4"/>
  <c r="Y43" i="4" s="1"/>
  <c r="Z43" i="4" s="1"/>
  <c r="U43" i="4"/>
  <c r="V43" i="4" s="1"/>
  <c r="M43" i="4"/>
  <c r="K43" i="4"/>
  <c r="J43" i="4"/>
  <c r="I43" i="4"/>
  <c r="G43" i="4"/>
  <c r="X42" i="4"/>
  <c r="Y42" i="4" s="1"/>
  <c r="Z42" i="4" s="1"/>
  <c r="AA42" i="4" s="1"/>
  <c r="AB42" i="4" s="1"/>
  <c r="V42" i="4"/>
  <c r="U42" i="4"/>
  <c r="M42" i="4"/>
  <c r="K42" i="4"/>
  <c r="L43" i="4" s="1"/>
  <c r="J42" i="4"/>
  <c r="I42" i="4"/>
  <c r="G42" i="4"/>
  <c r="Y41" i="4"/>
  <c r="Z41" i="4" s="1"/>
  <c r="X41" i="4"/>
  <c r="U41" i="4"/>
  <c r="V41" i="4" s="1"/>
  <c r="AA41" i="4" s="1"/>
  <c r="AB41" i="4" s="1"/>
  <c r="M41" i="4"/>
  <c r="L41" i="4"/>
  <c r="K41" i="4"/>
  <c r="J41" i="4"/>
  <c r="I41" i="4"/>
  <c r="G41" i="4"/>
  <c r="Y40" i="4"/>
  <c r="Z40" i="4" s="1"/>
  <c r="X40" i="4"/>
  <c r="U40" i="4"/>
  <c r="V40" i="4" s="1"/>
  <c r="AA40" i="4" s="1"/>
  <c r="AB40" i="4" s="1"/>
  <c r="M40" i="4"/>
  <c r="K40" i="4"/>
  <c r="J40" i="4"/>
  <c r="I40" i="4"/>
  <c r="G40" i="4"/>
  <c r="X39" i="4"/>
  <c r="Y39" i="4" s="1"/>
  <c r="Z39" i="4" s="1"/>
  <c r="U39" i="4"/>
  <c r="V39" i="4" s="1"/>
  <c r="M39" i="4"/>
  <c r="K39" i="4"/>
  <c r="J39" i="4"/>
  <c r="I39" i="4"/>
  <c r="G39" i="4"/>
  <c r="X38" i="4"/>
  <c r="Y38" i="4" s="1"/>
  <c r="Z38" i="4" s="1"/>
  <c r="V38" i="4"/>
  <c r="U38" i="4"/>
  <c r="M38" i="4"/>
  <c r="K38" i="4"/>
  <c r="J38" i="4"/>
  <c r="X37" i="4"/>
  <c r="Y37" i="4" s="1"/>
  <c r="Z37" i="4" s="1"/>
  <c r="U37" i="4"/>
  <c r="V37" i="4" s="1"/>
  <c r="AA37" i="4" s="1"/>
  <c r="AB37" i="4" s="1"/>
  <c r="M37" i="4"/>
  <c r="K37" i="4"/>
  <c r="J37" i="4"/>
  <c r="H37" i="4"/>
  <c r="F37" i="4"/>
  <c r="Y36" i="4"/>
  <c r="Z36" i="4" s="1"/>
  <c r="X36" i="4"/>
  <c r="V36" i="4"/>
  <c r="AA36" i="4" s="1"/>
  <c r="AB36" i="4" s="1"/>
  <c r="U36" i="4"/>
  <c r="M36" i="4"/>
  <c r="K36" i="4"/>
  <c r="L40" i="4" s="1"/>
  <c r="J36" i="4"/>
  <c r="H36" i="4"/>
  <c r="F36" i="4"/>
  <c r="X35" i="4"/>
  <c r="Y35" i="4" s="1"/>
  <c r="Z35" i="4" s="1"/>
  <c r="U35" i="4"/>
  <c r="V35" i="4" s="1"/>
  <c r="M35" i="4"/>
  <c r="K35" i="4"/>
  <c r="J35" i="4"/>
  <c r="H35" i="4"/>
  <c r="F35" i="4"/>
  <c r="Y34" i="4"/>
  <c r="Z34" i="4" s="1"/>
  <c r="AA34" i="4" s="1"/>
  <c r="AB34" i="4" s="1"/>
  <c r="X34" i="4"/>
  <c r="V34" i="4"/>
  <c r="U34" i="4"/>
  <c r="M34" i="4"/>
  <c r="K34" i="4"/>
  <c r="J34" i="4"/>
  <c r="H34" i="4"/>
  <c r="F34" i="4"/>
  <c r="X33" i="4"/>
  <c r="Y33" i="4" s="1"/>
  <c r="Z33" i="4" s="1"/>
  <c r="U33" i="4"/>
  <c r="V33" i="4" s="1"/>
  <c r="AA33" i="4" s="1"/>
  <c r="AB33" i="4" s="1"/>
  <c r="M33" i="4"/>
  <c r="L33" i="4"/>
  <c r="K33" i="4"/>
  <c r="J33" i="4"/>
  <c r="H33" i="4"/>
  <c r="F33" i="4"/>
  <c r="Y32" i="4"/>
  <c r="Z32" i="4" s="1"/>
  <c r="X32" i="4"/>
  <c r="U32" i="4"/>
  <c r="V32" i="4" s="1"/>
  <c r="AA32" i="4" s="1"/>
  <c r="AB32" i="4" s="1"/>
  <c r="M32" i="4"/>
  <c r="L32" i="4"/>
  <c r="K32" i="4"/>
  <c r="J32" i="4"/>
  <c r="H32" i="4"/>
  <c r="F32" i="4"/>
  <c r="X31" i="4"/>
  <c r="Y31" i="4" s="1"/>
  <c r="Z31" i="4" s="1"/>
  <c r="U31" i="4"/>
  <c r="V31" i="4" s="1"/>
  <c r="AA31" i="4" s="1"/>
  <c r="AB31" i="4" s="1"/>
  <c r="M31" i="4"/>
  <c r="L31" i="4"/>
  <c r="K31" i="4"/>
  <c r="J31" i="4"/>
  <c r="H31" i="4"/>
  <c r="F31" i="4"/>
  <c r="X30" i="4"/>
  <c r="Y30" i="4" s="1"/>
  <c r="Z30" i="4" s="1"/>
  <c r="U30" i="4"/>
  <c r="V30" i="4" s="1"/>
  <c r="M30" i="4"/>
  <c r="K30" i="4"/>
  <c r="L34" i="4" s="1"/>
  <c r="J30" i="4"/>
  <c r="H30" i="4"/>
  <c r="F30" i="4"/>
  <c r="X29" i="4"/>
  <c r="Y29" i="4" s="1"/>
  <c r="Z29" i="4" s="1"/>
  <c r="U29" i="4"/>
  <c r="V29" i="4" s="1"/>
  <c r="M29" i="4"/>
  <c r="K29" i="4"/>
  <c r="J29" i="4"/>
  <c r="H29" i="4"/>
  <c r="F29" i="4"/>
  <c r="X28" i="4"/>
  <c r="Y28" i="4" s="1"/>
  <c r="Z28" i="4" s="1"/>
  <c r="V28" i="4"/>
  <c r="U28" i="4"/>
  <c r="M28" i="4"/>
  <c r="K28" i="4"/>
  <c r="J28" i="4"/>
  <c r="H28" i="4"/>
  <c r="F28" i="4"/>
  <c r="X27" i="4"/>
  <c r="Y27" i="4" s="1"/>
  <c r="Z27" i="4" s="1"/>
  <c r="U27" i="4"/>
  <c r="V27" i="4" s="1"/>
  <c r="M27" i="4"/>
  <c r="K27" i="4"/>
  <c r="J27" i="4"/>
  <c r="H27" i="4"/>
  <c r="F27" i="4"/>
  <c r="Y26" i="4"/>
  <c r="Z26" i="4" s="1"/>
  <c r="X26" i="4"/>
  <c r="V26" i="4"/>
  <c r="AA26" i="4" s="1"/>
  <c r="AB26" i="4" s="1"/>
  <c r="U26" i="4"/>
  <c r="M26" i="4"/>
  <c r="K26" i="4"/>
  <c r="J26" i="4"/>
  <c r="H26" i="4"/>
  <c r="F26" i="4"/>
  <c r="X25" i="4"/>
  <c r="Y25" i="4" s="1"/>
  <c r="Z25" i="4" s="1"/>
  <c r="U25" i="4"/>
  <c r="V25" i="4" s="1"/>
  <c r="M25" i="4"/>
  <c r="K25" i="4"/>
  <c r="J25" i="4"/>
  <c r="H25" i="4"/>
  <c r="F25" i="4"/>
  <c r="X24" i="4"/>
  <c r="Y24" i="4" s="1"/>
  <c r="Z24" i="4" s="1"/>
  <c r="AA24" i="4" s="1"/>
  <c r="AB24" i="4" s="1"/>
  <c r="V24" i="4"/>
  <c r="U24" i="4"/>
  <c r="M24" i="4"/>
  <c r="K24" i="4"/>
  <c r="L28" i="4" s="1"/>
  <c r="J24" i="4"/>
  <c r="H24" i="4"/>
  <c r="F24" i="4"/>
  <c r="Y23" i="4"/>
  <c r="Z23" i="4" s="1"/>
  <c r="X23" i="4"/>
  <c r="U23" i="4"/>
  <c r="V23" i="4" s="1"/>
  <c r="M23" i="4"/>
  <c r="L23" i="4"/>
  <c r="K23" i="4"/>
  <c r="J23" i="4"/>
  <c r="H23" i="4"/>
  <c r="F23" i="4"/>
  <c r="Z22" i="4"/>
  <c r="AA22" i="4" s="1"/>
  <c r="AB22" i="4" s="1"/>
  <c r="Y22" i="4"/>
  <c r="X22" i="4"/>
  <c r="V22" i="4"/>
  <c r="U22" i="4"/>
  <c r="M22" i="4"/>
  <c r="K22" i="4"/>
  <c r="J22" i="4"/>
  <c r="H22" i="4"/>
  <c r="F22" i="4"/>
  <c r="AB21" i="4"/>
  <c r="Y21" i="4"/>
  <c r="Z21" i="4" s="1"/>
  <c r="X21" i="4"/>
  <c r="U21" i="4"/>
  <c r="V21" i="4" s="1"/>
  <c r="AA21" i="4" s="1"/>
  <c r="M21" i="4"/>
  <c r="K21" i="4"/>
  <c r="L25" i="4" s="1"/>
  <c r="J21" i="4"/>
  <c r="H21" i="4"/>
  <c r="F21" i="4"/>
  <c r="X20" i="4"/>
  <c r="Y20" i="4" s="1"/>
  <c r="Z20" i="4" s="1"/>
  <c r="AA20" i="4" s="1"/>
  <c r="AB20" i="4" s="1"/>
  <c r="V20" i="4"/>
  <c r="U20" i="4"/>
  <c r="M20" i="4"/>
  <c r="K20" i="4"/>
  <c r="L24" i="4" s="1"/>
  <c r="J20" i="4"/>
  <c r="H20" i="4"/>
  <c r="F20" i="4"/>
  <c r="X19" i="4"/>
  <c r="Y19" i="4" s="1"/>
  <c r="Z19" i="4" s="1"/>
  <c r="V19" i="4"/>
  <c r="U19" i="4"/>
  <c r="M19" i="4"/>
  <c r="K19" i="4"/>
  <c r="L22" i="4" s="1"/>
  <c r="J19" i="4"/>
  <c r="H19" i="4"/>
  <c r="F19" i="4"/>
  <c r="Y18" i="4"/>
  <c r="Z18" i="4" s="1"/>
  <c r="X18" i="4"/>
  <c r="V18" i="4"/>
  <c r="AA18" i="4" s="1"/>
  <c r="AB18" i="4" s="1"/>
  <c r="U18" i="4"/>
  <c r="O18" i="4"/>
  <c r="M18" i="4"/>
  <c r="K18" i="4"/>
  <c r="J18" i="4"/>
  <c r="H18" i="4"/>
  <c r="F18" i="4"/>
  <c r="X17" i="4"/>
  <c r="Y17" i="4" s="1"/>
  <c r="Z17" i="4" s="1"/>
  <c r="V17" i="4"/>
  <c r="AA17" i="4" s="1"/>
  <c r="AB17" i="4" s="1"/>
  <c r="U17" i="4"/>
  <c r="Q17" i="4"/>
  <c r="M17" i="4"/>
  <c r="K17" i="4"/>
  <c r="L20" i="4" s="1"/>
  <c r="J17" i="4"/>
  <c r="H17" i="4"/>
  <c r="F17" i="4"/>
  <c r="X16" i="4"/>
  <c r="Y16" i="4" s="1"/>
  <c r="Z16" i="4" s="1"/>
  <c r="AA16" i="4" s="1"/>
  <c r="AB16" i="4" s="1"/>
  <c r="V16" i="4"/>
  <c r="U16" i="4"/>
  <c r="Q16" i="4"/>
  <c r="R16" i="4" s="1"/>
  <c r="O16" i="4"/>
  <c r="M16" i="4"/>
  <c r="K16" i="4"/>
  <c r="J16" i="4"/>
  <c r="H16" i="4"/>
  <c r="F16" i="4"/>
  <c r="Y15" i="4"/>
  <c r="Z15" i="4" s="1"/>
  <c r="X15" i="4"/>
  <c r="V15" i="4"/>
  <c r="AA15" i="4" s="1"/>
  <c r="AB15" i="4" s="1"/>
  <c r="U15" i="4"/>
  <c r="R15" i="4"/>
  <c r="R20" i="4" s="1"/>
  <c r="S20" i="4" s="1"/>
  <c r="Q20" i="4" s="1"/>
  <c r="Q15" i="4"/>
  <c r="O15" i="4"/>
  <c r="M15" i="4"/>
  <c r="K15" i="4"/>
  <c r="L19" i="4" s="1"/>
  <c r="J15" i="4"/>
  <c r="H15" i="4"/>
  <c r="F15" i="4"/>
  <c r="Y14" i="4"/>
  <c r="Z14" i="4" s="1"/>
  <c r="X14" i="4"/>
  <c r="U14" i="4"/>
  <c r="V14" i="4" s="1"/>
  <c r="AA14" i="4" s="1"/>
  <c r="AB14" i="4" s="1"/>
  <c r="Q14" i="4"/>
  <c r="M14" i="4"/>
  <c r="K14" i="4"/>
  <c r="J14" i="4"/>
  <c r="H14" i="4"/>
  <c r="F14" i="4"/>
  <c r="X13" i="4"/>
  <c r="Y13" i="4" s="1"/>
  <c r="Z13" i="4" s="1"/>
  <c r="U13" i="4"/>
  <c r="V13" i="4" s="1"/>
  <c r="R13" i="4"/>
  <c r="M13" i="4"/>
  <c r="K13" i="4"/>
  <c r="J13" i="4"/>
  <c r="H13" i="4"/>
  <c r="F13" i="4"/>
  <c r="Y12" i="4"/>
  <c r="Z12" i="4" s="1"/>
  <c r="X12" i="4"/>
  <c r="V12" i="4"/>
  <c r="U12" i="4"/>
  <c r="Q12" i="4"/>
  <c r="R21" i="4" s="1"/>
  <c r="S21" i="4" s="1"/>
  <c r="Q21" i="4" s="1"/>
  <c r="M12" i="4"/>
  <c r="L12" i="4"/>
  <c r="K12" i="4"/>
  <c r="J12" i="4"/>
  <c r="H12" i="4"/>
  <c r="F12" i="4"/>
  <c r="Y11" i="4"/>
  <c r="Z11" i="4" s="1"/>
  <c r="AA11" i="4" s="1"/>
  <c r="AB11" i="4" s="1"/>
  <c r="X11" i="4"/>
  <c r="U11" i="4"/>
  <c r="V11" i="4" s="1"/>
  <c r="Q11" i="4"/>
  <c r="M11" i="4"/>
  <c r="K11" i="4"/>
  <c r="J11" i="4"/>
  <c r="H11" i="4"/>
  <c r="F11" i="4"/>
  <c r="X10" i="4"/>
  <c r="Y10" i="4" s="1"/>
  <c r="Z10" i="4" s="1"/>
  <c r="V10" i="4"/>
  <c r="U10" i="4"/>
  <c r="M10" i="4"/>
  <c r="K10" i="4"/>
  <c r="J10" i="4"/>
  <c r="H10" i="4"/>
  <c r="F10" i="4"/>
  <c r="X9" i="4"/>
  <c r="Y9" i="4" s="1"/>
  <c r="Z9" i="4" s="1"/>
  <c r="U9" i="4"/>
  <c r="V9" i="4" s="1"/>
  <c r="M9" i="4"/>
  <c r="L9" i="4"/>
  <c r="K9" i="4"/>
  <c r="J9" i="4"/>
  <c r="H9" i="4"/>
  <c r="F9" i="4"/>
  <c r="Z8" i="4"/>
  <c r="AA8" i="4" s="1"/>
  <c r="AB8" i="4" s="1"/>
  <c r="Y8" i="4"/>
  <c r="X8" i="4"/>
  <c r="V8" i="4"/>
  <c r="U8" i="4"/>
  <c r="M8" i="4"/>
  <c r="L8" i="4"/>
  <c r="K8" i="4"/>
  <c r="J8" i="4"/>
  <c r="H8" i="4"/>
  <c r="F8" i="4"/>
  <c r="AA7" i="4"/>
  <c r="AB7" i="4" s="1"/>
  <c r="X7" i="4"/>
  <c r="Y7" i="4" s="1"/>
  <c r="Z7" i="4" s="1"/>
  <c r="U7" i="4"/>
  <c r="V7" i="4" s="1"/>
  <c r="M7" i="4"/>
  <c r="K7" i="4"/>
  <c r="L11" i="4" s="1"/>
  <c r="J7" i="4"/>
  <c r="H7" i="4"/>
  <c r="F7" i="4"/>
  <c r="Y6" i="4"/>
  <c r="Z6" i="4" s="1"/>
  <c r="X6" i="4"/>
  <c r="U6" i="4"/>
  <c r="V6" i="4" s="1"/>
  <c r="Q6" i="4"/>
  <c r="M6" i="4"/>
  <c r="K6" i="4"/>
  <c r="J6" i="4"/>
  <c r="H6" i="4"/>
  <c r="F6" i="4"/>
  <c r="X5" i="4"/>
  <c r="Y5" i="4" s="1"/>
  <c r="Z5" i="4" s="1"/>
  <c r="U5" i="4"/>
  <c r="V5" i="4" s="1"/>
  <c r="Q5" i="4"/>
  <c r="M5" i="4"/>
  <c r="K5" i="4"/>
  <c r="J5" i="4"/>
  <c r="H5" i="4"/>
  <c r="F5" i="4"/>
  <c r="X4" i="4"/>
  <c r="Y4" i="4" s="1"/>
  <c r="Z4" i="4" s="1"/>
  <c r="V4" i="4"/>
  <c r="AA4" i="4" s="1"/>
  <c r="AB4" i="4" s="1"/>
  <c r="U4" i="4"/>
  <c r="Q4" i="4"/>
  <c r="O4" i="4"/>
  <c r="M4" i="4"/>
  <c r="K4" i="4"/>
  <c r="L7" i="4" s="1"/>
  <c r="J4" i="4"/>
  <c r="H4" i="4"/>
  <c r="F4" i="4"/>
  <c r="X3" i="4"/>
  <c r="Y3" i="4" s="1"/>
  <c r="Z3" i="4" s="1"/>
  <c r="AA3" i="4" s="1"/>
  <c r="AB3" i="4" s="1"/>
  <c r="V3" i="4"/>
  <c r="U3" i="4"/>
  <c r="Q3" i="4"/>
  <c r="O3" i="4"/>
  <c r="M3" i="4"/>
  <c r="K3" i="4"/>
  <c r="J3" i="4"/>
  <c r="H3" i="4"/>
  <c r="F3" i="4"/>
  <c r="Z2" i="4"/>
  <c r="Y2" i="4"/>
  <c r="X2" i="4"/>
  <c r="U2" i="4"/>
  <c r="V2" i="4" s="1"/>
  <c r="AA2" i="4" s="1"/>
  <c r="AB2" i="4" s="1"/>
  <c r="Q2" i="4"/>
  <c r="M2" i="4"/>
  <c r="H2" i="4"/>
  <c r="F2" i="4"/>
  <c r="Q1" i="4"/>
  <c r="Z181" i="3"/>
  <c r="Y181" i="3"/>
  <c r="X181" i="3"/>
  <c r="U181" i="3"/>
  <c r="V181" i="3" s="1"/>
  <c r="AA181" i="3" s="1"/>
  <c r="AB181" i="3" s="1"/>
  <c r="M181" i="3"/>
  <c r="K181" i="3"/>
  <c r="J181" i="3"/>
  <c r="I181" i="3"/>
  <c r="G181" i="3"/>
  <c r="Z180" i="3"/>
  <c r="X180" i="3"/>
  <c r="Y180" i="3" s="1"/>
  <c r="U180" i="3"/>
  <c r="V180" i="3" s="1"/>
  <c r="AA180" i="3" s="1"/>
  <c r="AB180" i="3" s="1"/>
  <c r="M180" i="3"/>
  <c r="K180" i="3"/>
  <c r="J180" i="3"/>
  <c r="I180" i="3"/>
  <c r="G180" i="3"/>
  <c r="Y179" i="3"/>
  <c r="Z179" i="3" s="1"/>
  <c r="AA179" i="3" s="1"/>
  <c r="AB179" i="3" s="1"/>
  <c r="X179" i="3"/>
  <c r="V179" i="3"/>
  <c r="U179" i="3"/>
  <c r="M179" i="3"/>
  <c r="K179" i="3"/>
  <c r="L180" i="3" s="1"/>
  <c r="J179" i="3"/>
  <c r="I179" i="3"/>
  <c r="G179" i="3"/>
  <c r="X178" i="3"/>
  <c r="Y178" i="3" s="1"/>
  <c r="Z178" i="3" s="1"/>
  <c r="U178" i="3"/>
  <c r="V178" i="3" s="1"/>
  <c r="M178" i="3"/>
  <c r="K178" i="3"/>
  <c r="J178" i="3"/>
  <c r="I178" i="3"/>
  <c r="G178" i="3"/>
  <c r="Z177" i="3"/>
  <c r="Y177" i="3"/>
  <c r="X177" i="3"/>
  <c r="V177" i="3"/>
  <c r="AA177" i="3" s="1"/>
  <c r="AB177" i="3" s="1"/>
  <c r="U177" i="3"/>
  <c r="M177" i="3"/>
  <c r="K177" i="3"/>
  <c r="J177" i="3"/>
  <c r="I177" i="3"/>
  <c r="G177" i="3"/>
  <c r="X176" i="3"/>
  <c r="Y176" i="3" s="1"/>
  <c r="Z176" i="3" s="1"/>
  <c r="U176" i="3"/>
  <c r="V176" i="3" s="1"/>
  <c r="AA176" i="3" s="1"/>
  <c r="AB176" i="3" s="1"/>
  <c r="M176" i="3"/>
  <c r="K176" i="3"/>
  <c r="J176" i="3"/>
  <c r="I176" i="3"/>
  <c r="G176" i="3"/>
  <c r="Y175" i="3"/>
  <c r="Z175" i="3" s="1"/>
  <c r="X175" i="3"/>
  <c r="U175" i="3"/>
  <c r="V175" i="3" s="1"/>
  <c r="AA175" i="3" s="1"/>
  <c r="AB175" i="3" s="1"/>
  <c r="M175" i="3"/>
  <c r="K175" i="3"/>
  <c r="J175" i="3"/>
  <c r="I175" i="3"/>
  <c r="G175" i="3"/>
  <c r="Z174" i="3"/>
  <c r="X174" i="3"/>
  <c r="Y174" i="3" s="1"/>
  <c r="U174" i="3"/>
  <c r="V174" i="3" s="1"/>
  <c r="AA174" i="3" s="1"/>
  <c r="AB174" i="3" s="1"/>
  <c r="M174" i="3"/>
  <c r="K174" i="3"/>
  <c r="J174" i="3"/>
  <c r="I174" i="3"/>
  <c r="G174" i="3"/>
  <c r="AA173" i="3"/>
  <c r="AB173" i="3" s="1"/>
  <c r="X173" i="3"/>
  <c r="Y173" i="3" s="1"/>
  <c r="Z173" i="3" s="1"/>
  <c r="V173" i="3"/>
  <c r="U173" i="3"/>
  <c r="M173" i="3"/>
  <c r="K173" i="3"/>
  <c r="L177" i="3" s="1"/>
  <c r="J173" i="3"/>
  <c r="I173" i="3"/>
  <c r="G173" i="3"/>
  <c r="Y172" i="3"/>
  <c r="Z172" i="3" s="1"/>
  <c r="X172" i="3"/>
  <c r="V172" i="3"/>
  <c r="U172" i="3"/>
  <c r="M172" i="3"/>
  <c r="K172" i="3"/>
  <c r="L176" i="3" s="1"/>
  <c r="J172" i="3"/>
  <c r="I172" i="3"/>
  <c r="G172" i="3"/>
  <c r="Y171" i="3"/>
  <c r="Z171" i="3" s="1"/>
  <c r="X171" i="3"/>
  <c r="V171" i="3"/>
  <c r="AA171" i="3" s="1"/>
  <c r="AB171" i="3" s="1"/>
  <c r="U171" i="3"/>
  <c r="M171" i="3"/>
  <c r="K171" i="3"/>
  <c r="J171" i="3"/>
  <c r="I171" i="3"/>
  <c r="G171" i="3"/>
  <c r="Z170" i="3"/>
  <c r="AA170" i="3" s="1"/>
  <c r="AB170" i="3" s="1"/>
  <c r="X170" i="3"/>
  <c r="Y170" i="3" s="1"/>
  <c r="U170" i="3"/>
  <c r="V170" i="3" s="1"/>
  <c r="M170" i="3"/>
  <c r="K170" i="3"/>
  <c r="J170" i="3"/>
  <c r="I170" i="3"/>
  <c r="G170" i="3"/>
  <c r="Z169" i="3"/>
  <c r="AA169" i="3" s="1"/>
  <c r="AB169" i="3" s="1"/>
  <c r="Y169" i="3"/>
  <c r="X169" i="3"/>
  <c r="V169" i="3"/>
  <c r="U169" i="3"/>
  <c r="M169" i="3"/>
  <c r="K169" i="3"/>
  <c r="J169" i="3"/>
  <c r="I169" i="3"/>
  <c r="G169" i="3"/>
  <c r="Z168" i="3"/>
  <c r="AA168" i="3" s="1"/>
  <c r="AB168" i="3" s="1"/>
  <c r="X168" i="3"/>
  <c r="Y168" i="3" s="1"/>
  <c r="V168" i="3"/>
  <c r="U168" i="3"/>
  <c r="M168" i="3"/>
  <c r="K168" i="3"/>
  <c r="J168" i="3"/>
  <c r="I168" i="3"/>
  <c r="G168" i="3"/>
  <c r="X167" i="3"/>
  <c r="Y167" i="3" s="1"/>
  <c r="Z167" i="3" s="1"/>
  <c r="AA167" i="3" s="1"/>
  <c r="AB167" i="3" s="1"/>
  <c r="V167" i="3"/>
  <c r="U167" i="3"/>
  <c r="M167" i="3"/>
  <c r="K167" i="3"/>
  <c r="L171" i="3" s="1"/>
  <c r="J167" i="3"/>
  <c r="I167" i="3"/>
  <c r="G167" i="3"/>
  <c r="Z166" i="3"/>
  <c r="AA166" i="3" s="1"/>
  <c r="AB166" i="3" s="1"/>
  <c r="X166" i="3"/>
  <c r="Y166" i="3" s="1"/>
  <c r="U166" i="3"/>
  <c r="V166" i="3" s="1"/>
  <c r="M166" i="3"/>
  <c r="K166" i="3"/>
  <c r="L170" i="3" s="1"/>
  <c r="J166" i="3"/>
  <c r="I166" i="3"/>
  <c r="G166" i="3"/>
  <c r="Z165" i="3"/>
  <c r="AA165" i="3" s="1"/>
  <c r="AB165" i="3" s="1"/>
  <c r="Y165" i="3"/>
  <c r="X165" i="3"/>
  <c r="V165" i="3"/>
  <c r="U165" i="3"/>
  <c r="M165" i="3"/>
  <c r="K165" i="3"/>
  <c r="J165" i="3"/>
  <c r="I165" i="3"/>
  <c r="G165" i="3"/>
  <c r="X164" i="3"/>
  <c r="Y164" i="3" s="1"/>
  <c r="Z164" i="3" s="1"/>
  <c r="AA164" i="3" s="1"/>
  <c r="AB164" i="3" s="1"/>
  <c r="U164" i="3"/>
  <c r="V164" i="3" s="1"/>
  <c r="M164" i="3"/>
  <c r="K164" i="3"/>
  <c r="J164" i="3"/>
  <c r="I164" i="3"/>
  <c r="G164" i="3"/>
  <c r="Y163" i="3"/>
  <c r="Z163" i="3" s="1"/>
  <c r="AA163" i="3" s="1"/>
  <c r="AB163" i="3" s="1"/>
  <c r="X163" i="3"/>
  <c r="V163" i="3"/>
  <c r="U163" i="3"/>
  <c r="M163" i="3"/>
  <c r="K163" i="3"/>
  <c r="L165" i="3" s="1"/>
  <c r="J163" i="3"/>
  <c r="I163" i="3"/>
  <c r="G163" i="3"/>
  <c r="X162" i="3"/>
  <c r="Y162" i="3" s="1"/>
  <c r="Z162" i="3" s="1"/>
  <c r="U162" i="3"/>
  <c r="V162" i="3" s="1"/>
  <c r="M162" i="3"/>
  <c r="K162" i="3"/>
  <c r="J162" i="3"/>
  <c r="I162" i="3"/>
  <c r="G162" i="3"/>
  <c r="X161" i="3"/>
  <c r="Y161" i="3" s="1"/>
  <c r="Z161" i="3" s="1"/>
  <c r="V161" i="3"/>
  <c r="AA161" i="3" s="1"/>
  <c r="AB161" i="3" s="1"/>
  <c r="U161" i="3"/>
  <c r="M161" i="3"/>
  <c r="K161" i="3"/>
  <c r="J161" i="3"/>
  <c r="I161" i="3"/>
  <c r="G161" i="3"/>
  <c r="X160" i="3"/>
  <c r="Y160" i="3" s="1"/>
  <c r="Z160" i="3" s="1"/>
  <c r="V160" i="3"/>
  <c r="AA160" i="3" s="1"/>
  <c r="AB160" i="3" s="1"/>
  <c r="U160" i="3"/>
  <c r="M160" i="3"/>
  <c r="K160" i="3"/>
  <c r="J160" i="3"/>
  <c r="I160" i="3"/>
  <c r="G160" i="3"/>
  <c r="X159" i="3"/>
  <c r="Y159" i="3" s="1"/>
  <c r="Z159" i="3" s="1"/>
  <c r="V159" i="3"/>
  <c r="U159" i="3"/>
  <c r="M159" i="3"/>
  <c r="K159" i="3"/>
  <c r="L162" i="3" s="1"/>
  <c r="J159" i="3"/>
  <c r="I159" i="3"/>
  <c r="G159" i="3"/>
  <c r="X158" i="3"/>
  <c r="Y158" i="3" s="1"/>
  <c r="Z158" i="3" s="1"/>
  <c r="U158" i="3"/>
  <c r="V158" i="3" s="1"/>
  <c r="AA158" i="3" s="1"/>
  <c r="AB158" i="3" s="1"/>
  <c r="M158" i="3"/>
  <c r="K158" i="3"/>
  <c r="J158" i="3"/>
  <c r="I158" i="3"/>
  <c r="G158" i="3"/>
  <c r="Y157" i="3"/>
  <c r="Z157" i="3" s="1"/>
  <c r="X157" i="3"/>
  <c r="V157" i="3"/>
  <c r="AA157" i="3" s="1"/>
  <c r="AB157" i="3" s="1"/>
  <c r="U157" i="3"/>
  <c r="M157" i="3"/>
  <c r="K157" i="3"/>
  <c r="L161" i="3" s="1"/>
  <c r="J157" i="3"/>
  <c r="I157" i="3"/>
  <c r="G157" i="3"/>
  <c r="Y156" i="3"/>
  <c r="Z156" i="3" s="1"/>
  <c r="X156" i="3"/>
  <c r="V156" i="3"/>
  <c r="U156" i="3"/>
  <c r="M156" i="3"/>
  <c r="K156" i="3"/>
  <c r="J156" i="3"/>
  <c r="I156" i="3"/>
  <c r="G156" i="3"/>
  <c r="Z155" i="3"/>
  <c r="AA155" i="3" s="1"/>
  <c r="AB155" i="3" s="1"/>
  <c r="X155" i="3"/>
  <c r="Y155" i="3" s="1"/>
  <c r="V155" i="3"/>
  <c r="U155" i="3"/>
  <c r="M155" i="3"/>
  <c r="K155" i="3"/>
  <c r="L159" i="3" s="1"/>
  <c r="J155" i="3"/>
  <c r="I155" i="3"/>
  <c r="G155" i="3"/>
  <c r="Z154" i="3"/>
  <c r="AA154" i="3" s="1"/>
  <c r="AB154" i="3" s="1"/>
  <c r="X154" i="3"/>
  <c r="Y154" i="3" s="1"/>
  <c r="U154" i="3"/>
  <c r="V154" i="3" s="1"/>
  <c r="M154" i="3"/>
  <c r="K154" i="3"/>
  <c r="J154" i="3"/>
  <c r="I154" i="3"/>
  <c r="G154" i="3"/>
  <c r="Z153" i="3"/>
  <c r="AA153" i="3" s="1"/>
  <c r="AB153" i="3" s="1"/>
  <c r="Y153" i="3"/>
  <c r="X153" i="3"/>
  <c r="V153" i="3"/>
  <c r="U153" i="3"/>
  <c r="M153" i="3"/>
  <c r="K153" i="3"/>
  <c r="J153" i="3"/>
  <c r="I153" i="3"/>
  <c r="G153" i="3"/>
  <c r="X152" i="3"/>
  <c r="Y152" i="3" s="1"/>
  <c r="Z152" i="3" s="1"/>
  <c r="AA152" i="3" s="1"/>
  <c r="AB152" i="3" s="1"/>
  <c r="U152" i="3"/>
  <c r="V152" i="3" s="1"/>
  <c r="M152" i="3"/>
  <c r="K152" i="3"/>
  <c r="L156" i="3" s="1"/>
  <c r="J152" i="3"/>
  <c r="I152" i="3"/>
  <c r="G152" i="3"/>
  <c r="Y151" i="3"/>
  <c r="Z151" i="3" s="1"/>
  <c r="AA151" i="3" s="1"/>
  <c r="AB151" i="3" s="1"/>
  <c r="X151" i="3"/>
  <c r="V151" i="3"/>
  <c r="U151" i="3"/>
  <c r="M151" i="3"/>
  <c r="K151" i="3"/>
  <c r="J151" i="3"/>
  <c r="I151" i="3"/>
  <c r="G151" i="3"/>
  <c r="X150" i="3"/>
  <c r="Y150" i="3" s="1"/>
  <c r="Z150" i="3" s="1"/>
  <c r="U150" i="3"/>
  <c r="V150" i="3" s="1"/>
  <c r="M150" i="3"/>
  <c r="K150" i="3"/>
  <c r="J150" i="3"/>
  <c r="I150" i="3"/>
  <c r="G150" i="3"/>
  <c r="X149" i="3"/>
  <c r="Y149" i="3" s="1"/>
  <c r="Z149" i="3" s="1"/>
  <c r="V149" i="3"/>
  <c r="AA149" i="3" s="1"/>
  <c r="AB149" i="3" s="1"/>
  <c r="U149" i="3"/>
  <c r="M149" i="3"/>
  <c r="K149" i="3"/>
  <c r="J149" i="3"/>
  <c r="I149" i="3"/>
  <c r="G149" i="3"/>
  <c r="X148" i="3"/>
  <c r="Y148" i="3" s="1"/>
  <c r="Z148" i="3" s="1"/>
  <c r="V148" i="3"/>
  <c r="U148" i="3"/>
  <c r="M148" i="3"/>
  <c r="K148" i="3"/>
  <c r="J148" i="3"/>
  <c r="I148" i="3"/>
  <c r="G148" i="3"/>
  <c r="X147" i="3"/>
  <c r="Y147" i="3" s="1"/>
  <c r="Z147" i="3" s="1"/>
  <c r="V147" i="3"/>
  <c r="U147" i="3"/>
  <c r="M147" i="3"/>
  <c r="K147" i="3"/>
  <c r="L150" i="3" s="1"/>
  <c r="J147" i="3"/>
  <c r="I147" i="3"/>
  <c r="G147" i="3"/>
  <c r="X146" i="3"/>
  <c r="Y146" i="3" s="1"/>
  <c r="Z146" i="3" s="1"/>
  <c r="U146" i="3"/>
  <c r="V146" i="3" s="1"/>
  <c r="AA146" i="3" s="1"/>
  <c r="AB146" i="3" s="1"/>
  <c r="M146" i="3"/>
  <c r="K146" i="3"/>
  <c r="J146" i="3"/>
  <c r="I146" i="3"/>
  <c r="G146" i="3"/>
  <c r="Y145" i="3"/>
  <c r="Z145" i="3" s="1"/>
  <c r="X145" i="3"/>
  <c r="V145" i="3"/>
  <c r="AA145" i="3" s="1"/>
  <c r="AB145" i="3" s="1"/>
  <c r="U145" i="3"/>
  <c r="M145" i="3"/>
  <c r="K145" i="3"/>
  <c r="L149" i="3" s="1"/>
  <c r="J145" i="3"/>
  <c r="I145" i="3"/>
  <c r="G145" i="3"/>
  <c r="Y144" i="3"/>
  <c r="Z144" i="3" s="1"/>
  <c r="X144" i="3"/>
  <c r="V144" i="3"/>
  <c r="U144" i="3"/>
  <c r="M144" i="3"/>
  <c r="K144" i="3"/>
  <c r="J144" i="3"/>
  <c r="I144" i="3"/>
  <c r="G144" i="3"/>
  <c r="X143" i="3"/>
  <c r="Y143" i="3" s="1"/>
  <c r="Z143" i="3" s="1"/>
  <c r="AA143" i="3" s="1"/>
  <c r="AB143" i="3" s="1"/>
  <c r="V143" i="3"/>
  <c r="U143" i="3"/>
  <c r="M143" i="3"/>
  <c r="K143" i="3"/>
  <c r="L147" i="3" s="1"/>
  <c r="J143" i="3"/>
  <c r="I143" i="3"/>
  <c r="G143" i="3"/>
  <c r="X142" i="3"/>
  <c r="Y142" i="3" s="1"/>
  <c r="Z142" i="3" s="1"/>
  <c r="AA142" i="3" s="1"/>
  <c r="AB142" i="3" s="1"/>
  <c r="U142" i="3"/>
  <c r="V142" i="3" s="1"/>
  <c r="M142" i="3"/>
  <c r="K142" i="3"/>
  <c r="L146" i="3" s="1"/>
  <c r="J142" i="3"/>
  <c r="I142" i="3"/>
  <c r="G142" i="3"/>
  <c r="Z141" i="3"/>
  <c r="AA141" i="3" s="1"/>
  <c r="AB141" i="3" s="1"/>
  <c r="Y141" i="3"/>
  <c r="X141" i="3"/>
  <c r="V141" i="3"/>
  <c r="U141" i="3"/>
  <c r="M141" i="3"/>
  <c r="L141" i="3"/>
  <c r="K141" i="3"/>
  <c r="J141" i="3"/>
  <c r="I141" i="3"/>
  <c r="G141" i="3"/>
  <c r="AA140" i="3"/>
  <c r="AB140" i="3" s="1"/>
  <c r="X140" i="3"/>
  <c r="Y140" i="3" s="1"/>
  <c r="Z140" i="3" s="1"/>
  <c r="U140" i="3"/>
  <c r="V140" i="3" s="1"/>
  <c r="M140" i="3"/>
  <c r="K140" i="3"/>
  <c r="J140" i="3"/>
  <c r="I140" i="3"/>
  <c r="G140" i="3"/>
  <c r="Y139" i="3"/>
  <c r="Z139" i="3" s="1"/>
  <c r="AA139" i="3" s="1"/>
  <c r="AB139" i="3" s="1"/>
  <c r="X139" i="3"/>
  <c r="V139" i="3"/>
  <c r="U139" i="3"/>
  <c r="M139" i="3"/>
  <c r="K139" i="3"/>
  <c r="J139" i="3"/>
  <c r="I139" i="3"/>
  <c r="G139" i="3"/>
  <c r="X138" i="3"/>
  <c r="Y138" i="3" s="1"/>
  <c r="Z138" i="3" s="1"/>
  <c r="U138" i="3"/>
  <c r="V138" i="3" s="1"/>
  <c r="AA138" i="3" s="1"/>
  <c r="AB138" i="3" s="1"/>
  <c r="M138" i="3"/>
  <c r="K138" i="3"/>
  <c r="J138" i="3"/>
  <c r="I138" i="3"/>
  <c r="G138" i="3"/>
  <c r="X137" i="3"/>
  <c r="Y137" i="3" s="1"/>
  <c r="Z137" i="3" s="1"/>
  <c r="V137" i="3"/>
  <c r="U137" i="3"/>
  <c r="M137" i="3"/>
  <c r="K137" i="3"/>
  <c r="J137" i="3"/>
  <c r="I137" i="3"/>
  <c r="G137" i="3"/>
  <c r="X136" i="3"/>
  <c r="Y136" i="3" s="1"/>
  <c r="Z136" i="3" s="1"/>
  <c r="V136" i="3"/>
  <c r="AA136" i="3" s="1"/>
  <c r="AB136" i="3" s="1"/>
  <c r="U136" i="3"/>
  <c r="M136" i="3"/>
  <c r="K136" i="3"/>
  <c r="J136" i="3"/>
  <c r="I136" i="3"/>
  <c r="G136" i="3"/>
  <c r="X135" i="3"/>
  <c r="Y135" i="3" s="1"/>
  <c r="Z135" i="3" s="1"/>
  <c r="V135" i="3"/>
  <c r="U135" i="3"/>
  <c r="M135" i="3"/>
  <c r="K135" i="3"/>
  <c r="L138" i="3" s="1"/>
  <c r="J135" i="3"/>
  <c r="I135" i="3"/>
  <c r="G135" i="3"/>
  <c r="X134" i="3"/>
  <c r="Y134" i="3" s="1"/>
  <c r="Z134" i="3" s="1"/>
  <c r="U134" i="3"/>
  <c r="V134" i="3" s="1"/>
  <c r="M134" i="3"/>
  <c r="K134" i="3"/>
  <c r="J134" i="3"/>
  <c r="I134" i="3"/>
  <c r="G134" i="3"/>
  <c r="Y133" i="3"/>
  <c r="Z133" i="3" s="1"/>
  <c r="X133" i="3"/>
  <c r="V133" i="3"/>
  <c r="AA133" i="3" s="1"/>
  <c r="AB133" i="3" s="1"/>
  <c r="U133" i="3"/>
  <c r="M133" i="3"/>
  <c r="K133" i="3"/>
  <c r="L137" i="3" s="1"/>
  <c r="J133" i="3"/>
  <c r="I133" i="3"/>
  <c r="G133" i="3"/>
  <c r="Y132" i="3"/>
  <c r="Z132" i="3" s="1"/>
  <c r="X132" i="3"/>
  <c r="V132" i="3"/>
  <c r="AA132" i="3" s="1"/>
  <c r="AB132" i="3" s="1"/>
  <c r="U132" i="3"/>
  <c r="M132" i="3"/>
  <c r="K132" i="3"/>
  <c r="J132" i="3"/>
  <c r="I132" i="3"/>
  <c r="G132" i="3"/>
  <c r="Z131" i="3"/>
  <c r="AA131" i="3" s="1"/>
  <c r="AB131" i="3" s="1"/>
  <c r="X131" i="3"/>
  <c r="Y131" i="3" s="1"/>
  <c r="V131" i="3"/>
  <c r="U131" i="3"/>
  <c r="M131" i="3"/>
  <c r="K131" i="3"/>
  <c r="L135" i="3" s="1"/>
  <c r="J131" i="3"/>
  <c r="I131" i="3"/>
  <c r="G131" i="3"/>
  <c r="X130" i="3"/>
  <c r="Y130" i="3" s="1"/>
  <c r="Z130" i="3" s="1"/>
  <c r="AA130" i="3" s="1"/>
  <c r="AB130" i="3" s="1"/>
  <c r="U130" i="3"/>
  <c r="V130" i="3" s="1"/>
  <c r="M130" i="3"/>
  <c r="K130" i="3"/>
  <c r="J130" i="3"/>
  <c r="I130" i="3"/>
  <c r="G130" i="3"/>
  <c r="Z129" i="3"/>
  <c r="AA129" i="3" s="1"/>
  <c r="AB129" i="3" s="1"/>
  <c r="Y129" i="3"/>
  <c r="X129" i="3"/>
  <c r="V129" i="3"/>
  <c r="U129" i="3"/>
  <c r="M129" i="3"/>
  <c r="L129" i="3"/>
  <c r="K129" i="3"/>
  <c r="J129" i="3"/>
  <c r="I129" i="3"/>
  <c r="G129" i="3"/>
  <c r="X128" i="3"/>
  <c r="Y128" i="3" s="1"/>
  <c r="Z128" i="3" s="1"/>
  <c r="AA128" i="3" s="1"/>
  <c r="AB128" i="3" s="1"/>
  <c r="U128" i="3"/>
  <c r="V128" i="3" s="1"/>
  <c r="M128" i="3"/>
  <c r="K128" i="3"/>
  <c r="J128" i="3"/>
  <c r="I128" i="3"/>
  <c r="G128" i="3"/>
  <c r="Y127" i="3"/>
  <c r="Z127" i="3" s="1"/>
  <c r="AA127" i="3" s="1"/>
  <c r="AB127" i="3" s="1"/>
  <c r="X127" i="3"/>
  <c r="V127" i="3"/>
  <c r="U127" i="3"/>
  <c r="M127" i="3"/>
  <c r="K127" i="3"/>
  <c r="L131" i="3" s="1"/>
  <c r="J127" i="3"/>
  <c r="I127" i="3"/>
  <c r="G127" i="3"/>
  <c r="X126" i="3"/>
  <c r="Y126" i="3" s="1"/>
  <c r="Z126" i="3" s="1"/>
  <c r="U126" i="3"/>
  <c r="V126" i="3" s="1"/>
  <c r="AA126" i="3" s="1"/>
  <c r="AB126" i="3" s="1"/>
  <c r="M126" i="3"/>
  <c r="K126" i="3"/>
  <c r="J126" i="3"/>
  <c r="I126" i="3"/>
  <c r="G126" i="3"/>
  <c r="X125" i="3"/>
  <c r="Y125" i="3" s="1"/>
  <c r="Z125" i="3" s="1"/>
  <c r="V125" i="3"/>
  <c r="AA125" i="3" s="1"/>
  <c r="AB125" i="3" s="1"/>
  <c r="U125" i="3"/>
  <c r="M125" i="3"/>
  <c r="K125" i="3"/>
  <c r="J125" i="3"/>
  <c r="I125" i="3"/>
  <c r="G125" i="3"/>
  <c r="X124" i="3"/>
  <c r="Y124" i="3" s="1"/>
  <c r="Z124" i="3" s="1"/>
  <c r="V124" i="3"/>
  <c r="U124" i="3"/>
  <c r="M124" i="3"/>
  <c r="K124" i="3"/>
  <c r="J124" i="3"/>
  <c r="I124" i="3"/>
  <c r="G124" i="3"/>
  <c r="X123" i="3"/>
  <c r="Y123" i="3" s="1"/>
  <c r="Z123" i="3" s="1"/>
  <c r="V123" i="3"/>
  <c r="U123" i="3"/>
  <c r="M123" i="3"/>
  <c r="K123" i="3"/>
  <c r="L126" i="3" s="1"/>
  <c r="J123" i="3"/>
  <c r="I123" i="3"/>
  <c r="G123" i="3"/>
  <c r="X122" i="3"/>
  <c r="Y122" i="3" s="1"/>
  <c r="Z122" i="3" s="1"/>
  <c r="U122" i="3"/>
  <c r="V122" i="3" s="1"/>
  <c r="AA122" i="3" s="1"/>
  <c r="AB122" i="3" s="1"/>
  <c r="M122" i="3"/>
  <c r="K122" i="3"/>
  <c r="J122" i="3"/>
  <c r="I122" i="3"/>
  <c r="G122" i="3"/>
  <c r="Y121" i="3"/>
  <c r="Z121" i="3" s="1"/>
  <c r="X121" i="3"/>
  <c r="V121" i="3"/>
  <c r="U121" i="3"/>
  <c r="M121" i="3"/>
  <c r="K121" i="3"/>
  <c r="L125" i="3" s="1"/>
  <c r="J121" i="3"/>
  <c r="I121" i="3"/>
  <c r="G121" i="3"/>
  <c r="Y120" i="3"/>
  <c r="Z120" i="3" s="1"/>
  <c r="X120" i="3"/>
  <c r="V120" i="3"/>
  <c r="AA120" i="3" s="1"/>
  <c r="AB120" i="3" s="1"/>
  <c r="U120" i="3"/>
  <c r="M120" i="3"/>
  <c r="K120" i="3"/>
  <c r="J120" i="3"/>
  <c r="I120" i="3"/>
  <c r="G120" i="3"/>
  <c r="Z119" i="3"/>
  <c r="AA119" i="3" s="1"/>
  <c r="AB119" i="3" s="1"/>
  <c r="X119" i="3"/>
  <c r="Y119" i="3" s="1"/>
  <c r="V119" i="3"/>
  <c r="U119" i="3"/>
  <c r="M119" i="3"/>
  <c r="K119" i="3"/>
  <c r="L123" i="3" s="1"/>
  <c r="J119" i="3"/>
  <c r="I119" i="3"/>
  <c r="G119" i="3"/>
  <c r="Z118" i="3"/>
  <c r="AA118" i="3" s="1"/>
  <c r="AB118" i="3" s="1"/>
  <c r="X118" i="3"/>
  <c r="Y118" i="3" s="1"/>
  <c r="U118" i="3"/>
  <c r="V118" i="3" s="1"/>
  <c r="M118" i="3"/>
  <c r="K118" i="3"/>
  <c r="J118" i="3"/>
  <c r="I118" i="3"/>
  <c r="G118" i="3"/>
  <c r="Z117" i="3"/>
  <c r="AA117" i="3" s="1"/>
  <c r="AB117" i="3" s="1"/>
  <c r="Y117" i="3"/>
  <c r="X117" i="3"/>
  <c r="V117" i="3"/>
  <c r="U117" i="3"/>
  <c r="M117" i="3"/>
  <c r="K117" i="3"/>
  <c r="J117" i="3"/>
  <c r="I117" i="3"/>
  <c r="G117" i="3"/>
  <c r="X116" i="3"/>
  <c r="Y116" i="3" s="1"/>
  <c r="Z116" i="3" s="1"/>
  <c r="AA116" i="3" s="1"/>
  <c r="AB116" i="3" s="1"/>
  <c r="U116" i="3"/>
  <c r="V116" i="3" s="1"/>
  <c r="M116" i="3"/>
  <c r="K116" i="3"/>
  <c r="J116" i="3"/>
  <c r="I116" i="3"/>
  <c r="G116" i="3"/>
  <c r="Y115" i="3"/>
  <c r="Z115" i="3" s="1"/>
  <c r="AA115" i="3" s="1"/>
  <c r="AB115" i="3" s="1"/>
  <c r="X115" i="3"/>
  <c r="V115" i="3"/>
  <c r="U115" i="3"/>
  <c r="M115" i="3"/>
  <c r="K115" i="3"/>
  <c r="L119" i="3" s="1"/>
  <c r="J115" i="3"/>
  <c r="I115" i="3"/>
  <c r="G115" i="3"/>
  <c r="X114" i="3"/>
  <c r="Y114" i="3" s="1"/>
  <c r="Z114" i="3" s="1"/>
  <c r="U114" i="3"/>
  <c r="V114" i="3" s="1"/>
  <c r="M114" i="3"/>
  <c r="K114" i="3"/>
  <c r="J114" i="3"/>
  <c r="I114" i="3"/>
  <c r="G114" i="3"/>
  <c r="X113" i="3"/>
  <c r="Y113" i="3" s="1"/>
  <c r="Z113" i="3" s="1"/>
  <c r="V113" i="3"/>
  <c r="AA113" i="3" s="1"/>
  <c r="AB113" i="3" s="1"/>
  <c r="U113" i="3"/>
  <c r="M113" i="3"/>
  <c r="K113" i="3"/>
  <c r="J113" i="3"/>
  <c r="I113" i="3"/>
  <c r="G113" i="3"/>
  <c r="X112" i="3"/>
  <c r="Y112" i="3" s="1"/>
  <c r="Z112" i="3" s="1"/>
  <c r="V112" i="3"/>
  <c r="U112" i="3"/>
  <c r="M112" i="3"/>
  <c r="K112" i="3"/>
  <c r="J112" i="3"/>
  <c r="I112" i="3"/>
  <c r="G112" i="3"/>
  <c r="X111" i="3"/>
  <c r="Y111" i="3" s="1"/>
  <c r="Z111" i="3" s="1"/>
  <c r="V111" i="3"/>
  <c r="AA111" i="3" s="1"/>
  <c r="AB111" i="3" s="1"/>
  <c r="U111" i="3"/>
  <c r="M111" i="3"/>
  <c r="K111" i="3"/>
  <c r="L114" i="3" s="1"/>
  <c r="J111" i="3"/>
  <c r="I111" i="3"/>
  <c r="G111" i="3"/>
  <c r="X110" i="3"/>
  <c r="Y110" i="3" s="1"/>
  <c r="Z110" i="3" s="1"/>
  <c r="U110" i="3"/>
  <c r="V110" i="3" s="1"/>
  <c r="AA110" i="3" s="1"/>
  <c r="AB110" i="3" s="1"/>
  <c r="M110" i="3"/>
  <c r="K110" i="3"/>
  <c r="J110" i="3"/>
  <c r="I110" i="3"/>
  <c r="G110" i="3"/>
  <c r="Y109" i="3"/>
  <c r="Z109" i="3" s="1"/>
  <c r="X109" i="3"/>
  <c r="V109" i="3"/>
  <c r="AA109" i="3" s="1"/>
  <c r="AB109" i="3" s="1"/>
  <c r="U109" i="3"/>
  <c r="M109" i="3"/>
  <c r="K109" i="3"/>
  <c r="L113" i="3" s="1"/>
  <c r="J109" i="3"/>
  <c r="I109" i="3"/>
  <c r="G109" i="3"/>
  <c r="Y108" i="3"/>
  <c r="Z108" i="3" s="1"/>
  <c r="X108" i="3"/>
  <c r="V108" i="3"/>
  <c r="AA108" i="3" s="1"/>
  <c r="AB108" i="3" s="1"/>
  <c r="U108" i="3"/>
  <c r="M108" i="3"/>
  <c r="K108" i="3"/>
  <c r="J108" i="3"/>
  <c r="I108" i="3"/>
  <c r="G108" i="3"/>
  <c r="Z107" i="3"/>
  <c r="AA107" i="3" s="1"/>
  <c r="AB107" i="3" s="1"/>
  <c r="X107" i="3"/>
  <c r="Y107" i="3" s="1"/>
  <c r="V107" i="3"/>
  <c r="U107" i="3"/>
  <c r="M107" i="3"/>
  <c r="K107" i="3"/>
  <c r="L111" i="3" s="1"/>
  <c r="J107" i="3"/>
  <c r="I107" i="3"/>
  <c r="G107" i="3"/>
  <c r="X106" i="3"/>
  <c r="Y106" i="3" s="1"/>
  <c r="Z106" i="3" s="1"/>
  <c r="AA106" i="3" s="1"/>
  <c r="AB106" i="3" s="1"/>
  <c r="U106" i="3"/>
  <c r="V106" i="3" s="1"/>
  <c r="M106" i="3"/>
  <c r="K106" i="3"/>
  <c r="L110" i="3" s="1"/>
  <c r="J106" i="3"/>
  <c r="I106" i="3"/>
  <c r="G106" i="3"/>
  <c r="Z105" i="3"/>
  <c r="AA105" i="3" s="1"/>
  <c r="AB105" i="3" s="1"/>
  <c r="Y105" i="3"/>
  <c r="X105" i="3"/>
  <c r="V105" i="3"/>
  <c r="U105" i="3"/>
  <c r="M105" i="3"/>
  <c r="K105" i="3"/>
  <c r="J105" i="3"/>
  <c r="I105" i="3"/>
  <c r="G105" i="3"/>
  <c r="AA104" i="3"/>
  <c r="AB104" i="3" s="1"/>
  <c r="X104" i="3"/>
  <c r="Y104" i="3" s="1"/>
  <c r="Z104" i="3" s="1"/>
  <c r="U104" i="3"/>
  <c r="V104" i="3" s="1"/>
  <c r="M104" i="3"/>
  <c r="K104" i="3"/>
  <c r="J104" i="3"/>
  <c r="I104" i="3"/>
  <c r="G104" i="3"/>
  <c r="Y103" i="3"/>
  <c r="Z103" i="3" s="1"/>
  <c r="X103" i="3"/>
  <c r="V103" i="3"/>
  <c r="U103" i="3"/>
  <c r="M103" i="3"/>
  <c r="K103" i="3"/>
  <c r="L105" i="3" s="1"/>
  <c r="J103" i="3"/>
  <c r="I103" i="3"/>
  <c r="G103" i="3"/>
  <c r="X102" i="3"/>
  <c r="Y102" i="3" s="1"/>
  <c r="Z102" i="3" s="1"/>
  <c r="U102" i="3"/>
  <c r="V102" i="3" s="1"/>
  <c r="AA102" i="3" s="1"/>
  <c r="AB102" i="3" s="1"/>
  <c r="M102" i="3"/>
  <c r="K102" i="3"/>
  <c r="L106" i="3" s="1"/>
  <c r="J102" i="3"/>
  <c r="I102" i="3"/>
  <c r="G102" i="3"/>
  <c r="X101" i="3"/>
  <c r="Y101" i="3" s="1"/>
  <c r="Z101" i="3" s="1"/>
  <c r="V101" i="3"/>
  <c r="U101" i="3"/>
  <c r="M101" i="3"/>
  <c r="K101" i="3"/>
  <c r="J101" i="3"/>
  <c r="I101" i="3"/>
  <c r="G101" i="3"/>
  <c r="X100" i="3"/>
  <c r="Y100" i="3" s="1"/>
  <c r="Z100" i="3" s="1"/>
  <c r="V100" i="3"/>
  <c r="U100" i="3"/>
  <c r="M100" i="3"/>
  <c r="K100" i="3"/>
  <c r="J100" i="3"/>
  <c r="I100" i="3"/>
  <c r="G100" i="3"/>
  <c r="X99" i="3"/>
  <c r="Y99" i="3" s="1"/>
  <c r="Z99" i="3" s="1"/>
  <c r="V99" i="3"/>
  <c r="AA99" i="3" s="1"/>
  <c r="AB99" i="3" s="1"/>
  <c r="U99" i="3"/>
  <c r="M99" i="3"/>
  <c r="K99" i="3"/>
  <c r="L102" i="3" s="1"/>
  <c r="J99" i="3"/>
  <c r="I99" i="3"/>
  <c r="G99" i="3"/>
  <c r="X98" i="3"/>
  <c r="Y98" i="3" s="1"/>
  <c r="Z98" i="3" s="1"/>
  <c r="U98" i="3"/>
  <c r="V98" i="3" s="1"/>
  <c r="M98" i="3"/>
  <c r="K98" i="3"/>
  <c r="J98" i="3"/>
  <c r="I98" i="3"/>
  <c r="G98" i="3"/>
  <c r="Y97" i="3"/>
  <c r="Z97" i="3" s="1"/>
  <c r="X97" i="3"/>
  <c r="V97" i="3"/>
  <c r="AA97" i="3" s="1"/>
  <c r="AB97" i="3" s="1"/>
  <c r="U97" i="3"/>
  <c r="M97" i="3"/>
  <c r="K97" i="3"/>
  <c r="L101" i="3" s="1"/>
  <c r="J97" i="3"/>
  <c r="I97" i="3"/>
  <c r="G97" i="3"/>
  <c r="Y96" i="3"/>
  <c r="Z96" i="3" s="1"/>
  <c r="X96" i="3"/>
  <c r="V96" i="3"/>
  <c r="AA96" i="3" s="1"/>
  <c r="AB96" i="3" s="1"/>
  <c r="U96" i="3"/>
  <c r="M96" i="3"/>
  <c r="K96" i="3"/>
  <c r="J96" i="3"/>
  <c r="I96" i="3"/>
  <c r="G96" i="3"/>
  <c r="Z95" i="3"/>
  <c r="AA95" i="3" s="1"/>
  <c r="AB95" i="3" s="1"/>
  <c r="X95" i="3"/>
  <c r="Y95" i="3" s="1"/>
  <c r="V95" i="3"/>
  <c r="U95" i="3"/>
  <c r="M95" i="3"/>
  <c r="K95" i="3"/>
  <c r="L99" i="3" s="1"/>
  <c r="J95" i="3"/>
  <c r="I95" i="3"/>
  <c r="G95" i="3"/>
  <c r="Z94" i="3"/>
  <c r="AA94" i="3" s="1"/>
  <c r="AB94" i="3" s="1"/>
  <c r="X94" i="3"/>
  <c r="Y94" i="3" s="1"/>
  <c r="U94" i="3"/>
  <c r="V94" i="3" s="1"/>
  <c r="M94" i="3"/>
  <c r="K94" i="3"/>
  <c r="J94" i="3"/>
  <c r="I94" i="3"/>
  <c r="G94" i="3"/>
  <c r="Z93" i="3"/>
  <c r="AA93" i="3" s="1"/>
  <c r="AB93" i="3" s="1"/>
  <c r="Y93" i="3"/>
  <c r="X93" i="3"/>
  <c r="V93" i="3"/>
  <c r="U93" i="3"/>
  <c r="M93" i="3"/>
  <c r="K93" i="3"/>
  <c r="J93" i="3"/>
  <c r="I93" i="3"/>
  <c r="G93" i="3"/>
  <c r="X92" i="3"/>
  <c r="Y92" i="3" s="1"/>
  <c r="Z92" i="3" s="1"/>
  <c r="AA92" i="3" s="1"/>
  <c r="AB92" i="3" s="1"/>
  <c r="U92" i="3"/>
  <c r="V92" i="3" s="1"/>
  <c r="M92" i="3"/>
  <c r="K92" i="3"/>
  <c r="L96" i="3" s="1"/>
  <c r="J92" i="3"/>
  <c r="I92" i="3"/>
  <c r="G92" i="3"/>
  <c r="Y91" i="3"/>
  <c r="Z91" i="3" s="1"/>
  <c r="X91" i="3"/>
  <c r="V91" i="3"/>
  <c r="AA91" i="3" s="1"/>
  <c r="AB91" i="3" s="1"/>
  <c r="U91" i="3"/>
  <c r="M91" i="3"/>
  <c r="K91" i="3"/>
  <c r="J91" i="3"/>
  <c r="I91" i="3"/>
  <c r="G91" i="3"/>
  <c r="X90" i="3"/>
  <c r="Y90" i="3" s="1"/>
  <c r="Z90" i="3" s="1"/>
  <c r="U90" i="3"/>
  <c r="V90" i="3" s="1"/>
  <c r="M90" i="3"/>
  <c r="K90" i="3"/>
  <c r="J90" i="3"/>
  <c r="I90" i="3"/>
  <c r="G90" i="3"/>
  <c r="X89" i="3"/>
  <c r="Y89" i="3" s="1"/>
  <c r="Z89" i="3" s="1"/>
  <c r="V89" i="3"/>
  <c r="AA89" i="3" s="1"/>
  <c r="AB89" i="3" s="1"/>
  <c r="U89" i="3"/>
  <c r="M89" i="3"/>
  <c r="K89" i="3"/>
  <c r="J89" i="3"/>
  <c r="I89" i="3"/>
  <c r="G89" i="3"/>
  <c r="X88" i="3"/>
  <c r="Y88" i="3" s="1"/>
  <c r="Z88" i="3" s="1"/>
  <c r="V88" i="3"/>
  <c r="U88" i="3"/>
  <c r="M88" i="3"/>
  <c r="K88" i="3"/>
  <c r="J88" i="3"/>
  <c r="I88" i="3"/>
  <c r="G88" i="3"/>
  <c r="X87" i="3"/>
  <c r="Y87" i="3" s="1"/>
  <c r="Z87" i="3" s="1"/>
  <c r="V87" i="3"/>
  <c r="U87" i="3"/>
  <c r="M87" i="3"/>
  <c r="K87" i="3"/>
  <c r="L90" i="3" s="1"/>
  <c r="J87" i="3"/>
  <c r="I87" i="3"/>
  <c r="G87" i="3"/>
  <c r="X86" i="3"/>
  <c r="Y86" i="3" s="1"/>
  <c r="Z86" i="3" s="1"/>
  <c r="U86" i="3"/>
  <c r="V86" i="3" s="1"/>
  <c r="AA86" i="3" s="1"/>
  <c r="AB86" i="3" s="1"/>
  <c r="M86" i="3"/>
  <c r="K86" i="3"/>
  <c r="J86" i="3"/>
  <c r="I86" i="3"/>
  <c r="G86" i="3"/>
  <c r="Y85" i="3"/>
  <c r="Z85" i="3" s="1"/>
  <c r="X85" i="3"/>
  <c r="V85" i="3"/>
  <c r="U85" i="3"/>
  <c r="M85" i="3"/>
  <c r="K85" i="3"/>
  <c r="L89" i="3" s="1"/>
  <c r="J85" i="3"/>
  <c r="I85" i="3"/>
  <c r="G85" i="3"/>
  <c r="Y84" i="3"/>
  <c r="Z84" i="3" s="1"/>
  <c r="X84" i="3"/>
  <c r="V84" i="3"/>
  <c r="U84" i="3"/>
  <c r="M84" i="3"/>
  <c r="K84" i="3"/>
  <c r="J84" i="3"/>
  <c r="I84" i="3"/>
  <c r="G84" i="3"/>
  <c r="Z83" i="3"/>
  <c r="AA83" i="3" s="1"/>
  <c r="AB83" i="3" s="1"/>
  <c r="X83" i="3"/>
  <c r="Y83" i="3" s="1"/>
  <c r="V83" i="3"/>
  <c r="U83" i="3"/>
  <c r="M83" i="3"/>
  <c r="K83" i="3"/>
  <c r="L87" i="3" s="1"/>
  <c r="J83" i="3"/>
  <c r="I83" i="3"/>
  <c r="G83" i="3"/>
  <c r="Z82" i="3"/>
  <c r="AA82" i="3" s="1"/>
  <c r="AB82" i="3" s="1"/>
  <c r="X82" i="3"/>
  <c r="Y82" i="3" s="1"/>
  <c r="U82" i="3"/>
  <c r="V82" i="3" s="1"/>
  <c r="M82" i="3"/>
  <c r="K82" i="3"/>
  <c r="J82" i="3"/>
  <c r="I82" i="3"/>
  <c r="G82" i="3"/>
  <c r="Z81" i="3"/>
  <c r="AA81" i="3" s="1"/>
  <c r="AB81" i="3" s="1"/>
  <c r="Y81" i="3"/>
  <c r="X81" i="3"/>
  <c r="V81" i="3"/>
  <c r="U81" i="3"/>
  <c r="M81" i="3"/>
  <c r="L81" i="3"/>
  <c r="K81" i="3"/>
  <c r="J81" i="3"/>
  <c r="I81" i="3"/>
  <c r="G81" i="3"/>
  <c r="AA80" i="3"/>
  <c r="AB80" i="3" s="1"/>
  <c r="X80" i="3"/>
  <c r="Y80" i="3" s="1"/>
  <c r="Z80" i="3" s="1"/>
  <c r="U80" i="3"/>
  <c r="V80" i="3" s="1"/>
  <c r="M80" i="3"/>
  <c r="K80" i="3"/>
  <c r="J80" i="3"/>
  <c r="I80" i="3"/>
  <c r="G80" i="3"/>
  <c r="Y79" i="3"/>
  <c r="Z79" i="3" s="1"/>
  <c r="X79" i="3"/>
  <c r="V79" i="3"/>
  <c r="AA79" i="3" s="1"/>
  <c r="AB79" i="3" s="1"/>
  <c r="U79" i="3"/>
  <c r="M79" i="3"/>
  <c r="K79" i="3"/>
  <c r="L83" i="3" s="1"/>
  <c r="J79" i="3"/>
  <c r="I79" i="3"/>
  <c r="G79" i="3"/>
  <c r="X78" i="3"/>
  <c r="Y78" i="3" s="1"/>
  <c r="Z78" i="3" s="1"/>
  <c r="U78" i="3"/>
  <c r="V78" i="3" s="1"/>
  <c r="M78" i="3"/>
  <c r="K78" i="3"/>
  <c r="L82" i="3" s="1"/>
  <c r="J78" i="3"/>
  <c r="I78" i="3"/>
  <c r="G78" i="3"/>
  <c r="X77" i="3"/>
  <c r="Y77" i="3" s="1"/>
  <c r="Z77" i="3" s="1"/>
  <c r="V77" i="3"/>
  <c r="U77" i="3"/>
  <c r="M77" i="3"/>
  <c r="K77" i="3"/>
  <c r="J77" i="3"/>
  <c r="I77" i="3"/>
  <c r="G77" i="3"/>
  <c r="X76" i="3"/>
  <c r="Y76" i="3" s="1"/>
  <c r="Z76" i="3" s="1"/>
  <c r="V76" i="3"/>
  <c r="U76" i="3"/>
  <c r="M76" i="3"/>
  <c r="K76" i="3"/>
  <c r="J76" i="3"/>
  <c r="I76" i="3"/>
  <c r="G76" i="3"/>
  <c r="X75" i="3"/>
  <c r="Y75" i="3" s="1"/>
  <c r="Z75" i="3" s="1"/>
  <c r="V75" i="3"/>
  <c r="AA75" i="3" s="1"/>
  <c r="AB75" i="3" s="1"/>
  <c r="U75" i="3"/>
  <c r="M75" i="3"/>
  <c r="K75" i="3"/>
  <c r="L78" i="3" s="1"/>
  <c r="J75" i="3"/>
  <c r="I75" i="3"/>
  <c r="G75" i="3"/>
  <c r="X74" i="3"/>
  <c r="Y74" i="3" s="1"/>
  <c r="Z74" i="3" s="1"/>
  <c r="U74" i="3"/>
  <c r="V74" i="3" s="1"/>
  <c r="M74" i="3"/>
  <c r="K74" i="3"/>
  <c r="J74" i="3"/>
  <c r="I74" i="3"/>
  <c r="G74" i="3"/>
  <c r="Y73" i="3"/>
  <c r="Z73" i="3" s="1"/>
  <c r="X73" i="3"/>
  <c r="V73" i="3"/>
  <c r="U73" i="3"/>
  <c r="M73" i="3"/>
  <c r="K73" i="3"/>
  <c r="L77" i="3" s="1"/>
  <c r="J73" i="3"/>
  <c r="I73" i="3"/>
  <c r="G73" i="3"/>
  <c r="Y72" i="3"/>
  <c r="Z72" i="3" s="1"/>
  <c r="X72" i="3"/>
  <c r="V72" i="3"/>
  <c r="AA72" i="3" s="1"/>
  <c r="AB72" i="3" s="1"/>
  <c r="U72" i="3"/>
  <c r="M72" i="3"/>
  <c r="K72" i="3"/>
  <c r="J72" i="3"/>
  <c r="I72" i="3"/>
  <c r="G72" i="3"/>
  <c r="X71" i="3"/>
  <c r="Y71" i="3" s="1"/>
  <c r="Z71" i="3" s="1"/>
  <c r="AA71" i="3" s="1"/>
  <c r="AB71" i="3" s="1"/>
  <c r="V71" i="3"/>
  <c r="U71" i="3"/>
  <c r="M71" i="3"/>
  <c r="K71" i="3"/>
  <c r="J71" i="3"/>
  <c r="X70" i="3"/>
  <c r="Y70" i="3" s="1"/>
  <c r="Z70" i="3" s="1"/>
  <c r="U70" i="3"/>
  <c r="V70" i="3" s="1"/>
  <c r="M70" i="3"/>
  <c r="K70" i="3"/>
  <c r="J70" i="3"/>
  <c r="H70" i="3"/>
  <c r="F70" i="3"/>
  <c r="Y69" i="3"/>
  <c r="Z69" i="3" s="1"/>
  <c r="X69" i="3"/>
  <c r="V69" i="3"/>
  <c r="AA69" i="3" s="1"/>
  <c r="AB69" i="3" s="1"/>
  <c r="U69" i="3"/>
  <c r="M69" i="3"/>
  <c r="K69" i="3"/>
  <c r="J69" i="3"/>
  <c r="H69" i="3"/>
  <c r="F69" i="3"/>
  <c r="Y68" i="3"/>
  <c r="Z68" i="3" s="1"/>
  <c r="X68" i="3"/>
  <c r="U68" i="3"/>
  <c r="V68" i="3" s="1"/>
  <c r="AA68" i="3" s="1"/>
  <c r="AB68" i="3" s="1"/>
  <c r="M68" i="3"/>
  <c r="K68" i="3"/>
  <c r="J68" i="3"/>
  <c r="H68" i="3"/>
  <c r="F68" i="3"/>
  <c r="Y67" i="3"/>
  <c r="Z67" i="3" s="1"/>
  <c r="X67" i="3"/>
  <c r="V67" i="3"/>
  <c r="AA67" i="3" s="1"/>
  <c r="AB67" i="3" s="1"/>
  <c r="U67" i="3"/>
  <c r="M67" i="3"/>
  <c r="K67" i="3"/>
  <c r="J67" i="3"/>
  <c r="H67" i="3"/>
  <c r="F67" i="3"/>
  <c r="Z66" i="3"/>
  <c r="X66" i="3"/>
  <c r="Y66" i="3" s="1"/>
  <c r="U66" i="3"/>
  <c r="V66" i="3" s="1"/>
  <c r="M66" i="3"/>
  <c r="K66" i="3"/>
  <c r="J66" i="3"/>
  <c r="H66" i="3"/>
  <c r="F66" i="3"/>
  <c r="Y65" i="3"/>
  <c r="Z65" i="3" s="1"/>
  <c r="X65" i="3"/>
  <c r="U65" i="3"/>
  <c r="V65" i="3" s="1"/>
  <c r="AA65" i="3" s="1"/>
  <c r="AB65" i="3" s="1"/>
  <c r="M65" i="3"/>
  <c r="K65" i="3"/>
  <c r="J65" i="3"/>
  <c r="H65" i="3"/>
  <c r="F65" i="3"/>
  <c r="X64" i="3"/>
  <c r="Y64" i="3" s="1"/>
  <c r="Z64" i="3" s="1"/>
  <c r="V64" i="3"/>
  <c r="AA64" i="3" s="1"/>
  <c r="AB64" i="3" s="1"/>
  <c r="U64" i="3"/>
  <c r="M64" i="3"/>
  <c r="K64" i="3"/>
  <c r="L68" i="3" s="1"/>
  <c r="J64" i="3"/>
  <c r="H64" i="3"/>
  <c r="F64" i="3"/>
  <c r="X63" i="3"/>
  <c r="Y63" i="3" s="1"/>
  <c r="Z63" i="3" s="1"/>
  <c r="U63" i="3"/>
  <c r="V63" i="3" s="1"/>
  <c r="M63" i="3"/>
  <c r="L63" i="3"/>
  <c r="K63" i="3"/>
  <c r="J63" i="3"/>
  <c r="H63" i="3"/>
  <c r="F63" i="3"/>
  <c r="X62" i="3"/>
  <c r="Y62" i="3" s="1"/>
  <c r="Z62" i="3" s="1"/>
  <c r="U62" i="3"/>
  <c r="V62" i="3" s="1"/>
  <c r="AA62" i="3" s="1"/>
  <c r="AB62" i="3" s="1"/>
  <c r="M62" i="3"/>
  <c r="L62" i="3"/>
  <c r="K62" i="3"/>
  <c r="L66" i="3" s="1"/>
  <c r="J62" i="3"/>
  <c r="H62" i="3"/>
  <c r="F62" i="3"/>
  <c r="X61" i="3"/>
  <c r="Y61" i="3" s="1"/>
  <c r="Z61" i="3" s="1"/>
  <c r="U61" i="3"/>
  <c r="V61" i="3" s="1"/>
  <c r="AA61" i="3" s="1"/>
  <c r="AB61" i="3" s="1"/>
  <c r="M61" i="3"/>
  <c r="L61" i="3"/>
  <c r="K61" i="3"/>
  <c r="L64" i="3" s="1"/>
  <c r="J61" i="3"/>
  <c r="H61" i="3"/>
  <c r="F61" i="3"/>
  <c r="X60" i="3"/>
  <c r="Y60" i="3" s="1"/>
  <c r="Z60" i="3" s="1"/>
  <c r="V60" i="3"/>
  <c r="U60" i="3"/>
  <c r="M60" i="3"/>
  <c r="K60" i="3"/>
  <c r="J60" i="3"/>
  <c r="H60" i="3"/>
  <c r="F60" i="3"/>
  <c r="X59" i="3"/>
  <c r="Y59" i="3" s="1"/>
  <c r="Z59" i="3" s="1"/>
  <c r="U59" i="3"/>
  <c r="V59" i="3" s="1"/>
  <c r="AA59" i="3" s="1"/>
  <c r="AB59" i="3" s="1"/>
  <c r="M59" i="3"/>
  <c r="K59" i="3"/>
  <c r="J59" i="3"/>
  <c r="H59" i="3"/>
  <c r="F59" i="3"/>
  <c r="X58" i="3"/>
  <c r="Y58" i="3" s="1"/>
  <c r="Z58" i="3" s="1"/>
  <c r="U58" i="3"/>
  <c r="V58" i="3" s="1"/>
  <c r="M58" i="3"/>
  <c r="K58" i="3"/>
  <c r="J58" i="3"/>
  <c r="H58" i="3"/>
  <c r="F58" i="3"/>
  <c r="Y57" i="3"/>
  <c r="Z57" i="3" s="1"/>
  <c r="X57" i="3"/>
  <c r="V57" i="3"/>
  <c r="AA57" i="3" s="1"/>
  <c r="AB57" i="3" s="1"/>
  <c r="U57" i="3"/>
  <c r="M57" i="3"/>
  <c r="K57" i="3"/>
  <c r="J57" i="3"/>
  <c r="H57" i="3"/>
  <c r="F57" i="3"/>
  <c r="Y56" i="3"/>
  <c r="Z56" i="3" s="1"/>
  <c r="X56" i="3"/>
  <c r="U56" i="3"/>
  <c r="V56" i="3" s="1"/>
  <c r="AA56" i="3" s="1"/>
  <c r="AB56" i="3" s="1"/>
  <c r="M56" i="3"/>
  <c r="K56" i="3"/>
  <c r="L60" i="3" s="1"/>
  <c r="J56" i="3"/>
  <c r="H56" i="3"/>
  <c r="F56" i="3"/>
  <c r="Y55" i="3"/>
  <c r="Z55" i="3" s="1"/>
  <c r="X55" i="3"/>
  <c r="V55" i="3"/>
  <c r="AA55" i="3" s="1"/>
  <c r="AB55" i="3" s="1"/>
  <c r="U55" i="3"/>
  <c r="M55" i="3"/>
  <c r="K55" i="3"/>
  <c r="J55" i="3"/>
  <c r="H55" i="3"/>
  <c r="F55" i="3"/>
  <c r="Z54" i="3"/>
  <c r="AA54" i="3" s="1"/>
  <c r="AB54" i="3" s="1"/>
  <c r="X54" i="3"/>
  <c r="Y54" i="3" s="1"/>
  <c r="V54" i="3"/>
  <c r="U54" i="3"/>
  <c r="M54" i="3"/>
  <c r="L54" i="3"/>
  <c r="K54" i="3"/>
  <c r="J54" i="3"/>
  <c r="H54" i="3"/>
  <c r="F54" i="3"/>
  <c r="AA53" i="3"/>
  <c r="AB53" i="3" s="1"/>
  <c r="Y53" i="3"/>
  <c r="Z53" i="3" s="1"/>
  <c r="X53" i="3"/>
  <c r="U53" i="3"/>
  <c r="V53" i="3" s="1"/>
  <c r="M53" i="3"/>
  <c r="K53" i="3"/>
  <c r="J53" i="3"/>
  <c r="H53" i="3"/>
  <c r="F53" i="3"/>
  <c r="AB52" i="3"/>
  <c r="Z52" i="3"/>
  <c r="Y52" i="3"/>
  <c r="X52" i="3"/>
  <c r="U52" i="3"/>
  <c r="V52" i="3" s="1"/>
  <c r="AA52" i="3" s="1"/>
  <c r="M52" i="3"/>
  <c r="K52" i="3"/>
  <c r="L56" i="3" s="1"/>
  <c r="J52" i="3"/>
  <c r="H52" i="3"/>
  <c r="F52" i="3"/>
  <c r="X51" i="3"/>
  <c r="Y51" i="3" s="1"/>
  <c r="Z51" i="3" s="1"/>
  <c r="V51" i="3"/>
  <c r="U51" i="3"/>
  <c r="M51" i="3"/>
  <c r="K51" i="3"/>
  <c r="L55" i="3" s="1"/>
  <c r="J51" i="3"/>
  <c r="H51" i="3"/>
  <c r="F51" i="3"/>
  <c r="X50" i="3"/>
  <c r="Y50" i="3" s="1"/>
  <c r="Z50" i="3" s="1"/>
  <c r="U50" i="3"/>
  <c r="V50" i="3" s="1"/>
  <c r="M50" i="3"/>
  <c r="K50" i="3"/>
  <c r="J50" i="3"/>
  <c r="H50" i="3"/>
  <c r="F50" i="3"/>
  <c r="Y49" i="3"/>
  <c r="Z49" i="3" s="1"/>
  <c r="X49" i="3"/>
  <c r="U49" i="3"/>
  <c r="V49" i="3" s="1"/>
  <c r="AA49" i="3" s="1"/>
  <c r="AB49" i="3" s="1"/>
  <c r="M49" i="3"/>
  <c r="K49" i="3"/>
  <c r="J49" i="3"/>
  <c r="H49" i="3"/>
  <c r="F49" i="3"/>
  <c r="X48" i="3"/>
  <c r="Y48" i="3" s="1"/>
  <c r="Z48" i="3" s="1"/>
  <c r="U48" i="3"/>
  <c r="V48" i="3" s="1"/>
  <c r="M48" i="3"/>
  <c r="L48" i="3"/>
  <c r="K48" i="3"/>
  <c r="J48" i="3"/>
  <c r="H48" i="3"/>
  <c r="F48" i="3"/>
  <c r="X47" i="3"/>
  <c r="Y47" i="3" s="1"/>
  <c r="Z47" i="3" s="1"/>
  <c r="U47" i="3"/>
  <c r="V47" i="3" s="1"/>
  <c r="AA47" i="3" s="1"/>
  <c r="AB47" i="3" s="1"/>
  <c r="M47" i="3"/>
  <c r="K47" i="3"/>
  <c r="L51" i="3" s="1"/>
  <c r="J47" i="3"/>
  <c r="H47" i="3"/>
  <c r="F47" i="3"/>
  <c r="X46" i="3"/>
  <c r="Y46" i="3" s="1"/>
  <c r="Z46" i="3" s="1"/>
  <c r="U46" i="3"/>
  <c r="V46" i="3" s="1"/>
  <c r="M46" i="3"/>
  <c r="K46" i="3"/>
  <c r="J46" i="3"/>
  <c r="H46" i="3"/>
  <c r="F46" i="3"/>
  <c r="X45" i="3"/>
  <c r="Y45" i="3" s="1"/>
  <c r="Z45" i="3" s="1"/>
  <c r="V45" i="3"/>
  <c r="U45" i="3"/>
  <c r="M45" i="3"/>
  <c r="K45" i="3"/>
  <c r="J45" i="3"/>
  <c r="H45" i="3"/>
  <c r="F45" i="3"/>
  <c r="X44" i="3"/>
  <c r="Y44" i="3" s="1"/>
  <c r="Z44" i="3" s="1"/>
  <c r="U44" i="3"/>
  <c r="V44" i="3" s="1"/>
  <c r="M44" i="3"/>
  <c r="K44" i="3"/>
  <c r="J44" i="3"/>
  <c r="H44" i="3"/>
  <c r="F44" i="3"/>
  <c r="Y43" i="3"/>
  <c r="Z43" i="3" s="1"/>
  <c r="X43" i="3"/>
  <c r="V43" i="3"/>
  <c r="AA43" i="3" s="1"/>
  <c r="AB43" i="3" s="1"/>
  <c r="U43" i="3"/>
  <c r="M43" i="3"/>
  <c r="K43" i="3"/>
  <c r="J43" i="3"/>
  <c r="H43" i="3"/>
  <c r="F43" i="3"/>
  <c r="Z42" i="3"/>
  <c r="AA42" i="3" s="1"/>
  <c r="AB42" i="3" s="1"/>
  <c r="X42" i="3"/>
  <c r="Y42" i="3" s="1"/>
  <c r="V42" i="3"/>
  <c r="U42" i="3"/>
  <c r="M42" i="3"/>
  <c r="L42" i="3"/>
  <c r="K42" i="3"/>
  <c r="J42" i="3"/>
  <c r="H42" i="3"/>
  <c r="F42" i="3"/>
  <c r="Y41" i="3"/>
  <c r="Z41" i="3" s="1"/>
  <c r="X41" i="3"/>
  <c r="U41" i="3"/>
  <c r="V41" i="3" s="1"/>
  <c r="AA41" i="3" s="1"/>
  <c r="AB41" i="3" s="1"/>
  <c r="M41" i="3"/>
  <c r="K41" i="3"/>
  <c r="J41" i="3"/>
  <c r="H41" i="3"/>
  <c r="F41" i="3"/>
  <c r="Z40" i="3"/>
  <c r="Y40" i="3"/>
  <c r="X40" i="3"/>
  <c r="U40" i="3"/>
  <c r="V40" i="3" s="1"/>
  <c r="M40" i="3"/>
  <c r="K40" i="3"/>
  <c r="L44" i="3" s="1"/>
  <c r="J40" i="3"/>
  <c r="H40" i="3"/>
  <c r="F40" i="3"/>
  <c r="X39" i="3"/>
  <c r="Y39" i="3" s="1"/>
  <c r="Z39" i="3" s="1"/>
  <c r="V39" i="3"/>
  <c r="AA39" i="3" s="1"/>
  <c r="AB39" i="3" s="1"/>
  <c r="U39" i="3"/>
  <c r="M39" i="3"/>
  <c r="K39" i="3"/>
  <c r="L43" i="3" s="1"/>
  <c r="J39" i="3"/>
  <c r="H39" i="3"/>
  <c r="F39" i="3"/>
  <c r="X38" i="3"/>
  <c r="Y38" i="3" s="1"/>
  <c r="Z38" i="3" s="1"/>
  <c r="U38" i="3"/>
  <c r="V38" i="3" s="1"/>
  <c r="AA38" i="3" s="1"/>
  <c r="AB38" i="3" s="1"/>
  <c r="M38" i="3"/>
  <c r="K38" i="3"/>
  <c r="J38" i="3"/>
  <c r="H38" i="3"/>
  <c r="F38" i="3"/>
  <c r="Y37" i="3"/>
  <c r="Z37" i="3" s="1"/>
  <c r="X37" i="3"/>
  <c r="U37" i="3"/>
  <c r="V37" i="3" s="1"/>
  <c r="AA37" i="3" s="1"/>
  <c r="AB37" i="3" s="1"/>
  <c r="M37" i="3"/>
  <c r="K37" i="3"/>
  <c r="J37" i="3"/>
  <c r="H37" i="3"/>
  <c r="F37" i="3"/>
  <c r="X36" i="3"/>
  <c r="Y36" i="3" s="1"/>
  <c r="Z36" i="3" s="1"/>
  <c r="U36" i="3"/>
  <c r="V36" i="3" s="1"/>
  <c r="M36" i="3"/>
  <c r="K36" i="3"/>
  <c r="J36" i="3"/>
  <c r="H36" i="3"/>
  <c r="F36" i="3"/>
  <c r="X35" i="3"/>
  <c r="Y35" i="3" s="1"/>
  <c r="Z35" i="3" s="1"/>
  <c r="U35" i="3"/>
  <c r="V35" i="3" s="1"/>
  <c r="AA35" i="3" s="1"/>
  <c r="AB35" i="3" s="1"/>
  <c r="M35" i="3"/>
  <c r="K35" i="3"/>
  <c r="L36" i="3" s="1"/>
  <c r="J35" i="3"/>
  <c r="H35" i="3"/>
  <c r="F35" i="3"/>
  <c r="X34" i="3"/>
  <c r="Y34" i="3" s="1"/>
  <c r="Z34" i="3" s="1"/>
  <c r="U34" i="3"/>
  <c r="V34" i="3" s="1"/>
  <c r="M34" i="3"/>
  <c r="K34" i="3"/>
  <c r="J34" i="3"/>
  <c r="H34" i="3"/>
  <c r="F34" i="3"/>
  <c r="X33" i="3"/>
  <c r="Y33" i="3" s="1"/>
  <c r="Z33" i="3" s="1"/>
  <c r="V33" i="3"/>
  <c r="U33" i="3"/>
  <c r="M33" i="3"/>
  <c r="K33" i="3"/>
  <c r="J33" i="3"/>
  <c r="H33" i="3"/>
  <c r="F33" i="3"/>
  <c r="X32" i="3"/>
  <c r="Y32" i="3" s="1"/>
  <c r="Z32" i="3" s="1"/>
  <c r="U32" i="3"/>
  <c r="V32" i="3" s="1"/>
  <c r="M32" i="3"/>
  <c r="K32" i="3"/>
  <c r="J32" i="3"/>
  <c r="H32" i="3"/>
  <c r="F32" i="3"/>
  <c r="Y31" i="3"/>
  <c r="Z31" i="3" s="1"/>
  <c r="X31" i="3"/>
  <c r="V31" i="3"/>
  <c r="AA31" i="3" s="1"/>
  <c r="AB31" i="3" s="1"/>
  <c r="U31" i="3"/>
  <c r="M31" i="3"/>
  <c r="K31" i="3"/>
  <c r="J31" i="3"/>
  <c r="H31" i="3"/>
  <c r="F31" i="3"/>
  <c r="Z30" i="3"/>
  <c r="AA30" i="3" s="1"/>
  <c r="AB30" i="3" s="1"/>
  <c r="X30" i="3"/>
  <c r="Y30" i="3" s="1"/>
  <c r="V30" i="3"/>
  <c r="U30" i="3"/>
  <c r="M30" i="3"/>
  <c r="L30" i="3"/>
  <c r="K30" i="3"/>
  <c r="J30" i="3"/>
  <c r="H30" i="3"/>
  <c r="F30" i="3"/>
  <c r="Y29" i="3"/>
  <c r="Z29" i="3" s="1"/>
  <c r="X29" i="3"/>
  <c r="U29" i="3"/>
  <c r="V29" i="3" s="1"/>
  <c r="AA29" i="3" s="1"/>
  <c r="AB29" i="3" s="1"/>
  <c r="M29" i="3"/>
  <c r="K29" i="3"/>
  <c r="J29" i="3"/>
  <c r="H29" i="3"/>
  <c r="F29" i="3"/>
  <c r="Z28" i="3"/>
  <c r="Y28" i="3"/>
  <c r="X28" i="3"/>
  <c r="U28" i="3"/>
  <c r="V28" i="3" s="1"/>
  <c r="AA28" i="3" s="1"/>
  <c r="AB28" i="3" s="1"/>
  <c r="M28" i="3"/>
  <c r="K28" i="3"/>
  <c r="J28" i="3"/>
  <c r="H28" i="3"/>
  <c r="F28" i="3"/>
  <c r="AA27" i="3"/>
  <c r="AB27" i="3" s="1"/>
  <c r="X27" i="3"/>
  <c r="Y27" i="3" s="1"/>
  <c r="Z27" i="3" s="1"/>
  <c r="V27" i="3"/>
  <c r="U27" i="3"/>
  <c r="M27" i="3"/>
  <c r="K27" i="3"/>
  <c r="J27" i="3"/>
  <c r="H27" i="3"/>
  <c r="F27" i="3"/>
  <c r="X26" i="3"/>
  <c r="Y26" i="3" s="1"/>
  <c r="Z26" i="3" s="1"/>
  <c r="U26" i="3"/>
  <c r="V26" i="3" s="1"/>
  <c r="AA26" i="3" s="1"/>
  <c r="AB26" i="3" s="1"/>
  <c r="M26" i="3"/>
  <c r="K26" i="3"/>
  <c r="J26" i="3"/>
  <c r="H26" i="3"/>
  <c r="F26" i="3"/>
  <c r="Y25" i="3"/>
  <c r="Z25" i="3" s="1"/>
  <c r="X25" i="3"/>
  <c r="U25" i="3"/>
  <c r="V25" i="3" s="1"/>
  <c r="AA25" i="3" s="1"/>
  <c r="AB25" i="3" s="1"/>
  <c r="M25" i="3"/>
  <c r="K25" i="3"/>
  <c r="J25" i="3"/>
  <c r="H25" i="3"/>
  <c r="F25" i="3"/>
  <c r="Z24" i="3"/>
  <c r="X24" i="3"/>
  <c r="Y24" i="3" s="1"/>
  <c r="U24" i="3"/>
  <c r="V24" i="3" s="1"/>
  <c r="AA24" i="3" s="1"/>
  <c r="AB24" i="3" s="1"/>
  <c r="M24" i="3"/>
  <c r="K24" i="3"/>
  <c r="J24" i="3"/>
  <c r="H24" i="3"/>
  <c r="F24" i="3"/>
  <c r="X23" i="3"/>
  <c r="Y23" i="3" s="1"/>
  <c r="Z23" i="3" s="1"/>
  <c r="U23" i="3"/>
  <c r="V23" i="3" s="1"/>
  <c r="AA23" i="3" s="1"/>
  <c r="AB23" i="3" s="1"/>
  <c r="M23" i="3"/>
  <c r="K23" i="3"/>
  <c r="J23" i="3"/>
  <c r="H23" i="3"/>
  <c r="F23" i="3"/>
  <c r="X22" i="3"/>
  <c r="Y22" i="3" s="1"/>
  <c r="Z22" i="3" s="1"/>
  <c r="U22" i="3"/>
  <c r="V22" i="3" s="1"/>
  <c r="AA22" i="3" s="1"/>
  <c r="AB22" i="3" s="1"/>
  <c r="M22" i="3"/>
  <c r="K22" i="3"/>
  <c r="J22" i="3"/>
  <c r="H22" i="3"/>
  <c r="F22" i="3"/>
  <c r="Y21" i="3"/>
  <c r="Z21" i="3" s="1"/>
  <c r="X21" i="3"/>
  <c r="U21" i="3"/>
  <c r="V21" i="3" s="1"/>
  <c r="M21" i="3"/>
  <c r="K21" i="3"/>
  <c r="J21" i="3"/>
  <c r="H21" i="3"/>
  <c r="F21" i="3"/>
  <c r="Z20" i="3"/>
  <c r="Y20" i="3"/>
  <c r="X20" i="3"/>
  <c r="U20" i="3"/>
  <c r="V20" i="3" s="1"/>
  <c r="M20" i="3"/>
  <c r="K20" i="3"/>
  <c r="L24" i="3" s="1"/>
  <c r="J20" i="3"/>
  <c r="H20" i="3"/>
  <c r="F20" i="3"/>
  <c r="X19" i="3"/>
  <c r="Y19" i="3" s="1"/>
  <c r="Z19" i="3" s="1"/>
  <c r="U19" i="3"/>
  <c r="V19" i="3" s="1"/>
  <c r="M19" i="3"/>
  <c r="K19" i="3"/>
  <c r="J19" i="3"/>
  <c r="H19" i="3"/>
  <c r="F19" i="3"/>
  <c r="X18" i="3"/>
  <c r="Y18" i="3" s="1"/>
  <c r="Z18" i="3" s="1"/>
  <c r="U18" i="3"/>
  <c r="V18" i="3" s="1"/>
  <c r="O18" i="3"/>
  <c r="M18" i="3"/>
  <c r="K18" i="3"/>
  <c r="J18" i="3"/>
  <c r="H18" i="3"/>
  <c r="F18" i="3"/>
  <c r="Z17" i="3"/>
  <c r="AA17" i="3" s="1"/>
  <c r="AB17" i="3" s="1"/>
  <c r="X17" i="3"/>
  <c r="Y17" i="3" s="1"/>
  <c r="V17" i="3"/>
  <c r="U17" i="3"/>
  <c r="Q17" i="3"/>
  <c r="R21" i="3" s="1"/>
  <c r="S21" i="3" s="1"/>
  <c r="Q21" i="3" s="1"/>
  <c r="M17" i="3"/>
  <c r="K17" i="3"/>
  <c r="L21" i="3" s="1"/>
  <c r="J17" i="3"/>
  <c r="H17" i="3"/>
  <c r="F17" i="3"/>
  <c r="AB16" i="3"/>
  <c r="Z16" i="3"/>
  <c r="Y16" i="3"/>
  <c r="X16" i="3"/>
  <c r="U16" i="3"/>
  <c r="V16" i="3" s="1"/>
  <c r="AA16" i="3" s="1"/>
  <c r="Q16" i="3"/>
  <c r="R16" i="3" s="1"/>
  <c r="O16" i="3"/>
  <c r="M16" i="3"/>
  <c r="L16" i="3"/>
  <c r="K16" i="3"/>
  <c r="L19" i="3" s="1"/>
  <c r="J16" i="3"/>
  <c r="H16" i="3"/>
  <c r="F16" i="3"/>
  <c r="X15" i="3"/>
  <c r="Y15" i="3" s="1"/>
  <c r="Z15" i="3" s="1"/>
  <c r="U15" i="3"/>
  <c r="V15" i="3" s="1"/>
  <c r="Q15" i="3"/>
  <c r="R15" i="3" s="1"/>
  <c r="O15" i="3"/>
  <c r="M15" i="3"/>
  <c r="K15" i="3"/>
  <c r="J15" i="3"/>
  <c r="H15" i="3"/>
  <c r="F15" i="3"/>
  <c r="Y14" i="3"/>
  <c r="Z14" i="3" s="1"/>
  <c r="X14" i="3"/>
  <c r="U14" i="3"/>
  <c r="V14" i="3" s="1"/>
  <c r="AA14" i="3" s="1"/>
  <c r="AB14" i="3" s="1"/>
  <c r="Q14" i="3"/>
  <c r="M14" i="3"/>
  <c r="K14" i="3"/>
  <c r="L18" i="3" s="1"/>
  <c r="J14" i="3"/>
  <c r="H14" i="3"/>
  <c r="F14" i="3"/>
  <c r="X13" i="3"/>
  <c r="Y13" i="3" s="1"/>
  <c r="Z13" i="3" s="1"/>
  <c r="AA13" i="3" s="1"/>
  <c r="AB13" i="3" s="1"/>
  <c r="V13" i="3"/>
  <c r="U13" i="3"/>
  <c r="R13" i="3"/>
  <c r="M13" i="3"/>
  <c r="K13" i="3"/>
  <c r="J13" i="3"/>
  <c r="H13" i="3"/>
  <c r="F13" i="3"/>
  <c r="AB12" i="3"/>
  <c r="Z12" i="3"/>
  <c r="Y12" i="3"/>
  <c r="X12" i="3"/>
  <c r="U12" i="3"/>
  <c r="V12" i="3" s="1"/>
  <c r="AA12" i="3" s="1"/>
  <c r="Q12" i="3"/>
  <c r="M12" i="3"/>
  <c r="K12" i="3"/>
  <c r="J12" i="3"/>
  <c r="H12" i="3"/>
  <c r="F12" i="3"/>
  <c r="X11" i="3"/>
  <c r="Y11" i="3" s="1"/>
  <c r="Z11" i="3" s="1"/>
  <c r="U11" i="3"/>
  <c r="V11" i="3" s="1"/>
  <c r="Q11" i="3"/>
  <c r="M11" i="3"/>
  <c r="L11" i="3"/>
  <c r="K11" i="3"/>
  <c r="J11" i="3"/>
  <c r="H11" i="3"/>
  <c r="F11" i="3"/>
  <c r="Z10" i="3"/>
  <c r="X10" i="3"/>
  <c r="Y10" i="3" s="1"/>
  <c r="U10" i="3"/>
  <c r="V10" i="3" s="1"/>
  <c r="AA10" i="3" s="1"/>
  <c r="AB10" i="3" s="1"/>
  <c r="M10" i="3"/>
  <c r="L10" i="3"/>
  <c r="K10" i="3"/>
  <c r="J10" i="3"/>
  <c r="H10" i="3"/>
  <c r="F10" i="3"/>
  <c r="AA9" i="3"/>
  <c r="AB9" i="3" s="1"/>
  <c r="X9" i="3"/>
  <c r="Y9" i="3" s="1"/>
  <c r="Z9" i="3" s="1"/>
  <c r="U9" i="3"/>
  <c r="V9" i="3" s="1"/>
  <c r="M9" i="3"/>
  <c r="K9" i="3"/>
  <c r="J9" i="3"/>
  <c r="H9" i="3"/>
  <c r="F9" i="3"/>
  <c r="X8" i="3"/>
  <c r="Y8" i="3" s="1"/>
  <c r="Z8" i="3" s="1"/>
  <c r="V8" i="3"/>
  <c r="U8" i="3"/>
  <c r="M8" i="3"/>
  <c r="K8" i="3"/>
  <c r="J8" i="3"/>
  <c r="H8" i="3"/>
  <c r="F8" i="3"/>
  <c r="X7" i="3"/>
  <c r="Y7" i="3" s="1"/>
  <c r="Z7" i="3" s="1"/>
  <c r="V7" i="3"/>
  <c r="U7" i="3"/>
  <c r="M7" i="3"/>
  <c r="K7" i="3"/>
  <c r="J7" i="3"/>
  <c r="H7" i="3"/>
  <c r="F7" i="3"/>
  <c r="X6" i="3"/>
  <c r="Y6" i="3" s="1"/>
  <c r="Z6" i="3" s="1"/>
  <c r="U6" i="3"/>
  <c r="V6" i="3" s="1"/>
  <c r="Q6" i="3"/>
  <c r="M6" i="3"/>
  <c r="K6" i="3"/>
  <c r="J6" i="3"/>
  <c r="H6" i="3"/>
  <c r="F6" i="3"/>
  <c r="Y5" i="3"/>
  <c r="Z5" i="3" s="1"/>
  <c r="X5" i="3"/>
  <c r="V5" i="3"/>
  <c r="U5" i="3"/>
  <c r="Q5" i="3"/>
  <c r="M5" i="3"/>
  <c r="K5" i="3"/>
  <c r="L9" i="3" s="1"/>
  <c r="J5" i="3"/>
  <c r="H5" i="3"/>
  <c r="F5" i="3"/>
  <c r="X4" i="3"/>
  <c r="Y4" i="3" s="1"/>
  <c r="Z4" i="3" s="1"/>
  <c r="AA4" i="3" s="1"/>
  <c r="AB4" i="3" s="1"/>
  <c r="V4" i="3"/>
  <c r="U4" i="3"/>
  <c r="Q4" i="3"/>
  <c r="O4" i="3"/>
  <c r="M4" i="3"/>
  <c r="K4" i="3"/>
  <c r="J4" i="3"/>
  <c r="H4" i="3"/>
  <c r="F4" i="3"/>
  <c r="AB3" i="3"/>
  <c r="Z3" i="3"/>
  <c r="Y3" i="3"/>
  <c r="X3" i="3"/>
  <c r="U3" i="3"/>
  <c r="V3" i="3" s="1"/>
  <c r="AA3" i="3" s="1"/>
  <c r="Q3" i="3"/>
  <c r="O3" i="3"/>
  <c r="M3" i="3"/>
  <c r="K3" i="3"/>
  <c r="L7" i="3" s="1"/>
  <c r="J3" i="3"/>
  <c r="H3" i="3"/>
  <c r="F3" i="3"/>
  <c r="X2" i="3"/>
  <c r="Y2" i="3" s="1"/>
  <c r="Z2" i="3" s="1"/>
  <c r="U2" i="3"/>
  <c r="V2" i="3" s="1"/>
  <c r="AA2" i="3" s="1"/>
  <c r="AB2" i="3" s="1"/>
  <c r="Q2" i="3"/>
  <c r="M2" i="3"/>
  <c r="H2" i="3"/>
  <c r="F2" i="3"/>
  <c r="Q1" i="3"/>
  <c r="X181" i="2"/>
  <c r="Y181" i="2" s="1"/>
  <c r="Z181" i="2" s="1"/>
  <c r="U181" i="2"/>
  <c r="V181" i="2" s="1"/>
  <c r="M181" i="2"/>
  <c r="K181" i="2"/>
  <c r="J181" i="2"/>
  <c r="I181" i="2"/>
  <c r="G181" i="2"/>
  <c r="Y180" i="2"/>
  <c r="Z180" i="2" s="1"/>
  <c r="X180" i="2"/>
  <c r="U180" i="2"/>
  <c r="V180" i="2" s="1"/>
  <c r="M180" i="2"/>
  <c r="L180" i="2"/>
  <c r="K180" i="2"/>
  <c r="J180" i="2"/>
  <c r="I180" i="2"/>
  <c r="G180" i="2"/>
  <c r="X179" i="2"/>
  <c r="Y179" i="2" s="1"/>
  <c r="Z179" i="2" s="1"/>
  <c r="V179" i="2"/>
  <c r="U179" i="2"/>
  <c r="M179" i="2"/>
  <c r="K179" i="2"/>
  <c r="J179" i="2"/>
  <c r="I179" i="2"/>
  <c r="G179" i="2"/>
  <c r="AA178" i="2"/>
  <c r="AB178" i="2" s="1"/>
  <c r="X178" i="2"/>
  <c r="Y178" i="2" s="1"/>
  <c r="Z178" i="2" s="1"/>
  <c r="U178" i="2"/>
  <c r="V178" i="2" s="1"/>
  <c r="M178" i="2"/>
  <c r="K178" i="2"/>
  <c r="L181" i="2" s="1"/>
  <c r="J178" i="2"/>
  <c r="I178" i="2"/>
  <c r="G178" i="2"/>
  <c r="Y177" i="2"/>
  <c r="Z177" i="2" s="1"/>
  <c r="X177" i="2"/>
  <c r="U177" i="2"/>
  <c r="V177" i="2" s="1"/>
  <c r="AA177" i="2" s="1"/>
  <c r="AB177" i="2" s="1"/>
  <c r="M177" i="2"/>
  <c r="K177" i="2"/>
  <c r="J177" i="2"/>
  <c r="I177" i="2"/>
  <c r="G177" i="2"/>
  <c r="X176" i="2"/>
  <c r="Y176" i="2" s="1"/>
  <c r="Z176" i="2" s="1"/>
  <c r="V176" i="2"/>
  <c r="AA176" i="2" s="1"/>
  <c r="AB176" i="2" s="1"/>
  <c r="U176" i="2"/>
  <c r="M176" i="2"/>
  <c r="K176" i="2"/>
  <c r="J176" i="2"/>
  <c r="I176" i="2"/>
  <c r="G176" i="2"/>
  <c r="Y175" i="2"/>
  <c r="Z175" i="2" s="1"/>
  <c r="X175" i="2"/>
  <c r="U175" i="2"/>
  <c r="V175" i="2" s="1"/>
  <c r="M175" i="2"/>
  <c r="K175" i="2"/>
  <c r="J175" i="2"/>
  <c r="I175" i="2"/>
  <c r="G175" i="2"/>
  <c r="Y174" i="2"/>
  <c r="Z174" i="2" s="1"/>
  <c r="X174" i="2"/>
  <c r="V174" i="2"/>
  <c r="U174" i="2"/>
  <c r="M174" i="2"/>
  <c r="K174" i="2"/>
  <c r="J174" i="2"/>
  <c r="I174" i="2"/>
  <c r="G174" i="2"/>
  <c r="AA173" i="2"/>
  <c r="AB173" i="2" s="1"/>
  <c r="Z173" i="2"/>
  <c r="X173" i="2"/>
  <c r="Y173" i="2" s="1"/>
  <c r="V173" i="2"/>
  <c r="U173" i="2"/>
  <c r="M173" i="2"/>
  <c r="L173" i="2"/>
  <c r="K173" i="2"/>
  <c r="J173" i="2"/>
  <c r="I173" i="2"/>
  <c r="G173" i="2"/>
  <c r="AB172" i="2"/>
  <c r="AA172" i="2"/>
  <c r="Y172" i="2"/>
  <c r="Z172" i="2" s="1"/>
  <c r="X172" i="2"/>
  <c r="U172" i="2"/>
  <c r="V172" i="2" s="1"/>
  <c r="M172" i="2"/>
  <c r="K172" i="2"/>
  <c r="J172" i="2"/>
  <c r="I172" i="2"/>
  <c r="G172" i="2"/>
  <c r="AB171" i="2"/>
  <c r="Z171" i="2"/>
  <c r="Y171" i="2"/>
  <c r="X171" i="2"/>
  <c r="U171" i="2"/>
  <c r="V171" i="2" s="1"/>
  <c r="AA171" i="2" s="1"/>
  <c r="M171" i="2"/>
  <c r="K171" i="2"/>
  <c r="L175" i="2" s="1"/>
  <c r="J171" i="2"/>
  <c r="I171" i="2"/>
  <c r="G171" i="2"/>
  <c r="X170" i="2"/>
  <c r="Y170" i="2" s="1"/>
  <c r="Z170" i="2" s="1"/>
  <c r="V170" i="2"/>
  <c r="AA170" i="2" s="1"/>
  <c r="AB170" i="2" s="1"/>
  <c r="U170" i="2"/>
  <c r="M170" i="2"/>
  <c r="K170" i="2"/>
  <c r="L174" i="2" s="1"/>
  <c r="J170" i="2"/>
  <c r="I170" i="2"/>
  <c r="G170" i="2"/>
  <c r="X169" i="2"/>
  <c r="Y169" i="2" s="1"/>
  <c r="Z169" i="2" s="1"/>
  <c r="U169" i="2"/>
  <c r="V169" i="2" s="1"/>
  <c r="AA169" i="2" s="1"/>
  <c r="AB169" i="2" s="1"/>
  <c r="M169" i="2"/>
  <c r="K169" i="2"/>
  <c r="J169" i="2"/>
  <c r="I169" i="2"/>
  <c r="G169" i="2"/>
  <c r="Y168" i="2"/>
  <c r="Z168" i="2" s="1"/>
  <c r="X168" i="2"/>
  <c r="U168" i="2"/>
  <c r="V168" i="2" s="1"/>
  <c r="M168" i="2"/>
  <c r="K168" i="2"/>
  <c r="J168" i="2"/>
  <c r="I168" i="2"/>
  <c r="G168" i="2"/>
  <c r="Z167" i="2"/>
  <c r="X167" i="2"/>
  <c r="Y167" i="2" s="1"/>
  <c r="V167" i="2"/>
  <c r="AA167" i="2" s="1"/>
  <c r="AB167" i="2" s="1"/>
  <c r="U167" i="2"/>
  <c r="M167" i="2"/>
  <c r="K167" i="2"/>
  <c r="J167" i="2"/>
  <c r="I167" i="2"/>
  <c r="G167" i="2"/>
  <c r="X166" i="2"/>
  <c r="Y166" i="2" s="1"/>
  <c r="Z166" i="2" s="1"/>
  <c r="U166" i="2"/>
  <c r="V166" i="2" s="1"/>
  <c r="AA166" i="2" s="1"/>
  <c r="AB166" i="2" s="1"/>
  <c r="M166" i="2"/>
  <c r="K166" i="2"/>
  <c r="J166" i="2"/>
  <c r="I166" i="2"/>
  <c r="G166" i="2"/>
  <c r="Y165" i="2"/>
  <c r="Z165" i="2" s="1"/>
  <c r="X165" i="2"/>
  <c r="V165" i="2"/>
  <c r="AA165" i="2" s="1"/>
  <c r="AB165" i="2" s="1"/>
  <c r="U165" i="2"/>
  <c r="M165" i="2"/>
  <c r="K165" i="2"/>
  <c r="J165" i="2"/>
  <c r="I165" i="2"/>
  <c r="G165" i="2"/>
  <c r="X164" i="2"/>
  <c r="Y164" i="2" s="1"/>
  <c r="Z164" i="2" s="1"/>
  <c r="V164" i="2"/>
  <c r="AA164" i="2" s="1"/>
  <c r="AB164" i="2" s="1"/>
  <c r="U164" i="2"/>
  <c r="M164" i="2"/>
  <c r="K164" i="2"/>
  <c r="J164" i="2"/>
  <c r="I164" i="2"/>
  <c r="G164" i="2"/>
  <c r="X163" i="2"/>
  <c r="Y163" i="2" s="1"/>
  <c r="Z163" i="2" s="1"/>
  <c r="U163" i="2"/>
  <c r="V163" i="2" s="1"/>
  <c r="M163" i="2"/>
  <c r="K163" i="2"/>
  <c r="J163" i="2"/>
  <c r="I163" i="2"/>
  <c r="G163" i="2"/>
  <c r="Z162" i="2"/>
  <c r="Y162" i="2"/>
  <c r="X162" i="2"/>
  <c r="V162" i="2"/>
  <c r="U162" i="2"/>
  <c r="M162" i="2"/>
  <c r="K162" i="2"/>
  <c r="L165" i="2" s="1"/>
  <c r="J162" i="2"/>
  <c r="I162" i="2"/>
  <c r="G162" i="2"/>
  <c r="X161" i="2"/>
  <c r="Y161" i="2" s="1"/>
  <c r="Z161" i="2" s="1"/>
  <c r="AA161" i="2" s="1"/>
  <c r="AB161" i="2" s="1"/>
  <c r="V161" i="2"/>
  <c r="U161" i="2"/>
  <c r="M161" i="2"/>
  <c r="K161" i="2"/>
  <c r="J161" i="2"/>
  <c r="I161" i="2"/>
  <c r="G161" i="2"/>
  <c r="Y160" i="2"/>
  <c r="Z160" i="2" s="1"/>
  <c r="X160" i="2"/>
  <c r="U160" i="2"/>
  <c r="V160" i="2" s="1"/>
  <c r="AA160" i="2" s="1"/>
  <c r="AB160" i="2" s="1"/>
  <c r="M160" i="2"/>
  <c r="K160" i="2"/>
  <c r="J160" i="2"/>
  <c r="I160" i="2"/>
  <c r="G160" i="2"/>
  <c r="Z159" i="2"/>
  <c r="Y159" i="2"/>
  <c r="X159" i="2"/>
  <c r="U159" i="2"/>
  <c r="V159" i="2" s="1"/>
  <c r="M159" i="2"/>
  <c r="K159" i="2"/>
  <c r="J159" i="2"/>
  <c r="I159" i="2"/>
  <c r="G159" i="2"/>
  <c r="AA158" i="2"/>
  <c r="AB158" i="2" s="1"/>
  <c r="X158" i="2"/>
  <c r="Y158" i="2" s="1"/>
  <c r="Z158" i="2" s="1"/>
  <c r="V158" i="2"/>
  <c r="U158" i="2"/>
  <c r="M158" i="2"/>
  <c r="K158" i="2"/>
  <c r="J158" i="2"/>
  <c r="I158" i="2"/>
  <c r="G158" i="2"/>
  <c r="X157" i="2"/>
  <c r="Y157" i="2" s="1"/>
  <c r="Z157" i="2" s="1"/>
  <c r="U157" i="2"/>
  <c r="V157" i="2" s="1"/>
  <c r="M157" i="2"/>
  <c r="K157" i="2"/>
  <c r="L161" i="2" s="1"/>
  <c r="J157" i="2"/>
  <c r="I157" i="2"/>
  <c r="G157" i="2"/>
  <c r="Y156" i="2"/>
  <c r="Z156" i="2" s="1"/>
  <c r="X156" i="2"/>
  <c r="U156" i="2"/>
  <c r="V156" i="2" s="1"/>
  <c r="AA156" i="2" s="1"/>
  <c r="AB156" i="2" s="1"/>
  <c r="M156" i="2"/>
  <c r="K156" i="2"/>
  <c r="J156" i="2"/>
  <c r="I156" i="2"/>
  <c r="G156" i="2"/>
  <c r="Z155" i="2"/>
  <c r="X155" i="2"/>
  <c r="Y155" i="2" s="1"/>
  <c r="V155" i="2"/>
  <c r="AA155" i="2" s="1"/>
  <c r="AB155" i="2" s="1"/>
  <c r="U155" i="2"/>
  <c r="M155" i="2"/>
  <c r="L155" i="2"/>
  <c r="K155" i="2"/>
  <c r="J155" i="2"/>
  <c r="I155" i="2"/>
  <c r="G155" i="2"/>
  <c r="AA154" i="2"/>
  <c r="AB154" i="2" s="1"/>
  <c r="X154" i="2"/>
  <c r="Y154" i="2" s="1"/>
  <c r="Z154" i="2" s="1"/>
  <c r="U154" i="2"/>
  <c r="V154" i="2" s="1"/>
  <c r="M154" i="2"/>
  <c r="K154" i="2"/>
  <c r="L156" i="2" s="1"/>
  <c r="J154" i="2"/>
  <c r="I154" i="2"/>
  <c r="G154" i="2"/>
  <c r="Y153" i="2"/>
  <c r="Z153" i="2" s="1"/>
  <c r="X153" i="2"/>
  <c r="U153" i="2"/>
  <c r="V153" i="2" s="1"/>
  <c r="AA153" i="2" s="1"/>
  <c r="AB153" i="2" s="1"/>
  <c r="M153" i="2"/>
  <c r="L153" i="2"/>
  <c r="K153" i="2"/>
  <c r="J153" i="2"/>
  <c r="I153" i="2"/>
  <c r="G153" i="2"/>
  <c r="X152" i="2"/>
  <c r="Y152" i="2" s="1"/>
  <c r="Z152" i="2" s="1"/>
  <c r="V152" i="2"/>
  <c r="U152" i="2"/>
  <c r="M152" i="2"/>
  <c r="K152" i="2"/>
  <c r="J152" i="2"/>
  <c r="I152" i="2"/>
  <c r="G152" i="2"/>
  <c r="X151" i="2"/>
  <c r="Y151" i="2" s="1"/>
  <c r="Z151" i="2" s="1"/>
  <c r="U151" i="2"/>
  <c r="V151" i="2" s="1"/>
  <c r="M151" i="2"/>
  <c r="K151" i="2"/>
  <c r="J151" i="2"/>
  <c r="I151" i="2"/>
  <c r="G151" i="2"/>
  <c r="Y150" i="2"/>
  <c r="Z150" i="2" s="1"/>
  <c r="X150" i="2"/>
  <c r="V150" i="2"/>
  <c r="U150" i="2"/>
  <c r="M150" i="2"/>
  <c r="K150" i="2"/>
  <c r="J150" i="2"/>
  <c r="I150" i="2"/>
  <c r="G150" i="2"/>
  <c r="Z149" i="2"/>
  <c r="AA149" i="2" s="1"/>
  <c r="AB149" i="2" s="1"/>
  <c r="X149" i="2"/>
  <c r="Y149" i="2" s="1"/>
  <c r="V149" i="2"/>
  <c r="U149" i="2"/>
  <c r="M149" i="2"/>
  <c r="K149" i="2"/>
  <c r="J149" i="2"/>
  <c r="I149" i="2"/>
  <c r="G149" i="2"/>
  <c r="Y148" i="2"/>
  <c r="Z148" i="2" s="1"/>
  <c r="X148" i="2"/>
  <c r="U148" i="2"/>
  <c r="V148" i="2" s="1"/>
  <c r="AA148" i="2" s="1"/>
  <c r="AB148" i="2" s="1"/>
  <c r="M148" i="2"/>
  <c r="K148" i="2"/>
  <c r="J148" i="2"/>
  <c r="I148" i="2"/>
  <c r="G148" i="2"/>
  <c r="Z147" i="2"/>
  <c r="Y147" i="2"/>
  <c r="X147" i="2"/>
  <c r="U147" i="2"/>
  <c r="V147" i="2" s="1"/>
  <c r="M147" i="2"/>
  <c r="K147" i="2"/>
  <c r="L151" i="2" s="1"/>
  <c r="J147" i="2"/>
  <c r="I147" i="2"/>
  <c r="G147" i="2"/>
  <c r="AA146" i="2"/>
  <c r="AB146" i="2" s="1"/>
  <c r="X146" i="2"/>
  <c r="Y146" i="2" s="1"/>
  <c r="Z146" i="2" s="1"/>
  <c r="V146" i="2"/>
  <c r="U146" i="2"/>
  <c r="M146" i="2"/>
  <c r="K146" i="2"/>
  <c r="J146" i="2"/>
  <c r="I146" i="2"/>
  <c r="G146" i="2"/>
  <c r="X145" i="2"/>
  <c r="Y145" i="2" s="1"/>
  <c r="Z145" i="2" s="1"/>
  <c r="U145" i="2"/>
  <c r="V145" i="2" s="1"/>
  <c r="M145" i="2"/>
  <c r="K145" i="2"/>
  <c r="L149" i="2" s="1"/>
  <c r="J145" i="2"/>
  <c r="I145" i="2"/>
  <c r="G145" i="2"/>
  <c r="Y144" i="2"/>
  <c r="Z144" i="2" s="1"/>
  <c r="X144" i="2"/>
  <c r="U144" i="2"/>
  <c r="V144" i="2" s="1"/>
  <c r="M144" i="2"/>
  <c r="L144" i="2"/>
  <c r="K144" i="2"/>
  <c r="J144" i="2"/>
  <c r="I144" i="2"/>
  <c r="G144" i="2"/>
  <c r="X143" i="2"/>
  <c r="Y143" i="2" s="1"/>
  <c r="Z143" i="2" s="1"/>
  <c r="V143" i="2"/>
  <c r="U143" i="2"/>
  <c r="M143" i="2"/>
  <c r="K143" i="2"/>
  <c r="J143" i="2"/>
  <c r="I143" i="2"/>
  <c r="G143" i="2"/>
  <c r="AA142" i="2"/>
  <c r="AB142" i="2" s="1"/>
  <c r="X142" i="2"/>
  <c r="Y142" i="2" s="1"/>
  <c r="Z142" i="2" s="1"/>
  <c r="U142" i="2"/>
  <c r="V142" i="2" s="1"/>
  <c r="M142" i="2"/>
  <c r="K142" i="2"/>
  <c r="L143" i="2" s="1"/>
  <c r="J142" i="2"/>
  <c r="I142" i="2"/>
  <c r="G142" i="2"/>
  <c r="Y141" i="2"/>
  <c r="Z141" i="2" s="1"/>
  <c r="X141" i="2"/>
  <c r="U141" i="2"/>
  <c r="V141" i="2" s="1"/>
  <c r="AA141" i="2" s="1"/>
  <c r="AB141" i="2" s="1"/>
  <c r="M141" i="2"/>
  <c r="K141" i="2"/>
  <c r="J141" i="2"/>
  <c r="I141" i="2"/>
  <c r="G141" i="2"/>
  <c r="X140" i="2"/>
  <c r="Y140" i="2" s="1"/>
  <c r="Z140" i="2" s="1"/>
  <c r="V140" i="2"/>
  <c r="AA140" i="2" s="1"/>
  <c r="AB140" i="2" s="1"/>
  <c r="U140" i="2"/>
  <c r="M140" i="2"/>
  <c r="K140" i="2"/>
  <c r="J140" i="2"/>
  <c r="I140" i="2"/>
  <c r="G140" i="2"/>
  <c r="Y139" i="2"/>
  <c r="Z139" i="2" s="1"/>
  <c r="X139" i="2"/>
  <c r="U139" i="2"/>
  <c r="V139" i="2" s="1"/>
  <c r="M139" i="2"/>
  <c r="K139" i="2"/>
  <c r="J139" i="2"/>
  <c r="I139" i="2"/>
  <c r="G139" i="2"/>
  <c r="Y138" i="2"/>
  <c r="Z138" i="2" s="1"/>
  <c r="X138" i="2"/>
  <c r="V138" i="2"/>
  <c r="U138" i="2"/>
  <c r="M138" i="2"/>
  <c r="K138" i="2"/>
  <c r="J138" i="2"/>
  <c r="I138" i="2"/>
  <c r="G138" i="2"/>
  <c r="AA137" i="2"/>
  <c r="AB137" i="2" s="1"/>
  <c r="Z137" i="2"/>
  <c r="X137" i="2"/>
  <c r="Y137" i="2" s="1"/>
  <c r="V137" i="2"/>
  <c r="U137" i="2"/>
  <c r="M137" i="2"/>
  <c r="L137" i="2"/>
  <c r="K137" i="2"/>
  <c r="J137" i="2"/>
  <c r="I137" i="2"/>
  <c r="G137" i="2"/>
  <c r="AB136" i="2"/>
  <c r="AA136" i="2"/>
  <c r="Y136" i="2"/>
  <c r="Z136" i="2" s="1"/>
  <c r="X136" i="2"/>
  <c r="U136" i="2"/>
  <c r="V136" i="2" s="1"/>
  <c r="M136" i="2"/>
  <c r="K136" i="2"/>
  <c r="J136" i="2"/>
  <c r="I136" i="2"/>
  <c r="G136" i="2"/>
  <c r="AB135" i="2"/>
  <c r="Z135" i="2"/>
  <c r="Y135" i="2"/>
  <c r="X135" i="2"/>
  <c r="U135" i="2"/>
  <c r="V135" i="2" s="1"/>
  <c r="AA135" i="2" s="1"/>
  <c r="M135" i="2"/>
  <c r="K135" i="2"/>
  <c r="L139" i="2" s="1"/>
  <c r="J135" i="2"/>
  <c r="I135" i="2"/>
  <c r="G135" i="2"/>
  <c r="X134" i="2"/>
  <c r="Y134" i="2" s="1"/>
  <c r="Z134" i="2" s="1"/>
  <c r="V134" i="2"/>
  <c r="AA134" i="2" s="1"/>
  <c r="AB134" i="2" s="1"/>
  <c r="U134" i="2"/>
  <c r="M134" i="2"/>
  <c r="L134" i="2"/>
  <c r="K134" i="2"/>
  <c r="J134" i="2"/>
  <c r="I134" i="2"/>
  <c r="G134" i="2"/>
  <c r="X133" i="2"/>
  <c r="Y133" i="2" s="1"/>
  <c r="Z133" i="2" s="1"/>
  <c r="U133" i="2"/>
  <c r="V133" i="2" s="1"/>
  <c r="M133" i="2"/>
  <c r="L133" i="2"/>
  <c r="K133" i="2"/>
  <c r="J133" i="2"/>
  <c r="I133" i="2"/>
  <c r="G133" i="2"/>
  <c r="Y132" i="2"/>
  <c r="Z132" i="2" s="1"/>
  <c r="X132" i="2"/>
  <c r="U132" i="2"/>
  <c r="V132" i="2" s="1"/>
  <c r="AA132" i="2" s="1"/>
  <c r="AB132" i="2" s="1"/>
  <c r="M132" i="2"/>
  <c r="L132" i="2"/>
  <c r="K132" i="2"/>
  <c r="J132" i="2"/>
  <c r="I132" i="2"/>
  <c r="G132" i="2"/>
  <c r="Z131" i="2"/>
  <c r="X131" i="2"/>
  <c r="Y131" i="2" s="1"/>
  <c r="V131" i="2"/>
  <c r="U131" i="2"/>
  <c r="M131" i="2"/>
  <c r="L131" i="2"/>
  <c r="K131" i="2"/>
  <c r="J131" i="2"/>
  <c r="I131" i="2"/>
  <c r="G131" i="2"/>
  <c r="X130" i="2"/>
  <c r="Y130" i="2" s="1"/>
  <c r="Z130" i="2" s="1"/>
  <c r="V130" i="2"/>
  <c r="AA130" i="2" s="1"/>
  <c r="AB130" i="2" s="1"/>
  <c r="U130" i="2"/>
  <c r="M130" i="2"/>
  <c r="K130" i="2"/>
  <c r="J130" i="2"/>
  <c r="I130" i="2"/>
  <c r="G130" i="2"/>
  <c r="AB129" i="2"/>
  <c r="Y129" i="2"/>
  <c r="Z129" i="2" s="1"/>
  <c r="X129" i="2"/>
  <c r="V129" i="2"/>
  <c r="AA129" i="2" s="1"/>
  <c r="U129" i="2"/>
  <c r="M129" i="2"/>
  <c r="L129" i="2"/>
  <c r="K129" i="2"/>
  <c r="J129" i="2"/>
  <c r="I129" i="2"/>
  <c r="G129" i="2"/>
  <c r="Y128" i="2"/>
  <c r="Z128" i="2" s="1"/>
  <c r="X128" i="2"/>
  <c r="V128" i="2"/>
  <c r="U128" i="2"/>
  <c r="M128" i="2"/>
  <c r="K128" i="2"/>
  <c r="J128" i="2"/>
  <c r="I128" i="2"/>
  <c r="G128" i="2"/>
  <c r="X127" i="2"/>
  <c r="Y127" i="2" s="1"/>
  <c r="Z127" i="2" s="1"/>
  <c r="AA127" i="2" s="1"/>
  <c r="AB127" i="2" s="1"/>
  <c r="U127" i="2"/>
  <c r="V127" i="2" s="1"/>
  <c r="M127" i="2"/>
  <c r="K127" i="2"/>
  <c r="J127" i="2"/>
  <c r="I127" i="2"/>
  <c r="G127" i="2"/>
  <c r="Z126" i="2"/>
  <c r="Y126" i="2"/>
  <c r="X126" i="2"/>
  <c r="V126" i="2"/>
  <c r="AA126" i="2" s="1"/>
  <c r="AB126" i="2" s="1"/>
  <c r="U126" i="2"/>
  <c r="M126" i="2"/>
  <c r="K126" i="2"/>
  <c r="J126" i="2"/>
  <c r="I126" i="2"/>
  <c r="G126" i="2"/>
  <c r="Z125" i="2"/>
  <c r="AA125" i="2" s="1"/>
  <c r="AB125" i="2" s="1"/>
  <c r="X125" i="2"/>
  <c r="Y125" i="2" s="1"/>
  <c r="V125" i="2"/>
  <c r="U125" i="2"/>
  <c r="M125" i="2"/>
  <c r="K125" i="2"/>
  <c r="J125" i="2"/>
  <c r="I125" i="2"/>
  <c r="G125" i="2"/>
  <c r="Y124" i="2"/>
  <c r="Z124" i="2" s="1"/>
  <c r="AA124" i="2" s="1"/>
  <c r="AB124" i="2" s="1"/>
  <c r="X124" i="2"/>
  <c r="U124" i="2"/>
  <c r="V124" i="2" s="1"/>
  <c r="M124" i="2"/>
  <c r="K124" i="2"/>
  <c r="J124" i="2"/>
  <c r="I124" i="2"/>
  <c r="G124" i="2"/>
  <c r="Z123" i="2"/>
  <c r="Y123" i="2"/>
  <c r="X123" i="2"/>
  <c r="V123" i="2"/>
  <c r="U123" i="2"/>
  <c r="M123" i="2"/>
  <c r="K123" i="2"/>
  <c r="L127" i="2" s="1"/>
  <c r="J123" i="2"/>
  <c r="I123" i="2"/>
  <c r="G123" i="2"/>
  <c r="X122" i="2"/>
  <c r="Y122" i="2" s="1"/>
  <c r="Z122" i="2" s="1"/>
  <c r="V122" i="2"/>
  <c r="AA122" i="2" s="1"/>
  <c r="AB122" i="2" s="1"/>
  <c r="U122" i="2"/>
  <c r="M122" i="2"/>
  <c r="K122" i="2"/>
  <c r="L125" i="2" s="1"/>
  <c r="J122" i="2"/>
  <c r="I122" i="2"/>
  <c r="G122" i="2"/>
  <c r="Y121" i="2"/>
  <c r="Z121" i="2" s="1"/>
  <c r="X121" i="2"/>
  <c r="U121" i="2"/>
  <c r="V121" i="2" s="1"/>
  <c r="AA121" i="2" s="1"/>
  <c r="AB121" i="2" s="1"/>
  <c r="M121" i="2"/>
  <c r="K121" i="2"/>
  <c r="J121" i="2"/>
  <c r="I121" i="2"/>
  <c r="G121" i="2"/>
  <c r="Z120" i="2"/>
  <c r="Y120" i="2"/>
  <c r="X120" i="2"/>
  <c r="U120" i="2"/>
  <c r="V120" i="2" s="1"/>
  <c r="M120" i="2"/>
  <c r="L120" i="2"/>
  <c r="K120" i="2"/>
  <c r="L122" i="2" s="1"/>
  <c r="J120" i="2"/>
  <c r="I120" i="2"/>
  <c r="G120" i="2"/>
  <c r="X119" i="2"/>
  <c r="Y119" i="2" s="1"/>
  <c r="Z119" i="2" s="1"/>
  <c r="V119" i="2"/>
  <c r="AA119" i="2" s="1"/>
  <c r="AB119" i="2" s="1"/>
  <c r="U119" i="2"/>
  <c r="M119" i="2"/>
  <c r="K119" i="2"/>
  <c r="J119" i="2"/>
  <c r="I119" i="2"/>
  <c r="G119" i="2"/>
  <c r="X118" i="2"/>
  <c r="Y118" i="2" s="1"/>
  <c r="Z118" i="2" s="1"/>
  <c r="V118" i="2"/>
  <c r="AA118" i="2" s="1"/>
  <c r="AB118" i="2" s="1"/>
  <c r="U118" i="2"/>
  <c r="M118" i="2"/>
  <c r="K118" i="2"/>
  <c r="L121" i="2" s="1"/>
  <c r="J118" i="2"/>
  <c r="I118" i="2"/>
  <c r="G118" i="2"/>
  <c r="X117" i="2"/>
  <c r="Y117" i="2" s="1"/>
  <c r="Z117" i="2" s="1"/>
  <c r="V117" i="2"/>
  <c r="U117" i="2"/>
  <c r="M117" i="2"/>
  <c r="L117" i="2"/>
  <c r="K117" i="2"/>
  <c r="J117" i="2"/>
  <c r="I117" i="2"/>
  <c r="G117" i="2"/>
  <c r="Z116" i="2"/>
  <c r="Y116" i="2"/>
  <c r="X116" i="2"/>
  <c r="V116" i="2"/>
  <c r="U116" i="2"/>
  <c r="M116" i="2"/>
  <c r="K116" i="2"/>
  <c r="J116" i="2"/>
  <c r="I116" i="2"/>
  <c r="G116" i="2"/>
  <c r="Z115" i="2"/>
  <c r="AA115" i="2" s="1"/>
  <c r="AB115" i="2" s="1"/>
  <c r="Y115" i="2"/>
  <c r="X115" i="2"/>
  <c r="U115" i="2"/>
  <c r="V115" i="2" s="1"/>
  <c r="M115" i="2"/>
  <c r="K115" i="2"/>
  <c r="L119" i="2" s="1"/>
  <c r="J115" i="2"/>
  <c r="I115" i="2"/>
  <c r="G115" i="2"/>
  <c r="Y114" i="2"/>
  <c r="Z114" i="2" s="1"/>
  <c r="AA114" i="2" s="1"/>
  <c r="AB114" i="2" s="1"/>
  <c r="X114" i="2"/>
  <c r="V114" i="2"/>
  <c r="U114" i="2"/>
  <c r="M114" i="2"/>
  <c r="K114" i="2"/>
  <c r="J114" i="2"/>
  <c r="I114" i="2"/>
  <c r="G114" i="2"/>
  <c r="Z113" i="2"/>
  <c r="AA113" i="2" s="1"/>
  <c r="AB113" i="2" s="1"/>
  <c r="X113" i="2"/>
  <c r="Y113" i="2" s="1"/>
  <c r="V113" i="2"/>
  <c r="U113" i="2"/>
  <c r="M113" i="2"/>
  <c r="K113" i="2"/>
  <c r="J113" i="2"/>
  <c r="I113" i="2"/>
  <c r="G113" i="2"/>
  <c r="Y112" i="2"/>
  <c r="Z112" i="2" s="1"/>
  <c r="X112" i="2"/>
  <c r="U112" i="2"/>
  <c r="V112" i="2" s="1"/>
  <c r="AA112" i="2" s="1"/>
  <c r="AB112" i="2" s="1"/>
  <c r="M112" i="2"/>
  <c r="K112" i="2"/>
  <c r="J112" i="2"/>
  <c r="I112" i="2"/>
  <c r="G112" i="2"/>
  <c r="Z111" i="2"/>
  <c r="Y111" i="2"/>
  <c r="X111" i="2"/>
  <c r="V111" i="2"/>
  <c r="AA111" i="2" s="1"/>
  <c r="AB111" i="2" s="1"/>
  <c r="U111" i="2"/>
  <c r="M111" i="2"/>
  <c r="K111" i="2"/>
  <c r="J111" i="2"/>
  <c r="I111" i="2"/>
  <c r="G111" i="2"/>
  <c r="AA110" i="2"/>
  <c r="AB110" i="2" s="1"/>
  <c r="X110" i="2"/>
  <c r="Y110" i="2" s="1"/>
  <c r="Z110" i="2" s="1"/>
  <c r="V110" i="2"/>
  <c r="U110" i="2"/>
  <c r="M110" i="2"/>
  <c r="L110" i="2"/>
  <c r="K110" i="2"/>
  <c r="L114" i="2" s="1"/>
  <c r="J110" i="2"/>
  <c r="I110" i="2"/>
  <c r="G110" i="2"/>
  <c r="X109" i="2"/>
  <c r="Y109" i="2" s="1"/>
  <c r="Z109" i="2" s="1"/>
  <c r="U109" i="2"/>
  <c r="V109" i="2" s="1"/>
  <c r="M109" i="2"/>
  <c r="L109" i="2"/>
  <c r="K109" i="2"/>
  <c r="J109" i="2"/>
  <c r="I109" i="2"/>
  <c r="G109" i="2"/>
  <c r="Y108" i="2"/>
  <c r="Z108" i="2" s="1"/>
  <c r="X108" i="2"/>
  <c r="U108" i="2"/>
  <c r="V108" i="2" s="1"/>
  <c r="M108" i="2"/>
  <c r="L108" i="2"/>
  <c r="K108" i="2"/>
  <c r="J108" i="2"/>
  <c r="I108" i="2"/>
  <c r="G108" i="2"/>
  <c r="AA107" i="2"/>
  <c r="AB107" i="2" s="1"/>
  <c r="Z107" i="2"/>
  <c r="X107" i="2"/>
  <c r="Y107" i="2" s="1"/>
  <c r="V107" i="2"/>
  <c r="U107" i="2"/>
  <c r="M107" i="2"/>
  <c r="K107" i="2"/>
  <c r="J107" i="2"/>
  <c r="I107" i="2"/>
  <c r="G107" i="2"/>
  <c r="X106" i="2"/>
  <c r="Y106" i="2" s="1"/>
  <c r="Z106" i="2" s="1"/>
  <c r="U106" i="2"/>
  <c r="V106" i="2" s="1"/>
  <c r="AA106" i="2" s="1"/>
  <c r="AB106" i="2" s="1"/>
  <c r="M106" i="2"/>
  <c r="K106" i="2"/>
  <c r="J106" i="2"/>
  <c r="I106" i="2"/>
  <c r="G106" i="2"/>
  <c r="X105" i="2"/>
  <c r="Y105" i="2" s="1"/>
  <c r="Z105" i="2" s="1"/>
  <c r="V105" i="2"/>
  <c r="U105" i="2"/>
  <c r="M105" i="2"/>
  <c r="K105" i="2"/>
  <c r="J105" i="2"/>
  <c r="I105" i="2"/>
  <c r="G105" i="2"/>
  <c r="Y104" i="2"/>
  <c r="Z104" i="2" s="1"/>
  <c r="X104" i="2"/>
  <c r="V104" i="2"/>
  <c r="U104" i="2"/>
  <c r="M104" i="2"/>
  <c r="K104" i="2"/>
  <c r="J104" i="2"/>
  <c r="I104" i="2"/>
  <c r="G104" i="2"/>
  <c r="X103" i="2"/>
  <c r="Y103" i="2" s="1"/>
  <c r="Z103" i="2" s="1"/>
  <c r="AA103" i="2" s="1"/>
  <c r="AB103" i="2" s="1"/>
  <c r="U103" i="2"/>
  <c r="V103" i="2" s="1"/>
  <c r="M103" i="2"/>
  <c r="K103" i="2"/>
  <c r="L105" i="2" s="1"/>
  <c r="J103" i="2"/>
  <c r="I103" i="2"/>
  <c r="G103" i="2"/>
  <c r="Z102" i="2"/>
  <c r="Y102" i="2"/>
  <c r="X102" i="2"/>
  <c r="V102" i="2"/>
  <c r="AA102" i="2" s="1"/>
  <c r="AB102" i="2" s="1"/>
  <c r="U102" i="2"/>
  <c r="M102" i="2"/>
  <c r="L102" i="2"/>
  <c r="K102" i="2"/>
  <c r="J102" i="2"/>
  <c r="I102" i="2"/>
  <c r="G102" i="2"/>
  <c r="AA101" i="2"/>
  <c r="AB101" i="2" s="1"/>
  <c r="Z101" i="2"/>
  <c r="X101" i="2"/>
  <c r="Y101" i="2" s="1"/>
  <c r="V101" i="2"/>
  <c r="U101" i="2"/>
  <c r="M101" i="2"/>
  <c r="L101" i="2"/>
  <c r="K101" i="2"/>
  <c r="J101" i="2"/>
  <c r="I101" i="2"/>
  <c r="G101" i="2"/>
  <c r="AA100" i="2"/>
  <c r="AB100" i="2" s="1"/>
  <c r="Y100" i="2"/>
  <c r="Z100" i="2" s="1"/>
  <c r="X100" i="2"/>
  <c r="U100" i="2"/>
  <c r="V100" i="2" s="1"/>
  <c r="M100" i="2"/>
  <c r="K100" i="2"/>
  <c r="J100" i="2"/>
  <c r="I100" i="2"/>
  <c r="G100" i="2"/>
  <c r="AB99" i="2"/>
  <c r="Z99" i="2"/>
  <c r="Y99" i="2"/>
  <c r="X99" i="2"/>
  <c r="V99" i="2"/>
  <c r="AA99" i="2" s="1"/>
  <c r="U99" i="2"/>
  <c r="M99" i="2"/>
  <c r="K99" i="2"/>
  <c r="J99" i="2"/>
  <c r="I99" i="2"/>
  <c r="G99" i="2"/>
  <c r="X98" i="2"/>
  <c r="Y98" i="2" s="1"/>
  <c r="Z98" i="2" s="1"/>
  <c r="V98" i="2"/>
  <c r="AA98" i="2" s="1"/>
  <c r="AB98" i="2" s="1"/>
  <c r="U98" i="2"/>
  <c r="M98" i="2"/>
  <c r="K98" i="2"/>
  <c r="J98" i="2"/>
  <c r="I98" i="2"/>
  <c r="G98" i="2"/>
  <c r="AB97" i="2"/>
  <c r="Y97" i="2"/>
  <c r="Z97" i="2" s="1"/>
  <c r="X97" i="2"/>
  <c r="U97" i="2"/>
  <c r="V97" i="2" s="1"/>
  <c r="AA97" i="2" s="1"/>
  <c r="M97" i="2"/>
  <c r="K97" i="2"/>
  <c r="J97" i="2"/>
  <c r="I97" i="2"/>
  <c r="G97" i="2"/>
  <c r="Y96" i="2"/>
  <c r="Z96" i="2" s="1"/>
  <c r="X96" i="2"/>
  <c r="U96" i="2"/>
  <c r="V96" i="2" s="1"/>
  <c r="M96" i="2"/>
  <c r="L96" i="2"/>
  <c r="K96" i="2"/>
  <c r="J96" i="2"/>
  <c r="I96" i="2"/>
  <c r="G96" i="2"/>
  <c r="Z95" i="2"/>
  <c r="X95" i="2"/>
  <c r="Y95" i="2" s="1"/>
  <c r="V95" i="2"/>
  <c r="AA95" i="2" s="1"/>
  <c r="AB95" i="2" s="1"/>
  <c r="U95" i="2"/>
  <c r="M95" i="2"/>
  <c r="K95" i="2"/>
  <c r="J95" i="2"/>
  <c r="I95" i="2"/>
  <c r="G95" i="2"/>
  <c r="X94" i="2"/>
  <c r="Y94" i="2" s="1"/>
  <c r="Z94" i="2" s="1"/>
  <c r="U94" i="2"/>
  <c r="V94" i="2" s="1"/>
  <c r="AA94" i="2" s="1"/>
  <c r="AB94" i="2" s="1"/>
  <c r="M94" i="2"/>
  <c r="K94" i="2"/>
  <c r="L97" i="2" s="1"/>
  <c r="J94" i="2"/>
  <c r="I94" i="2"/>
  <c r="G94" i="2"/>
  <c r="Y93" i="2"/>
  <c r="Z93" i="2" s="1"/>
  <c r="X93" i="2"/>
  <c r="U93" i="2"/>
  <c r="V93" i="2" s="1"/>
  <c r="AA93" i="2" s="1"/>
  <c r="AB93" i="2" s="1"/>
  <c r="M93" i="2"/>
  <c r="L93" i="2"/>
  <c r="K93" i="2"/>
  <c r="J93" i="2"/>
  <c r="I93" i="2"/>
  <c r="G93" i="2"/>
  <c r="X92" i="2"/>
  <c r="Y92" i="2" s="1"/>
  <c r="Z92" i="2" s="1"/>
  <c r="V92" i="2"/>
  <c r="U92" i="2"/>
  <c r="M92" i="2"/>
  <c r="K92" i="2"/>
  <c r="J92" i="2"/>
  <c r="I92" i="2"/>
  <c r="G92" i="2"/>
  <c r="Z91" i="2"/>
  <c r="Y91" i="2"/>
  <c r="X91" i="2"/>
  <c r="U91" i="2"/>
  <c r="V91" i="2" s="1"/>
  <c r="AA91" i="2" s="1"/>
  <c r="AB91" i="2" s="1"/>
  <c r="M91" i="2"/>
  <c r="K91" i="2"/>
  <c r="L95" i="2" s="1"/>
  <c r="J91" i="2"/>
  <c r="I91" i="2"/>
  <c r="G91" i="2"/>
  <c r="Y90" i="2"/>
  <c r="Z90" i="2" s="1"/>
  <c r="AA90" i="2" s="1"/>
  <c r="AB90" i="2" s="1"/>
  <c r="X90" i="2"/>
  <c r="V90" i="2"/>
  <c r="U90" i="2"/>
  <c r="M90" i="2"/>
  <c r="K90" i="2"/>
  <c r="J90" i="2"/>
  <c r="I90" i="2"/>
  <c r="G90" i="2"/>
  <c r="Z89" i="2"/>
  <c r="AA89" i="2" s="1"/>
  <c r="AB89" i="2" s="1"/>
  <c r="X89" i="2"/>
  <c r="Y89" i="2" s="1"/>
  <c r="V89" i="2"/>
  <c r="U89" i="2"/>
  <c r="M89" i="2"/>
  <c r="K89" i="2"/>
  <c r="J89" i="2"/>
  <c r="I89" i="2"/>
  <c r="G89" i="2"/>
  <c r="Y88" i="2"/>
  <c r="Z88" i="2" s="1"/>
  <c r="AA88" i="2" s="1"/>
  <c r="AB88" i="2" s="1"/>
  <c r="X88" i="2"/>
  <c r="U88" i="2"/>
  <c r="V88" i="2" s="1"/>
  <c r="M88" i="2"/>
  <c r="K88" i="2"/>
  <c r="J88" i="2"/>
  <c r="I88" i="2"/>
  <c r="G88" i="2"/>
  <c r="Z87" i="2"/>
  <c r="Y87" i="2"/>
  <c r="X87" i="2"/>
  <c r="V87" i="2"/>
  <c r="U87" i="2"/>
  <c r="M87" i="2"/>
  <c r="K87" i="2"/>
  <c r="L91" i="2" s="1"/>
  <c r="J87" i="2"/>
  <c r="I87" i="2"/>
  <c r="G87" i="2"/>
  <c r="X86" i="2"/>
  <c r="Y86" i="2" s="1"/>
  <c r="Z86" i="2" s="1"/>
  <c r="V86" i="2"/>
  <c r="AA86" i="2" s="1"/>
  <c r="AB86" i="2" s="1"/>
  <c r="U86" i="2"/>
  <c r="M86" i="2"/>
  <c r="K86" i="2"/>
  <c r="L90" i="2" s="1"/>
  <c r="J86" i="2"/>
  <c r="I86" i="2"/>
  <c r="G86" i="2"/>
  <c r="Y85" i="2"/>
  <c r="Z85" i="2" s="1"/>
  <c r="X85" i="2"/>
  <c r="U85" i="2"/>
  <c r="V85" i="2" s="1"/>
  <c r="AA85" i="2" s="1"/>
  <c r="AB85" i="2" s="1"/>
  <c r="M85" i="2"/>
  <c r="K85" i="2"/>
  <c r="J85" i="2"/>
  <c r="I85" i="2"/>
  <c r="G85" i="2"/>
  <c r="Z84" i="2"/>
  <c r="Y84" i="2"/>
  <c r="X84" i="2"/>
  <c r="U84" i="2"/>
  <c r="V84" i="2" s="1"/>
  <c r="M84" i="2"/>
  <c r="L84" i="2"/>
  <c r="K84" i="2"/>
  <c r="L86" i="2" s="1"/>
  <c r="J84" i="2"/>
  <c r="I84" i="2"/>
  <c r="G84" i="2"/>
  <c r="X83" i="2"/>
  <c r="Y83" i="2" s="1"/>
  <c r="Z83" i="2" s="1"/>
  <c r="V83" i="2"/>
  <c r="U83" i="2"/>
  <c r="M83" i="2"/>
  <c r="K83" i="2"/>
  <c r="J83" i="2"/>
  <c r="I83" i="2"/>
  <c r="G83" i="2"/>
  <c r="X82" i="2"/>
  <c r="Y82" i="2" s="1"/>
  <c r="Z82" i="2" s="1"/>
  <c r="V82" i="2"/>
  <c r="AA82" i="2" s="1"/>
  <c r="AB82" i="2" s="1"/>
  <c r="U82" i="2"/>
  <c r="M82" i="2"/>
  <c r="K82" i="2"/>
  <c r="L85" i="2" s="1"/>
  <c r="J82" i="2"/>
  <c r="I82" i="2"/>
  <c r="G82" i="2"/>
  <c r="X81" i="2"/>
  <c r="Y81" i="2" s="1"/>
  <c r="Z81" i="2" s="1"/>
  <c r="V81" i="2"/>
  <c r="U81" i="2"/>
  <c r="M81" i="2"/>
  <c r="L81" i="2"/>
  <c r="K81" i="2"/>
  <c r="J81" i="2"/>
  <c r="I81" i="2"/>
  <c r="G81" i="2"/>
  <c r="Z80" i="2"/>
  <c r="Y80" i="2"/>
  <c r="X80" i="2"/>
  <c r="V80" i="2"/>
  <c r="U80" i="2"/>
  <c r="M80" i="2"/>
  <c r="K80" i="2"/>
  <c r="J80" i="2"/>
  <c r="I80" i="2"/>
  <c r="G80" i="2"/>
  <c r="Z79" i="2"/>
  <c r="AA79" i="2" s="1"/>
  <c r="AB79" i="2" s="1"/>
  <c r="Y79" i="2"/>
  <c r="X79" i="2"/>
  <c r="U79" i="2"/>
  <c r="V79" i="2" s="1"/>
  <c r="M79" i="2"/>
  <c r="K79" i="2"/>
  <c r="L83" i="2" s="1"/>
  <c r="J79" i="2"/>
  <c r="I79" i="2"/>
  <c r="G79" i="2"/>
  <c r="Y78" i="2"/>
  <c r="Z78" i="2" s="1"/>
  <c r="AA78" i="2" s="1"/>
  <c r="AB78" i="2" s="1"/>
  <c r="X78" i="2"/>
  <c r="V78" i="2"/>
  <c r="U78" i="2"/>
  <c r="M78" i="2"/>
  <c r="K78" i="2"/>
  <c r="J78" i="2"/>
  <c r="I78" i="2"/>
  <c r="G78" i="2"/>
  <c r="Z77" i="2"/>
  <c r="AA77" i="2" s="1"/>
  <c r="AB77" i="2" s="1"/>
  <c r="X77" i="2"/>
  <c r="Y77" i="2" s="1"/>
  <c r="V77" i="2"/>
  <c r="U77" i="2"/>
  <c r="M77" i="2"/>
  <c r="K77" i="2"/>
  <c r="J77" i="2"/>
  <c r="I77" i="2"/>
  <c r="G77" i="2"/>
  <c r="Y76" i="2"/>
  <c r="Z76" i="2" s="1"/>
  <c r="X76" i="2"/>
  <c r="U76" i="2"/>
  <c r="V76" i="2" s="1"/>
  <c r="AA76" i="2" s="1"/>
  <c r="AB76" i="2" s="1"/>
  <c r="M76" i="2"/>
  <c r="K76" i="2"/>
  <c r="J76" i="2"/>
  <c r="I76" i="2"/>
  <c r="G76" i="2"/>
  <c r="Z75" i="2"/>
  <c r="Y75" i="2"/>
  <c r="X75" i="2"/>
  <c r="V75" i="2"/>
  <c r="AA75" i="2" s="1"/>
  <c r="AB75" i="2" s="1"/>
  <c r="U75" i="2"/>
  <c r="M75" i="2"/>
  <c r="K75" i="2"/>
  <c r="J75" i="2"/>
  <c r="I75" i="2"/>
  <c r="G75" i="2"/>
  <c r="AA74" i="2"/>
  <c r="AB74" i="2" s="1"/>
  <c r="X74" i="2"/>
  <c r="Y74" i="2" s="1"/>
  <c r="Z74" i="2" s="1"/>
  <c r="V74" i="2"/>
  <c r="U74" i="2"/>
  <c r="M74" i="2"/>
  <c r="L74" i="2"/>
  <c r="K74" i="2"/>
  <c r="L78" i="2" s="1"/>
  <c r="J74" i="2"/>
  <c r="I74" i="2"/>
  <c r="G74" i="2"/>
  <c r="X73" i="2"/>
  <c r="Y73" i="2" s="1"/>
  <c r="Z73" i="2" s="1"/>
  <c r="U73" i="2"/>
  <c r="V73" i="2" s="1"/>
  <c r="M73" i="2"/>
  <c r="L73" i="2"/>
  <c r="K73" i="2"/>
  <c r="J73" i="2"/>
  <c r="I73" i="2"/>
  <c r="G73" i="2"/>
  <c r="Y72" i="2"/>
  <c r="Z72" i="2" s="1"/>
  <c r="X72" i="2"/>
  <c r="U72" i="2"/>
  <c r="V72" i="2" s="1"/>
  <c r="M72" i="2"/>
  <c r="L72" i="2"/>
  <c r="K72" i="2"/>
  <c r="J72" i="2"/>
  <c r="I72" i="2"/>
  <c r="G72" i="2"/>
  <c r="AA71" i="2"/>
  <c r="AB71" i="2" s="1"/>
  <c r="Z71" i="2"/>
  <c r="X71" i="2"/>
  <c r="Y71" i="2" s="1"/>
  <c r="V71" i="2"/>
  <c r="U71" i="2"/>
  <c r="M71" i="2"/>
  <c r="K71" i="2"/>
  <c r="J71" i="2"/>
  <c r="I71" i="2"/>
  <c r="G71" i="2"/>
  <c r="X70" i="2"/>
  <c r="Y70" i="2" s="1"/>
  <c r="Z70" i="2" s="1"/>
  <c r="U70" i="2"/>
  <c r="V70" i="2" s="1"/>
  <c r="AA70" i="2" s="1"/>
  <c r="AB70" i="2" s="1"/>
  <c r="M70" i="2"/>
  <c r="K70" i="2"/>
  <c r="J70" i="2"/>
  <c r="I70" i="2"/>
  <c r="G70" i="2"/>
  <c r="X69" i="2"/>
  <c r="Y69" i="2" s="1"/>
  <c r="Z69" i="2" s="1"/>
  <c r="V69" i="2"/>
  <c r="U69" i="2"/>
  <c r="M69" i="2"/>
  <c r="K69" i="2"/>
  <c r="J69" i="2"/>
  <c r="I69" i="2"/>
  <c r="G69" i="2"/>
  <c r="Y68" i="2"/>
  <c r="Z68" i="2" s="1"/>
  <c r="X68" i="2"/>
  <c r="V68" i="2"/>
  <c r="U68" i="2"/>
  <c r="M68" i="2"/>
  <c r="K68" i="2"/>
  <c r="J68" i="2"/>
  <c r="I68" i="2"/>
  <c r="G68" i="2"/>
  <c r="X67" i="2"/>
  <c r="Y67" i="2" s="1"/>
  <c r="Z67" i="2" s="1"/>
  <c r="AA67" i="2" s="1"/>
  <c r="AB67" i="2" s="1"/>
  <c r="U67" i="2"/>
  <c r="V67" i="2" s="1"/>
  <c r="M67" i="2"/>
  <c r="K67" i="2"/>
  <c r="L69" i="2" s="1"/>
  <c r="J67" i="2"/>
  <c r="I67" i="2"/>
  <c r="G67" i="2"/>
  <c r="Z66" i="2"/>
  <c r="Y66" i="2"/>
  <c r="X66" i="2"/>
  <c r="V66" i="2"/>
  <c r="AA66" i="2" s="1"/>
  <c r="AB66" i="2" s="1"/>
  <c r="U66" i="2"/>
  <c r="M66" i="2"/>
  <c r="L66" i="2"/>
  <c r="K66" i="2"/>
  <c r="J66" i="2"/>
  <c r="I66" i="2"/>
  <c r="G66" i="2"/>
  <c r="AA65" i="2"/>
  <c r="AB65" i="2" s="1"/>
  <c r="Z65" i="2"/>
  <c r="X65" i="2"/>
  <c r="Y65" i="2" s="1"/>
  <c r="V65" i="2"/>
  <c r="U65" i="2"/>
  <c r="M65" i="2"/>
  <c r="L65" i="2"/>
  <c r="K65" i="2"/>
  <c r="J65" i="2"/>
  <c r="I65" i="2"/>
  <c r="G65" i="2"/>
  <c r="AA64" i="2"/>
  <c r="AB64" i="2" s="1"/>
  <c r="Y64" i="2"/>
  <c r="Z64" i="2" s="1"/>
  <c r="X64" i="2"/>
  <c r="U64" i="2"/>
  <c r="V64" i="2" s="1"/>
  <c r="M64" i="2"/>
  <c r="K64" i="2"/>
  <c r="J64" i="2"/>
  <c r="I64" i="2"/>
  <c r="G64" i="2"/>
  <c r="AB63" i="2"/>
  <c r="Z63" i="2"/>
  <c r="Y63" i="2"/>
  <c r="X63" i="2"/>
  <c r="V63" i="2"/>
  <c r="AA63" i="2" s="1"/>
  <c r="U63" i="2"/>
  <c r="M63" i="2"/>
  <c r="K63" i="2"/>
  <c r="J63" i="2"/>
  <c r="I63" i="2"/>
  <c r="G63" i="2"/>
  <c r="X62" i="2"/>
  <c r="Y62" i="2" s="1"/>
  <c r="Z62" i="2" s="1"/>
  <c r="V62" i="2"/>
  <c r="AA62" i="2" s="1"/>
  <c r="AB62" i="2" s="1"/>
  <c r="U62" i="2"/>
  <c r="M62" i="2"/>
  <c r="K62" i="2"/>
  <c r="J62" i="2"/>
  <c r="I62" i="2"/>
  <c r="G62" i="2"/>
  <c r="AB61" i="2"/>
  <c r="Y61" i="2"/>
  <c r="Z61" i="2" s="1"/>
  <c r="X61" i="2"/>
  <c r="U61" i="2"/>
  <c r="V61" i="2" s="1"/>
  <c r="AA61" i="2" s="1"/>
  <c r="M61" i="2"/>
  <c r="K61" i="2"/>
  <c r="J61" i="2"/>
  <c r="X60" i="2"/>
  <c r="Y60" i="2" s="1"/>
  <c r="Z60" i="2" s="1"/>
  <c r="AA60" i="2" s="1"/>
  <c r="AB60" i="2" s="1"/>
  <c r="V60" i="2"/>
  <c r="U60" i="2"/>
  <c r="M60" i="2"/>
  <c r="K60" i="2"/>
  <c r="J60" i="2"/>
  <c r="H60" i="2"/>
  <c r="F60" i="2"/>
  <c r="AB59" i="2"/>
  <c r="Y59" i="2"/>
  <c r="Z59" i="2" s="1"/>
  <c r="X59" i="2"/>
  <c r="U59" i="2"/>
  <c r="V59" i="2" s="1"/>
  <c r="AA59" i="2" s="1"/>
  <c r="M59" i="2"/>
  <c r="L59" i="2"/>
  <c r="K59" i="2"/>
  <c r="L63" i="2" s="1"/>
  <c r="J59" i="2"/>
  <c r="H59" i="2"/>
  <c r="F59" i="2"/>
  <c r="Z58" i="2"/>
  <c r="Y58" i="2"/>
  <c r="X58" i="2"/>
  <c r="U58" i="2"/>
  <c r="V58" i="2" s="1"/>
  <c r="AA58" i="2" s="1"/>
  <c r="AB58" i="2" s="1"/>
  <c r="M58" i="2"/>
  <c r="L58" i="2"/>
  <c r="K58" i="2"/>
  <c r="L61" i="2" s="1"/>
  <c r="J58" i="2"/>
  <c r="H58" i="2"/>
  <c r="F58" i="2"/>
  <c r="Z57" i="2"/>
  <c r="X57" i="2"/>
  <c r="Y57" i="2" s="1"/>
  <c r="U57" i="2"/>
  <c r="V57" i="2" s="1"/>
  <c r="AA57" i="2" s="1"/>
  <c r="AB57" i="2" s="1"/>
  <c r="M57" i="2"/>
  <c r="K57" i="2"/>
  <c r="J57" i="2"/>
  <c r="H57" i="2"/>
  <c r="F57" i="2"/>
  <c r="X56" i="2"/>
  <c r="Y56" i="2" s="1"/>
  <c r="Z56" i="2" s="1"/>
  <c r="V56" i="2"/>
  <c r="AA56" i="2" s="1"/>
  <c r="AB56" i="2" s="1"/>
  <c r="U56" i="2"/>
  <c r="M56" i="2"/>
  <c r="K56" i="2"/>
  <c r="L60" i="2" s="1"/>
  <c r="J56" i="2"/>
  <c r="H56" i="2"/>
  <c r="F56" i="2"/>
  <c r="Y55" i="2"/>
  <c r="Z55" i="2" s="1"/>
  <c r="X55" i="2"/>
  <c r="U55" i="2"/>
  <c r="V55" i="2" s="1"/>
  <c r="AA55" i="2" s="1"/>
  <c r="AB55" i="2" s="1"/>
  <c r="M55" i="2"/>
  <c r="K55" i="2"/>
  <c r="J55" i="2"/>
  <c r="H55" i="2"/>
  <c r="F55" i="2"/>
  <c r="Y54" i="2"/>
  <c r="Z54" i="2" s="1"/>
  <c r="X54" i="2"/>
  <c r="V54" i="2"/>
  <c r="U54" i="2"/>
  <c r="M54" i="2"/>
  <c r="K54" i="2"/>
  <c r="J54" i="2"/>
  <c r="H54" i="2"/>
  <c r="F54" i="2"/>
  <c r="X53" i="2"/>
  <c r="Y53" i="2" s="1"/>
  <c r="Z53" i="2" s="1"/>
  <c r="U53" i="2"/>
  <c r="V53" i="2" s="1"/>
  <c r="M53" i="2"/>
  <c r="K53" i="2"/>
  <c r="J53" i="2"/>
  <c r="H53" i="2"/>
  <c r="F53" i="2"/>
  <c r="Y52" i="2"/>
  <c r="Z52" i="2" s="1"/>
  <c r="X52" i="2"/>
  <c r="V52" i="2"/>
  <c r="U52" i="2"/>
  <c r="M52" i="2"/>
  <c r="K52" i="2"/>
  <c r="L55" i="2" s="1"/>
  <c r="J52" i="2"/>
  <c r="H52" i="2"/>
  <c r="F52" i="2"/>
  <c r="Z51" i="2"/>
  <c r="AA51" i="2" s="1"/>
  <c r="AB51" i="2" s="1"/>
  <c r="X51" i="2"/>
  <c r="Y51" i="2" s="1"/>
  <c r="V51" i="2"/>
  <c r="U51" i="2"/>
  <c r="M51" i="2"/>
  <c r="K51" i="2"/>
  <c r="J51" i="2"/>
  <c r="H51" i="2"/>
  <c r="F51" i="2"/>
  <c r="Y50" i="2"/>
  <c r="Z50" i="2" s="1"/>
  <c r="X50" i="2"/>
  <c r="U50" i="2"/>
  <c r="V50" i="2" s="1"/>
  <c r="AA50" i="2" s="1"/>
  <c r="AB50" i="2" s="1"/>
  <c r="M50" i="2"/>
  <c r="K50" i="2"/>
  <c r="J50" i="2"/>
  <c r="H50" i="2"/>
  <c r="F50" i="2"/>
  <c r="Z49" i="2"/>
  <c r="Y49" i="2"/>
  <c r="X49" i="2"/>
  <c r="V49" i="2"/>
  <c r="U49" i="2"/>
  <c r="M49" i="2"/>
  <c r="K49" i="2"/>
  <c r="L53" i="2" s="1"/>
  <c r="J49" i="2"/>
  <c r="H49" i="2"/>
  <c r="F49" i="2"/>
  <c r="X48" i="2"/>
  <c r="Y48" i="2" s="1"/>
  <c r="Z48" i="2" s="1"/>
  <c r="V48" i="2"/>
  <c r="AA48" i="2" s="1"/>
  <c r="AB48" i="2" s="1"/>
  <c r="U48" i="2"/>
  <c r="M48" i="2"/>
  <c r="K48" i="2"/>
  <c r="L52" i="2" s="1"/>
  <c r="J48" i="2"/>
  <c r="H48" i="2"/>
  <c r="F48" i="2"/>
  <c r="Y47" i="2"/>
  <c r="Z47" i="2" s="1"/>
  <c r="X47" i="2"/>
  <c r="U47" i="2"/>
  <c r="V47" i="2" s="1"/>
  <c r="M47" i="2"/>
  <c r="K47" i="2"/>
  <c r="L51" i="2" s="1"/>
  <c r="J47" i="2"/>
  <c r="H47" i="2"/>
  <c r="F47" i="2"/>
  <c r="Z46" i="2"/>
  <c r="Y46" i="2"/>
  <c r="X46" i="2"/>
  <c r="U46" i="2"/>
  <c r="V46" i="2" s="1"/>
  <c r="M46" i="2"/>
  <c r="K46" i="2"/>
  <c r="J46" i="2"/>
  <c r="H46" i="2"/>
  <c r="F46" i="2"/>
  <c r="Z45" i="2"/>
  <c r="X45" i="2"/>
  <c r="Y45" i="2" s="1"/>
  <c r="V45" i="2"/>
  <c r="AA45" i="2" s="1"/>
  <c r="AB45" i="2" s="1"/>
  <c r="U45" i="2"/>
  <c r="M45" i="2"/>
  <c r="K45" i="2"/>
  <c r="J45" i="2"/>
  <c r="H45" i="2"/>
  <c r="F45" i="2"/>
  <c r="X44" i="2"/>
  <c r="Y44" i="2" s="1"/>
  <c r="Z44" i="2" s="1"/>
  <c r="V44" i="2"/>
  <c r="AA44" i="2" s="1"/>
  <c r="AB44" i="2" s="1"/>
  <c r="U44" i="2"/>
  <c r="M44" i="2"/>
  <c r="K44" i="2"/>
  <c r="L45" i="2" s="1"/>
  <c r="J44" i="2"/>
  <c r="H44" i="2"/>
  <c r="F44" i="2"/>
  <c r="X43" i="2"/>
  <c r="Y43" i="2" s="1"/>
  <c r="Z43" i="2" s="1"/>
  <c r="U43" i="2"/>
  <c r="V43" i="2" s="1"/>
  <c r="AA43" i="2" s="1"/>
  <c r="AB43" i="2" s="1"/>
  <c r="M43" i="2"/>
  <c r="K43" i="2"/>
  <c r="J43" i="2"/>
  <c r="H43" i="2"/>
  <c r="F43" i="2"/>
  <c r="Z42" i="2"/>
  <c r="Y42" i="2"/>
  <c r="X42" i="2"/>
  <c r="V42" i="2"/>
  <c r="U42" i="2"/>
  <c r="M42" i="2"/>
  <c r="K42" i="2"/>
  <c r="J42" i="2"/>
  <c r="H42" i="2"/>
  <c r="F42" i="2"/>
  <c r="Y41" i="2"/>
  <c r="Z41" i="2" s="1"/>
  <c r="AA41" i="2" s="1"/>
  <c r="AB41" i="2" s="1"/>
  <c r="X41" i="2"/>
  <c r="U41" i="2"/>
  <c r="V41" i="2" s="1"/>
  <c r="M41" i="2"/>
  <c r="K41" i="2"/>
  <c r="J41" i="2"/>
  <c r="H41" i="2"/>
  <c r="F41" i="2"/>
  <c r="AA40" i="2"/>
  <c r="AB40" i="2" s="1"/>
  <c r="Z40" i="2"/>
  <c r="Y40" i="2"/>
  <c r="X40" i="2"/>
  <c r="V40" i="2"/>
  <c r="U40" i="2"/>
  <c r="M40" i="2"/>
  <c r="K40" i="2"/>
  <c r="J40" i="2"/>
  <c r="H40" i="2"/>
  <c r="F40" i="2"/>
  <c r="X39" i="2"/>
  <c r="Y39" i="2" s="1"/>
  <c r="Z39" i="2" s="1"/>
  <c r="AA39" i="2" s="1"/>
  <c r="AB39" i="2" s="1"/>
  <c r="V39" i="2"/>
  <c r="U39" i="2"/>
  <c r="M39" i="2"/>
  <c r="K39" i="2"/>
  <c r="J39" i="2"/>
  <c r="H39" i="2"/>
  <c r="F39" i="2"/>
  <c r="Y38" i="2"/>
  <c r="Z38" i="2" s="1"/>
  <c r="X38" i="2"/>
  <c r="U38" i="2"/>
  <c r="V38" i="2" s="1"/>
  <c r="AA38" i="2" s="1"/>
  <c r="AB38" i="2" s="1"/>
  <c r="M38" i="2"/>
  <c r="K38" i="2"/>
  <c r="J38" i="2"/>
  <c r="H38" i="2"/>
  <c r="F38" i="2"/>
  <c r="Z37" i="2"/>
  <c r="Y37" i="2"/>
  <c r="X37" i="2"/>
  <c r="U37" i="2"/>
  <c r="V37" i="2" s="1"/>
  <c r="AA37" i="2" s="1"/>
  <c r="AB37" i="2" s="1"/>
  <c r="M37" i="2"/>
  <c r="K37" i="2"/>
  <c r="J37" i="2"/>
  <c r="H37" i="2"/>
  <c r="F37" i="2"/>
  <c r="AA36" i="2"/>
  <c r="AB36" i="2" s="1"/>
  <c r="X36" i="2"/>
  <c r="Y36" i="2" s="1"/>
  <c r="Z36" i="2" s="1"/>
  <c r="V36" i="2"/>
  <c r="U36" i="2"/>
  <c r="M36" i="2"/>
  <c r="K36" i="2"/>
  <c r="L40" i="2" s="1"/>
  <c r="J36" i="2"/>
  <c r="H36" i="2"/>
  <c r="F36" i="2"/>
  <c r="Y35" i="2"/>
  <c r="Z35" i="2" s="1"/>
  <c r="X35" i="2"/>
  <c r="U35" i="2"/>
  <c r="V35" i="2" s="1"/>
  <c r="M35" i="2"/>
  <c r="K35" i="2"/>
  <c r="L39" i="2" s="1"/>
  <c r="J35" i="2"/>
  <c r="H35" i="2"/>
  <c r="F35" i="2"/>
  <c r="Y34" i="2"/>
  <c r="Z34" i="2" s="1"/>
  <c r="X34" i="2"/>
  <c r="U34" i="2"/>
  <c r="V34" i="2" s="1"/>
  <c r="M34" i="2"/>
  <c r="K34" i="2"/>
  <c r="J34" i="2"/>
  <c r="H34" i="2"/>
  <c r="F34" i="2"/>
  <c r="AA33" i="2"/>
  <c r="AB33" i="2" s="1"/>
  <c r="Z33" i="2"/>
  <c r="X33" i="2"/>
  <c r="Y33" i="2" s="1"/>
  <c r="V33" i="2"/>
  <c r="U33" i="2"/>
  <c r="M33" i="2"/>
  <c r="K33" i="2"/>
  <c r="J33" i="2"/>
  <c r="H33" i="2"/>
  <c r="F33" i="2"/>
  <c r="X32" i="2"/>
  <c r="Y32" i="2" s="1"/>
  <c r="Z32" i="2" s="1"/>
  <c r="U32" i="2"/>
  <c r="V32" i="2" s="1"/>
  <c r="AA32" i="2" s="1"/>
  <c r="AB32" i="2" s="1"/>
  <c r="M32" i="2"/>
  <c r="K32" i="2"/>
  <c r="L33" i="2" s="1"/>
  <c r="J32" i="2"/>
  <c r="H32" i="2"/>
  <c r="F32" i="2"/>
  <c r="Y31" i="2"/>
  <c r="Z31" i="2" s="1"/>
  <c r="X31" i="2"/>
  <c r="V31" i="2"/>
  <c r="AA31" i="2" s="1"/>
  <c r="AB31" i="2" s="1"/>
  <c r="U31" i="2"/>
  <c r="M31" i="2"/>
  <c r="L31" i="2"/>
  <c r="K31" i="2"/>
  <c r="J31" i="2"/>
  <c r="H31" i="2"/>
  <c r="F31" i="2"/>
  <c r="Y30" i="2"/>
  <c r="Z30" i="2" s="1"/>
  <c r="X30" i="2"/>
  <c r="V30" i="2"/>
  <c r="U30" i="2"/>
  <c r="M30" i="2"/>
  <c r="K30" i="2"/>
  <c r="J30" i="2"/>
  <c r="H30" i="2"/>
  <c r="F30" i="2"/>
  <c r="Y29" i="2"/>
  <c r="Z29" i="2" s="1"/>
  <c r="AA29" i="2" s="1"/>
  <c r="AB29" i="2" s="1"/>
  <c r="X29" i="2"/>
  <c r="U29" i="2"/>
  <c r="V29" i="2" s="1"/>
  <c r="M29" i="2"/>
  <c r="K29" i="2"/>
  <c r="J29" i="2"/>
  <c r="H29" i="2"/>
  <c r="F29" i="2"/>
  <c r="AB28" i="2"/>
  <c r="AA28" i="2"/>
  <c r="Z28" i="2"/>
  <c r="Y28" i="2"/>
  <c r="X28" i="2"/>
  <c r="V28" i="2"/>
  <c r="U28" i="2"/>
  <c r="M28" i="2"/>
  <c r="L28" i="2"/>
  <c r="K28" i="2"/>
  <c r="J28" i="2"/>
  <c r="H28" i="2"/>
  <c r="F28" i="2"/>
  <c r="X27" i="2"/>
  <c r="Y27" i="2" s="1"/>
  <c r="Z27" i="2" s="1"/>
  <c r="AA27" i="2" s="1"/>
  <c r="AB27" i="2" s="1"/>
  <c r="V27" i="2"/>
  <c r="U27" i="2"/>
  <c r="M27" i="2"/>
  <c r="K27" i="2"/>
  <c r="J27" i="2"/>
  <c r="H27" i="2"/>
  <c r="F27" i="2"/>
  <c r="X26" i="2"/>
  <c r="Y26" i="2" s="1"/>
  <c r="Z26" i="2" s="1"/>
  <c r="AA26" i="2" s="1"/>
  <c r="AB26" i="2" s="1"/>
  <c r="U26" i="2"/>
  <c r="V26" i="2" s="1"/>
  <c r="M26" i="2"/>
  <c r="K26" i="2"/>
  <c r="J26" i="2"/>
  <c r="H26" i="2"/>
  <c r="F26" i="2"/>
  <c r="Z25" i="2"/>
  <c r="Y25" i="2"/>
  <c r="X25" i="2"/>
  <c r="U25" i="2"/>
  <c r="V25" i="2" s="1"/>
  <c r="AA25" i="2" s="1"/>
  <c r="AB25" i="2" s="1"/>
  <c r="M25" i="2"/>
  <c r="K25" i="2"/>
  <c r="J25" i="2"/>
  <c r="H25" i="2"/>
  <c r="F25" i="2"/>
  <c r="X24" i="2"/>
  <c r="Y24" i="2" s="1"/>
  <c r="Z24" i="2" s="1"/>
  <c r="V24" i="2"/>
  <c r="U24" i="2"/>
  <c r="M24" i="2"/>
  <c r="K24" i="2"/>
  <c r="J24" i="2"/>
  <c r="H24" i="2"/>
  <c r="F24" i="2"/>
  <c r="X23" i="2"/>
  <c r="Y23" i="2" s="1"/>
  <c r="Z23" i="2" s="1"/>
  <c r="U23" i="2"/>
  <c r="V23" i="2" s="1"/>
  <c r="AA23" i="2" s="1"/>
  <c r="AB23" i="2" s="1"/>
  <c r="M23" i="2"/>
  <c r="K23" i="2"/>
  <c r="L27" i="2" s="1"/>
  <c r="J23" i="2"/>
  <c r="H23" i="2"/>
  <c r="F23" i="2"/>
  <c r="Y22" i="2"/>
  <c r="Z22" i="2" s="1"/>
  <c r="X22" i="2"/>
  <c r="U22" i="2"/>
  <c r="V22" i="2" s="1"/>
  <c r="M22" i="2"/>
  <c r="K22" i="2"/>
  <c r="L26" i="2" s="1"/>
  <c r="J22" i="2"/>
  <c r="H22" i="2"/>
  <c r="F22" i="2"/>
  <c r="X21" i="2"/>
  <c r="Y21" i="2" s="1"/>
  <c r="Z21" i="2" s="1"/>
  <c r="U21" i="2"/>
  <c r="V21" i="2" s="1"/>
  <c r="AA21" i="2" s="1"/>
  <c r="AB21" i="2" s="1"/>
  <c r="R21" i="2"/>
  <c r="S21" i="2" s="1"/>
  <c r="Q21" i="2" s="1"/>
  <c r="M21" i="2"/>
  <c r="K21" i="2"/>
  <c r="J21" i="2"/>
  <c r="H21" i="2"/>
  <c r="F21" i="2"/>
  <c r="X20" i="2"/>
  <c r="Y20" i="2" s="1"/>
  <c r="Z20" i="2" s="1"/>
  <c r="V20" i="2"/>
  <c r="U20" i="2"/>
  <c r="M20" i="2"/>
  <c r="K20" i="2"/>
  <c r="L24" i="2" s="1"/>
  <c r="J20" i="2"/>
  <c r="H20" i="2"/>
  <c r="F20" i="2"/>
  <c r="AA19" i="2"/>
  <c r="AB19" i="2" s="1"/>
  <c r="Y19" i="2"/>
  <c r="Z19" i="2" s="1"/>
  <c r="X19" i="2"/>
  <c r="U19" i="2"/>
  <c r="V19" i="2" s="1"/>
  <c r="M19" i="2"/>
  <c r="K19" i="2"/>
  <c r="L23" i="2" s="1"/>
  <c r="J19" i="2"/>
  <c r="H19" i="2"/>
  <c r="F19" i="2"/>
  <c r="Y18" i="2"/>
  <c r="Z18" i="2" s="1"/>
  <c r="X18" i="2"/>
  <c r="U18" i="2"/>
  <c r="V18" i="2" s="1"/>
  <c r="AA18" i="2" s="1"/>
  <c r="AB18" i="2" s="1"/>
  <c r="O18" i="2"/>
  <c r="M18" i="2"/>
  <c r="K18" i="2"/>
  <c r="J18" i="2"/>
  <c r="H18" i="2"/>
  <c r="F18" i="2"/>
  <c r="AA17" i="2"/>
  <c r="AB17" i="2" s="1"/>
  <c r="Z17" i="2"/>
  <c r="Y17" i="2"/>
  <c r="X17" i="2"/>
  <c r="U17" i="2"/>
  <c r="V17" i="2" s="1"/>
  <c r="Q17" i="2"/>
  <c r="M17" i="2"/>
  <c r="K17" i="2"/>
  <c r="J17" i="2"/>
  <c r="H17" i="2"/>
  <c r="F17" i="2"/>
  <c r="AB16" i="2"/>
  <c r="AA16" i="2"/>
  <c r="Z16" i="2"/>
  <c r="X16" i="2"/>
  <c r="Y16" i="2" s="1"/>
  <c r="V16" i="2"/>
  <c r="U16" i="2"/>
  <c r="Q16" i="2"/>
  <c r="R16" i="2" s="1"/>
  <c r="R20" i="2" s="1"/>
  <c r="S20" i="2" s="1"/>
  <c r="Q20" i="2" s="1"/>
  <c r="O16" i="2"/>
  <c r="M16" i="2"/>
  <c r="K16" i="2"/>
  <c r="L20" i="2" s="1"/>
  <c r="J16" i="2"/>
  <c r="H16" i="2"/>
  <c r="F16" i="2"/>
  <c r="Y15" i="2"/>
  <c r="Z15" i="2" s="1"/>
  <c r="X15" i="2"/>
  <c r="U15" i="2"/>
  <c r="V15" i="2" s="1"/>
  <c r="AA15" i="2" s="1"/>
  <c r="AB15" i="2" s="1"/>
  <c r="R15" i="2"/>
  <c r="Q15" i="2"/>
  <c r="O15" i="2"/>
  <c r="M15" i="2"/>
  <c r="K15" i="2"/>
  <c r="L19" i="2" s="1"/>
  <c r="J15" i="2"/>
  <c r="H15" i="2"/>
  <c r="F15" i="2"/>
  <c r="Y14" i="2"/>
  <c r="Z14" i="2" s="1"/>
  <c r="X14" i="2"/>
  <c r="V14" i="2"/>
  <c r="AA14" i="2" s="1"/>
  <c r="AB14" i="2" s="1"/>
  <c r="U14" i="2"/>
  <c r="Q14" i="2"/>
  <c r="M14" i="2"/>
  <c r="K14" i="2"/>
  <c r="J14" i="2"/>
  <c r="H14" i="2"/>
  <c r="F14" i="2"/>
  <c r="X13" i="2"/>
  <c r="Y13" i="2" s="1"/>
  <c r="Z13" i="2" s="1"/>
  <c r="AA13" i="2" s="1"/>
  <c r="AB13" i="2" s="1"/>
  <c r="U13" i="2"/>
  <c r="V13" i="2" s="1"/>
  <c r="R13" i="2"/>
  <c r="M13" i="2"/>
  <c r="K13" i="2"/>
  <c r="L17" i="2" s="1"/>
  <c r="J13" i="2"/>
  <c r="H13" i="2"/>
  <c r="F13" i="2"/>
  <c r="X12" i="2"/>
  <c r="Y12" i="2" s="1"/>
  <c r="Z12" i="2" s="1"/>
  <c r="V12" i="2"/>
  <c r="U12" i="2"/>
  <c r="Q12" i="2"/>
  <c r="M12" i="2"/>
  <c r="K12" i="2"/>
  <c r="J12" i="2"/>
  <c r="H12" i="2"/>
  <c r="F12" i="2"/>
  <c r="AB11" i="2"/>
  <c r="Z11" i="2"/>
  <c r="Y11" i="2"/>
  <c r="X11" i="2"/>
  <c r="V11" i="2"/>
  <c r="AA11" i="2" s="1"/>
  <c r="U11" i="2"/>
  <c r="Q11" i="2"/>
  <c r="M11" i="2"/>
  <c r="K11" i="2"/>
  <c r="J11" i="2"/>
  <c r="H11" i="2"/>
  <c r="F11" i="2"/>
  <c r="Y10" i="2"/>
  <c r="Z10" i="2" s="1"/>
  <c r="X10" i="2"/>
  <c r="U10" i="2"/>
  <c r="V10" i="2" s="1"/>
  <c r="AA10" i="2" s="1"/>
  <c r="AB10" i="2" s="1"/>
  <c r="M10" i="2"/>
  <c r="K10" i="2"/>
  <c r="L11" i="2" s="1"/>
  <c r="J10" i="2"/>
  <c r="H10" i="2"/>
  <c r="F10" i="2"/>
  <c r="AB9" i="2"/>
  <c r="Z9" i="2"/>
  <c r="Y9" i="2"/>
  <c r="X9" i="2"/>
  <c r="U9" i="2"/>
  <c r="V9" i="2" s="1"/>
  <c r="AA9" i="2" s="1"/>
  <c r="M9" i="2"/>
  <c r="K9" i="2"/>
  <c r="L13" i="2" s="1"/>
  <c r="J9" i="2"/>
  <c r="H9" i="2"/>
  <c r="F9" i="2"/>
  <c r="Z8" i="2"/>
  <c r="X8" i="2"/>
  <c r="Y8" i="2" s="1"/>
  <c r="U8" i="2"/>
  <c r="V8" i="2" s="1"/>
  <c r="AA8" i="2" s="1"/>
  <c r="AB8" i="2" s="1"/>
  <c r="M8" i="2"/>
  <c r="K8" i="2"/>
  <c r="J8" i="2"/>
  <c r="H8" i="2"/>
  <c r="F8" i="2"/>
  <c r="X7" i="2"/>
  <c r="Y7" i="2" s="1"/>
  <c r="Z7" i="2" s="1"/>
  <c r="V7" i="2"/>
  <c r="AA7" i="2" s="1"/>
  <c r="AB7" i="2" s="1"/>
  <c r="U7" i="2"/>
  <c r="M7" i="2"/>
  <c r="K7" i="2"/>
  <c r="J7" i="2"/>
  <c r="H7" i="2"/>
  <c r="F7" i="2"/>
  <c r="Y6" i="2"/>
  <c r="Z6" i="2" s="1"/>
  <c r="X6" i="2"/>
  <c r="U6" i="2"/>
  <c r="V6" i="2" s="1"/>
  <c r="AA6" i="2" s="1"/>
  <c r="AB6" i="2" s="1"/>
  <c r="Q6" i="2"/>
  <c r="M6" i="2"/>
  <c r="K6" i="2"/>
  <c r="L8" i="2" s="1"/>
  <c r="J6" i="2"/>
  <c r="H6" i="2"/>
  <c r="F6" i="2"/>
  <c r="Y5" i="2"/>
  <c r="Z5" i="2" s="1"/>
  <c r="X5" i="2"/>
  <c r="V5" i="2"/>
  <c r="U5" i="2"/>
  <c r="Q5" i="2"/>
  <c r="M5" i="2"/>
  <c r="K5" i="2"/>
  <c r="J5" i="2"/>
  <c r="H5" i="2"/>
  <c r="F5" i="2"/>
  <c r="Y4" i="2"/>
  <c r="Z4" i="2" s="1"/>
  <c r="AA4" i="2" s="1"/>
  <c r="AB4" i="2" s="1"/>
  <c r="X4" i="2"/>
  <c r="U4" i="2"/>
  <c r="V4" i="2" s="1"/>
  <c r="Q4" i="2"/>
  <c r="O4" i="2"/>
  <c r="M4" i="2"/>
  <c r="K4" i="2"/>
  <c r="J4" i="2"/>
  <c r="H4" i="2"/>
  <c r="F4" i="2"/>
  <c r="Z3" i="2"/>
  <c r="X3" i="2"/>
  <c r="Y3" i="2" s="1"/>
  <c r="V3" i="2"/>
  <c r="AA3" i="2" s="1"/>
  <c r="AB3" i="2" s="1"/>
  <c r="U3" i="2"/>
  <c r="Q3" i="2"/>
  <c r="O3" i="2"/>
  <c r="M3" i="2"/>
  <c r="K3" i="2"/>
  <c r="L7" i="2" s="1"/>
  <c r="J3" i="2"/>
  <c r="H3" i="2"/>
  <c r="F3" i="2"/>
  <c r="Z2" i="2"/>
  <c r="Y2" i="2"/>
  <c r="X2" i="2"/>
  <c r="U2" i="2"/>
  <c r="V2" i="2" s="1"/>
  <c r="AA2" i="2" s="1"/>
  <c r="AB2" i="2" s="1"/>
  <c r="Q2" i="2"/>
  <c r="M2" i="2"/>
  <c r="H2" i="2"/>
  <c r="F2" i="2"/>
  <c r="Q1" i="2"/>
  <c r="M712" i="1"/>
  <c r="L712" i="1"/>
  <c r="K712" i="1"/>
  <c r="M711" i="1"/>
  <c r="L711" i="1"/>
  <c r="K711" i="1"/>
  <c r="M710" i="1"/>
  <c r="L710" i="1"/>
  <c r="K710" i="1"/>
  <c r="M709" i="1"/>
  <c r="L709" i="1"/>
  <c r="K709" i="1"/>
  <c r="M708" i="1"/>
  <c r="L708" i="1"/>
  <c r="K708" i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M700" i="1"/>
  <c r="L700" i="1"/>
  <c r="K700" i="1"/>
  <c r="M699" i="1"/>
  <c r="L699" i="1"/>
  <c r="K699" i="1"/>
  <c r="M698" i="1"/>
  <c r="L698" i="1"/>
  <c r="K698" i="1"/>
  <c r="M697" i="1"/>
  <c r="L697" i="1"/>
  <c r="K697" i="1"/>
  <c r="M696" i="1"/>
  <c r="L696" i="1"/>
  <c r="K696" i="1"/>
  <c r="M695" i="1"/>
  <c r="L695" i="1"/>
  <c r="K695" i="1"/>
  <c r="M694" i="1"/>
  <c r="L694" i="1"/>
  <c r="K694" i="1"/>
  <c r="M693" i="1"/>
  <c r="L693" i="1"/>
  <c r="K693" i="1"/>
  <c r="M692" i="1"/>
  <c r="L692" i="1"/>
  <c r="K692" i="1"/>
  <c r="M691" i="1"/>
  <c r="L691" i="1"/>
  <c r="K691" i="1"/>
  <c r="M690" i="1"/>
  <c r="L690" i="1"/>
  <c r="K690" i="1"/>
  <c r="M689" i="1"/>
  <c r="L689" i="1"/>
  <c r="K689" i="1"/>
  <c r="M688" i="1"/>
  <c r="L688" i="1"/>
  <c r="K688" i="1"/>
  <c r="M687" i="1"/>
  <c r="L687" i="1"/>
  <c r="K687" i="1"/>
  <c r="M686" i="1"/>
  <c r="L686" i="1"/>
  <c r="K686" i="1"/>
  <c r="M685" i="1"/>
  <c r="L685" i="1"/>
  <c r="K685" i="1"/>
  <c r="M684" i="1"/>
  <c r="L684" i="1"/>
  <c r="K684" i="1"/>
  <c r="M683" i="1"/>
  <c r="L683" i="1"/>
  <c r="K683" i="1"/>
  <c r="M682" i="1"/>
  <c r="L682" i="1"/>
  <c r="K682" i="1"/>
  <c r="M681" i="1"/>
  <c r="L681" i="1"/>
  <c r="K681" i="1"/>
  <c r="M680" i="1"/>
  <c r="L680" i="1"/>
  <c r="K680" i="1"/>
  <c r="M679" i="1"/>
  <c r="L679" i="1"/>
  <c r="K679" i="1"/>
  <c r="M678" i="1"/>
  <c r="L678" i="1"/>
  <c r="K678" i="1"/>
  <c r="M677" i="1"/>
  <c r="L677" i="1"/>
  <c r="K677" i="1"/>
  <c r="M676" i="1"/>
  <c r="L676" i="1"/>
  <c r="K676" i="1"/>
  <c r="M675" i="1"/>
  <c r="L675" i="1"/>
  <c r="K675" i="1"/>
  <c r="M674" i="1"/>
  <c r="L674" i="1"/>
  <c r="K674" i="1"/>
  <c r="M673" i="1"/>
  <c r="L673" i="1"/>
  <c r="K673" i="1"/>
  <c r="M672" i="1"/>
  <c r="L672" i="1"/>
  <c r="K672" i="1"/>
  <c r="M671" i="1"/>
  <c r="L671" i="1"/>
  <c r="K671" i="1"/>
  <c r="M670" i="1"/>
  <c r="L670" i="1"/>
  <c r="K670" i="1"/>
  <c r="M669" i="1"/>
  <c r="L669" i="1"/>
  <c r="K669" i="1"/>
  <c r="M668" i="1"/>
  <c r="L668" i="1"/>
  <c r="K668" i="1"/>
  <c r="M667" i="1"/>
  <c r="L667" i="1"/>
  <c r="K667" i="1"/>
  <c r="M666" i="1"/>
  <c r="L666" i="1"/>
  <c r="K666" i="1"/>
  <c r="M665" i="1"/>
  <c r="L665" i="1"/>
  <c r="K665" i="1"/>
  <c r="M664" i="1"/>
  <c r="L664" i="1"/>
  <c r="K664" i="1"/>
  <c r="M663" i="1"/>
  <c r="L663" i="1"/>
  <c r="K663" i="1"/>
  <c r="M662" i="1"/>
  <c r="L662" i="1"/>
  <c r="K662" i="1"/>
  <c r="M661" i="1"/>
  <c r="L661" i="1"/>
  <c r="K661" i="1"/>
  <c r="M660" i="1"/>
  <c r="L660" i="1"/>
  <c r="K660" i="1"/>
  <c r="M659" i="1"/>
  <c r="L659" i="1"/>
  <c r="K659" i="1"/>
  <c r="M658" i="1"/>
  <c r="L658" i="1"/>
  <c r="K658" i="1"/>
  <c r="M657" i="1"/>
  <c r="L657" i="1"/>
  <c r="K657" i="1"/>
  <c r="M656" i="1"/>
  <c r="L656" i="1"/>
  <c r="K656" i="1"/>
  <c r="M655" i="1"/>
  <c r="L655" i="1"/>
  <c r="K655" i="1"/>
  <c r="M654" i="1"/>
  <c r="L654" i="1"/>
  <c r="K654" i="1"/>
  <c r="M653" i="1"/>
  <c r="L653" i="1"/>
  <c r="K653" i="1"/>
  <c r="M652" i="1"/>
  <c r="L652" i="1"/>
  <c r="K652" i="1"/>
  <c r="M651" i="1"/>
  <c r="L651" i="1"/>
  <c r="K651" i="1"/>
  <c r="M650" i="1"/>
  <c r="L650" i="1"/>
  <c r="K650" i="1"/>
  <c r="M649" i="1"/>
  <c r="L649" i="1"/>
  <c r="K649" i="1"/>
  <c r="M648" i="1"/>
  <c r="L648" i="1"/>
  <c r="K648" i="1"/>
  <c r="M647" i="1"/>
  <c r="L647" i="1"/>
  <c r="K647" i="1"/>
  <c r="M646" i="1"/>
  <c r="L646" i="1"/>
  <c r="K646" i="1"/>
  <c r="M645" i="1"/>
  <c r="L645" i="1"/>
  <c r="K645" i="1"/>
  <c r="M644" i="1"/>
  <c r="L644" i="1"/>
  <c r="K644" i="1"/>
  <c r="M643" i="1"/>
  <c r="L643" i="1"/>
  <c r="K643" i="1"/>
  <c r="M642" i="1"/>
  <c r="L642" i="1"/>
  <c r="K642" i="1"/>
  <c r="M641" i="1"/>
  <c r="L641" i="1"/>
  <c r="K641" i="1"/>
  <c r="M640" i="1"/>
  <c r="L640" i="1"/>
  <c r="K640" i="1"/>
  <c r="M639" i="1"/>
  <c r="L639" i="1"/>
  <c r="K639" i="1"/>
  <c r="M638" i="1"/>
  <c r="L638" i="1"/>
  <c r="K638" i="1"/>
  <c r="M637" i="1"/>
  <c r="L637" i="1"/>
  <c r="K637" i="1"/>
  <c r="M636" i="1"/>
  <c r="L636" i="1"/>
  <c r="K636" i="1"/>
  <c r="M635" i="1"/>
  <c r="L635" i="1"/>
  <c r="K635" i="1"/>
  <c r="M634" i="1"/>
  <c r="L634" i="1"/>
  <c r="K634" i="1"/>
  <c r="M633" i="1"/>
  <c r="L633" i="1"/>
  <c r="K633" i="1"/>
  <c r="M632" i="1"/>
  <c r="L632" i="1"/>
  <c r="K632" i="1"/>
  <c r="M631" i="1"/>
  <c r="L631" i="1"/>
  <c r="K631" i="1"/>
  <c r="M630" i="1"/>
  <c r="L630" i="1"/>
  <c r="K630" i="1"/>
  <c r="M629" i="1"/>
  <c r="L629" i="1"/>
  <c r="K629" i="1"/>
  <c r="M628" i="1"/>
  <c r="L628" i="1"/>
  <c r="K628" i="1"/>
  <c r="M627" i="1"/>
  <c r="L627" i="1"/>
  <c r="K627" i="1"/>
  <c r="M626" i="1"/>
  <c r="L626" i="1"/>
  <c r="K626" i="1"/>
  <c r="M625" i="1"/>
  <c r="L625" i="1"/>
  <c r="K625" i="1"/>
  <c r="M624" i="1"/>
  <c r="L624" i="1"/>
  <c r="K624" i="1"/>
  <c r="M623" i="1"/>
  <c r="L623" i="1"/>
  <c r="K623" i="1"/>
  <c r="M622" i="1"/>
  <c r="L622" i="1"/>
  <c r="K622" i="1"/>
  <c r="M621" i="1"/>
  <c r="L621" i="1"/>
  <c r="K621" i="1"/>
  <c r="M620" i="1"/>
  <c r="L620" i="1"/>
  <c r="K620" i="1"/>
  <c r="M619" i="1"/>
  <c r="L619" i="1"/>
  <c r="K619" i="1"/>
  <c r="M618" i="1"/>
  <c r="L618" i="1"/>
  <c r="K618" i="1"/>
  <c r="M617" i="1"/>
  <c r="L617" i="1"/>
  <c r="K617" i="1"/>
  <c r="M616" i="1"/>
  <c r="L616" i="1"/>
  <c r="K616" i="1"/>
  <c r="M615" i="1"/>
  <c r="L615" i="1"/>
  <c r="K615" i="1"/>
  <c r="M614" i="1"/>
  <c r="L614" i="1"/>
  <c r="K614" i="1"/>
  <c r="M613" i="1"/>
  <c r="L613" i="1"/>
  <c r="K613" i="1"/>
  <c r="M612" i="1"/>
  <c r="L612" i="1"/>
  <c r="K612" i="1"/>
  <c r="M611" i="1"/>
  <c r="L611" i="1"/>
  <c r="K611" i="1"/>
  <c r="M610" i="1"/>
  <c r="L610" i="1"/>
  <c r="K610" i="1"/>
  <c r="M609" i="1"/>
  <c r="L609" i="1"/>
  <c r="K609" i="1"/>
  <c r="M608" i="1"/>
  <c r="L608" i="1"/>
  <c r="K608" i="1"/>
  <c r="M607" i="1"/>
  <c r="L607" i="1"/>
  <c r="K607" i="1"/>
  <c r="M606" i="1"/>
  <c r="L606" i="1"/>
  <c r="K606" i="1"/>
  <c r="M605" i="1"/>
  <c r="L605" i="1"/>
  <c r="K605" i="1"/>
  <c r="M604" i="1"/>
  <c r="L604" i="1"/>
  <c r="K604" i="1"/>
  <c r="M603" i="1"/>
  <c r="L603" i="1"/>
  <c r="K603" i="1"/>
  <c r="M602" i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536" i="1"/>
  <c r="L536" i="1"/>
  <c r="K536" i="1"/>
  <c r="M535" i="1"/>
  <c r="L535" i="1"/>
  <c r="K535" i="1"/>
  <c r="M534" i="1"/>
  <c r="L534" i="1"/>
  <c r="K534" i="1"/>
  <c r="M533" i="1"/>
  <c r="L533" i="1"/>
  <c r="K533" i="1"/>
  <c r="M532" i="1"/>
  <c r="L532" i="1"/>
  <c r="K532" i="1"/>
  <c r="M531" i="1"/>
  <c r="L531" i="1"/>
  <c r="K531" i="1"/>
  <c r="M530" i="1"/>
  <c r="L530" i="1"/>
  <c r="K530" i="1"/>
  <c r="M529" i="1"/>
  <c r="L529" i="1"/>
  <c r="K529" i="1"/>
  <c r="M528" i="1"/>
  <c r="L528" i="1"/>
  <c r="K528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6" i="1"/>
  <c r="L506" i="1"/>
  <c r="K506" i="1"/>
  <c r="M505" i="1"/>
  <c r="L505" i="1"/>
  <c r="K505" i="1"/>
  <c r="M504" i="1"/>
  <c r="L504" i="1"/>
  <c r="K504" i="1"/>
  <c r="M503" i="1"/>
  <c r="L503" i="1"/>
  <c r="K503" i="1"/>
  <c r="M502" i="1"/>
  <c r="L502" i="1"/>
  <c r="K502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6" i="1"/>
  <c r="L496" i="1"/>
  <c r="K496" i="1"/>
  <c r="M495" i="1"/>
  <c r="L495" i="1"/>
  <c r="K495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R24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O14" i="1"/>
  <c r="M14" i="1"/>
  <c r="L14" i="1"/>
  <c r="K14" i="1"/>
  <c r="O13" i="1"/>
  <c r="M13" i="1"/>
  <c r="L13" i="1"/>
  <c r="K13" i="1"/>
  <c r="O12" i="1"/>
  <c r="M12" i="1"/>
  <c r="L12" i="1"/>
  <c r="K12" i="1"/>
  <c r="M11" i="1"/>
  <c r="L11" i="1"/>
  <c r="K11" i="1"/>
  <c r="O10" i="1"/>
  <c r="M10" i="1"/>
  <c r="L10" i="1"/>
  <c r="K10" i="1"/>
  <c r="O9" i="1"/>
  <c r="M9" i="1"/>
  <c r="L9" i="1"/>
  <c r="K9" i="1"/>
  <c r="O8" i="1"/>
  <c r="M8" i="1"/>
  <c r="L8" i="1"/>
  <c r="K8" i="1"/>
  <c r="M7" i="1"/>
  <c r="L7" i="1"/>
  <c r="K7" i="1"/>
  <c r="M6" i="1"/>
  <c r="L6" i="1"/>
  <c r="K6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M5" i="1"/>
  <c r="L5" i="1"/>
  <c r="K5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M4" i="1"/>
  <c r="L4" i="1"/>
  <c r="K4" i="1"/>
  <c r="Q12" i="1" s="1"/>
  <c r="M3" i="1"/>
  <c r="L3" i="1"/>
  <c r="Q9" i="1" s="1"/>
  <c r="K3" i="1"/>
  <c r="M2" i="1"/>
  <c r="Q14" i="1" s="1"/>
  <c r="L2" i="1"/>
  <c r="K2" i="1"/>
  <c r="G2" i="1"/>
  <c r="F2" i="1"/>
  <c r="E2" i="1"/>
  <c r="D2" i="1"/>
  <c r="R20" i="11" l="1"/>
  <c r="S20" i="11" s="1"/>
  <c r="Q20" i="11" s="1"/>
  <c r="R20" i="3"/>
  <c r="S20" i="3" s="1"/>
  <c r="Q20" i="3" s="1"/>
  <c r="R20" i="15"/>
  <c r="S20" i="15" s="1"/>
  <c r="Q20" i="15" s="1"/>
  <c r="R20" i="16"/>
  <c r="S20" i="16" s="1"/>
  <c r="Q20" i="16" s="1"/>
  <c r="R20" i="21"/>
  <c r="S20" i="21" s="1"/>
  <c r="Q20" i="21" s="1"/>
  <c r="R20" i="18"/>
  <c r="S20" i="18" s="1"/>
  <c r="Q20" i="18" s="1"/>
  <c r="R20" i="29"/>
  <c r="S20" i="29" s="1"/>
  <c r="Q20" i="29" s="1"/>
  <c r="R20" i="9"/>
  <c r="S20" i="9" s="1"/>
  <c r="Q20" i="9" s="1"/>
  <c r="R20" i="32"/>
  <c r="S20" i="32" s="1"/>
  <c r="Q20" i="32" s="1"/>
  <c r="R20" i="36"/>
  <c r="S20" i="36" s="1"/>
  <c r="Q20" i="36" s="1"/>
  <c r="AA12" i="2"/>
  <c r="AB12" i="2" s="1"/>
  <c r="AA24" i="2"/>
  <c r="AB24" i="2" s="1"/>
  <c r="AA53" i="2"/>
  <c r="AB53" i="2" s="1"/>
  <c r="AA83" i="2"/>
  <c r="AB83" i="2" s="1"/>
  <c r="AA52" i="2"/>
  <c r="AB52" i="2" s="1"/>
  <c r="AA20" i="2"/>
  <c r="AB20" i="2" s="1"/>
  <c r="AA22" i="2"/>
  <c r="AB22" i="2" s="1"/>
  <c r="AA34" i="2"/>
  <c r="AB34" i="2" s="1"/>
  <c r="AA68" i="2"/>
  <c r="AB68" i="2" s="1"/>
  <c r="AA104" i="2"/>
  <c r="AB104" i="2" s="1"/>
  <c r="L170" i="2"/>
  <c r="L169" i="2"/>
  <c r="L16" i="4"/>
  <c r="L15" i="4"/>
  <c r="L17" i="4"/>
  <c r="L74" i="4"/>
  <c r="L73" i="4"/>
  <c r="L10" i="2"/>
  <c r="L14" i="2"/>
  <c r="L67" i="2"/>
  <c r="L103" i="2"/>
  <c r="AA144" i="2"/>
  <c r="AB144" i="2" s="1"/>
  <c r="AA157" i="2"/>
  <c r="AB157" i="2" s="1"/>
  <c r="L179" i="2"/>
  <c r="AA180" i="2"/>
  <c r="AB180" i="2" s="1"/>
  <c r="AA6" i="3"/>
  <c r="AB6" i="3" s="1"/>
  <c r="L13" i="3"/>
  <c r="L12" i="3"/>
  <c r="AA18" i="3"/>
  <c r="AB18" i="3" s="1"/>
  <c r="L33" i="3"/>
  <c r="AA40" i="3"/>
  <c r="AB40" i="3" s="1"/>
  <c r="AA58" i="3"/>
  <c r="AB58" i="3" s="1"/>
  <c r="L70" i="3"/>
  <c r="AA70" i="3"/>
  <c r="AB70" i="3" s="1"/>
  <c r="AA73" i="3"/>
  <c r="AB73" i="3" s="1"/>
  <c r="AA76" i="3"/>
  <c r="AB76" i="3" s="1"/>
  <c r="L86" i="3"/>
  <c r="AA123" i="3"/>
  <c r="AB123" i="3" s="1"/>
  <c r="L166" i="3"/>
  <c r="AA5" i="4"/>
  <c r="AB5" i="4" s="1"/>
  <c r="AA27" i="4"/>
  <c r="AB27" i="4" s="1"/>
  <c r="AA44" i="4"/>
  <c r="AB44" i="4" s="1"/>
  <c r="AA59" i="4"/>
  <c r="AB59" i="4" s="1"/>
  <c r="L71" i="4"/>
  <c r="AA102" i="4"/>
  <c r="AB102" i="4" s="1"/>
  <c r="AA123" i="4"/>
  <c r="AB123" i="4" s="1"/>
  <c r="AA126" i="4"/>
  <c r="AB126" i="4" s="1"/>
  <c r="AA139" i="4"/>
  <c r="AB139" i="4" s="1"/>
  <c r="Q10" i="1"/>
  <c r="L12" i="2"/>
  <c r="L9" i="2"/>
  <c r="L16" i="2"/>
  <c r="AA42" i="2"/>
  <c r="AB42" i="2" s="1"/>
  <c r="L48" i="2"/>
  <c r="AA49" i="2"/>
  <c r="AB49" i="2" s="1"/>
  <c r="AA84" i="2"/>
  <c r="AB84" i="2" s="1"/>
  <c r="L94" i="2"/>
  <c r="L92" i="2"/>
  <c r="AA120" i="2"/>
  <c r="AB120" i="2" s="1"/>
  <c r="L130" i="2"/>
  <c r="L128" i="2"/>
  <c r="AA147" i="2"/>
  <c r="AB147" i="2" s="1"/>
  <c r="L160" i="2"/>
  <c r="L159" i="2"/>
  <c r="AA162" i="2"/>
  <c r="AB162" i="2" s="1"/>
  <c r="L29" i="3"/>
  <c r="L28" i="3"/>
  <c r="L95" i="3"/>
  <c r="L132" i="3"/>
  <c r="L173" i="3"/>
  <c r="L172" i="3"/>
  <c r="L113" i="4"/>
  <c r="L114" i="4"/>
  <c r="L32" i="2"/>
  <c r="L30" i="2"/>
  <c r="L41" i="2"/>
  <c r="L57" i="2"/>
  <c r="L76" i="2"/>
  <c r="L75" i="2"/>
  <c r="L89" i="2"/>
  <c r="L112" i="2"/>
  <c r="L111" i="2"/>
  <c r="AA128" i="2"/>
  <c r="AB128" i="2" s="1"/>
  <c r="L142" i="2"/>
  <c r="L140" i="2"/>
  <c r="AA139" i="2"/>
  <c r="AB139" i="2" s="1"/>
  <c r="L150" i="2"/>
  <c r="L178" i="2"/>
  <c r="L176" i="2"/>
  <c r="AA175" i="2"/>
  <c r="AB175" i="2" s="1"/>
  <c r="AA5" i="3"/>
  <c r="AB5" i="3" s="1"/>
  <c r="R19" i="3" s="1"/>
  <c r="S19" i="3" s="1"/>
  <c r="Q19" i="3" s="1"/>
  <c r="Q22" i="3" s="1"/>
  <c r="L17" i="3"/>
  <c r="L32" i="3"/>
  <c r="AA33" i="3"/>
  <c r="AB33" i="3" s="1"/>
  <c r="AA44" i="3"/>
  <c r="AB44" i="3" s="1"/>
  <c r="AA50" i="3"/>
  <c r="AB50" i="3" s="1"/>
  <c r="AA66" i="3"/>
  <c r="AB66" i="3" s="1"/>
  <c r="L142" i="3"/>
  <c r="L155" i="3"/>
  <c r="AA156" i="3"/>
  <c r="AB156" i="3" s="1"/>
  <c r="AA162" i="3"/>
  <c r="AB162" i="3" s="1"/>
  <c r="AA13" i="4"/>
  <c r="AB13" i="4" s="1"/>
  <c r="AA19" i="4"/>
  <c r="AB19" i="4" s="1"/>
  <c r="AA38" i="4"/>
  <c r="AB38" i="4" s="1"/>
  <c r="L151" i="4"/>
  <c r="L153" i="4"/>
  <c r="L154" i="4"/>
  <c r="Q8" i="1"/>
  <c r="L22" i="2"/>
  <c r="L47" i="2"/>
  <c r="L62" i="2"/>
  <c r="AA73" i="2"/>
  <c r="AB73" i="2" s="1"/>
  <c r="AA92" i="2"/>
  <c r="AB92" i="2" s="1"/>
  <c r="L98" i="2"/>
  <c r="AA109" i="2"/>
  <c r="AB109" i="2" s="1"/>
  <c r="L136" i="2"/>
  <c r="L135" i="2"/>
  <c r="AA133" i="2"/>
  <c r="AB133" i="2" s="1"/>
  <c r="L146" i="2"/>
  <c r="L145" i="2"/>
  <c r="AA143" i="2"/>
  <c r="AB143" i="2" s="1"/>
  <c r="AA152" i="2"/>
  <c r="AB152" i="2" s="1"/>
  <c r="L163" i="2"/>
  <c r="AA179" i="2"/>
  <c r="AB179" i="2" s="1"/>
  <c r="L8" i="3"/>
  <c r="AA15" i="3"/>
  <c r="AB15" i="3" s="1"/>
  <c r="AA36" i="3"/>
  <c r="AB36" i="3" s="1"/>
  <c r="L47" i="3"/>
  <c r="L46" i="3"/>
  <c r="AA60" i="3"/>
  <c r="AB60" i="3" s="1"/>
  <c r="AA63" i="3"/>
  <c r="AB63" i="3" s="1"/>
  <c r="L75" i="3"/>
  <c r="L74" i="3"/>
  <c r="AA78" i="3"/>
  <c r="AB78" i="3" s="1"/>
  <c r="L108" i="3"/>
  <c r="AA112" i="3"/>
  <c r="AB112" i="3" s="1"/>
  <c r="L122" i="3"/>
  <c r="AA159" i="3"/>
  <c r="AB159" i="3" s="1"/>
  <c r="AA29" i="4"/>
  <c r="AB29" i="4" s="1"/>
  <c r="L47" i="4"/>
  <c r="AA67" i="4"/>
  <c r="AB67" i="4" s="1"/>
  <c r="AA95" i="4"/>
  <c r="AB95" i="4" s="1"/>
  <c r="L71" i="2"/>
  <c r="L39" i="3"/>
  <c r="L38" i="3"/>
  <c r="L37" i="3"/>
  <c r="L53" i="3"/>
  <c r="L52" i="3"/>
  <c r="L118" i="3"/>
  <c r="L168" i="3"/>
  <c r="L79" i="4"/>
  <c r="L81" i="4"/>
  <c r="L82" i="4"/>
  <c r="L33" i="6"/>
  <c r="L30" i="6"/>
  <c r="L29" i="6"/>
  <c r="L18" i="2"/>
  <c r="L50" i="2"/>
  <c r="L49" i="2"/>
  <c r="L107" i="2"/>
  <c r="L29" i="2"/>
  <c r="AA30" i="2"/>
  <c r="AB30" i="2" s="1"/>
  <c r="L36" i="2"/>
  <c r="L46" i="2"/>
  <c r="AA47" i="2"/>
  <c r="AB47" i="2" s="1"/>
  <c r="AA72" i="2"/>
  <c r="AB72" i="2" s="1"/>
  <c r="L82" i="2"/>
  <c r="L80" i="2"/>
  <c r="AA108" i="2"/>
  <c r="AB108" i="2" s="1"/>
  <c r="L118" i="2"/>
  <c r="L116" i="2"/>
  <c r="AA138" i="2"/>
  <c r="AB138" i="2" s="1"/>
  <c r="L141" i="2"/>
  <c r="AA159" i="2"/>
  <c r="AB159" i="2" s="1"/>
  <c r="L172" i="2"/>
  <c r="L171" i="2"/>
  <c r="AA174" i="2"/>
  <c r="AB174" i="2" s="1"/>
  <c r="L177" i="2"/>
  <c r="L15" i="3"/>
  <c r="L14" i="3"/>
  <c r="L20" i="3"/>
  <c r="AA21" i="3"/>
  <c r="AB21" i="3" s="1"/>
  <c r="L31" i="3"/>
  <c r="AA46" i="3"/>
  <c r="AB46" i="3" s="1"/>
  <c r="L72" i="3"/>
  <c r="L84" i="3"/>
  <c r="AA85" i="3"/>
  <c r="AB85" i="3" s="1"/>
  <c r="AA88" i="3"/>
  <c r="AB88" i="3" s="1"/>
  <c r="L98" i="3"/>
  <c r="L117" i="3"/>
  <c r="AA135" i="3"/>
  <c r="AB135" i="3" s="1"/>
  <c r="L10" i="4"/>
  <c r="AA12" i="4"/>
  <c r="AB12" i="4" s="1"/>
  <c r="AA43" i="4"/>
  <c r="AB43" i="4" s="1"/>
  <c r="AA52" i="4"/>
  <c r="AB52" i="4" s="1"/>
  <c r="AA147" i="4"/>
  <c r="AB147" i="4" s="1"/>
  <c r="L71" i="5"/>
  <c r="L69" i="5"/>
  <c r="L25" i="2"/>
  <c r="L77" i="2"/>
  <c r="AA81" i="2"/>
  <c r="AB81" i="2" s="1"/>
  <c r="L100" i="2"/>
  <c r="L99" i="2"/>
  <c r="L113" i="2"/>
  <c r="AA117" i="2"/>
  <c r="AB117" i="2" s="1"/>
  <c r="L126" i="2"/>
  <c r="L154" i="2"/>
  <c r="L152" i="2"/>
  <c r="AA151" i="2"/>
  <c r="AB151" i="2" s="1"/>
  <c r="L162" i="2"/>
  <c r="L168" i="2"/>
  <c r="AA8" i="3"/>
  <c r="AB8" i="3" s="1"/>
  <c r="L23" i="3"/>
  <c r="AA32" i="3"/>
  <c r="AB32" i="3" s="1"/>
  <c r="L94" i="3"/>
  <c r="AA98" i="3"/>
  <c r="AB98" i="3" s="1"/>
  <c r="AA101" i="3"/>
  <c r="AB101" i="3" s="1"/>
  <c r="L107" i="3"/>
  <c r="AA114" i="3"/>
  <c r="AB114" i="3" s="1"/>
  <c r="L144" i="3"/>
  <c r="AA148" i="3"/>
  <c r="AB148" i="3" s="1"/>
  <c r="L158" i="3"/>
  <c r="L14" i="4"/>
  <c r="AA162" i="4"/>
  <c r="AB162" i="4" s="1"/>
  <c r="L21" i="2"/>
  <c r="L35" i="2"/>
  <c r="AA46" i="2"/>
  <c r="AB46" i="2" s="1"/>
  <c r="L56" i="2"/>
  <c r="L54" i="2"/>
  <c r="AA80" i="2"/>
  <c r="AB80" i="2" s="1"/>
  <c r="AA87" i="2"/>
  <c r="AB87" i="2" s="1"/>
  <c r="AA116" i="2"/>
  <c r="AB116" i="2" s="1"/>
  <c r="AA123" i="2"/>
  <c r="AB123" i="2" s="1"/>
  <c r="L158" i="2"/>
  <c r="L157" i="2"/>
  <c r="AA20" i="3"/>
  <c r="AB20" i="3" s="1"/>
  <c r="L35" i="3"/>
  <c r="L93" i="3"/>
  <c r="L154" i="3"/>
  <c r="L167" i="3"/>
  <c r="L174" i="3"/>
  <c r="L175" i="3"/>
  <c r="L38" i="2"/>
  <c r="L37" i="2"/>
  <c r="L64" i="2"/>
  <c r="L79" i="2"/>
  <c r="L115" i="2"/>
  <c r="AA145" i="2"/>
  <c r="AB145" i="2" s="1"/>
  <c r="L167" i="2"/>
  <c r="AA168" i="2"/>
  <c r="AB168" i="2" s="1"/>
  <c r="AA181" i="2"/>
  <c r="AB181" i="2" s="1"/>
  <c r="L27" i="3"/>
  <c r="L26" i="3"/>
  <c r="L25" i="3"/>
  <c r="L34" i="3"/>
  <c r="L45" i="3"/>
  <c r="L59" i="3"/>
  <c r="L58" i="3"/>
  <c r="L71" i="3"/>
  <c r="AA74" i="3"/>
  <c r="AB74" i="3" s="1"/>
  <c r="AA77" i="3"/>
  <c r="AB77" i="3" s="1"/>
  <c r="AA84" i="3"/>
  <c r="AB84" i="3" s="1"/>
  <c r="AA90" i="3"/>
  <c r="AB90" i="3" s="1"/>
  <c r="L120" i="3"/>
  <c r="AA121" i="3"/>
  <c r="AB121" i="3" s="1"/>
  <c r="AA124" i="3"/>
  <c r="AB124" i="3" s="1"/>
  <c r="L134" i="3"/>
  <c r="L153" i="3"/>
  <c r="AA6" i="4"/>
  <c r="AB6" i="4" s="1"/>
  <c r="R19" i="4" s="1"/>
  <c r="S19" i="4" s="1"/>
  <c r="Q19" i="4" s="1"/>
  <c r="Q22" i="4" s="1"/>
  <c r="AA25" i="4"/>
  <c r="AB25" i="4" s="1"/>
  <c r="AA28" i="4"/>
  <c r="AB28" i="4" s="1"/>
  <c r="AA63" i="4"/>
  <c r="AB63" i="4" s="1"/>
  <c r="AA90" i="4"/>
  <c r="AB90" i="4" s="1"/>
  <c r="L44" i="2"/>
  <c r="L42" i="2"/>
  <c r="AA5" i="2"/>
  <c r="AB5" i="2" s="1"/>
  <c r="R19" i="2" s="1"/>
  <c r="S19" i="2" s="1"/>
  <c r="Q19" i="2" s="1"/>
  <c r="L34" i="2"/>
  <c r="AA35" i="2"/>
  <c r="AB35" i="2" s="1"/>
  <c r="L43" i="2"/>
  <c r="AA54" i="2"/>
  <c r="AB54" i="2" s="1"/>
  <c r="L70" i="2"/>
  <c r="L68" i="2"/>
  <c r="AA96" i="2"/>
  <c r="AB96" i="2" s="1"/>
  <c r="L106" i="2"/>
  <c r="L104" i="2"/>
  <c r="AA131" i="2"/>
  <c r="AB131" i="2" s="1"/>
  <c r="L138" i="2"/>
  <c r="L148" i="2"/>
  <c r="L147" i="2"/>
  <c r="AA150" i="2"/>
  <c r="AB150" i="2" s="1"/>
  <c r="AA7" i="3"/>
  <c r="AB7" i="3" s="1"/>
  <c r="AA11" i="3"/>
  <c r="AB11" i="3" s="1"/>
  <c r="L22" i="3"/>
  <c r="L41" i="3"/>
  <c r="L40" i="3"/>
  <c r="AA87" i="3"/>
  <c r="AB87" i="3" s="1"/>
  <c r="AA103" i="3"/>
  <c r="AB103" i="3" s="1"/>
  <c r="L130" i="3"/>
  <c r="AA134" i="3"/>
  <c r="AB134" i="3" s="1"/>
  <c r="AA137" i="3"/>
  <c r="AB137" i="3" s="1"/>
  <c r="L143" i="3"/>
  <c r="AA144" i="3"/>
  <c r="AB144" i="3" s="1"/>
  <c r="AA150" i="3"/>
  <c r="AB150" i="3" s="1"/>
  <c r="AA10" i="4"/>
  <c r="AB10" i="4" s="1"/>
  <c r="AA39" i="4"/>
  <c r="AB39" i="4" s="1"/>
  <c r="AA51" i="4"/>
  <c r="AB51" i="4" s="1"/>
  <c r="AA54" i="4"/>
  <c r="AB54" i="4" s="1"/>
  <c r="L146" i="4"/>
  <c r="L145" i="4"/>
  <c r="L143" i="4"/>
  <c r="L142" i="4"/>
  <c r="L15" i="2"/>
  <c r="AA69" i="2"/>
  <c r="AB69" i="2" s="1"/>
  <c r="L88" i="2"/>
  <c r="L87" i="2"/>
  <c r="AA105" i="2"/>
  <c r="AB105" i="2" s="1"/>
  <c r="L124" i="2"/>
  <c r="L123" i="2"/>
  <c r="L166" i="2"/>
  <c r="L164" i="2"/>
  <c r="AA163" i="2"/>
  <c r="AB163" i="2" s="1"/>
  <c r="AA19" i="3"/>
  <c r="AB19" i="3" s="1"/>
  <c r="AA34" i="3"/>
  <c r="AB34" i="3" s="1"/>
  <c r="AA45" i="3"/>
  <c r="AB45" i="3" s="1"/>
  <c r="AA48" i="3"/>
  <c r="AB48" i="3" s="1"/>
  <c r="AA51" i="3"/>
  <c r="AB51" i="3" s="1"/>
  <c r="AA100" i="3"/>
  <c r="AB100" i="3" s="1"/>
  <c r="AA147" i="3"/>
  <c r="AB147" i="3" s="1"/>
  <c r="AA30" i="4"/>
  <c r="AB30" i="4" s="1"/>
  <c r="L45" i="4"/>
  <c r="L48" i="4"/>
  <c r="AA99" i="4"/>
  <c r="AB99" i="4" s="1"/>
  <c r="L69" i="3"/>
  <c r="L67" i="3"/>
  <c r="L73" i="3"/>
  <c r="L79" i="3"/>
  <c r="L80" i="3"/>
  <c r="L91" i="3"/>
  <c r="L92" i="3"/>
  <c r="L103" i="3"/>
  <c r="L104" i="3"/>
  <c r="L115" i="3"/>
  <c r="L116" i="3"/>
  <c r="L127" i="3"/>
  <c r="L128" i="3"/>
  <c r="L139" i="3"/>
  <c r="L140" i="3"/>
  <c r="L151" i="3"/>
  <c r="L152" i="3"/>
  <c r="L163" i="3"/>
  <c r="L164" i="3"/>
  <c r="L50" i="4"/>
  <c r="L51" i="4"/>
  <c r="L49" i="4"/>
  <c r="AA65" i="4"/>
  <c r="AB65" i="4" s="1"/>
  <c r="L70" i="4"/>
  <c r="L78" i="4"/>
  <c r="AA85" i="4"/>
  <c r="AB85" i="4" s="1"/>
  <c r="L97" i="4"/>
  <c r="L150" i="4"/>
  <c r="AA157" i="4"/>
  <c r="AB157" i="4" s="1"/>
  <c r="L173" i="4"/>
  <c r="L170" i="4"/>
  <c r="L25" i="5"/>
  <c r="L53" i="5"/>
  <c r="L103" i="5"/>
  <c r="L104" i="5"/>
  <c r="L44" i="8"/>
  <c r="L41" i="8"/>
  <c r="L65" i="3"/>
  <c r="L18" i="4"/>
  <c r="AA23" i="4"/>
  <c r="AB23" i="4" s="1"/>
  <c r="L38" i="4"/>
  <c r="L39" i="4"/>
  <c r="L46" i="4"/>
  <c r="L64" i="4"/>
  <c r="L86" i="4"/>
  <c r="L87" i="4"/>
  <c r="L91" i="4"/>
  <c r="L120" i="4"/>
  <c r="AA137" i="4"/>
  <c r="AB137" i="4" s="1"/>
  <c r="L158" i="4"/>
  <c r="L159" i="4"/>
  <c r="L163" i="4"/>
  <c r="L172" i="4"/>
  <c r="L169" i="4"/>
  <c r="L181" i="4"/>
  <c r="AA2" i="5"/>
  <c r="AB2" i="5" s="1"/>
  <c r="AA8" i="5"/>
  <c r="AB8" i="5" s="1"/>
  <c r="AA22" i="5"/>
  <c r="AB22" i="5" s="1"/>
  <c r="AA26" i="5"/>
  <c r="AB26" i="5" s="1"/>
  <c r="L37" i="5"/>
  <c r="L66" i="5"/>
  <c r="L99" i="5"/>
  <c r="AA105" i="5"/>
  <c r="AB105" i="5" s="1"/>
  <c r="L59" i="6"/>
  <c r="L60" i="6"/>
  <c r="L108" i="6"/>
  <c r="L76" i="3"/>
  <c r="L88" i="3"/>
  <c r="L100" i="3"/>
  <c r="L112" i="3"/>
  <c r="L124" i="3"/>
  <c r="L136" i="3"/>
  <c r="L148" i="3"/>
  <c r="L160" i="3"/>
  <c r="L36" i="4"/>
  <c r="L37" i="4"/>
  <c r="L35" i="4"/>
  <c r="AA49" i="4"/>
  <c r="AB49" i="4" s="1"/>
  <c r="L62" i="4"/>
  <c r="L63" i="4"/>
  <c r="L61" i="4"/>
  <c r="L80" i="4"/>
  <c r="L83" i="4"/>
  <c r="AA97" i="4"/>
  <c r="AB97" i="4" s="1"/>
  <c r="L152" i="4"/>
  <c r="L155" i="4"/>
  <c r="L168" i="4"/>
  <c r="AA170" i="4"/>
  <c r="AB170" i="4" s="1"/>
  <c r="AA177" i="4"/>
  <c r="AB177" i="4" s="1"/>
  <c r="AA31" i="5"/>
  <c r="AB31" i="5" s="1"/>
  <c r="AA34" i="5"/>
  <c r="AB34" i="5" s="1"/>
  <c r="AA96" i="5"/>
  <c r="AB96" i="5" s="1"/>
  <c r="L16" i="10"/>
  <c r="L15" i="10"/>
  <c r="AA172" i="3"/>
  <c r="AB172" i="3" s="1"/>
  <c r="AA77" i="4"/>
  <c r="AB77" i="4" s="1"/>
  <c r="AA91" i="4"/>
  <c r="AB91" i="4" s="1"/>
  <c r="L112" i="4"/>
  <c r="AA149" i="4"/>
  <c r="AB149" i="4" s="1"/>
  <c r="AA163" i="4"/>
  <c r="AB163" i="4" s="1"/>
  <c r="L19" i="5"/>
  <c r="L18" i="5"/>
  <c r="AA80" i="5"/>
  <c r="AB80" i="5" s="1"/>
  <c r="L49" i="6"/>
  <c r="L48" i="6"/>
  <c r="AA62" i="6"/>
  <c r="AB62" i="6" s="1"/>
  <c r="L80" i="15"/>
  <c r="L78" i="15"/>
  <c r="L81" i="15"/>
  <c r="AA35" i="4"/>
  <c r="AB35" i="4" s="1"/>
  <c r="AA61" i="4"/>
  <c r="AB61" i="4" s="1"/>
  <c r="L92" i="4"/>
  <c r="L94" i="4"/>
  <c r="AA109" i="4"/>
  <c r="AB109" i="4" s="1"/>
  <c r="L164" i="4"/>
  <c r="L166" i="4"/>
  <c r="L178" i="4"/>
  <c r="AA17" i="5"/>
  <c r="AB17" i="5" s="1"/>
  <c r="AA21" i="5"/>
  <c r="AB21" i="5" s="1"/>
  <c r="L67" i="5"/>
  <c r="L68" i="5"/>
  <c r="AA84" i="5"/>
  <c r="AB84" i="5" s="1"/>
  <c r="L100" i="5"/>
  <c r="L98" i="5"/>
  <c r="AA104" i="5"/>
  <c r="AB104" i="5" s="1"/>
  <c r="L112" i="5"/>
  <c r="AA116" i="5"/>
  <c r="AB116" i="5" s="1"/>
  <c r="AA7" i="6"/>
  <c r="AB7" i="6" s="1"/>
  <c r="L22" i="7"/>
  <c r="AA12" i="8"/>
  <c r="AB12" i="8" s="1"/>
  <c r="R19" i="8" s="1"/>
  <c r="S19" i="8" s="1"/>
  <c r="Q19" i="8" s="1"/>
  <c r="L20" i="9"/>
  <c r="L72" i="4"/>
  <c r="AA89" i="4"/>
  <c r="AB89" i="4" s="1"/>
  <c r="AA103" i="4"/>
  <c r="AB103" i="4" s="1"/>
  <c r="L110" i="4"/>
  <c r="L111" i="4"/>
  <c r="L144" i="4"/>
  <c r="AA161" i="4"/>
  <c r="AB161" i="4" s="1"/>
  <c r="AA176" i="4"/>
  <c r="AB176" i="4" s="1"/>
  <c r="L32" i="5"/>
  <c r="L31" i="5"/>
  <c r="L111" i="5"/>
  <c r="L110" i="5"/>
  <c r="L49" i="3"/>
  <c r="L13" i="4"/>
  <c r="L44" i="4"/>
  <c r="L106" i="4"/>
  <c r="L107" i="4"/>
  <c r="AA121" i="4"/>
  <c r="AB121" i="4" s="1"/>
  <c r="L28" i="5"/>
  <c r="L51" i="5"/>
  <c r="L86" i="5"/>
  <c r="L87" i="5"/>
  <c r="L107" i="5"/>
  <c r="AA51" i="9"/>
  <c r="AB51" i="9" s="1"/>
  <c r="AA65" i="9"/>
  <c r="AB65" i="9" s="1"/>
  <c r="L50" i="3"/>
  <c r="L181" i="3"/>
  <c r="AA9" i="4"/>
  <c r="AB9" i="4" s="1"/>
  <c r="L21" i="4"/>
  <c r="L42" i="4"/>
  <c r="L84" i="4"/>
  <c r="AA101" i="4"/>
  <c r="AB101" i="4" s="1"/>
  <c r="L122" i="4"/>
  <c r="L123" i="4"/>
  <c r="L127" i="4"/>
  <c r="L136" i="4"/>
  <c r="L156" i="4"/>
  <c r="L8" i="5"/>
  <c r="L7" i="5"/>
  <c r="L16" i="5"/>
  <c r="AA45" i="5"/>
  <c r="AB45" i="5" s="1"/>
  <c r="L79" i="5"/>
  <c r="AA79" i="5"/>
  <c r="AB79" i="5" s="1"/>
  <c r="L114" i="5"/>
  <c r="L16" i="6"/>
  <c r="L15" i="6"/>
  <c r="L179" i="3"/>
  <c r="L178" i="3"/>
  <c r="L30" i="4"/>
  <c r="L56" i="4"/>
  <c r="L116" i="4"/>
  <c r="L118" i="4"/>
  <c r="L119" i="4"/>
  <c r="L126" i="4"/>
  <c r="AA133" i="4"/>
  <c r="AB133" i="4" s="1"/>
  <c r="AA14" i="5"/>
  <c r="AB14" i="5" s="1"/>
  <c r="L23" i="5"/>
  <c r="L64" i="5"/>
  <c r="L62" i="5"/>
  <c r="L76" i="5"/>
  <c r="L64" i="6"/>
  <c r="L62" i="6"/>
  <c r="L63" i="6"/>
  <c r="L57" i="3"/>
  <c r="L26" i="4"/>
  <c r="L27" i="4"/>
  <c r="L29" i="4"/>
  <c r="L54" i="4"/>
  <c r="L76" i="4"/>
  <c r="L96" i="4"/>
  <c r="L105" i="4"/>
  <c r="AA113" i="4"/>
  <c r="AB113" i="4" s="1"/>
  <c r="L134" i="4"/>
  <c r="L135" i="4"/>
  <c r="L139" i="4"/>
  <c r="L148" i="4"/>
  <c r="L171" i="4"/>
  <c r="L54" i="5"/>
  <c r="L74" i="5"/>
  <c r="L75" i="5"/>
  <c r="L102" i="5"/>
  <c r="L113" i="5"/>
  <c r="AA5" i="6"/>
  <c r="AB5" i="6" s="1"/>
  <c r="R19" i="6" s="1"/>
  <c r="S19" i="6" s="1"/>
  <c r="Q19" i="6" s="1"/>
  <c r="Q22" i="6" s="1"/>
  <c r="AA9" i="6"/>
  <c r="AB9" i="6" s="1"/>
  <c r="L85" i="3"/>
  <c r="L97" i="3"/>
  <c r="L109" i="3"/>
  <c r="L121" i="3"/>
  <c r="L133" i="3"/>
  <c r="L145" i="3"/>
  <c r="L157" i="3"/>
  <c r="L169" i="3"/>
  <c r="AA178" i="3"/>
  <c r="AB178" i="3" s="1"/>
  <c r="L68" i="4"/>
  <c r="AA73" i="4"/>
  <c r="AB73" i="4" s="1"/>
  <c r="L85" i="4"/>
  <c r="L128" i="4"/>
  <c r="L130" i="4"/>
  <c r="AA145" i="4"/>
  <c r="AB145" i="4" s="1"/>
  <c r="L157" i="4"/>
  <c r="AA9" i="5"/>
  <c r="AB9" i="5" s="1"/>
  <c r="L15" i="5"/>
  <c r="L46" i="5"/>
  <c r="L45" i="5"/>
  <c r="AA72" i="5"/>
  <c r="AB72" i="5" s="1"/>
  <c r="L101" i="5"/>
  <c r="AA56" i="7"/>
  <c r="AB56" i="7" s="1"/>
  <c r="L80" i="5"/>
  <c r="L77" i="5"/>
  <c r="AA6" i="6"/>
  <c r="AB6" i="6" s="1"/>
  <c r="AA25" i="6"/>
  <c r="AB25" i="6" s="1"/>
  <c r="AA42" i="6"/>
  <c r="AB42" i="6" s="1"/>
  <c r="AA75" i="6"/>
  <c r="AB75" i="6" s="1"/>
  <c r="L88" i="6"/>
  <c r="L86" i="6"/>
  <c r="L103" i="6"/>
  <c r="L102" i="6"/>
  <c r="AA13" i="7"/>
  <c r="AB13" i="7" s="1"/>
  <c r="L27" i="7"/>
  <c r="L26" i="7"/>
  <c r="L20" i="8"/>
  <c r="L18" i="8"/>
  <c r="L29" i="5"/>
  <c r="L43" i="5"/>
  <c r="L21" i="6"/>
  <c r="L22" i="6"/>
  <c r="AA24" i="6"/>
  <c r="AB24" i="6" s="1"/>
  <c r="AA58" i="6"/>
  <c r="AB58" i="6" s="1"/>
  <c r="L77" i="6"/>
  <c r="AA74" i="6"/>
  <c r="AB74" i="6" s="1"/>
  <c r="L80" i="6"/>
  <c r="L95" i="6"/>
  <c r="AA106" i="6"/>
  <c r="AB106" i="6" s="1"/>
  <c r="L11" i="7"/>
  <c r="AA29" i="7"/>
  <c r="AB29" i="7" s="1"/>
  <c r="AA38" i="7"/>
  <c r="AB38" i="7" s="1"/>
  <c r="L16" i="8"/>
  <c r="AA18" i="8"/>
  <c r="AB18" i="8" s="1"/>
  <c r="AA36" i="10"/>
  <c r="AB36" i="10" s="1"/>
  <c r="L49" i="10"/>
  <c r="L47" i="10"/>
  <c r="AA71" i="10"/>
  <c r="AB71" i="10" s="1"/>
  <c r="L63" i="11"/>
  <c r="L61" i="11"/>
  <c r="L55" i="13"/>
  <c r="L30" i="5"/>
  <c r="L44" i="5"/>
  <c r="L72" i="5"/>
  <c r="L73" i="5"/>
  <c r="L108" i="5"/>
  <c r="L109" i="5"/>
  <c r="L38" i="6"/>
  <c r="L37" i="6"/>
  <c r="AA35" i="6"/>
  <c r="AB35" i="6" s="1"/>
  <c r="L61" i="6"/>
  <c r="AA63" i="6"/>
  <c r="AB63" i="6" s="1"/>
  <c r="L76" i="6"/>
  <c r="L74" i="6"/>
  <c r="L79" i="6"/>
  <c r="L94" i="6"/>
  <c r="L109" i="6"/>
  <c r="L14" i="7"/>
  <c r="L13" i="7"/>
  <c r="AA41" i="8"/>
  <c r="AB41" i="8" s="1"/>
  <c r="AA2" i="9"/>
  <c r="AB2" i="9" s="1"/>
  <c r="AA19" i="9"/>
  <c r="AB19" i="9" s="1"/>
  <c r="AA59" i="9"/>
  <c r="AB59" i="9" s="1"/>
  <c r="AA62" i="9"/>
  <c r="AB62" i="9" s="1"/>
  <c r="AA2" i="11"/>
  <c r="AB2" i="11" s="1"/>
  <c r="L36" i="5"/>
  <c r="L50" i="5"/>
  <c r="L52" i="5"/>
  <c r="AA18" i="6"/>
  <c r="AB18" i="6" s="1"/>
  <c r="AA19" i="6"/>
  <c r="AB19" i="6" s="1"/>
  <c r="AA20" i="6"/>
  <c r="AB20" i="6" s="1"/>
  <c r="L32" i="6"/>
  <c r="L53" i="6"/>
  <c r="AA50" i="6"/>
  <c r="AB50" i="6" s="1"/>
  <c r="L56" i="6"/>
  <c r="L91" i="6"/>
  <c r="L90" i="6"/>
  <c r="L19" i="7"/>
  <c r="L35" i="5"/>
  <c r="L49" i="5"/>
  <c r="L60" i="5"/>
  <c r="L61" i="5"/>
  <c r="L96" i="5"/>
  <c r="L97" i="5"/>
  <c r="L14" i="6"/>
  <c r="AA15" i="6"/>
  <c r="AB15" i="6" s="1"/>
  <c r="L31" i="6"/>
  <c r="AA39" i="6"/>
  <c r="AB39" i="6" s="1"/>
  <c r="L52" i="6"/>
  <c r="L50" i="6"/>
  <c r="L55" i="6"/>
  <c r="L70" i="6"/>
  <c r="L71" i="6"/>
  <c r="AA83" i="6"/>
  <c r="AB83" i="6" s="1"/>
  <c r="L101" i="6"/>
  <c r="AA10" i="7"/>
  <c r="AB10" i="7" s="1"/>
  <c r="R19" i="7" s="1"/>
  <c r="S19" i="7" s="1"/>
  <c r="Q19" i="7" s="1"/>
  <c r="Q22" i="7" s="1"/>
  <c r="AA58" i="7"/>
  <c r="AB58" i="7" s="1"/>
  <c r="R20" i="8"/>
  <c r="S20" i="8" s="1"/>
  <c r="Q20" i="8" s="1"/>
  <c r="AA22" i="8"/>
  <c r="AB22" i="8" s="1"/>
  <c r="AA31" i="8"/>
  <c r="AB31" i="8" s="1"/>
  <c r="L39" i="8"/>
  <c r="AA40" i="8"/>
  <c r="AB40" i="8" s="1"/>
  <c r="R21" i="9"/>
  <c r="S21" i="9" s="1"/>
  <c r="Q21" i="9" s="1"/>
  <c r="AA75" i="9"/>
  <c r="AB75" i="9" s="1"/>
  <c r="AA89" i="9"/>
  <c r="AB89" i="9" s="1"/>
  <c r="AA35" i="10"/>
  <c r="AB35" i="10" s="1"/>
  <c r="AA55" i="10"/>
  <c r="AB55" i="10" s="1"/>
  <c r="L13" i="5"/>
  <c r="L10" i="5"/>
  <c r="L12" i="5"/>
  <c r="L12" i="6"/>
  <c r="L10" i="6"/>
  <c r="AA16" i="6"/>
  <c r="AB16" i="6" s="1"/>
  <c r="AA38" i="6"/>
  <c r="AB38" i="6" s="1"/>
  <c r="L69" i="6"/>
  <c r="L87" i="6"/>
  <c r="L24" i="7"/>
  <c r="L32" i="8"/>
  <c r="L43" i="8"/>
  <c r="L59" i="8"/>
  <c r="L17" i="5"/>
  <c r="L92" i="5"/>
  <c r="L89" i="5"/>
  <c r="AA120" i="5"/>
  <c r="AB120" i="5" s="1"/>
  <c r="L8" i="6"/>
  <c r="AA10" i="6"/>
  <c r="AB10" i="6" s="1"/>
  <c r="L26" i="6"/>
  <c r="AA28" i="6"/>
  <c r="AB28" i="6" s="1"/>
  <c r="AA33" i="6"/>
  <c r="AB33" i="6" s="1"/>
  <c r="L40" i="6"/>
  <c r="L43" i="6"/>
  <c r="L58" i="6"/>
  <c r="AA66" i="6"/>
  <c r="AB66" i="6" s="1"/>
  <c r="AA71" i="6"/>
  <c r="AB71" i="6" s="1"/>
  <c r="L100" i="6"/>
  <c r="L98" i="6"/>
  <c r="L107" i="6"/>
  <c r="AA40" i="7"/>
  <c r="AB40" i="7" s="1"/>
  <c r="L17" i="8"/>
  <c r="AA47" i="8"/>
  <c r="AB47" i="8" s="1"/>
  <c r="L19" i="9"/>
  <c r="L18" i="9"/>
  <c r="L17" i="9"/>
  <c r="L26" i="10"/>
  <c r="L27" i="10"/>
  <c r="L23" i="10"/>
  <c r="L84" i="10"/>
  <c r="L83" i="10"/>
  <c r="L85" i="10"/>
  <c r="AA178" i="4"/>
  <c r="AB178" i="4" s="1"/>
  <c r="AA35" i="5"/>
  <c r="AB35" i="5" s="1"/>
  <c r="AA49" i="5"/>
  <c r="AB49" i="5" s="1"/>
  <c r="AA61" i="5"/>
  <c r="AB61" i="5" s="1"/>
  <c r="AA97" i="5"/>
  <c r="AB97" i="5" s="1"/>
  <c r="L25" i="6"/>
  <c r="L57" i="6"/>
  <c r="L75" i="6"/>
  <c r="AA82" i="6"/>
  <c r="AB82" i="6" s="1"/>
  <c r="L96" i="6"/>
  <c r="AA4" i="7"/>
  <c r="AB4" i="7" s="1"/>
  <c r="L17" i="7"/>
  <c r="L28" i="7"/>
  <c r="AA35" i="7"/>
  <c r="AB35" i="7" s="1"/>
  <c r="AA50" i="7"/>
  <c r="AB50" i="7" s="1"/>
  <c r="AA57" i="7"/>
  <c r="AB57" i="7" s="1"/>
  <c r="AA11" i="9"/>
  <c r="AB11" i="9" s="1"/>
  <c r="AA63" i="9"/>
  <c r="AB63" i="9" s="1"/>
  <c r="AA88" i="9"/>
  <c r="AB88" i="9" s="1"/>
  <c r="L27" i="12"/>
  <c r="L26" i="12"/>
  <c r="L25" i="12"/>
  <c r="L84" i="5"/>
  <c r="L85" i="5"/>
  <c r="L9" i="6"/>
  <c r="L46" i="6"/>
  <c r="AA54" i="6"/>
  <c r="AB54" i="6" s="1"/>
  <c r="AA59" i="6"/>
  <c r="AB59" i="6" s="1"/>
  <c r="L85" i="6"/>
  <c r="AA87" i="6"/>
  <c r="AB87" i="6" s="1"/>
  <c r="L92" i="6"/>
  <c r="L105" i="6"/>
  <c r="AA107" i="6"/>
  <c r="AB107" i="6" s="1"/>
  <c r="L12" i="7"/>
  <c r="AA15" i="7"/>
  <c r="AB15" i="7" s="1"/>
  <c r="AA46" i="8"/>
  <c r="AB46" i="8" s="1"/>
  <c r="AA55" i="8"/>
  <c r="AB55" i="8" s="1"/>
  <c r="L63" i="8"/>
  <c r="AA64" i="8"/>
  <c r="AB64" i="8" s="1"/>
  <c r="AA7" i="9"/>
  <c r="AB7" i="9" s="1"/>
  <c r="AA32" i="9"/>
  <c r="AB32" i="9" s="1"/>
  <c r="AA57" i="9"/>
  <c r="AB57" i="9" s="1"/>
  <c r="AA82" i="9"/>
  <c r="AB82" i="9" s="1"/>
  <c r="AA6" i="10"/>
  <c r="AB6" i="10" s="1"/>
  <c r="L50" i="10"/>
  <c r="AA51" i="10"/>
  <c r="AB51" i="10" s="1"/>
  <c r="AA64" i="11"/>
  <c r="AB64" i="11" s="1"/>
  <c r="L45" i="6"/>
  <c r="AA102" i="6"/>
  <c r="AB102" i="6" s="1"/>
  <c r="L23" i="7"/>
  <c r="L56" i="8"/>
  <c r="AA35" i="9"/>
  <c r="AB35" i="9" s="1"/>
  <c r="AA38" i="9"/>
  <c r="AB38" i="9" s="1"/>
  <c r="AA23" i="10"/>
  <c r="AB23" i="10" s="1"/>
  <c r="AA33" i="10"/>
  <c r="AB33" i="10" s="1"/>
  <c r="L94" i="10"/>
  <c r="L92" i="10"/>
  <c r="L16" i="7"/>
  <c r="AA34" i="7"/>
  <c r="AB34" i="7" s="1"/>
  <c r="AA46" i="7"/>
  <c r="AB46" i="7" s="1"/>
  <c r="AA14" i="8"/>
  <c r="AB14" i="8" s="1"/>
  <c r="L22" i="8"/>
  <c r="L40" i="8"/>
  <c r="L38" i="8"/>
  <c r="L64" i="8"/>
  <c r="L62" i="8"/>
  <c r="AA9" i="9"/>
  <c r="AB9" i="9" s="1"/>
  <c r="L35" i="9"/>
  <c r="L59" i="9"/>
  <c r="L83" i="9"/>
  <c r="L12" i="10"/>
  <c r="L24" i="10"/>
  <c r="L25" i="10"/>
  <c r="L44" i="10"/>
  <c r="AA41" i="10"/>
  <c r="AB41" i="10" s="1"/>
  <c r="AA56" i="10"/>
  <c r="AB56" i="10" s="1"/>
  <c r="L61" i="10"/>
  <c r="L69" i="10"/>
  <c r="L71" i="10"/>
  <c r="AA72" i="10"/>
  <c r="AB72" i="10" s="1"/>
  <c r="AA77" i="10"/>
  <c r="AB77" i="10" s="1"/>
  <c r="AA87" i="10"/>
  <c r="AB87" i="10" s="1"/>
  <c r="L87" i="11"/>
  <c r="L85" i="11"/>
  <c r="AA101" i="11"/>
  <c r="AB101" i="11" s="1"/>
  <c r="AA104" i="11"/>
  <c r="AB104" i="11" s="1"/>
  <c r="AA107" i="11"/>
  <c r="AB107" i="11" s="1"/>
  <c r="AA12" i="12"/>
  <c r="AB12" i="12" s="1"/>
  <c r="L24" i="12"/>
  <c r="AA21" i="12"/>
  <c r="AB21" i="12" s="1"/>
  <c r="AA84" i="12"/>
  <c r="AB84" i="12" s="1"/>
  <c r="L99" i="12"/>
  <c r="L98" i="12"/>
  <c r="L97" i="12"/>
  <c r="AA98" i="12"/>
  <c r="AB98" i="12" s="1"/>
  <c r="AA110" i="12"/>
  <c r="AB110" i="12" s="1"/>
  <c r="AA7" i="13"/>
  <c r="AB7" i="13" s="1"/>
  <c r="R19" i="13" s="1"/>
  <c r="S19" i="13" s="1"/>
  <c r="Q19" i="13" s="1"/>
  <c r="Q22" i="13" s="1"/>
  <c r="AA22" i="13"/>
  <c r="AB22" i="13" s="1"/>
  <c r="AA45" i="13"/>
  <c r="AB45" i="13" s="1"/>
  <c r="L34" i="8"/>
  <c r="L58" i="8"/>
  <c r="AA4" i="9"/>
  <c r="AB4" i="9" s="1"/>
  <c r="AA13" i="9"/>
  <c r="AB13" i="9" s="1"/>
  <c r="L23" i="9"/>
  <c r="L32" i="9"/>
  <c r="AA37" i="9"/>
  <c r="AB37" i="9" s="1"/>
  <c r="L56" i="9"/>
  <c r="AA61" i="9"/>
  <c r="AB61" i="9" s="1"/>
  <c r="L80" i="9"/>
  <c r="AA85" i="9"/>
  <c r="AB85" i="9" s="1"/>
  <c r="L20" i="10"/>
  <c r="L21" i="10"/>
  <c r="L43" i="10"/>
  <c r="L63" i="10"/>
  <c r="L90" i="10"/>
  <c r="L17" i="11"/>
  <c r="AA19" i="11"/>
  <c r="AB19" i="11" s="1"/>
  <c r="L26" i="11"/>
  <c r="AA23" i="11"/>
  <c r="AB23" i="11" s="1"/>
  <c r="AA31" i="11"/>
  <c r="AB31" i="11" s="1"/>
  <c r="AA34" i="11"/>
  <c r="AB34" i="11" s="1"/>
  <c r="AA38" i="11"/>
  <c r="AB38" i="11" s="1"/>
  <c r="L52" i="11"/>
  <c r="L51" i="11"/>
  <c r="L50" i="11"/>
  <c r="AA53" i="11"/>
  <c r="AB53" i="11" s="1"/>
  <c r="AA73" i="11"/>
  <c r="AB73" i="11" s="1"/>
  <c r="L110" i="11"/>
  <c r="AA37" i="12"/>
  <c r="AB37" i="12" s="1"/>
  <c r="L54" i="12"/>
  <c r="AA79" i="12"/>
  <c r="AB79" i="12" s="1"/>
  <c r="AA122" i="12"/>
  <c r="AB122" i="12" s="1"/>
  <c r="AA18" i="13"/>
  <c r="AB18" i="13" s="1"/>
  <c r="AA29" i="13"/>
  <c r="AB29" i="13" s="1"/>
  <c r="L21" i="7"/>
  <c r="L24" i="8"/>
  <c r="L33" i="8"/>
  <c r="L31" i="8"/>
  <c r="AA38" i="8"/>
  <c r="AB38" i="8" s="1"/>
  <c r="L57" i="8"/>
  <c r="L55" i="8"/>
  <c r="AA62" i="8"/>
  <c r="AB62" i="8" s="1"/>
  <c r="L14" i="10"/>
  <c r="L58" i="10"/>
  <c r="L16" i="11"/>
  <c r="L29" i="8"/>
  <c r="AA33" i="8"/>
  <c r="AB33" i="8" s="1"/>
  <c r="L53" i="8"/>
  <c r="AA57" i="8"/>
  <c r="AB57" i="8" s="1"/>
  <c r="AA18" i="9"/>
  <c r="AB18" i="9" s="1"/>
  <c r="L27" i="9"/>
  <c r="L25" i="9"/>
  <c r="L26" i="9"/>
  <c r="L51" i="9"/>
  <c r="L49" i="9"/>
  <c r="L75" i="9"/>
  <c r="L73" i="9"/>
  <c r="L10" i="10"/>
  <c r="L13" i="10"/>
  <c r="AA45" i="10"/>
  <c r="AB45" i="10" s="1"/>
  <c r="L57" i="10"/>
  <c r="L59" i="10"/>
  <c r="AA60" i="10"/>
  <c r="AB60" i="10" s="1"/>
  <c r="AA65" i="10"/>
  <c r="AB65" i="10" s="1"/>
  <c r="AA75" i="10"/>
  <c r="AB75" i="10" s="1"/>
  <c r="AA80" i="10"/>
  <c r="AB80" i="10" s="1"/>
  <c r="L93" i="10"/>
  <c r="AA90" i="10"/>
  <c r="AB90" i="10" s="1"/>
  <c r="L21" i="11"/>
  <c r="L25" i="11"/>
  <c r="AA26" i="11"/>
  <c r="AB26" i="11" s="1"/>
  <c r="L40" i="11"/>
  <c r="L39" i="11"/>
  <c r="L38" i="11"/>
  <c r="AA56" i="11"/>
  <c r="AB56" i="11" s="1"/>
  <c r="AA59" i="11"/>
  <c r="AB59" i="11" s="1"/>
  <c r="AA76" i="11"/>
  <c r="AB76" i="11" s="1"/>
  <c r="AA109" i="11"/>
  <c r="AB109" i="11" s="1"/>
  <c r="AA16" i="12"/>
  <c r="AB16" i="12" s="1"/>
  <c r="AA23" i="12"/>
  <c r="AB23" i="12" s="1"/>
  <c r="AA26" i="12"/>
  <c r="AB26" i="12" s="1"/>
  <c r="AA40" i="12"/>
  <c r="AB40" i="12" s="1"/>
  <c r="AA76" i="12"/>
  <c r="AB76" i="12" s="1"/>
  <c r="AA104" i="12"/>
  <c r="AB104" i="12" s="1"/>
  <c r="AA132" i="12"/>
  <c r="AB132" i="12" s="1"/>
  <c r="L96" i="14"/>
  <c r="L97" i="14"/>
  <c r="AA16" i="8"/>
  <c r="AB16" i="8" s="1"/>
  <c r="L22" i="9"/>
  <c r="AA28" i="9"/>
  <c r="AB28" i="9" s="1"/>
  <c r="L45" i="9"/>
  <c r="AA52" i="9"/>
  <c r="AB52" i="9" s="1"/>
  <c r="L69" i="9"/>
  <c r="AA76" i="9"/>
  <c r="AB76" i="9" s="1"/>
  <c r="AA17" i="10"/>
  <c r="AB17" i="10" s="1"/>
  <c r="L38" i="10"/>
  <c r="AA39" i="10"/>
  <c r="AB39" i="10" s="1"/>
  <c r="L46" i="10"/>
  <c r="L68" i="10"/>
  <c r="L78" i="10"/>
  <c r="L89" i="10"/>
  <c r="L20" i="11"/>
  <c r="AA18" i="11"/>
  <c r="AB18" i="11" s="1"/>
  <c r="AA30" i="11"/>
  <c r="AB30" i="11" s="1"/>
  <c r="AA33" i="11"/>
  <c r="AB33" i="11" s="1"/>
  <c r="L59" i="11"/>
  <c r="L62" i="11"/>
  <c r="AA69" i="11"/>
  <c r="AB69" i="11" s="1"/>
  <c r="AA72" i="11"/>
  <c r="AB72" i="11" s="1"/>
  <c r="L99" i="11"/>
  <c r="L97" i="11"/>
  <c r="AA103" i="11"/>
  <c r="AB103" i="11" s="1"/>
  <c r="AA106" i="11"/>
  <c r="AB106" i="11" s="1"/>
  <c r="R20" i="12"/>
  <c r="S20" i="12" s="1"/>
  <c r="Q20" i="12" s="1"/>
  <c r="AA33" i="12"/>
  <c r="AB33" i="12" s="1"/>
  <c r="AA36" i="12"/>
  <c r="AB36" i="12" s="1"/>
  <c r="AA46" i="12"/>
  <c r="AB46" i="12" s="1"/>
  <c r="AA50" i="12"/>
  <c r="AB50" i="12" s="1"/>
  <c r="AA97" i="12"/>
  <c r="AB97" i="12" s="1"/>
  <c r="AA117" i="12"/>
  <c r="AB117" i="12" s="1"/>
  <c r="AA129" i="12"/>
  <c r="AB129" i="12" s="1"/>
  <c r="AA15" i="13"/>
  <c r="AB15" i="13" s="1"/>
  <c r="L31" i="13"/>
  <c r="L27" i="13"/>
  <c r="AA47" i="13"/>
  <c r="AB47" i="13" s="1"/>
  <c r="L18" i="7"/>
  <c r="AA22" i="7"/>
  <c r="AB22" i="7" s="1"/>
  <c r="L50" i="8"/>
  <c r="AA10" i="10"/>
  <c r="AB10" i="10" s="1"/>
  <c r="AA19" i="10"/>
  <c r="AB19" i="10" s="1"/>
  <c r="AA22" i="10"/>
  <c r="AB22" i="10" s="1"/>
  <c r="AA30" i="10"/>
  <c r="AB30" i="10" s="1"/>
  <c r="L41" i="10"/>
  <c r="L67" i="10"/>
  <c r="AA79" i="10"/>
  <c r="AB79" i="10" s="1"/>
  <c r="AA5" i="11"/>
  <c r="AB5" i="11" s="1"/>
  <c r="AA8" i="11"/>
  <c r="AB8" i="11" s="1"/>
  <c r="L33" i="11"/>
  <c r="L36" i="11"/>
  <c r="AA36" i="11"/>
  <c r="AB36" i="11" s="1"/>
  <c r="AA41" i="11"/>
  <c r="AB41" i="11" s="1"/>
  <c r="AA15" i="12"/>
  <c r="AB15" i="12" s="1"/>
  <c r="AA78" i="12"/>
  <c r="AB78" i="12" s="1"/>
  <c r="L134" i="12"/>
  <c r="L133" i="12"/>
  <c r="AA63" i="13"/>
  <c r="AB63" i="13" s="1"/>
  <c r="L107" i="13"/>
  <c r="L108" i="13"/>
  <c r="L106" i="13"/>
  <c r="L11" i="8"/>
  <c r="AA29" i="8"/>
  <c r="AB29" i="8" s="1"/>
  <c r="AA53" i="8"/>
  <c r="AB53" i="8" s="1"/>
  <c r="AA20" i="9"/>
  <c r="AB20" i="9" s="1"/>
  <c r="AA25" i="9"/>
  <c r="AB25" i="9" s="1"/>
  <c r="L42" i="9"/>
  <c r="AA49" i="9"/>
  <c r="AB49" i="9" s="1"/>
  <c r="L66" i="9"/>
  <c r="AA73" i="9"/>
  <c r="AB73" i="9" s="1"/>
  <c r="AA29" i="10"/>
  <c r="AB29" i="10" s="1"/>
  <c r="L52" i="10"/>
  <c r="L82" i="10"/>
  <c r="L18" i="11"/>
  <c r="L19" i="11"/>
  <c r="L28" i="11"/>
  <c r="L27" i="11"/>
  <c r="L75" i="11"/>
  <c r="L73" i="11"/>
  <c r="L39" i="12"/>
  <c r="L37" i="12"/>
  <c r="L56" i="13"/>
  <c r="L91" i="13"/>
  <c r="L92" i="13"/>
  <c r="L48" i="7"/>
  <c r="L49" i="7"/>
  <c r="L58" i="7"/>
  <c r="L9" i="8"/>
  <c r="L19" i="8"/>
  <c r="L48" i="8"/>
  <c r="L7" i="9"/>
  <c r="L15" i="9"/>
  <c r="L16" i="9"/>
  <c r="AA21" i="9"/>
  <c r="AB21" i="9" s="1"/>
  <c r="L40" i="9"/>
  <c r="AA44" i="9"/>
  <c r="AB44" i="9" s="1"/>
  <c r="L64" i="9"/>
  <c r="AA68" i="9"/>
  <c r="AB68" i="9" s="1"/>
  <c r="L88" i="9"/>
  <c r="AA8" i="10"/>
  <c r="AB8" i="10" s="1"/>
  <c r="R19" i="10" s="1"/>
  <c r="S19" i="10" s="1"/>
  <c r="Q19" i="10" s="1"/>
  <c r="Q22" i="10" s="1"/>
  <c r="AA53" i="10"/>
  <c r="AB53" i="10" s="1"/>
  <c r="AA63" i="10"/>
  <c r="AB63" i="10" s="1"/>
  <c r="AA68" i="10"/>
  <c r="AB68" i="10" s="1"/>
  <c r="L73" i="10"/>
  <c r="L81" i="10"/>
  <c r="L86" i="10"/>
  <c r="AA84" i="10"/>
  <c r="AB84" i="10" s="1"/>
  <c r="L88" i="10"/>
  <c r="AA89" i="10"/>
  <c r="AB89" i="10" s="1"/>
  <c r="L11" i="11"/>
  <c r="AA11" i="11"/>
  <c r="AB11" i="11" s="1"/>
  <c r="AA21" i="11"/>
  <c r="AB21" i="11" s="1"/>
  <c r="AA51" i="11"/>
  <c r="AB51" i="11" s="1"/>
  <c r="AA55" i="11"/>
  <c r="AB55" i="11" s="1"/>
  <c r="AA61" i="11"/>
  <c r="AB61" i="11" s="1"/>
  <c r="L98" i="11"/>
  <c r="AA105" i="11"/>
  <c r="AB105" i="11" s="1"/>
  <c r="AA108" i="11"/>
  <c r="AB108" i="11" s="1"/>
  <c r="AA2" i="12"/>
  <c r="AB2" i="12" s="1"/>
  <c r="L10" i="12"/>
  <c r="AA25" i="12"/>
  <c r="AB25" i="12" s="1"/>
  <c r="AA49" i="12"/>
  <c r="AB49" i="12" s="1"/>
  <c r="AA75" i="12"/>
  <c r="AB75" i="12" s="1"/>
  <c r="AA99" i="12"/>
  <c r="AB99" i="12" s="1"/>
  <c r="AA111" i="12"/>
  <c r="AB111" i="12" s="1"/>
  <c r="AA131" i="12"/>
  <c r="AB131" i="12" s="1"/>
  <c r="AA13" i="13"/>
  <c r="AB13" i="13" s="1"/>
  <c r="L89" i="13"/>
  <c r="L34" i="7"/>
  <c r="L42" i="7"/>
  <c r="L43" i="7"/>
  <c r="L46" i="7"/>
  <c r="L54" i="7"/>
  <c r="L55" i="7"/>
  <c r="L14" i="8"/>
  <c r="AA26" i="8"/>
  <c r="AB26" i="8" s="1"/>
  <c r="AA50" i="8"/>
  <c r="AB50" i="8" s="1"/>
  <c r="L9" i="9"/>
  <c r="AA37" i="10"/>
  <c r="AB37" i="10" s="1"/>
  <c r="L66" i="10"/>
  <c r="L75" i="10"/>
  <c r="L77" i="10"/>
  <c r="AA92" i="10"/>
  <c r="AB92" i="10" s="1"/>
  <c r="AA4" i="11"/>
  <c r="AB4" i="11" s="1"/>
  <c r="L14" i="11"/>
  <c r="L13" i="11"/>
  <c r="AA24" i="11"/>
  <c r="AB24" i="11" s="1"/>
  <c r="AA29" i="11"/>
  <c r="AB29" i="11" s="1"/>
  <c r="AA58" i="11"/>
  <c r="AB58" i="11" s="1"/>
  <c r="AA65" i="11"/>
  <c r="AB65" i="11" s="1"/>
  <c r="AA68" i="11"/>
  <c r="AB68" i="11" s="1"/>
  <c r="AA71" i="11"/>
  <c r="AB71" i="11" s="1"/>
  <c r="AA74" i="11"/>
  <c r="AB74" i="11" s="1"/>
  <c r="AA88" i="11"/>
  <c r="AB88" i="11" s="1"/>
  <c r="L95" i="11"/>
  <c r="L13" i="12"/>
  <c r="L11" i="12"/>
  <c r="AA22" i="12"/>
  <c r="AB22" i="12" s="1"/>
  <c r="AA29" i="12"/>
  <c r="AB29" i="12" s="1"/>
  <c r="AA32" i="12"/>
  <c r="AB32" i="12" s="1"/>
  <c r="AA35" i="12"/>
  <c r="AB35" i="12" s="1"/>
  <c r="AA38" i="12"/>
  <c r="AB38" i="12" s="1"/>
  <c r="AA45" i="12"/>
  <c r="AB45" i="12" s="1"/>
  <c r="L56" i="12"/>
  <c r="L117" i="12"/>
  <c r="L116" i="12"/>
  <c r="L115" i="12"/>
  <c r="AA116" i="12"/>
  <c r="AB116" i="12" s="1"/>
  <c r="AA128" i="12"/>
  <c r="AB128" i="12" s="1"/>
  <c r="L37" i="9"/>
  <c r="L61" i="9"/>
  <c r="L85" i="9"/>
  <c r="AA48" i="10"/>
  <c r="AB48" i="10" s="1"/>
  <c r="L55" i="10"/>
  <c r="L54" i="10"/>
  <c r="AA67" i="10"/>
  <c r="AB67" i="10" s="1"/>
  <c r="AA83" i="10"/>
  <c r="AB83" i="10" s="1"/>
  <c r="L91" i="10"/>
  <c r="L23" i="11"/>
  <c r="AA32" i="11"/>
  <c r="AB32" i="11" s="1"/>
  <c r="AA43" i="11"/>
  <c r="AB43" i="11" s="1"/>
  <c r="AA46" i="11"/>
  <c r="AB46" i="11" s="1"/>
  <c r="AA81" i="11"/>
  <c r="AB81" i="11" s="1"/>
  <c r="AA84" i="11"/>
  <c r="AB84" i="11" s="1"/>
  <c r="L23" i="12"/>
  <c r="AA55" i="12"/>
  <c r="AB55" i="12" s="1"/>
  <c r="AA71" i="12"/>
  <c r="AB71" i="12" s="1"/>
  <c r="AA96" i="12"/>
  <c r="AB96" i="12" s="1"/>
  <c r="L15" i="11"/>
  <c r="AA100" i="12"/>
  <c r="AB100" i="12" s="1"/>
  <c r="AA118" i="12"/>
  <c r="AB118" i="12" s="1"/>
  <c r="L15" i="13"/>
  <c r="AA40" i="13"/>
  <c r="AB40" i="13" s="1"/>
  <c r="L51" i="13"/>
  <c r="L64" i="13"/>
  <c r="L84" i="13"/>
  <c r="L85" i="13"/>
  <c r="AA105" i="13"/>
  <c r="AB105" i="13" s="1"/>
  <c r="L119" i="13"/>
  <c r="AA120" i="13"/>
  <c r="AB120" i="13" s="1"/>
  <c r="L70" i="12"/>
  <c r="L75" i="12"/>
  <c r="L96" i="12"/>
  <c r="L94" i="12"/>
  <c r="L114" i="12"/>
  <c r="L112" i="12"/>
  <c r="L132" i="12"/>
  <c r="L130" i="12"/>
  <c r="L22" i="13"/>
  <c r="L70" i="13"/>
  <c r="AA88" i="13"/>
  <c r="AB88" i="13" s="1"/>
  <c r="AA20" i="14"/>
  <c r="AB20" i="14" s="1"/>
  <c r="AA48" i="12"/>
  <c r="AB48" i="12" s="1"/>
  <c r="L67" i="12"/>
  <c r="L91" i="12"/>
  <c r="L92" i="12"/>
  <c r="L109" i="12"/>
  <c r="L110" i="12"/>
  <c r="L127" i="12"/>
  <c r="L128" i="12"/>
  <c r="L57" i="13"/>
  <c r="L76" i="13"/>
  <c r="L88" i="13"/>
  <c r="L104" i="13"/>
  <c r="L76" i="12"/>
  <c r="L77" i="12"/>
  <c r="L78" i="12"/>
  <c r="L35" i="13"/>
  <c r="L48" i="13"/>
  <c r="L47" i="13"/>
  <c r="L63" i="13"/>
  <c r="AA97" i="13"/>
  <c r="AB97" i="13" s="1"/>
  <c r="AA108" i="13"/>
  <c r="AB108" i="13" s="1"/>
  <c r="AA123" i="13"/>
  <c r="AB123" i="13" s="1"/>
  <c r="L130" i="13"/>
  <c r="L141" i="16"/>
  <c r="L139" i="16"/>
  <c r="L137" i="16"/>
  <c r="L59" i="12"/>
  <c r="L81" i="12"/>
  <c r="AA94" i="12"/>
  <c r="AB94" i="12" s="1"/>
  <c r="AA112" i="12"/>
  <c r="AB112" i="12" s="1"/>
  <c r="AA130" i="12"/>
  <c r="AB130" i="12" s="1"/>
  <c r="L20" i="13"/>
  <c r="L44" i="13"/>
  <c r="AA53" i="13"/>
  <c r="AB53" i="13" s="1"/>
  <c r="L69" i="13"/>
  <c r="L96" i="13"/>
  <c r="AA100" i="13"/>
  <c r="AB100" i="13" s="1"/>
  <c r="AA118" i="13"/>
  <c r="AB118" i="13" s="1"/>
  <c r="AA164" i="13"/>
  <c r="AB164" i="13" s="1"/>
  <c r="L21" i="14"/>
  <c r="L20" i="14"/>
  <c r="L22" i="14"/>
  <c r="L64" i="11"/>
  <c r="L76" i="11"/>
  <c r="L88" i="11"/>
  <c r="L100" i="11"/>
  <c r="L28" i="12"/>
  <c r="L40" i="12"/>
  <c r="L90" i="12"/>
  <c r="L88" i="12"/>
  <c r="L108" i="12"/>
  <c r="L106" i="12"/>
  <c r="L126" i="12"/>
  <c r="L124" i="12"/>
  <c r="AA23" i="13"/>
  <c r="AB23" i="13" s="1"/>
  <c r="L36" i="13"/>
  <c r="AA46" i="13"/>
  <c r="AB46" i="13" s="1"/>
  <c r="AA59" i="13"/>
  <c r="AB59" i="13" s="1"/>
  <c r="L75" i="13"/>
  <c r="L87" i="13"/>
  <c r="L148" i="13"/>
  <c r="L144" i="13"/>
  <c r="AA157" i="13"/>
  <c r="AB157" i="13" s="1"/>
  <c r="AA13" i="14"/>
  <c r="AB13" i="14" s="1"/>
  <c r="L53" i="11"/>
  <c r="L65" i="11"/>
  <c r="L77" i="11"/>
  <c r="L89" i="11"/>
  <c r="L101" i="11"/>
  <c r="L17" i="12"/>
  <c r="L21" i="12"/>
  <c r="L29" i="12"/>
  <c r="L41" i="12"/>
  <c r="L85" i="12"/>
  <c r="L86" i="12"/>
  <c r="L103" i="12"/>
  <c r="L104" i="12"/>
  <c r="L121" i="12"/>
  <c r="L122" i="12"/>
  <c r="L11" i="13"/>
  <c r="L32" i="13"/>
  <c r="L33" i="13"/>
  <c r="AA87" i="13"/>
  <c r="AB87" i="13" s="1"/>
  <c r="L102" i="13"/>
  <c r="AA147" i="13"/>
  <c r="AB147" i="13" s="1"/>
  <c r="L94" i="14"/>
  <c r="L54" i="11"/>
  <c r="L54" i="13"/>
  <c r="L53" i="13"/>
  <c r="L80" i="14"/>
  <c r="L78" i="14"/>
  <c r="AA88" i="12"/>
  <c r="AB88" i="12" s="1"/>
  <c r="AA106" i="12"/>
  <c r="AB106" i="12" s="1"/>
  <c r="AA124" i="12"/>
  <c r="AB124" i="12" s="1"/>
  <c r="L9" i="13"/>
  <c r="L41" i="13"/>
  <c r="L50" i="13"/>
  <c r="L60" i="13"/>
  <c r="L59" i="13"/>
  <c r="AA58" i="13"/>
  <c r="AB58" i="13" s="1"/>
  <c r="AA77" i="13"/>
  <c r="AB77" i="13" s="1"/>
  <c r="L90" i="13"/>
  <c r="AA99" i="13"/>
  <c r="AB99" i="13" s="1"/>
  <c r="L131" i="13"/>
  <c r="L132" i="13"/>
  <c r="AA129" i="13"/>
  <c r="AB129" i="13" s="1"/>
  <c r="AA140" i="13"/>
  <c r="AB140" i="13" s="1"/>
  <c r="AA40" i="14"/>
  <c r="AB40" i="14" s="1"/>
  <c r="L75" i="14"/>
  <c r="L76" i="14"/>
  <c r="L79" i="14"/>
  <c r="AA100" i="14"/>
  <c r="AB100" i="14" s="1"/>
  <c r="L30" i="11"/>
  <c r="L42" i="11"/>
  <c r="L68" i="11"/>
  <c r="L80" i="11"/>
  <c r="L92" i="11"/>
  <c r="L104" i="11"/>
  <c r="L32" i="12"/>
  <c r="L102" i="12"/>
  <c r="L120" i="12"/>
  <c r="L7" i="13"/>
  <c r="L66" i="13"/>
  <c r="L65" i="13"/>
  <c r="AA64" i="13"/>
  <c r="AB64" i="13" s="1"/>
  <c r="L86" i="13"/>
  <c r="L105" i="13"/>
  <c r="L127" i="13"/>
  <c r="L128" i="13"/>
  <c r="AA156" i="13"/>
  <c r="AB156" i="13" s="1"/>
  <c r="AA166" i="13"/>
  <c r="AB166" i="13" s="1"/>
  <c r="L100" i="14"/>
  <c r="L99" i="14"/>
  <c r="L98" i="14"/>
  <c r="L14" i="15"/>
  <c r="L15" i="15"/>
  <c r="L55" i="12"/>
  <c r="L30" i="13"/>
  <c r="L29" i="13"/>
  <c r="L42" i="13"/>
  <c r="L52" i="13"/>
  <c r="L72" i="13"/>
  <c r="L71" i="13"/>
  <c r="AA70" i="13"/>
  <c r="AB70" i="13" s="1"/>
  <c r="AA86" i="13"/>
  <c r="AB86" i="13" s="1"/>
  <c r="L115" i="13"/>
  <c r="AA116" i="13"/>
  <c r="AB116" i="13" s="1"/>
  <c r="L120" i="13"/>
  <c r="AA111" i="13"/>
  <c r="AB111" i="13" s="1"/>
  <c r="L135" i="13"/>
  <c r="L134" i="13"/>
  <c r="L149" i="13"/>
  <c r="L153" i="13"/>
  <c r="AA158" i="13"/>
  <c r="AB158" i="13" s="1"/>
  <c r="L7" i="14"/>
  <c r="L12" i="14"/>
  <c r="L9" i="14"/>
  <c r="AA10" i="14"/>
  <c r="AB10" i="14" s="1"/>
  <c r="AA12" i="14"/>
  <c r="AB12" i="14" s="1"/>
  <c r="AA31" i="14"/>
  <c r="AB31" i="14" s="1"/>
  <c r="L48" i="14"/>
  <c r="AA54" i="14"/>
  <c r="AB54" i="14" s="1"/>
  <c r="AA80" i="14"/>
  <c r="AB80" i="14" s="1"/>
  <c r="AA93" i="14"/>
  <c r="AB93" i="14" s="1"/>
  <c r="L38" i="15"/>
  <c r="L45" i="15"/>
  <c r="L44" i="15"/>
  <c r="AA66" i="15"/>
  <c r="AB66" i="15" s="1"/>
  <c r="L70" i="20"/>
  <c r="L71" i="20"/>
  <c r="L139" i="21"/>
  <c r="L135" i="21"/>
  <c r="L118" i="13"/>
  <c r="L123" i="13"/>
  <c r="L124" i="13"/>
  <c r="L125" i="13"/>
  <c r="AA50" i="14"/>
  <c r="AB50" i="14" s="1"/>
  <c r="L83" i="14"/>
  <c r="L82" i="14"/>
  <c r="AA84" i="14"/>
  <c r="AB84" i="14" s="1"/>
  <c r="L92" i="14"/>
  <c r="AA96" i="14"/>
  <c r="AB96" i="14" s="1"/>
  <c r="L7" i="15"/>
  <c r="AA22" i="15"/>
  <c r="AB22" i="15" s="1"/>
  <c r="L83" i="13"/>
  <c r="AA110" i="13"/>
  <c r="AB110" i="13" s="1"/>
  <c r="AA8" i="14"/>
  <c r="AB8" i="14" s="1"/>
  <c r="AA66" i="14"/>
  <c r="AB66" i="14" s="1"/>
  <c r="L95" i="14"/>
  <c r="AA4" i="15"/>
  <c r="AB4" i="15" s="1"/>
  <c r="R19" i="15" s="1"/>
  <c r="S19" i="15" s="1"/>
  <c r="Q19" i="15" s="1"/>
  <c r="Q22" i="15" s="1"/>
  <c r="L98" i="15"/>
  <c r="L94" i="15"/>
  <c r="L26" i="17"/>
  <c r="L24" i="17"/>
  <c r="L54" i="17"/>
  <c r="L55" i="17"/>
  <c r="L112" i="13"/>
  <c r="L113" i="13"/>
  <c r="L117" i="13"/>
  <c r="L147" i="13"/>
  <c r="L159" i="13"/>
  <c r="L158" i="13"/>
  <c r="L77" i="13"/>
  <c r="L111" i="13"/>
  <c r="L110" i="13"/>
  <c r="L129" i="13"/>
  <c r="L143" i="13"/>
  <c r="AA3" i="14"/>
  <c r="AB3" i="14" s="1"/>
  <c r="R19" i="14" s="1"/>
  <c r="S19" i="14" s="1"/>
  <c r="Q19" i="14" s="1"/>
  <c r="L18" i="14"/>
  <c r="L59" i="14"/>
  <c r="L58" i="14"/>
  <c r="AA60" i="14"/>
  <c r="AB60" i="14" s="1"/>
  <c r="AA95" i="14"/>
  <c r="AB95" i="14" s="1"/>
  <c r="AA102" i="14"/>
  <c r="AB102" i="14" s="1"/>
  <c r="AA11" i="15"/>
  <c r="AB11" i="15" s="1"/>
  <c r="AA43" i="15"/>
  <c r="AB43" i="15" s="1"/>
  <c r="AA70" i="16"/>
  <c r="AB70" i="16" s="1"/>
  <c r="AA85" i="13"/>
  <c r="AB85" i="13" s="1"/>
  <c r="L94" i="13"/>
  <c r="L99" i="13"/>
  <c r="L100" i="13"/>
  <c r="L101" i="13"/>
  <c r="AA128" i="13"/>
  <c r="AB128" i="13" s="1"/>
  <c r="AA144" i="13"/>
  <c r="AB144" i="13" s="1"/>
  <c r="AA148" i="13"/>
  <c r="AB148" i="13" s="1"/>
  <c r="AA160" i="13"/>
  <c r="AB160" i="13" s="1"/>
  <c r="L45" i="17"/>
  <c r="L43" i="17"/>
  <c r="L44" i="17"/>
  <c r="L157" i="13"/>
  <c r="AA42" i="14"/>
  <c r="AB42" i="14" s="1"/>
  <c r="AA64" i="14"/>
  <c r="AB64" i="14" s="1"/>
  <c r="AA91" i="14"/>
  <c r="AB91" i="14" s="1"/>
  <c r="L36" i="15"/>
  <c r="L33" i="15"/>
  <c r="L34" i="15"/>
  <c r="L39" i="15"/>
  <c r="L42" i="15"/>
  <c r="L43" i="15"/>
  <c r="AA4" i="17"/>
  <c r="AB4" i="17" s="1"/>
  <c r="R19" i="17" s="1"/>
  <c r="S19" i="17" s="1"/>
  <c r="Q19" i="17" s="1"/>
  <c r="L93" i="13"/>
  <c r="L145" i="13"/>
  <c r="AA143" i="13"/>
  <c r="AB143" i="13" s="1"/>
  <c r="L156" i="13"/>
  <c r="L155" i="13"/>
  <c r="R20" i="14"/>
  <c r="S20" i="14" s="1"/>
  <c r="Q20" i="14" s="1"/>
  <c r="AA32" i="14"/>
  <c r="AB32" i="14" s="1"/>
  <c r="L72" i="14"/>
  <c r="AA101" i="14"/>
  <c r="AB101" i="14" s="1"/>
  <c r="L60" i="12"/>
  <c r="L84" i="12"/>
  <c r="AA112" i="13"/>
  <c r="AB112" i="13" s="1"/>
  <c r="L140" i="13"/>
  <c r="AA142" i="13"/>
  <c r="AB142" i="13" s="1"/>
  <c r="AA153" i="13"/>
  <c r="AB153" i="13" s="1"/>
  <c r="AA159" i="13"/>
  <c r="AB159" i="13" s="1"/>
  <c r="AA167" i="13"/>
  <c r="AB167" i="13" s="1"/>
  <c r="AA14" i="14"/>
  <c r="AB14" i="14" s="1"/>
  <c r="AA21" i="14"/>
  <c r="AB21" i="14" s="1"/>
  <c r="AA25" i="14"/>
  <c r="AB25" i="14" s="1"/>
  <c r="L35" i="14"/>
  <c r="L34" i="14"/>
  <c r="AA36" i="14"/>
  <c r="AB36" i="14" s="1"/>
  <c r="L54" i="14"/>
  <c r="AA97" i="14"/>
  <c r="AB97" i="14" s="1"/>
  <c r="AA10" i="15"/>
  <c r="AB10" i="15" s="1"/>
  <c r="AA42" i="15"/>
  <c r="AB42" i="15" s="1"/>
  <c r="L26" i="16"/>
  <c r="L25" i="16"/>
  <c r="L106" i="15"/>
  <c r="L107" i="15"/>
  <c r="L104" i="15"/>
  <c r="L105" i="15"/>
  <c r="L98" i="13"/>
  <c r="L122" i="13"/>
  <c r="L146" i="13"/>
  <c r="L10" i="14"/>
  <c r="L53" i="14"/>
  <c r="L77" i="14"/>
  <c r="L23" i="15"/>
  <c r="AA20" i="15"/>
  <c r="AB20" i="15" s="1"/>
  <c r="L35" i="15"/>
  <c r="L82" i="15"/>
  <c r="AA83" i="15"/>
  <c r="AB83" i="15" s="1"/>
  <c r="AA96" i="15"/>
  <c r="AB96" i="15" s="1"/>
  <c r="L36" i="16"/>
  <c r="AA49" i="16"/>
  <c r="AB49" i="16" s="1"/>
  <c r="L50" i="14"/>
  <c r="L74" i="14"/>
  <c r="L93" i="14"/>
  <c r="AA59" i="15"/>
  <c r="AB59" i="15" s="1"/>
  <c r="L13" i="16"/>
  <c r="L12" i="16"/>
  <c r="AA30" i="16"/>
  <c r="AB30" i="16" s="1"/>
  <c r="AA73" i="16"/>
  <c r="AB73" i="16" s="1"/>
  <c r="AA94" i="16"/>
  <c r="AB94" i="16" s="1"/>
  <c r="AA114" i="16"/>
  <c r="AB114" i="16" s="1"/>
  <c r="L20" i="19"/>
  <c r="L19" i="19"/>
  <c r="L18" i="19"/>
  <c r="L17" i="19"/>
  <c r="L24" i="14"/>
  <c r="L91" i="14"/>
  <c r="L12" i="15"/>
  <c r="L20" i="15"/>
  <c r="L19" i="15"/>
  <c r="L18" i="15"/>
  <c r="L113" i="15"/>
  <c r="L62" i="16"/>
  <c r="L60" i="16"/>
  <c r="L61" i="16"/>
  <c r="L141" i="13"/>
  <c r="L165" i="13"/>
  <c r="L42" i="14"/>
  <c r="L43" i="14"/>
  <c r="L66" i="14"/>
  <c r="L67" i="14"/>
  <c r="L11" i="15"/>
  <c r="L32" i="15"/>
  <c r="AA30" i="15"/>
  <c r="AB30" i="15" s="1"/>
  <c r="AA54" i="15"/>
  <c r="AB54" i="15" s="1"/>
  <c r="AA55" i="16"/>
  <c r="AB55" i="16" s="1"/>
  <c r="L41" i="14"/>
  <c r="L65" i="14"/>
  <c r="L89" i="14"/>
  <c r="L86" i="14"/>
  <c r="AA88" i="14"/>
  <c r="AB88" i="14" s="1"/>
  <c r="L46" i="15"/>
  <c r="L47" i="15"/>
  <c r="L57" i="15"/>
  <c r="AA63" i="15"/>
  <c r="AB63" i="15" s="1"/>
  <c r="AA5" i="16"/>
  <c r="AB5" i="16" s="1"/>
  <c r="L86" i="16"/>
  <c r="L84" i="16"/>
  <c r="L85" i="16"/>
  <c r="AA76" i="17"/>
  <c r="AB76" i="17" s="1"/>
  <c r="L77" i="18"/>
  <c r="L73" i="18"/>
  <c r="L37" i="14"/>
  <c r="L61" i="14"/>
  <c r="L88" i="14"/>
  <c r="AA8" i="15"/>
  <c r="AB8" i="15" s="1"/>
  <c r="AA17" i="15"/>
  <c r="AB17" i="15" s="1"/>
  <c r="AA29" i="15"/>
  <c r="AB29" i="15" s="1"/>
  <c r="L37" i="15"/>
  <c r="L41" i="15"/>
  <c r="L51" i="15"/>
  <c r="L50" i="15"/>
  <c r="L93" i="15"/>
  <c r="L108" i="15"/>
  <c r="L109" i="15"/>
  <c r="AA112" i="15"/>
  <c r="AB112" i="15" s="1"/>
  <c r="AA79" i="16"/>
  <c r="AB79" i="16" s="1"/>
  <c r="AA120" i="16"/>
  <c r="AB120" i="16" s="1"/>
  <c r="L42" i="18"/>
  <c r="AA43" i="14"/>
  <c r="AB43" i="14" s="1"/>
  <c r="AA67" i="14"/>
  <c r="AB67" i="14" s="1"/>
  <c r="AA87" i="14"/>
  <c r="AB87" i="14" s="1"/>
  <c r="L22" i="15"/>
  <c r="AA44" i="15"/>
  <c r="AB44" i="15" s="1"/>
  <c r="AA53" i="15"/>
  <c r="AB53" i="15" s="1"/>
  <c r="AA71" i="15"/>
  <c r="AB71" i="15" s="1"/>
  <c r="L10" i="18"/>
  <c r="L11" i="18"/>
  <c r="L13" i="18"/>
  <c r="L12" i="18"/>
  <c r="L46" i="18"/>
  <c r="L43" i="18"/>
  <c r="L26" i="14"/>
  <c r="L29" i="14"/>
  <c r="L32" i="14"/>
  <c r="L16" i="15"/>
  <c r="AA28" i="15"/>
  <c r="AB28" i="15" s="1"/>
  <c r="L56" i="15"/>
  <c r="L11" i="16"/>
  <c r="AA13" i="16"/>
  <c r="AB13" i="16" s="1"/>
  <c r="AA16" i="16"/>
  <c r="AB16" i="16" s="1"/>
  <c r="AA20" i="16"/>
  <c r="AB20" i="16" s="1"/>
  <c r="AA92" i="16"/>
  <c r="AB92" i="16" s="1"/>
  <c r="AA145" i="16"/>
  <c r="AB145" i="16" s="1"/>
  <c r="L13" i="15"/>
  <c r="L17" i="15"/>
  <c r="L72" i="15"/>
  <c r="L84" i="15"/>
  <c r="L96" i="15"/>
  <c r="AA2" i="16"/>
  <c r="AB2" i="16" s="1"/>
  <c r="AA4" i="16"/>
  <c r="AB4" i="16" s="1"/>
  <c r="AA11" i="16"/>
  <c r="AB11" i="16" s="1"/>
  <c r="AA17" i="16"/>
  <c r="AB17" i="16" s="1"/>
  <c r="AA33" i="16"/>
  <c r="AB33" i="16" s="1"/>
  <c r="AA131" i="16"/>
  <c r="AB131" i="16" s="1"/>
  <c r="AA10" i="17"/>
  <c r="AB10" i="17" s="1"/>
  <c r="AA11" i="17"/>
  <c r="AB11" i="17" s="1"/>
  <c r="AA41" i="17"/>
  <c r="AB41" i="17" s="1"/>
  <c r="AA62" i="17"/>
  <c r="AB62" i="17" s="1"/>
  <c r="AA15" i="18"/>
  <c r="AB15" i="18" s="1"/>
  <c r="AA82" i="15"/>
  <c r="AB82" i="15" s="1"/>
  <c r="AA94" i="15"/>
  <c r="AB94" i="15" s="1"/>
  <c r="AA32" i="16"/>
  <c r="AB32" i="16" s="1"/>
  <c r="AA101" i="16"/>
  <c r="AB101" i="16" s="1"/>
  <c r="AA123" i="16"/>
  <c r="AB123" i="16" s="1"/>
  <c r="L140" i="16"/>
  <c r="AA140" i="16"/>
  <c r="AB140" i="16" s="1"/>
  <c r="AA58" i="17"/>
  <c r="AB58" i="17" s="1"/>
  <c r="AA65" i="17"/>
  <c r="AB65" i="17" s="1"/>
  <c r="L72" i="17"/>
  <c r="L70" i="17"/>
  <c r="L71" i="17"/>
  <c r="L92" i="17"/>
  <c r="L93" i="17"/>
  <c r="L35" i="18"/>
  <c r="L74" i="18"/>
  <c r="L29" i="15"/>
  <c r="AA34" i="15"/>
  <c r="AB34" i="15" s="1"/>
  <c r="L53" i="15"/>
  <c r="L58" i="15"/>
  <c r="L79" i="15"/>
  <c r="L91" i="15"/>
  <c r="L103" i="15"/>
  <c r="L112" i="15"/>
  <c r="L10" i="16"/>
  <c r="L50" i="16"/>
  <c r="AA47" i="16"/>
  <c r="AB47" i="16" s="1"/>
  <c r="AA61" i="16"/>
  <c r="AB61" i="16" s="1"/>
  <c r="L74" i="16"/>
  <c r="AA71" i="16"/>
  <c r="AB71" i="16" s="1"/>
  <c r="AA85" i="16"/>
  <c r="AB85" i="16" s="1"/>
  <c r="AA91" i="16"/>
  <c r="AB91" i="16" s="1"/>
  <c r="L104" i="16"/>
  <c r="AA122" i="16"/>
  <c r="AB122" i="16" s="1"/>
  <c r="AA133" i="16"/>
  <c r="AB133" i="16" s="1"/>
  <c r="L22" i="17"/>
  <c r="L42" i="17"/>
  <c r="AA89" i="17"/>
  <c r="AB89" i="17" s="1"/>
  <c r="AA60" i="18"/>
  <c r="AB60" i="18" s="1"/>
  <c r="L54" i="15"/>
  <c r="L77" i="15"/>
  <c r="L89" i="15"/>
  <c r="AA101" i="15"/>
  <c r="AB101" i="15" s="1"/>
  <c r="L111" i="15"/>
  <c r="L17" i="16"/>
  <c r="L16" i="16"/>
  <c r="L15" i="16"/>
  <c r="L38" i="16"/>
  <c r="L59" i="16"/>
  <c r="L83" i="16"/>
  <c r="L30" i="18"/>
  <c r="L31" i="18"/>
  <c r="AA56" i="15"/>
  <c r="AB56" i="15" s="1"/>
  <c r="L73" i="15"/>
  <c r="AA77" i="15"/>
  <c r="AB77" i="15" s="1"/>
  <c r="L85" i="15"/>
  <c r="AA89" i="15"/>
  <c r="AB89" i="15" s="1"/>
  <c r="L97" i="15"/>
  <c r="AA108" i="15"/>
  <c r="AB108" i="15" s="1"/>
  <c r="L7" i="16"/>
  <c r="L21" i="16"/>
  <c r="L20" i="16"/>
  <c r="L22" i="16"/>
  <c r="L24" i="16"/>
  <c r="L34" i="16"/>
  <c r="AA96" i="16"/>
  <c r="AB96" i="16" s="1"/>
  <c r="L103" i="16"/>
  <c r="L112" i="16"/>
  <c r="L125" i="16"/>
  <c r="L53" i="17"/>
  <c r="L24" i="18"/>
  <c r="L21" i="18"/>
  <c r="L27" i="18"/>
  <c r="L18" i="16"/>
  <c r="AA56" i="16"/>
  <c r="AB56" i="16" s="1"/>
  <c r="AA80" i="16"/>
  <c r="AB80" i="16" s="1"/>
  <c r="L138" i="16"/>
  <c r="L91" i="17"/>
  <c r="L49" i="15"/>
  <c r="L65" i="15"/>
  <c r="L100" i="15"/>
  <c r="AA40" i="16"/>
  <c r="AB40" i="16" s="1"/>
  <c r="L49" i="16"/>
  <c r="L63" i="16"/>
  <c r="L73" i="16"/>
  <c r="L87" i="16"/>
  <c r="AA121" i="16"/>
  <c r="AB121" i="16" s="1"/>
  <c r="L124" i="16"/>
  <c r="L132" i="16"/>
  <c r="AA24" i="17"/>
  <c r="AB24" i="17" s="1"/>
  <c r="AA63" i="17"/>
  <c r="AB63" i="17" s="1"/>
  <c r="L98" i="17"/>
  <c r="AA3" i="18"/>
  <c r="AB3" i="18" s="1"/>
  <c r="L63" i="15"/>
  <c r="L75" i="15"/>
  <c r="L87" i="15"/>
  <c r="L99" i="15"/>
  <c r="L41" i="16"/>
  <c r="L52" i="16"/>
  <c r="AA64" i="16"/>
  <c r="AB64" i="16" s="1"/>
  <c r="L76" i="16"/>
  <c r="AA88" i="16"/>
  <c r="AB88" i="16" s="1"/>
  <c r="AA99" i="16"/>
  <c r="AB99" i="16" s="1"/>
  <c r="L111" i="16"/>
  <c r="AA115" i="16"/>
  <c r="AB115" i="16" s="1"/>
  <c r="AA132" i="16"/>
  <c r="AB132" i="16" s="1"/>
  <c r="AA138" i="16"/>
  <c r="AB138" i="16" s="1"/>
  <c r="R20" i="17"/>
  <c r="S20" i="17" s="1"/>
  <c r="Q20" i="17" s="1"/>
  <c r="L41" i="17"/>
  <c r="L40" i="17"/>
  <c r="AA77" i="17"/>
  <c r="AB77" i="17" s="1"/>
  <c r="L94" i="17"/>
  <c r="AA16" i="18"/>
  <c r="AB16" i="18" s="1"/>
  <c r="AA37" i="18"/>
  <c r="AB37" i="18" s="1"/>
  <c r="L110" i="16"/>
  <c r="L130" i="16"/>
  <c r="L133" i="16"/>
  <c r="AA18" i="17"/>
  <c r="AB18" i="17" s="1"/>
  <c r="L36" i="17"/>
  <c r="L49" i="17"/>
  <c r="AA46" i="17"/>
  <c r="AB46" i="17" s="1"/>
  <c r="L65" i="17"/>
  <c r="L87" i="17"/>
  <c r="AA20" i="18"/>
  <c r="AB20" i="18" s="1"/>
  <c r="AA50" i="18"/>
  <c r="AB50" i="18" s="1"/>
  <c r="AA63" i="18"/>
  <c r="AB63" i="18" s="1"/>
  <c r="AA144" i="19"/>
  <c r="AB144" i="19" s="1"/>
  <c r="AA16" i="20"/>
  <c r="AB16" i="20" s="1"/>
  <c r="L25" i="17"/>
  <c r="L35" i="17"/>
  <c r="AA56" i="17"/>
  <c r="AB56" i="17" s="1"/>
  <c r="L64" i="17"/>
  <c r="L86" i="17"/>
  <c r="L102" i="17"/>
  <c r="L15" i="18"/>
  <c r="AA2" i="19"/>
  <c r="AB2" i="19" s="1"/>
  <c r="L65" i="19"/>
  <c r="AA103" i="16"/>
  <c r="AB103" i="16" s="1"/>
  <c r="AA127" i="16"/>
  <c r="AB127" i="16" s="1"/>
  <c r="AA139" i="16"/>
  <c r="AB139" i="16" s="1"/>
  <c r="L21" i="17"/>
  <c r="L31" i="17"/>
  <c r="L63" i="17"/>
  <c r="AA78" i="17"/>
  <c r="AB78" i="17" s="1"/>
  <c r="AA83" i="17"/>
  <c r="AB83" i="17" s="1"/>
  <c r="AA7" i="18"/>
  <c r="AB7" i="18" s="1"/>
  <c r="AA35" i="18"/>
  <c r="AB35" i="18" s="1"/>
  <c r="AA39" i="18"/>
  <c r="AB39" i="18" s="1"/>
  <c r="AA42" i="18"/>
  <c r="AB42" i="18" s="1"/>
  <c r="L79" i="18"/>
  <c r="AA40" i="19"/>
  <c r="AB40" i="19" s="1"/>
  <c r="AA50" i="19"/>
  <c r="AB50" i="19" s="1"/>
  <c r="L66" i="19"/>
  <c r="L9" i="17"/>
  <c r="L8" i="17"/>
  <c r="AA27" i="17"/>
  <c r="AB27" i="17" s="1"/>
  <c r="L34" i="17"/>
  <c r="L52" i="17"/>
  <c r="L59" i="17"/>
  <c r="L74" i="17"/>
  <c r="L90" i="17"/>
  <c r="AA104" i="17"/>
  <c r="AB104" i="17" s="1"/>
  <c r="AA19" i="18"/>
  <c r="AB19" i="18" s="1"/>
  <c r="L45" i="18"/>
  <c r="L53" i="18"/>
  <c r="L54" i="18"/>
  <c r="AA61" i="18"/>
  <c r="AB61" i="18" s="1"/>
  <c r="AA10" i="19"/>
  <c r="AB10" i="19" s="1"/>
  <c r="L68" i="19"/>
  <c r="L29" i="16"/>
  <c r="L23" i="17"/>
  <c r="L39" i="17"/>
  <c r="L51" i="17"/>
  <c r="L96" i="17"/>
  <c r="L20" i="18"/>
  <c r="AA18" i="18"/>
  <c r="AB18" i="18" s="1"/>
  <c r="L80" i="19"/>
  <c r="AA98" i="19"/>
  <c r="AB98" i="19" s="1"/>
  <c r="L115" i="16"/>
  <c r="L62" i="17"/>
  <c r="L78" i="17"/>
  <c r="L103" i="17"/>
  <c r="AA5" i="18"/>
  <c r="AB5" i="18" s="1"/>
  <c r="R19" i="18" s="1"/>
  <c r="S19" i="18" s="1"/>
  <c r="Q19" i="18" s="1"/>
  <c r="Q22" i="18" s="1"/>
  <c r="L14" i="18"/>
  <c r="L19" i="18"/>
  <c r="AA26" i="18"/>
  <c r="AB26" i="18" s="1"/>
  <c r="AA34" i="18"/>
  <c r="AB34" i="18" s="1"/>
  <c r="AA38" i="18"/>
  <c r="AB38" i="18" s="1"/>
  <c r="AA81" i="18"/>
  <c r="AB81" i="18" s="1"/>
  <c r="AA46" i="19"/>
  <c r="AB46" i="19" s="1"/>
  <c r="AA49" i="19"/>
  <c r="AB49" i="19" s="1"/>
  <c r="L64" i="19"/>
  <c r="L41" i="21"/>
  <c r="L43" i="21"/>
  <c r="AA3" i="17"/>
  <c r="AB3" i="17" s="1"/>
  <c r="AA13" i="17"/>
  <c r="AB13" i="17" s="1"/>
  <c r="AA26" i="17"/>
  <c r="AB26" i="17" s="1"/>
  <c r="AA54" i="17"/>
  <c r="AB54" i="17" s="1"/>
  <c r="L58" i="17"/>
  <c r="AA59" i="17"/>
  <c r="AB59" i="17" s="1"/>
  <c r="L84" i="17"/>
  <c r="L89" i="17"/>
  <c r="AA17" i="18"/>
  <c r="AB17" i="18" s="1"/>
  <c r="AA22" i="18"/>
  <c r="AB22" i="18" s="1"/>
  <c r="L28" i="18"/>
  <c r="L29" i="18"/>
  <c r="L38" i="18"/>
  <c r="L39" i="18"/>
  <c r="L146" i="16"/>
  <c r="AA12" i="17"/>
  <c r="AB12" i="17" s="1"/>
  <c r="AA20" i="17"/>
  <c r="AB20" i="17" s="1"/>
  <c r="L29" i="17"/>
  <c r="L50" i="17"/>
  <c r="L66" i="17"/>
  <c r="L80" i="17"/>
  <c r="AA92" i="17"/>
  <c r="AB92" i="17" s="1"/>
  <c r="AA103" i="17"/>
  <c r="AB103" i="17" s="1"/>
  <c r="AA10" i="18"/>
  <c r="AB10" i="18" s="1"/>
  <c r="L18" i="18"/>
  <c r="AA21" i="18"/>
  <c r="AB21" i="18" s="1"/>
  <c r="L68" i="20"/>
  <c r="L30" i="21"/>
  <c r="L29" i="21"/>
  <c r="L48" i="17"/>
  <c r="L61" i="17"/>
  <c r="L73" i="17"/>
  <c r="L85" i="17"/>
  <c r="L97" i="17"/>
  <c r="AA67" i="18"/>
  <c r="AB67" i="18" s="1"/>
  <c r="AA75" i="18"/>
  <c r="AB75" i="18" s="1"/>
  <c r="AA7" i="19"/>
  <c r="AB7" i="19" s="1"/>
  <c r="AA84" i="19"/>
  <c r="AB84" i="19" s="1"/>
  <c r="L95" i="19"/>
  <c r="AA114" i="19"/>
  <c r="AB114" i="19" s="1"/>
  <c r="AA119" i="19"/>
  <c r="AB119" i="19" s="1"/>
  <c r="AA123" i="19"/>
  <c r="AB123" i="19" s="1"/>
  <c r="AA9" i="20"/>
  <c r="AB9" i="20" s="1"/>
  <c r="L34" i="18"/>
  <c r="L44" i="18"/>
  <c r="AA66" i="18"/>
  <c r="AB66" i="18" s="1"/>
  <c r="AA86" i="18"/>
  <c r="AB86" i="18" s="1"/>
  <c r="AA27" i="19"/>
  <c r="AB27" i="19" s="1"/>
  <c r="L63" i="19"/>
  <c r="L62" i="19"/>
  <c r="AA71" i="19"/>
  <c r="AB71" i="19" s="1"/>
  <c r="L77" i="19"/>
  <c r="L76" i="19"/>
  <c r="AA109" i="19"/>
  <c r="AB109" i="19" s="1"/>
  <c r="AA149" i="19"/>
  <c r="AB149" i="19" s="1"/>
  <c r="AA15" i="20"/>
  <c r="AB15" i="20" s="1"/>
  <c r="L58" i="18"/>
  <c r="L76" i="18"/>
  <c r="L75" i="18"/>
  <c r="L81" i="18"/>
  <c r="AA85" i="18"/>
  <c r="AB85" i="18" s="1"/>
  <c r="L20" i="17"/>
  <c r="AA21" i="17"/>
  <c r="AB21" i="17" s="1"/>
  <c r="L37" i="17"/>
  <c r="L22" i="18"/>
  <c r="L23" i="18"/>
  <c r="L25" i="18"/>
  <c r="L33" i="18"/>
  <c r="AA65" i="18"/>
  <c r="AB65" i="18" s="1"/>
  <c r="L72" i="18"/>
  <c r="L16" i="19"/>
  <c r="AA39" i="20"/>
  <c r="AB39" i="20" s="1"/>
  <c r="AA79" i="20"/>
  <c r="AB79" i="20" s="1"/>
  <c r="L78" i="21"/>
  <c r="L75" i="21"/>
  <c r="L12" i="19"/>
  <c r="L11" i="19"/>
  <c r="R20" i="19"/>
  <c r="S20" i="19" s="1"/>
  <c r="Q20" i="19" s="1"/>
  <c r="AA38" i="19"/>
  <c r="AB38" i="19" s="1"/>
  <c r="AA67" i="19"/>
  <c r="AB67" i="19" s="1"/>
  <c r="L74" i="19"/>
  <c r="AA73" i="19"/>
  <c r="AB73" i="19" s="1"/>
  <c r="L82" i="19"/>
  <c r="AA79" i="19"/>
  <c r="AB79" i="19" s="1"/>
  <c r="L86" i="19"/>
  <c r="L85" i="19"/>
  <c r="AA121" i="19"/>
  <c r="AB121" i="19" s="1"/>
  <c r="L154" i="19"/>
  <c r="AA34" i="17"/>
  <c r="AB34" i="17" s="1"/>
  <c r="L32" i="18"/>
  <c r="L57" i="18"/>
  <c r="AA54" i="18"/>
  <c r="AB54" i="18" s="1"/>
  <c r="AA64" i="18"/>
  <c r="AB64" i="18" s="1"/>
  <c r="AA72" i="18"/>
  <c r="AB72" i="18" s="1"/>
  <c r="L80" i="18"/>
  <c r="AA5" i="19"/>
  <c r="AB5" i="19" s="1"/>
  <c r="L15" i="19"/>
  <c r="L14" i="19"/>
  <c r="L13" i="19"/>
  <c r="AA47" i="19"/>
  <c r="AB47" i="19" s="1"/>
  <c r="AA51" i="19"/>
  <c r="AB51" i="19" s="1"/>
  <c r="AA54" i="19"/>
  <c r="AB54" i="19" s="1"/>
  <c r="L79" i="19"/>
  <c r="L78" i="19"/>
  <c r="L93" i="19"/>
  <c r="AA111" i="19"/>
  <c r="AB111" i="19" s="1"/>
  <c r="AA145" i="19"/>
  <c r="AB145" i="19" s="1"/>
  <c r="AA10" i="20"/>
  <c r="AB10" i="20" s="1"/>
  <c r="AA95" i="21"/>
  <c r="AB95" i="21" s="1"/>
  <c r="L113" i="21"/>
  <c r="L112" i="21"/>
  <c r="L109" i="21"/>
  <c r="L110" i="21"/>
  <c r="L111" i="21"/>
  <c r="AA49" i="18"/>
  <c r="AB49" i="18" s="1"/>
  <c r="AA8" i="19"/>
  <c r="AB8" i="19" s="1"/>
  <c r="AA37" i="19"/>
  <c r="AB37" i="19" s="1"/>
  <c r="AA82" i="19"/>
  <c r="AB82" i="19" s="1"/>
  <c r="AA52" i="20"/>
  <c r="AB52" i="20" s="1"/>
  <c r="L9" i="18"/>
  <c r="AA12" i="18"/>
  <c r="AB12" i="18" s="1"/>
  <c r="L69" i="18"/>
  <c r="L72" i="19"/>
  <c r="AA75" i="19"/>
  <c r="AB75" i="19" s="1"/>
  <c r="AA120" i="19"/>
  <c r="AB120" i="19" s="1"/>
  <c r="AA124" i="19"/>
  <c r="AB124" i="19" s="1"/>
  <c r="L148" i="19"/>
  <c r="L150" i="19"/>
  <c r="L151" i="19"/>
  <c r="L69" i="20"/>
  <c r="L66" i="20"/>
  <c r="L67" i="20"/>
  <c r="L94" i="19"/>
  <c r="L33" i="20"/>
  <c r="L51" i="20"/>
  <c r="L52" i="20"/>
  <c r="L65" i="20"/>
  <c r="AA62" i="20"/>
  <c r="AB62" i="20" s="1"/>
  <c r="AA65" i="20"/>
  <c r="AB65" i="20" s="1"/>
  <c r="AA84" i="20"/>
  <c r="AB84" i="20" s="1"/>
  <c r="AA87" i="20"/>
  <c r="AB87" i="20" s="1"/>
  <c r="AA9" i="21"/>
  <c r="AB9" i="21" s="1"/>
  <c r="AA97" i="21"/>
  <c r="AB97" i="21" s="1"/>
  <c r="L89" i="19"/>
  <c r="L91" i="19"/>
  <c r="L144" i="19"/>
  <c r="L141" i="19"/>
  <c r="L156" i="19"/>
  <c r="L32" i="20"/>
  <c r="L44" i="20"/>
  <c r="L64" i="20"/>
  <c r="L94" i="20"/>
  <c r="L95" i="20"/>
  <c r="L53" i="21"/>
  <c r="L49" i="21"/>
  <c r="L50" i="21"/>
  <c r="L103" i="21"/>
  <c r="L99" i="21"/>
  <c r="L100" i="21"/>
  <c r="L63" i="22"/>
  <c r="L59" i="22"/>
  <c r="L60" i="22"/>
  <c r="L61" i="22"/>
  <c r="L30" i="19"/>
  <c r="L88" i="19"/>
  <c r="L102" i="19"/>
  <c r="L143" i="19"/>
  <c r="L140" i="19"/>
  <c r="L15" i="20"/>
  <c r="L14" i="20"/>
  <c r="L23" i="20"/>
  <c r="L50" i="20"/>
  <c r="L15" i="21"/>
  <c r="L11" i="21"/>
  <c r="L138" i="21"/>
  <c r="L134" i="21"/>
  <c r="L29" i="19"/>
  <c r="L31" i="19"/>
  <c r="L46" i="19"/>
  <c r="L101" i="19"/>
  <c r="L103" i="19"/>
  <c r="L120" i="19"/>
  <c r="L139" i="19"/>
  <c r="AA141" i="19"/>
  <c r="AB141" i="19" s="1"/>
  <c r="L155" i="19"/>
  <c r="L11" i="20"/>
  <c r="L12" i="20"/>
  <c r="L20" i="20"/>
  <c r="L21" i="20"/>
  <c r="L18" i="20"/>
  <c r="L19" i="20"/>
  <c r="L31" i="20"/>
  <c r="L41" i="20"/>
  <c r="L43" i="20"/>
  <c r="L49" i="20"/>
  <c r="AA4" i="21"/>
  <c r="AB4" i="21" s="1"/>
  <c r="L25" i="21"/>
  <c r="L26" i="21"/>
  <c r="L42" i="21"/>
  <c r="AA52" i="21"/>
  <c r="AB52" i="21" s="1"/>
  <c r="AA64" i="21"/>
  <c r="AB64" i="21" s="1"/>
  <c r="AA102" i="21"/>
  <c r="AB102" i="21" s="1"/>
  <c r="L36" i="23"/>
  <c r="L32" i="23"/>
  <c r="L23" i="19"/>
  <c r="L47" i="19"/>
  <c r="L121" i="19"/>
  <c r="L136" i="19"/>
  <c r="L9" i="20"/>
  <c r="L30" i="20"/>
  <c r="L63" i="20"/>
  <c r="L60" i="20"/>
  <c r="L89" i="20"/>
  <c r="AA22" i="21"/>
  <c r="AB22" i="21" s="1"/>
  <c r="AA96" i="21"/>
  <c r="AB96" i="21" s="1"/>
  <c r="AA105" i="21"/>
  <c r="AB105" i="21" s="1"/>
  <c r="AA131" i="21"/>
  <c r="AB131" i="21" s="1"/>
  <c r="L77" i="22"/>
  <c r="L73" i="22"/>
  <c r="AA22" i="23"/>
  <c r="AB22" i="23" s="1"/>
  <c r="AA16" i="19"/>
  <c r="AB16" i="19" s="1"/>
  <c r="L41" i="19"/>
  <c r="L43" i="19"/>
  <c r="L58" i="19"/>
  <c r="AA88" i="19"/>
  <c r="AB88" i="19" s="1"/>
  <c r="L110" i="19"/>
  <c r="L115" i="19"/>
  <c r="L117" i="19"/>
  <c r="L130" i="19"/>
  <c r="L131" i="19"/>
  <c r="AA7" i="20"/>
  <c r="AB7" i="20" s="1"/>
  <c r="L29" i="20"/>
  <c r="L28" i="20"/>
  <c r="L48" i="20"/>
  <c r="AA70" i="20"/>
  <c r="AB70" i="20" s="1"/>
  <c r="AA94" i="20"/>
  <c r="AB94" i="20" s="1"/>
  <c r="AA7" i="21"/>
  <c r="AB7" i="21" s="1"/>
  <c r="L14" i="21"/>
  <c r="AA16" i="21"/>
  <c r="AB16" i="21" s="1"/>
  <c r="R19" i="21" s="1"/>
  <c r="S19" i="21" s="1"/>
  <c r="Q19" i="21" s="1"/>
  <c r="Q22" i="21" s="1"/>
  <c r="AA28" i="21"/>
  <c r="AB28" i="21" s="1"/>
  <c r="AA76" i="21"/>
  <c r="AB76" i="21" s="1"/>
  <c r="L37" i="22"/>
  <c r="L33" i="22"/>
  <c r="L45" i="19"/>
  <c r="L59" i="19"/>
  <c r="L119" i="19"/>
  <c r="AA6" i="20"/>
  <c r="AB6" i="20" s="1"/>
  <c r="R19" i="20" s="1"/>
  <c r="S19" i="20" s="1"/>
  <c r="Q19" i="20" s="1"/>
  <c r="AA11" i="20"/>
  <c r="AB11" i="20" s="1"/>
  <c r="R20" i="20"/>
  <c r="S20" i="20" s="1"/>
  <c r="Q20" i="20" s="1"/>
  <c r="AA54" i="20"/>
  <c r="AB54" i="20" s="1"/>
  <c r="AA60" i="20"/>
  <c r="AB60" i="20" s="1"/>
  <c r="AA88" i="20"/>
  <c r="AB88" i="20" s="1"/>
  <c r="L93" i="20"/>
  <c r="AA93" i="21"/>
  <c r="AB93" i="21" s="1"/>
  <c r="AA147" i="21"/>
  <c r="AB147" i="21" s="1"/>
  <c r="AA12" i="19"/>
  <c r="AB12" i="19" s="1"/>
  <c r="AA28" i="19"/>
  <c r="AB28" i="19" s="1"/>
  <c r="L53" i="19"/>
  <c r="L55" i="19"/>
  <c r="L70" i="19"/>
  <c r="AA100" i="19"/>
  <c r="AB100" i="19" s="1"/>
  <c r="L127" i="19"/>
  <c r="AA138" i="19"/>
  <c r="AB138" i="19" s="1"/>
  <c r="AA85" i="20"/>
  <c r="AB85" i="20" s="1"/>
  <c r="AA21" i="21"/>
  <c r="AB21" i="21" s="1"/>
  <c r="L76" i="21"/>
  <c r="AA4" i="23"/>
  <c r="AB4" i="23" s="1"/>
  <c r="L70" i="18"/>
  <c r="L8" i="19"/>
  <c r="L71" i="19"/>
  <c r="AA129" i="19"/>
  <c r="AB129" i="19" s="1"/>
  <c r="L13" i="20"/>
  <c r="AA21" i="20"/>
  <c r="AB21" i="20" s="1"/>
  <c r="AA25" i="20"/>
  <c r="AB25" i="20" s="1"/>
  <c r="AA44" i="20"/>
  <c r="AB44" i="20" s="1"/>
  <c r="L91" i="20"/>
  <c r="L90" i="20"/>
  <c r="AA90" i="20"/>
  <c r="AB90" i="20" s="1"/>
  <c r="L37" i="21"/>
  <c r="L38" i="21"/>
  <c r="L54" i="21"/>
  <c r="L104" i="21"/>
  <c r="AA104" i="21"/>
  <c r="AB104" i="21" s="1"/>
  <c r="AA43" i="23"/>
  <c r="AB43" i="23" s="1"/>
  <c r="AA53" i="23"/>
  <c r="AB53" i="23" s="1"/>
  <c r="L87" i="20"/>
  <c r="L65" i="21"/>
  <c r="L62" i="21"/>
  <c r="AA63" i="21"/>
  <c r="AB63" i="21" s="1"/>
  <c r="L77" i="21"/>
  <c r="L74" i="21"/>
  <c r="AA75" i="21"/>
  <c r="AB75" i="21" s="1"/>
  <c r="AA111" i="21"/>
  <c r="AB111" i="21" s="1"/>
  <c r="AA4" i="22"/>
  <c r="AB4" i="22" s="1"/>
  <c r="R19" i="22" s="1"/>
  <c r="S19" i="22" s="1"/>
  <c r="Q19" i="22" s="1"/>
  <c r="Q22" i="22" s="1"/>
  <c r="L19" i="22"/>
  <c r="L16" i="22"/>
  <c r="L20" i="22"/>
  <c r="AA31" i="22"/>
  <c r="AB31" i="22" s="1"/>
  <c r="AA34" i="22"/>
  <c r="AB34" i="22" s="1"/>
  <c r="AA47" i="22"/>
  <c r="AB47" i="22" s="1"/>
  <c r="AA67" i="22"/>
  <c r="AB67" i="22" s="1"/>
  <c r="L74" i="22"/>
  <c r="AA18" i="23"/>
  <c r="AB18" i="23" s="1"/>
  <c r="L33" i="23"/>
  <c r="AA91" i="23"/>
  <c r="AB91" i="23" s="1"/>
  <c r="AA7" i="24"/>
  <c r="AB7" i="24" s="1"/>
  <c r="L79" i="24"/>
  <c r="L77" i="24"/>
  <c r="L78" i="24"/>
  <c r="AA74" i="23"/>
  <c r="AB74" i="23" s="1"/>
  <c r="L61" i="20"/>
  <c r="L58" i="20"/>
  <c r="L85" i="20"/>
  <c r="L82" i="20"/>
  <c r="L20" i="21"/>
  <c r="L28" i="21"/>
  <c r="L40" i="21"/>
  <c r="L52" i="21"/>
  <c r="L60" i="21"/>
  <c r="L72" i="21"/>
  <c r="L102" i="21"/>
  <c r="L18" i="22"/>
  <c r="L13" i="23"/>
  <c r="L46" i="20"/>
  <c r="L27" i="21"/>
  <c r="L24" i="21"/>
  <c r="AA25" i="21"/>
  <c r="AB25" i="21" s="1"/>
  <c r="L39" i="21"/>
  <c r="L36" i="21"/>
  <c r="AA37" i="21"/>
  <c r="AB37" i="21" s="1"/>
  <c r="L51" i="21"/>
  <c r="L48" i="21"/>
  <c r="AA49" i="21"/>
  <c r="AB49" i="21" s="1"/>
  <c r="L88" i="21"/>
  <c r="L98" i="21"/>
  <c r="AA99" i="21"/>
  <c r="AB99" i="21" s="1"/>
  <c r="L124" i="21"/>
  <c r="L137" i="21"/>
  <c r="AA152" i="21"/>
  <c r="AB152" i="21" s="1"/>
  <c r="L62" i="22"/>
  <c r="L41" i="23"/>
  <c r="AA58" i="20"/>
  <c r="AB58" i="20" s="1"/>
  <c r="AA82" i="20"/>
  <c r="AB82" i="20" s="1"/>
  <c r="L10" i="21"/>
  <c r="R21" i="21"/>
  <c r="S21" i="21" s="1"/>
  <c r="Q21" i="21" s="1"/>
  <c r="L21" i="21"/>
  <c r="L23" i="21"/>
  <c r="L82" i="21"/>
  <c r="L91" i="21"/>
  <c r="L101" i="21"/>
  <c r="L108" i="21"/>
  <c r="L118" i="21"/>
  <c r="L127" i="21"/>
  <c r="AA146" i="21"/>
  <c r="AB146" i="21" s="1"/>
  <c r="L9" i="22"/>
  <c r="L36" i="22"/>
  <c r="AA39" i="22"/>
  <c r="AB39" i="22" s="1"/>
  <c r="L37" i="23"/>
  <c r="L115" i="23"/>
  <c r="L54" i="20"/>
  <c r="L75" i="20"/>
  <c r="L78" i="20"/>
  <c r="L9" i="21"/>
  <c r="L87" i="21"/>
  <c r="L97" i="21"/>
  <c r="L123" i="21"/>
  <c r="L140" i="21"/>
  <c r="AA17" i="22"/>
  <c r="AB17" i="22" s="1"/>
  <c r="L32" i="22"/>
  <c r="L35" i="22"/>
  <c r="AA42" i="22"/>
  <c r="AB42" i="22" s="1"/>
  <c r="AA61" i="22"/>
  <c r="AB61" i="22" s="1"/>
  <c r="L19" i="23"/>
  <c r="L34" i="23"/>
  <c r="L35" i="23"/>
  <c r="L31" i="23"/>
  <c r="AA12" i="20"/>
  <c r="AB12" i="20" s="1"/>
  <c r="AA28" i="20"/>
  <c r="AB28" i="20" s="1"/>
  <c r="L12" i="21"/>
  <c r="AA59" i="21"/>
  <c r="AB59" i="21" s="1"/>
  <c r="AA71" i="21"/>
  <c r="AB71" i="21" s="1"/>
  <c r="AA82" i="21"/>
  <c r="AB82" i="21" s="1"/>
  <c r="L90" i="21"/>
  <c r="AA118" i="21"/>
  <c r="AB118" i="21" s="1"/>
  <c r="L126" i="21"/>
  <c r="L136" i="21"/>
  <c r="AA14" i="22"/>
  <c r="AB14" i="22" s="1"/>
  <c r="L75" i="22"/>
  <c r="L71" i="22"/>
  <c r="AA5" i="23"/>
  <c r="AB5" i="23" s="1"/>
  <c r="L12" i="23"/>
  <c r="L8" i="23"/>
  <c r="L9" i="23"/>
  <c r="AA12" i="23"/>
  <c r="AB12" i="23" s="1"/>
  <c r="AA16" i="23"/>
  <c r="AB16" i="23" s="1"/>
  <c r="AA68" i="23"/>
  <c r="AB68" i="23" s="1"/>
  <c r="AA76" i="23"/>
  <c r="AB76" i="23" s="1"/>
  <c r="L111" i="23"/>
  <c r="AA80" i="20"/>
  <c r="AB80" i="20" s="1"/>
  <c r="AA23" i="21"/>
  <c r="AB23" i="21" s="1"/>
  <c r="AA35" i="21"/>
  <c r="AB35" i="21" s="1"/>
  <c r="AA47" i="21"/>
  <c r="AB47" i="21" s="1"/>
  <c r="AA58" i="21"/>
  <c r="AB58" i="21" s="1"/>
  <c r="AA70" i="21"/>
  <c r="AB70" i="21" s="1"/>
  <c r="AA87" i="21"/>
  <c r="AB87" i="21" s="1"/>
  <c r="AA123" i="21"/>
  <c r="AB123" i="21" s="1"/>
  <c r="L142" i="21"/>
  <c r="AA151" i="21"/>
  <c r="AB151" i="21" s="1"/>
  <c r="L8" i="22"/>
  <c r="L47" i="22"/>
  <c r="L48" i="22"/>
  <c r="AA48" i="22"/>
  <c r="AB48" i="22" s="1"/>
  <c r="AA68" i="22"/>
  <c r="AB68" i="22" s="1"/>
  <c r="AA40" i="23"/>
  <c r="AB40" i="23" s="1"/>
  <c r="AA44" i="23"/>
  <c r="AB44" i="23" s="1"/>
  <c r="L116" i="23"/>
  <c r="AA8" i="24"/>
  <c r="AB8" i="24" s="1"/>
  <c r="L39" i="20"/>
  <c r="L40" i="20"/>
  <c r="L73" i="20"/>
  <c r="L56" i="21"/>
  <c r="L79" i="21"/>
  <c r="L89" i="21"/>
  <c r="L106" i="21"/>
  <c r="L115" i="21"/>
  <c r="L125" i="21"/>
  <c r="L11" i="22"/>
  <c r="AA25" i="22"/>
  <c r="AB25" i="22" s="1"/>
  <c r="AA35" i="22"/>
  <c r="AB35" i="22" s="1"/>
  <c r="AA38" i="22"/>
  <c r="AB38" i="22" s="1"/>
  <c r="AA57" i="22"/>
  <c r="AB57" i="22" s="1"/>
  <c r="AA71" i="22"/>
  <c r="AB71" i="22" s="1"/>
  <c r="L18" i="23"/>
  <c r="AA61" i="23"/>
  <c r="AB61" i="23" s="1"/>
  <c r="AA64" i="23"/>
  <c r="AB64" i="23" s="1"/>
  <c r="L64" i="22"/>
  <c r="L76" i="22"/>
  <c r="L40" i="23"/>
  <c r="AA48" i="23"/>
  <c r="AB48" i="23" s="1"/>
  <c r="AA80" i="23"/>
  <c r="AB80" i="23" s="1"/>
  <c r="L75" i="24"/>
  <c r="L7" i="22"/>
  <c r="L39" i="23"/>
  <c r="AA63" i="23"/>
  <c r="AB63" i="23" s="1"/>
  <c r="AA92" i="23"/>
  <c r="AB92" i="23" s="1"/>
  <c r="L114" i="23"/>
  <c r="R20" i="24"/>
  <c r="S20" i="24" s="1"/>
  <c r="Q20" i="24" s="1"/>
  <c r="AA24" i="24"/>
  <c r="AB24" i="24" s="1"/>
  <c r="L42" i="24"/>
  <c r="L55" i="24"/>
  <c r="L74" i="24"/>
  <c r="L9" i="26"/>
  <c r="L8" i="26"/>
  <c r="L11" i="23"/>
  <c r="AA36" i="23"/>
  <c r="AB36" i="23" s="1"/>
  <c r="L110" i="23"/>
  <c r="L82" i="24"/>
  <c r="L81" i="24"/>
  <c r="L80" i="24"/>
  <c r="L21" i="22"/>
  <c r="L54" i="22"/>
  <c r="L57" i="22"/>
  <c r="L70" i="22"/>
  <c r="L10" i="23"/>
  <c r="AA8" i="23"/>
  <c r="AB8" i="23" s="1"/>
  <c r="L45" i="23"/>
  <c r="L54" i="23"/>
  <c r="AA75" i="23"/>
  <c r="AB75" i="23" s="1"/>
  <c r="L58" i="24"/>
  <c r="L57" i="24"/>
  <c r="L56" i="24"/>
  <c r="L30" i="25"/>
  <c r="L28" i="25"/>
  <c r="L27" i="25"/>
  <c r="L50" i="22"/>
  <c r="L109" i="23"/>
  <c r="AA41" i="24"/>
  <c r="AB41" i="24" s="1"/>
  <c r="L51" i="24"/>
  <c r="L54" i="24"/>
  <c r="AA106" i="24"/>
  <c r="AB106" i="24" s="1"/>
  <c r="L26" i="25"/>
  <c r="L17" i="22"/>
  <c r="L28" i="22"/>
  <c r="L38" i="23"/>
  <c r="L53" i="23"/>
  <c r="AA87" i="23"/>
  <c r="AB87" i="23" s="1"/>
  <c r="L155" i="21"/>
  <c r="L30" i="22"/>
  <c r="L42" i="22"/>
  <c r="L52" i="22"/>
  <c r="AA50" i="23"/>
  <c r="AB50" i="23" s="1"/>
  <c r="R19" i="23" s="1"/>
  <c r="S19" i="23" s="1"/>
  <c r="Q19" i="23" s="1"/>
  <c r="Q22" i="23" s="1"/>
  <c r="AA56" i="23"/>
  <c r="AB56" i="23" s="1"/>
  <c r="L108" i="23"/>
  <c r="L41" i="24"/>
  <c r="L39" i="24"/>
  <c r="AA57" i="24"/>
  <c r="AB57" i="24" s="1"/>
  <c r="L44" i="22"/>
  <c r="AA69" i="22"/>
  <c r="AB69" i="22" s="1"/>
  <c r="AA6" i="23"/>
  <c r="AB6" i="23" s="1"/>
  <c r="AA29" i="23"/>
  <c r="AB29" i="23" s="1"/>
  <c r="L50" i="24"/>
  <c r="L53" i="24"/>
  <c r="L152" i="21"/>
  <c r="AA49" i="22"/>
  <c r="AB49" i="22" s="1"/>
  <c r="L16" i="23"/>
  <c r="L17" i="23"/>
  <c r="L15" i="23"/>
  <c r="L20" i="23"/>
  <c r="L24" i="23"/>
  <c r="L25" i="23"/>
  <c r="L26" i="23"/>
  <c r="AA34" i="23"/>
  <c r="AB34" i="23" s="1"/>
  <c r="L51" i="23"/>
  <c r="L57" i="23"/>
  <c r="L56" i="23"/>
  <c r="AA28" i="24"/>
  <c r="AB28" i="24" s="1"/>
  <c r="AA37" i="24"/>
  <c r="AB37" i="24" s="1"/>
  <c r="AA40" i="24"/>
  <c r="AB40" i="24" s="1"/>
  <c r="AA43" i="24"/>
  <c r="AB43" i="24" s="1"/>
  <c r="L76" i="24"/>
  <c r="L22" i="25"/>
  <c r="AA21" i="24"/>
  <c r="AB21" i="24" s="1"/>
  <c r="AA22" i="24"/>
  <c r="AB22" i="24" s="1"/>
  <c r="AA48" i="24"/>
  <c r="AB48" i="24" s="1"/>
  <c r="AA67" i="24"/>
  <c r="AB67" i="24" s="1"/>
  <c r="L20" i="25"/>
  <c r="AA20" i="25"/>
  <c r="AB20" i="25" s="1"/>
  <c r="AA41" i="25"/>
  <c r="AB41" i="25" s="1"/>
  <c r="AA85" i="25"/>
  <c r="AB85" i="25" s="1"/>
  <c r="AA26" i="26"/>
  <c r="AB26" i="26" s="1"/>
  <c r="L108" i="30"/>
  <c r="L107" i="30"/>
  <c r="L104" i="30"/>
  <c r="L107" i="23"/>
  <c r="AA111" i="23"/>
  <c r="AB111" i="23" s="1"/>
  <c r="L40" i="24"/>
  <c r="L37" i="24"/>
  <c r="L49" i="24"/>
  <c r="L48" i="24"/>
  <c r="L46" i="24"/>
  <c r="AA52" i="24"/>
  <c r="AB52" i="24" s="1"/>
  <c r="AA66" i="24"/>
  <c r="AB66" i="24" s="1"/>
  <c r="AA92" i="24"/>
  <c r="AB92" i="24" s="1"/>
  <c r="L9" i="25"/>
  <c r="L8" i="25"/>
  <c r="L19" i="25"/>
  <c r="L66" i="25"/>
  <c r="L65" i="25"/>
  <c r="L64" i="25"/>
  <c r="L45" i="24"/>
  <c r="L14" i="26"/>
  <c r="L17" i="26"/>
  <c r="L106" i="23"/>
  <c r="L104" i="23"/>
  <c r="L12" i="24"/>
  <c r="L65" i="24"/>
  <c r="L73" i="24"/>
  <c r="L72" i="24"/>
  <c r="L93" i="24"/>
  <c r="AA91" i="24"/>
  <c r="AB91" i="24" s="1"/>
  <c r="AA30" i="25"/>
  <c r="AB30" i="25" s="1"/>
  <c r="AA40" i="25"/>
  <c r="AB40" i="25" s="1"/>
  <c r="AA62" i="25"/>
  <c r="AB62" i="25" s="1"/>
  <c r="L94" i="25"/>
  <c r="L91" i="25"/>
  <c r="L92" i="25"/>
  <c r="L7" i="26"/>
  <c r="L13" i="26"/>
  <c r="L63" i="23"/>
  <c r="L75" i="23"/>
  <c r="L87" i="23"/>
  <c r="L99" i="23"/>
  <c r="L14" i="24"/>
  <c r="L19" i="24"/>
  <c r="L64" i="24"/>
  <c r="L7" i="25"/>
  <c r="AA34" i="25"/>
  <c r="AB34" i="25" s="1"/>
  <c r="AA43" i="25"/>
  <c r="AB43" i="25" s="1"/>
  <c r="L62" i="25"/>
  <c r="L71" i="25"/>
  <c r="L72" i="25"/>
  <c r="AA81" i="25"/>
  <c r="AB81" i="25" s="1"/>
  <c r="L71" i="23"/>
  <c r="L83" i="23"/>
  <c r="L95" i="23"/>
  <c r="L9" i="24"/>
  <c r="L33" i="24"/>
  <c r="L32" i="24"/>
  <c r="AA36" i="24"/>
  <c r="AB36" i="24" s="1"/>
  <c r="L47" i="24"/>
  <c r="AA90" i="24"/>
  <c r="AB90" i="24" s="1"/>
  <c r="L106" i="24"/>
  <c r="L105" i="24"/>
  <c r="L104" i="24"/>
  <c r="AA108" i="24"/>
  <c r="AB108" i="24" s="1"/>
  <c r="AA15" i="25"/>
  <c r="AB15" i="25" s="1"/>
  <c r="AA39" i="25"/>
  <c r="AB39" i="25" s="1"/>
  <c r="AA46" i="25"/>
  <c r="AB46" i="25" s="1"/>
  <c r="AA50" i="25"/>
  <c r="AB50" i="25" s="1"/>
  <c r="L68" i="23"/>
  <c r="L80" i="23"/>
  <c r="L92" i="23"/>
  <c r="AA104" i="23"/>
  <c r="AB104" i="23" s="1"/>
  <c r="L16" i="24"/>
  <c r="L27" i="24"/>
  <c r="L24" i="24"/>
  <c r="L29" i="24"/>
  <c r="AA34" i="24"/>
  <c r="AB34" i="24" s="1"/>
  <c r="AA44" i="24"/>
  <c r="AB44" i="24" s="1"/>
  <c r="AA69" i="24"/>
  <c r="AB69" i="24" s="1"/>
  <c r="AA81" i="24"/>
  <c r="AB81" i="24" s="1"/>
  <c r="L102" i="24"/>
  <c r="AA29" i="25"/>
  <c r="AB29" i="25" s="1"/>
  <c r="AA58" i="25"/>
  <c r="AB58" i="25" s="1"/>
  <c r="AA8" i="26"/>
  <c r="AB8" i="26" s="1"/>
  <c r="AA17" i="26"/>
  <c r="AB17" i="26" s="1"/>
  <c r="AA99" i="23"/>
  <c r="AB99" i="23" s="1"/>
  <c r="AA10" i="24"/>
  <c r="AB10" i="24" s="1"/>
  <c r="L25" i="24"/>
  <c r="L26" i="24"/>
  <c r="L23" i="24"/>
  <c r="AA61" i="24"/>
  <c r="AB61" i="24" s="1"/>
  <c r="L97" i="24"/>
  <c r="L96" i="24"/>
  <c r="AA4" i="25"/>
  <c r="AB4" i="25" s="1"/>
  <c r="R19" i="25" s="1"/>
  <c r="S19" i="25" s="1"/>
  <c r="Q19" i="25" s="1"/>
  <c r="Q22" i="25" s="1"/>
  <c r="AA42" i="25"/>
  <c r="AB42" i="25" s="1"/>
  <c r="AA86" i="25"/>
  <c r="AB86" i="25" s="1"/>
  <c r="AA9" i="24"/>
  <c r="AB9" i="24" s="1"/>
  <c r="R19" i="24" s="1"/>
  <c r="S19" i="24" s="1"/>
  <c r="Q19" i="24" s="1"/>
  <c r="Q22" i="24" s="1"/>
  <c r="L31" i="24"/>
  <c r="L71" i="24"/>
  <c r="AA13" i="25"/>
  <c r="AB13" i="25" s="1"/>
  <c r="AA28" i="25"/>
  <c r="AB28" i="25" s="1"/>
  <c r="L45" i="25"/>
  <c r="AA61" i="25"/>
  <c r="AB61" i="25" s="1"/>
  <c r="L20" i="29"/>
  <c r="L22" i="29"/>
  <c r="L21" i="29"/>
  <c r="L25" i="29"/>
  <c r="L23" i="29"/>
  <c r="AA67" i="25"/>
  <c r="AB67" i="25" s="1"/>
  <c r="AA80" i="25"/>
  <c r="AB80" i="25" s="1"/>
  <c r="L90" i="25"/>
  <c r="AA93" i="25"/>
  <c r="AB93" i="25" s="1"/>
  <c r="AA12" i="26"/>
  <c r="AB12" i="26" s="1"/>
  <c r="L34" i="26"/>
  <c r="L44" i="26"/>
  <c r="AA43" i="27"/>
  <c r="AB43" i="27" s="1"/>
  <c r="L49" i="27"/>
  <c r="L69" i="28"/>
  <c r="L66" i="28"/>
  <c r="L67" i="28"/>
  <c r="L68" i="28"/>
  <c r="AA45" i="34"/>
  <c r="AB45" i="34" s="1"/>
  <c r="L43" i="25"/>
  <c r="L18" i="26"/>
  <c r="L39" i="26"/>
  <c r="AA40" i="26"/>
  <c r="AB40" i="26" s="1"/>
  <c r="AA50" i="26"/>
  <c r="AB50" i="26" s="1"/>
  <c r="AA10" i="27"/>
  <c r="AB10" i="27" s="1"/>
  <c r="L69" i="27"/>
  <c r="L94" i="24"/>
  <c r="L103" i="24"/>
  <c r="L13" i="25"/>
  <c r="L21" i="25"/>
  <c r="L58" i="25"/>
  <c r="L60" i="25"/>
  <c r="L59" i="25"/>
  <c r="AA64" i="25"/>
  <c r="AB64" i="25" s="1"/>
  <c r="AA9" i="26"/>
  <c r="AB9" i="26" s="1"/>
  <c r="AA32" i="26"/>
  <c r="AB32" i="26" s="1"/>
  <c r="L43" i="26"/>
  <c r="L42" i="26"/>
  <c r="L21" i="27"/>
  <c r="L63" i="27"/>
  <c r="L61" i="27"/>
  <c r="L62" i="27"/>
  <c r="AA69" i="27"/>
  <c r="AB69" i="27" s="1"/>
  <c r="L13" i="24"/>
  <c r="L21" i="24"/>
  <c r="L29" i="25"/>
  <c r="L54" i="25"/>
  <c r="L61" i="25"/>
  <c r="L70" i="25"/>
  <c r="AA73" i="25"/>
  <c r="AB73" i="25" s="1"/>
  <c r="AA54" i="26"/>
  <c r="AB54" i="26" s="1"/>
  <c r="AA13" i="27"/>
  <c r="AB13" i="27" s="1"/>
  <c r="AA18" i="27"/>
  <c r="AB18" i="27" s="1"/>
  <c r="AA30" i="27"/>
  <c r="AB30" i="27" s="1"/>
  <c r="AA34" i="27"/>
  <c r="AB34" i="27" s="1"/>
  <c r="AA42" i="27"/>
  <c r="AB42" i="27" s="1"/>
  <c r="AA45" i="27"/>
  <c r="AB45" i="27" s="1"/>
  <c r="AA56" i="27"/>
  <c r="AB56" i="27" s="1"/>
  <c r="L59" i="27"/>
  <c r="AA19" i="29"/>
  <c r="AB19" i="29" s="1"/>
  <c r="AA81" i="29"/>
  <c r="AB81" i="29" s="1"/>
  <c r="L17" i="24"/>
  <c r="AA51" i="25"/>
  <c r="AB51" i="25" s="1"/>
  <c r="AA90" i="25"/>
  <c r="AB90" i="25" s="1"/>
  <c r="AA2" i="26"/>
  <c r="AB2" i="26" s="1"/>
  <c r="L41" i="26"/>
  <c r="L40" i="26"/>
  <c r="AA12" i="27"/>
  <c r="AB12" i="27" s="1"/>
  <c r="L19" i="27"/>
  <c r="L16" i="27"/>
  <c r="AA29" i="27"/>
  <c r="AB29" i="27" s="1"/>
  <c r="L68" i="27"/>
  <c r="AA75" i="27"/>
  <c r="AB75" i="27" s="1"/>
  <c r="AA22" i="25"/>
  <c r="AB22" i="25" s="1"/>
  <c r="L68" i="25"/>
  <c r="AA69" i="25"/>
  <c r="AB69" i="25" s="1"/>
  <c r="L85" i="25"/>
  <c r="L86" i="25"/>
  <c r="L93" i="25"/>
  <c r="L16" i="26"/>
  <c r="L20" i="26"/>
  <c r="L21" i="26"/>
  <c r="AA53" i="26"/>
  <c r="AB53" i="26" s="1"/>
  <c r="AA8" i="27"/>
  <c r="AB8" i="27" s="1"/>
  <c r="L15" i="27"/>
  <c r="L44" i="27"/>
  <c r="AA44" i="27"/>
  <c r="AB44" i="27" s="1"/>
  <c r="L38" i="28"/>
  <c r="AA73" i="28"/>
  <c r="AB73" i="28" s="1"/>
  <c r="AA76" i="28"/>
  <c r="AB76" i="28" s="1"/>
  <c r="L67" i="24"/>
  <c r="L91" i="24"/>
  <c r="L84" i="25"/>
  <c r="AA83" i="25"/>
  <c r="AB83" i="25" s="1"/>
  <c r="L89" i="25"/>
  <c r="L37" i="26"/>
  <c r="AA34" i="26"/>
  <c r="AB34" i="26" s="1"/>
  <c r="AA37" i="26"/>
  <c r="AB37" i="26" s="1"/>
  <c r="L45" i="26"/>
  <c r="AA71" i="27"/>
  <c r="AB71" i="27" s="1"/>
  <c r="L78" i="27"/>
  <c r="L76" i="27"/>
  <c r="L74" i="27"/>
  <c r="L82" i="28"/>
  <c r="L79" i="28"/>
  <c r="L15" i="26"/>
  <c r="AA29" i="26"/>
  <c r="AB29" i="26" s="1"/>
  <c r="L33" i="26"/>
  <c r="AA52" i="26"/>
  <c r="AB52" i="26" s="1"/>
  <c r="AA7" i="27"/>
  <c r="AB7" i="27" s="1"/>
  <c r="R19" i="27" s="1"/>
  <c r="S19" i="27" s="1"/>
  <c r="Q19" i="27" s="1"/>
  <c r="Q22" i="27" s="1"/>
  <c r="AA11" i="27"/>
  <c r="AB11" i="27" s="1"/>
  <c r="L17" i="28"/>
  <c r="L14" i="28"/>
  <c r="L13" i="28"/>
  <c r="L34" i="25"/>
  <c r="L42" i="25"/>
  <c r="L69" i="25"/>
  <c r="L76" i="25"/>
  <c r="AA89" i="25"/>
  <c r="AB89" i="25" s="1"/>
  <c r="R21" i="26"/>
  <c r="S21" i="26" s="1"/>
  <c r="Q21" i="26" s="1"/>
  <c r="L36" i="26"/>
  <c r="AA50" i="27"/>
  <c r="AB50" i="27" s="1"/>
  <c r="AA61" i="27"/>
  <c r="AB61" i="27" s="1"/>
  <c r="L67" i="27"/>
  <c r="L64" i="27"/>
  <c r="AA67" i="27"/>
  <c r="AB67" i="27" s="1"/>
  <c r="AA86" i="27"/>
  <c r="AB86" i="27" s="1"/>
  <c r="AA26" i="28"/>
  <c r="AB26" i="28" s="1"/>
  <c r="L41" i="28"/>
  <c r="L40" i="28"/>
  <c r="L45" i="27"/>
  <c r="L48" i="27"/>
  <c r="AA60" i="27"/>
  <c r="AB60" i="27" s="1"/>
  <c r="AA35" i="28"/>
  <c r="AB35" i="28" s="1"/>
  <c r="R20" i="34"/>
  <c r="S20" i="34" s="1"/>
  <c r="Q20" i="34" s="1"/>
  <c r="L78" i="25"/>
  <c r="L43" i="27"/>
  <c r="L57" i="27"/>
  <c r="L87" i="27"/>
  <c r="L85" i="27"/>
  <c r="L84" i="27"/>
  <c r="L16" i="28"/>
  <c r="L23" i="28"/>
  <c r="L20" i="28"/>
  <c r="AA72" i="28"/>
  <c r="AB72" i="28" s="1"/>
  <c r="AA75" i="28"/>
  <c r="AB75" i="28" s="1"/>
  <c r="AA78" i="28"/>
  <c r="AB78" i="28" s="1"/>
  <c r="AA18" i="29"/>
  <c r="AB18" i="29" s="1"/>
  <c r="AA67" i="29"/>
  <c r="AB67" i="29" s="1"/>
  <c r="AA48" i="27"/>
  <c r="AB48" i="27" s="1"/>
  <c r="L53" i="27"/>
  <c r="L66" i="27"/>
  <c r="L7" i="28"/>
  <c r="AA24" i="28"/>
  <c r="AB24" i="28" s="1"/>
  <c r="L48" i="28"/>
  <c r="L78" i="28"/>
  <c r="L80" i="28"/>
  <c r="L24" i="29"/>
  <c r="L42" i="27"/>
  <c r="L55" i="27"/>
  <c r="L37" i="28"/>
  <c r="L47" i="28"/>
  <c r="L51" i="27"/>
  <c r="R21" i="28"/>
  <c r="S21" i="28" s="1"/>
  <c r="Q21" i="28" s="1"/>
  <c r="AA19" i="28"/>
  <c r="AB19" i="28" s="1"/>
  <c r="AA29" i="28"/>
  <c r="AB29" i="28" s="1"/>
  <c r="L46" i="28"/>
  <c r="AA80" i="28"/>
  <c r="AB80" i="28" s="1"/>
  <c r="AA95" i="25"/>
  <c r="AB95" i="25" s="1"/>
  <c r="AA20" i="26"/>
  <c r="AB20" i="26" s="1"/>
  <c r="L33" i="27"/>
  <c r="L54" i="27"/>
  <c r="L75" i="27"/>
  <c r="L72" i="27"/>
  <c r="AA83" i="27"/>
  <c r="AB83" i="27" s="1"/>
  <c r="AA87" i="27"/>
  <c r="AB87" i="27" s="1"/>
  <c r="L45" i="28"/>
  <c r="AA63" i="28"/>
  <c r="AB63" i="28" s="1"/>
  <c r="L33" i="30"/>
  <c r="L29" i="30"/>
  <c r="L31" i="27"/>
  <c r="L71" i="27"/>
  <c r="L80" i="27"/>
  <c r="L86" i="27"/>
  <c r="AA3" i="28"/>
  <c r="AB3" i="28" s="1"/>
  <c r="L34" i="28"/>
  <c r="L44" i="28"/>
  <c r="AA50" i="28"/>
  <c r="AB50" i="28" s="1"/>
  <c r="L86" i="28"/>
  <c r="AA4" i="29"/>
  <c r="AB4" i="29" s="1"/>
  <c r="L37" i="29"/>
  <c r="L33" i="29"/>
  <c r="L34" i="29"/>
  <c r="L35" i="29"/>
  <c r="AA59" i="29"/>
  <c r="AB59" i="29" s="1"/>
  <c r="L55" i="26"/>
  <c r="L11" i="27"/>
  <c r="L12" i="27"/>
  <c r="AA19" i="27"/>
  <c r="AB19" i="27" s="1"/>
  <c r="L27" i="27"/>
  <c r="L28" i="27"/>
  <c r="AA72" i="27"/>
  <c r="AB72" i="27" s="1"/>
  <c r="AA80" i="27"/>
  <c r="AB80" i="27" s="1"/>
  <c r="AA11" i="28"/>
  <c r="AB11" i="28" s="1"/>
  <c r="L18" i="28"/>
  <c r="AA18" i="28"/>
  <c r="AB18" i="28" s="1"/>
  <c r="L43" i="28"/>
  <c r="L42" i="28"/>
  <c r="AA55" i="28"/>
  <c r="AB55" i="28" s="1"/>
  <c r="AA95" i="28"/>
  <c r="AB95" i="28" s="1"/>
  <c r="AA3" i="29"/>
  <c r="AB3" i="29" s="1"/>
  <c r="R19" i="29" s="1"/>
  <c r="S19" i="29" s="1"/>
  <c r="Q19" i="29" s="1"/>
  <c r="Q22" i="29" s="1"/>
  <c r="AA29" i="29"/>
  <c r="AB29" i="29" s="1"/>
  <c r="AA50" i="29"/>
  <c r="AB50" i="29" s="1"/>
  <c r="L82" i="25"/>
  <c r="L83" i="25"/>
  <c r="L35" i="26"/>
  <c r="L13" i="27"/>
  <c r="L18" i="27"/>
  <c r="L79" i="27"/>
  <c r="AA2" i="28"/>
  <c r="AB2" i="28" s="1"/>
  <c r="R19" i="28" s="1"/>
  <c r="S19" i="28" s="1"/>
  <c r="Q19" i="28" s="1"/>
  <c r="Q22" i="28" s="1"/>
  <c r="AA27" i="28"/>
  <c r="AB27" i="28" s="1"/>
  <c r="L39" i="28"/>
  <c r="AA49" i="28"/>
  <c r="AB49" i="28" s="1"/>
  <c r="AA47" i="30"/>
  <c r="AB47" i="30" s="1"/>
  <c r="L71" i="28"/>
  <c r="L72" i="28"/>
  <c r="L70" i="28"/>
  <c r="AA96" i="28"/>
  <c r="AB96" i="28" s="1"/>
  <c r="AA13" i="29"/>
  <c r="AB13" i="29" s="1"/>
  <c r="AA15" i="29"/>
  <c r="AB15" i="29" s="1"/>
  <c r="L26" i="29"/>
  <c r="L27" i="29"/>
  <c r="AA36" i="29"/>
  <c r="AB36" i="29" s="1"/>
  <c r="AA56" i="29"/>
  <c r="AB56" i="29" s="1"/>
  <c r="AA80" i="29"/>
  <c r="AB80" i="29" s="1"/>
  <c r="L42" i="30"/>
  <c r="AA79" i="30"/>
  <c r="AB79" i="30" s="1"/>
  <c r="AA85" i="30"/>
  <c r="AB85" i="30" s="1"/>
  <c r="AA3" i="31"/>
  <c r="AB3" i="31" s="1"/>
  <c r="R19" i="31" s="1"/>
  <c r="S19" i="31" s="1"/>
  <c r="Q19" i="31" s="1"/>
  <c r="Q22" i="31" s="1"/>
  <c r="L10" i="31"/>
  <c r="L8" i="31"/>
  <c r="L27" i="33"/>
  <c r="L28" i="33"/>
  <c r="L26" i="33"/>
  <c r="L87" i="28"/>
  <c r="AA26" i="29"/>
  <c r="AB26" i="29" s="1"/>
  <c r="AA35" i="29"/>
  <c r="AB35" i="29" s="1"/>
  <c r="L52" i="29"/>
  <c r="AA58" i="29"/>
  <c r="AB58" i="29" s="1"/>
  <c r="AA66" i="29"/>
  <c r="AB66" i="29" s="1"/>
  <c r="AA79" i="29"/>
  <c r="AB79" i="29" s="1"/>
  <c r="AA18" i="30"/>
  <c r="AB18" i="30" s="1"/>
  <c r="AA23" i="30"/>
  <c r="AB23" i="30" s="1"/>
  <c r="AA35" i="30"/>
  <c r="AB35" i="30" s="1"/>
  <c r="AA46" i="30"/>
  <c r="AB46" i="30" s="1"/>
  <c r="AA52" i="30"/>
  <c r="AB52" i="30" s="1"/>
  <c r="L50" i="31"/>
  <c r="AA41" i="32"/>
  <c r="AB41" i="32" s="1"/>
  <c r="L59" i="28"/>
  <c r="L60" i="28"/>
  <c r="L57" i="28"/>
  <c r="L58" i="28"/>
  <c r="L65" i="28"/>
  <c r="L9" i="29"/>
  <c r="AA20" i="29"/>
  <c r="AB20" i="29" s="1"/>
  <c r="L49" i="29"/>
  <c r="L57" i="29"/>
  <c r="AA70" i="29"/>
  <c r="AB70" i="29" s="1"/>
  <c r="AA78" i="29"/>
  <c r="AB78" i="29" s="1"/>
  <c r="L40" i="30"/>
  <c r="L58" i="30"/>
  <c r="L55" i="28"/>
  <c r="L8" i="29"/>
  <c r="L7" i="29"/>
  <c r="L42" i="29"/>
  <c r="L48" i="29"/>
  <c r="L55" i="30"/>
  <c r="L51" i="30"/>
  <c r="L54" i="30"/>
  <c r="L85" i="30"/>
  <c r="L87" i="30"/>
  <c r="L86" i="30"/>
  <c r="L52" i="28"/>
  <c r="L85" i="28"/>
  <c r="L93" i="28"/>
  <c r="L92" i="28"/>
  <c r="AA92" i="28"/>
  <c r="AB92" i="28" s="1"/>
  <c r="L15" i="29"/>
  <c r="L32" i="29"/>
  <c r="AA53" i="29"/>
  <c r="AB53" i="29" s="1"/>
  <c r="AA57" i="29"/>
  <c r="AB57" i="29" s="1"/>
  <c r="AA64" i="29"/>
  <c r="AB64" i="29" s="1"/>
  <c r="AA84" i="29"/>
  <c r="AB84" i="29" s="1"/>
  <c r="AA5" i="30"/>
  <c r="AB5" i="30" s="1"/>
  <c r="AA72" i="30"/>
  <c r="AB72" i="30" s="1"/>
  <c r="L78" i="30"/>
  <c r="L83" i="30"/>
  <c r="AA96" i="30"/>
  <c r="AB96" i="30" s="1"/>
  <c r="AA40" i="28"/>
  <c r="AB40" i="28" s="1"/>
  <c r="AA65" i="28"/>
  <c r="AB65" i="28" s="1"/>
  <c r="L81" i="28"/>
  <c r="L19" i="29"/>
  <c r="L7" i="30"/>
  <c r="R20" i="30"/>
  <c r="S20" i="30" s="1"/>
  <c r="Q20" i="30" s="1"/>
  <c r="L15" i="28"/>
  <c r="L84" i="28"/>
  <c r="L91" i="28"/>
  <c r="AA91" i="28"/>
  <c r="AB91" i="28" s="1"/>
  <c r="L13" i="29"/>
  <c r="L18" i="29"/>
  <c r="L16" i="29"/>
  <c r="AA32" i="29"/>
  <c r="AB32" i="29" s="1"/>
  <c r="AA69" i="29"/>
  <c r="AB69" i="29" s="1"/>
  <c r="AA76" i="29"/>
  <c r="AB76" i="29" s="1"/>
  <c r="AA13" i="30"/>
  <c r="AB13" i="30" s="1"/>
  <c r="AA14" i="30"/>
  <c r="AB14" i="30" s="1"/>
  <c r="L37" i="30"/>
  <c r="L63" i="30"/>
  <c r="L62" i="30"/>
  <c r="L61" i="30"/>
  <c r="AA60" i="30"/>
  <c r="AB60" i="30" s="1"/>
  <c r="AA68" i="30"/>
  <c r="AB68" i="30" s="1"/>
  <c r="AA71" i="30"/>
  <c r="AB71" i="30" s="1"/>
  <c r="AA80" i="30"/>
  <c r="AB80" i="30" s="1"/>
  <c r="L35" i="28"/>
  <c r="AA52" i="28"/>
  <c r="AB52" i="28" s="1"/>
  <c r="L40" i="29"/>
  <c r="AA38" i="29"/>
  <c r="AB38" i="29" s="1"/>
  <c r="AA83" i="29"/>
  <c r="AB83" i="29" s="1"/>
  <c r="AA25" i="30"/>
  <c r="AB25" i="30" s="1"/>
  <c r="L8" i="30"/>
  <c r="L14" i="30"/>
  <c r="L12" i="30"/>
  <c r="AA15" i="30"/>
  <c r="AB15" i="30" s="1"/>
  <c r="AA24" i="30"/>
  <c r="AB24" i="30" s="1"/>
  <c r="L32" i="30"/>
  <c r="AA32" i="30"/>
  <c r="AB32" i="30" s="1"/>
  <c r="L64" i="30"/>
  <c r="AA61" i="30"/>
  <c r="AB61" i="30" s="1"/>
  <c r="AA44" i="31"/>
  <c r="AB44" i="31" s="1"/>
  <c r="AA7" i="32"/>
  <c r="AB7" i="32" s="1"/>
  <c r="AA32" i="32"/>
  <c r="AB32" i="32" s="1"/>
  <c r="AA19" i="30"/>
  <c r="AB19" i="30" s="1"/>
  <c r="L31" i="30"/>
  <c r="L45" i="30"/>
  <c r="AA51" i="30"/>
  <c r="AB51" i="30" s="1"/>
  <c r="L74" i="30"/>
  <c r="L51" i="29"/>
  <c r="L39" i="30"/>
  <c r="L44" i="30"/>
  <c r="AA44" i="30"/>
  <c r="AB44" i="30" s="1"/>
  <c r="AA67" i="30"/>
  <c r="AB67" i="30" s="1"/>
  <c r="AA74" i="30"/>
  <c r="AB74" i="30" s="1"/>
  <c r="L81" i="30"/>
  <c r="L30" i="30"/>
  <c r="AA50" i="30"/>
  <c r="AB50" i="30" s="1"/>
  <c r="L57" i="30"/>
  <c r="L73" i="30"/>
  <c r="L77" i="30"/>
  <c r="L105" i="30"/>
  <c r="L114" i="30"/>
  <c r="L113" i="30"/>
  <c r="L7" i="31"/>
  <c r="L68" i="29"/>
  <c r="L79" i="29"/>
  <c r="L80" i="29"/>
  <c r="L49" i="30"/>
  <c r="AA57" i="30"/>
  <c r="AB57" i="30" s="1"/>
  <c r="L67" i="30"/>
  <c r="L89" i="30"/>
  <c r="L95" i="30"/>
  <c r="AA95" i="30"/>
  <c r="AB95" i="30" s="1"/>
  <c r="AA22" i="31"/>
  <c r="AB22" i="31" s="1"/>
  <c r="L29" i="31"/>
  <c r="L25" i="31"/>
  <c r="L8" i="32"/>
  <c r="AA21" i="29"/>
  <c r="AB21" i="29" s="1"/>
  <c r="AA2" i="30"/>
  <c r="AB2" i="30" s="1"/>
  <c r="L13" i="30"/>
  <c r="L18" i="30"/>
  <c r="L19" i="30"/>
  <c r="AA36" i="30"/>
  <c r="AB36" i="30" s="1"/>
  <c r="L43" i="30"/>
  <c r="AA73" i="30"/>
  <c r="AB73" i="30" s="1"/>
  <c r="L80" i="30"/>
  <c r="AA77" i="30"/>
  <c r="AB77" i="30" s="1"/>
  <c r="L84" i="30"/>
  <c r="L111" i="30"/>
  <c r="L11" i="31"/>
  <c r="AA13" i="31"/>
  <c r="AB13" i="31" s="1"/>
  <c r="L22" i="31"/>
  <c r="L23" i="31"/>
  <c r="L20" i="31"/>
  <c r="L37" i="31"/>
  <c r="L35" i="31"/>
  <c r="AA33" i="32"/>
  <c r="AB33" i="32" s="1"/>
  <c r="AA44" i="29"/>
  <c r="AB44" i="29" s="1"/>
  <c r="L73" i="29"/>
  <c r="AA49" i="30"/>
  <c r="AB49" i="30" s="1"/>
  <c r="L56" i="30"/>
  <c r="AA53" i="30"/>
  <c r="AB53" i="30" s="1"/>
  <c r="L60" i="30"/>
  <c r="L66" i="30"/>
  <c r="AA101" i="30"/>
  <c r="AB101" i="30" s="1"/>
  <c r="R19" i="36"/>
  <c r="S19" i="36" s="1"/>
  <c r="Q19" i="36" s="1"/>
  <c r="Q22" i="36" s="1"/>
  <c r="L69" i="29"/>
  <c r="L70" i="29"/>
  <c r="L71" i="29"/>
  <c r="L27" i="30"/>
  <c r="AA39" i="30"/>
  <c r="AB39" i="30" s="1"/>
  <c r="L48" i="30"/>
  <c r="L19" i="31"/>
  <c r="L16" i="31"/>
  <c r="AA8" i="32"/>
  <c r="AB8" i="32" s="1"/>
  <c r="L30" i="32"/>
  <c r="L26" i="32"/>
  <c r="AA47" i="31"/>
  <c r="AB47" i="31" s="1"/>
  <c r="AA20" i="32"/>
  <c r="AB20" i="32" s="1"/>
  <c r="L10" i="33"/>
  <c r="L9" i="33"/>
  <c r="L13" i="33"/>
  <c r="AA55" i="34"/>
  <c r="AB55" i="34" s="1"/>
  <c r="L31" i="35"/>
  <c r="L32" i="35"/>
  <c r="L28" i="35"/>
  <c r="L29" i="35"/>
  <c r="L30" i="35"/>
  <c r="L21" i="31"/>
  <c r="L38" i="31"/>
  <c r="AA36" i="31"/>
  <c r="AB36" i="31" s="1"/>
  <c r="L43" i="31"/>
  <c r="L44" i="31"/>
  <c r="L15" i="32"/>
  <c r="AA38" i="34"/>
  <c r="AB38" i="34" s="1"/>
  <c r="AA52" i="34"/>
  <c r="AB52" i="34" s="1"/>
  <c r="L17" i="35"/>
  <c r="L109" i="30"/>
  <c r="L110" i="30"/>
  <c r="AA7" i="31"/>
  <c r="AB7" i="31" s="1"/>
  <c r="AA35" i="31"/>
  <c r="AB35" i="31" s="1"/>
  <c r="L42" i="31"/>
  <c r="L31" i="32"/>
  <c r="AA31" i="32"/>
  <c r="AB31" i="32" s="1"/>
  <c r="AA15" i="34"/>
  <c r="AB15" i="34" s="1"/>
  <c r="R19" i="34" s="1"/>
  <c r="S19" i="34" s="1"/>
  <c r="Q19" i="34" s="1"/>
  <c r="Q22" i="34" s="1"/>
  <c r="L47" i="34"/>
  <c r="AA43" i="31"/>
  <c r="AB43" i="31" s="1"/>
  <c r="L14" i="32"/>
  <c r="AA40" i="32"/>
  <c r="AB40" i="32" s="1"/>
  <c r="L8" i="33"/>
  <c r="L40" i="34"/>
  <c r="L42" i="34"/>
  <c r="L43" i="34"/>
  <c r="L60" i="34"/>
  <c r="L12" i="36"/>
  <c r="L23" i="36"/>
  <c r="L106" i="30"/>
  <c r="AA111" i="30"/>
  <c r="AB111" i="30" s="1"/>
  <c r="L26" i="31"/>
  <c r="AA24" i="31"/>
  <c r="AB24" i="31" s="1"/>
  <c r="L31" i="31"/>
  <c r="L32" i="31"/>
  <c r="L10" i="32"/>
  <c r="AA14" i="32"/>
  <c r="AB14" i="32" s="1"/>
  <c r="L23" i="32"/>
  <c r="L28" i="32"/>
  <c r="L29" i="32"/>
  <c r="L12" i="33"/>
  <c r="L11" i="33"/>
  <c r="AA9" i="33"/>
  <c r="AB9" i="33" s="1"/>
  <c r="R19" i="33" s="1"/>
  <c r="S19" i="33" s="1"/>
  <c r="Q19" i="33" s="1"/>
  <c r="Q22" i="33" s="1"/>
  <c r="AA38" i="33"/>
  <c r="AB38" i="33" s="1"/>
  <c r="AA3" i="34"/>
  <c r="AB3" i="34" s="1"/>
  <c r="AA33" i="34"/>
  <c r="AB33" i="34" s="1"/>
  <c r="AA51" i="34"/>
  <c r="AB51" i="34" s="1"/>
  <c r="L9" i="36"/>
  <c r="L7" i="36"/>
  <c r="L8" i="36"/>
  <c r="AA87" i="30"/>
  <c r="AB87" i="30" s="1"/>
  <c r="L41" i="31"/>
  <c r="AA15" i="32"/>
  <c r="AB15" i="32" s="1"/>
  <c r="L25" i="32"/>
  <c r="L24" i="32"/>
  <c r="L27" i="32"/>
  <c r="L15" i="33"/>
  <c r="L22" i="33"/>
  <c r="L24" i="33"/>
  <c r="L23" i="33"/>
  <c r="L21" i="33"/>
  <c r="L25" i="33"/>
  <c r="L48" i="33"/>
  <c r="L50" i="33"/>
  <c r="AA36" i="34"/>
  <c r="AB36" i="34" s="1"/>
  <c r="L57" i="34"/>
  <c r="L55" i="34"/>
  <c r="L56" i="34"/>
  <c r="L53" i="34"/>
  <c r="L26" i="36"/>
  <c r="L25" i="36"/>
  <c r="AA23" i="31"/>
  <c r="AB23" i="31" s="1"/>
  <c r="L30" i="31"/>
  <c r="AA10" i="32"/>
  <c r="AB10" i="32" s="1"/>
  <c r="R19" i="32" s="1"/>
  <c r="S19" i="32" s="1"/>
  <c r="Q19" i="32" s="1"/>
  <c r="L22" i="32"/>
  <c r="L33" i="33"/>
  <c r="L41" i="33"/>
  <c r="L38" i="33"/>
  <c r="L34" i="35"/>
  <c r="AA11" i="36"/>
  <c r="AB11" i="36" s="1"/>
  <c r="L102" i="30"/>
  <c r="L13" i="31"/>
  <c r="AA19" i="31"/>
  <c r="AB19" i="31" s="1"/>
  <c r="AA31" i="31"/>
  <c r="AB31" i="31" s="1"/>
  <c r="L12" i="32"/>
  <c r="AA26" i="33"/>
  <c r="AB26" i="33" s="1"/>
  <c r="AA12" i="34"/>
  <c r="AB12" i="34" s="1"/>
  <c r="L21" i="34"/>
  <c r="AA20" i="35"/>
  <c r="AB20" i="35" s="1"/>
  <c r="AA9" i="36"/>
  <c r="AB9" i="36" s="1"/>
  <c r="AA31" i="36"/>
  <c r="AB31" i="36" s="1"/>
  <c r="L39" i="33"/>
  <c r="L22" i="34"/>
  <c r="L28" i="34"/>
  <c r="AA34" i="34"/>
  <c r="AB34" i="34" s="1"/>
  <c r="AA61" i="34"/>
  <c r="AB61" i="34" s="1"/>
  <c r="AA19" i="35"/>
  <c r="AB19" i="35" s="1"/>
  <c r="AA31" i="35"/>
  <c r="AB31" i="35" s="1"/>
  <c r="L14" i="33"/>
  <c r="L32" i="33"/>
  <c r="L41" i="34"/>
  <c r="L46" i="34"/>
  <c r="AA60" i="34"/>
  <c r="AB60" i="34" s="1"/>
  <c r="L20" i="36"/>
  <c r="L22" i="36"/>
  <c r="L21" i="36"/>
  <c r="L20" i="33"/>
  <c r="L19" i="33"/>
  <c r="L17" i="34"/>
  <c r="L11" i="36"/>
  <c r="AA29" i="33"/>
  <c r="AB29" i="33" s="1"/>
  <c r="L13" i="35"/>
  <c r="L16" i="35"/>
  <c r="L33" i="35"/>
  <c r="AA12" i="36"/>
  <c r="AB12" i="36" s="1"/>
  <c r="AA22" i="33"/>
  <c r="AB22" i="33" s="1"/>
  <c r="L42" i="33"/>
  <c r="L27" i="34"/>
  <c r="L30" i="34"/>
  <c r="AA31" i="34"/>
  <c r="AB31" i="34" s="1"/>
  <c r="AA39" i="34"/>
  <c r="AB39" i="34" s="1"/>
  <c r="L59" i="34"/>
  <c r="L12" i="35"/>
  <c r="L37" i="32"/>
  <c r="AA15" i="33"/>
  <c r="AB15" i="33" s="1"/>
  <c r="L31" i="33"/>
  <c r="AA59" i="34"/>
  <c r="AB59" i="34" s="1"/>
  <c r="L36" i="35"/>
  <c r="AA3" i="36"/>
  <c r="AB3" i="36" s="1"/>
  <c r="AA4" i="36"/>
  <c r="AB4" i="36" s="1"/>
  <c r="L28" i="36"/>
  <c r="AA18" i="33"/>
  <c r="AB18" i="33" s="1"/>
  <c r="AA19" i="33"/>
  <c r="AB19" i="33" s="1"/>
  <c r="AA34" i="33"/>
  <c r="AB34" i="33" s="1"/>
  <c r="AA26" i="34"/>
  <c r="AB26" i="34" s="1"/>
  <c r="L33" i="34"/>
  <c r="L32" i="34"/>
  <c r="L45" i="34"/>
  <c r="L20" i="35"/>
  <c r="AA26" i="35"/>
  <c r="AB26" i="35" s="1"/>
  <c r="L10" i="36"/>
  <c r="AA10" i="36"/>
  <c r="AB10" i="36" s="1"/>
  <c r="L18" i="36"/>
  <c r="L34" i="33"/>
  <c r="L37" i="33"/>
  <c r="L24" i="34"/>
  <c r="L19" i="36"/>
  <c r="AA26" i="36"/>
  <c r="AB26" i="36" s="1"/>
  <c r="AA28" i="35"/>
  <c r="AB28" i="35" s="1"/>
  <c r="L45" i="33"/>
  <c r="AA11" i="35"/>
  <c r="AB11" i="35" s="1"/>
  <c r="L44" i="33"/>
  <c r="L7" i="34"/>
  <c r="L8" i="34"/>
  <c r="L25" i="34"/>
  <c r="L8" i="35"/>
  <c r="L9" i="35"/>
  <c r="L35" i="35"/>
  <c r="L14" i="36"/>
  <c r="AA17" i="36"/>
  <c r="AB17" i="36" s="1"/>
  <c r="L18" i="33"/>
  <c r="L40" i="33"/>
  <c r="L12" i="34"/>
  <c r="L13" i="34"/>
  <c r="L14" i="34"/>
  <c r="L36" i="34"/>
  <c r="L52" i="34"/>
  <c r="AA8" i="35"/>
  <c r="AB8" i="35" s="1"/>
  <c r="R19" i="35" s="1"/>
  <c r="S19" i="35" s="1"/>
  <c r="Q19" i="35" s="1"/>
  <c r="Q22" i="35" s="1"/>
  <c r="AA24" i="35"/>
  <c r="AB24" i="35" s="1"/>
  <c r="L16" i="36"/>
  <c r="L31" i="36"/>
  <c r="L43" i="33"/>
  <c r="AA48" i="33"/>
  <c r="AB48" i="33" s="1"/>
  <c r="L19" i="34"/>
  <c r="AA27" i="34"/>
  <c r="AB27" i="34" s="1"/>
  <c r="L7" i="35"/>
  <c r="AA15" i="36"/>
  <c r="AB15" i="36" s="1"/>
  <c r="L34" i="34"/>
  <c r="L48" i="34"/>
  <c r="L18" i="35"/>
  <c r="AA16" i="36"/>
  <c r="AB16" i="36" s="1"/>
  <c r="Q22" i="17" l="1"/>
  <c r="Q22" i="20"/>
  <c r="Q22" i="32"/>
  <c r="Q22" i="8"/>
  <c r="Q22" i="14"/>
  <c r="Q22" i="2"/>
  <c r="O22" i="2"/>
  <c r="R19" i="12"/>
  <c r="S19" i="12" s="1"/>
  <c r="Q19" i="12" s="1"/>
  <c r="Q22" i="12" s="1"/>
  <c r="R19" i="26"/>
  <c r="S19" i="26" s="1"/>
  <c r="Q19" i="26" s="1"/>
  <c r="Q22" i="26" s="1"/>
  <c r="R19" i="9"/>
  <c r="S19" i="9" s="1"/>
  <c r="Q19" i="9" s="1"/>
  <c r="Q22" i="9" s="1"/>
  <c r="R19" i="5"/>
  <c r="S19" i="5" s="1"/>
  <c r="Q19" i="5" s="1"/>
  <c r="Q22" i="5" s="1"/>
  <c r="R19" i="19"/>
  <c r="S19" i="19" s="1"/>
  <c r="Q19" i="19" s="1"/>
  <c r="Q22" i="19" s="1"/>
  <c r="R19" i="30"/>
  <c r="S19" i="30" s="1"/>
  <c r="Q19" i="30" s="1"/>
  <c r="Q22" i="30" s="1"/>
  <c r="R19" i="16"/>
  <c r="S19" i="16" s="1"/>
  <c r="Q19" i="16" s="1"/>
  <c r="Q22" i="16" s="1"/>
  <c r="R19" i="11"/>
  <c r="S19" i="11" s="1"/>
  <c r="Q19" i="11" s="1"/>
  <c r="Q22" i="11" s="1"/>
</calcChain>
</file>

<file path=xl/sharedStrings.xml><?xml version="1.0" encoding="utf-8"?>
<sst xmlns="http://schemas.openxmlformats.org/spreadsheetml/2006/main" count="2161" uniqueCount="72">
  <si>
    <t>控制点流量最大值</t>
  </si>
  <si>
    <t>使用防洪库容</t>
  </si>
  <si>
    <t>末水位与目标水位差</t>
  </si>
  <si>
    <t>归一化流量</t>
  </si>
  <si>
    <t>归一化库容</t>
  </si>
  <si>
    <t>归一化水位</t>
  </si>
  <si>
    <t>削峰率</t>
  </si>
  <si>
    <t>2000年</t>
  </si>
  <si>
    <t>max</t>
  </si>
  <si>
    <t>归一化max</t>
  </si>
  <si>
    <t>min</t>
  </si>
  <si>
    <t>归一化min</t>
  </si>
  <si>
    <t>标准化</t>
  </si>
  <si>
    <t>防洪效果值</t>
  </si>
  <si>
    <t>权重</t>
  </si>
  <si>
    <t>0入库流量(m³/s，1h间隔，7月16日13时——7月19日23时)</t>
  </si>
  <si>
    <t>1出库流量(m³/s，1h间隔)</t>
  </si>
  <si>
    <t>2流域平均降雨(mm)</t>
  </si>
  <si>
    <t>3坝上水位(m)</t>
  </si>
  <si>
    <t>4坝下水位(m)</t>
  </si>
  <si>
    <t>5入库涨洪速率m³/(s·h)</t>
  </si>
  <si>
    <t>6入库降洪速率m³/(s·h)</t>
  </si>
  <si>
    <t>7出库涨水速率m³/(s·h)</t>
  </si>
  <si>
    <t>8出库降水速率m³/(s·h)</t>
  </si>
  <si>
    <t>9泄流变幅(m³/s) ε=5</t>
  </si>
  <si>
    <t>10泄流波动限制 Tc=5</t>
  </si>
  <si>
    <t>11泄流波动限制 Tc=5</t>
  </si>
  <si>
    <t>12时刻闸门开启状态</t>
  </si>
  <si>
    <t>13暂时固定不变量</t>
  </si>
  <si>
    <t>14数值</t>
  </si>
  <si>
    <t>出库第一大：</t>
  </si>
  <si>
    <t>良浅入库</t>
  </si>
  <si>
    <t>区间流量</t>
  </si>
  <si>
    <t>流域面积</t>
  </si>
  <si>
    <t>推求良浅入库</t>
  </si>
  <si>
    <t>推求区间流量</t>
  </si>
  <si>
    <t>使用的区间流量</t>
  </si>
  <si>
    <t>区间流量+出库流量</t>
  </si>
  <si>
    <t>洪水频率</t>
  </si>
  <si>
    <t>出库第二大：</t>
  </si>
  <si>
    <t>洪水历时(h)</t>
  </si>
  <si>
    <t>出库第三大：</t>
  </si>
  <si>
    <t>洪峰(m³/s)</t>
  </si>
  <si>
    <t>入库第一大：</t>
  </si>
  <si>
    <t>1D洪量(亿m³)</t>
  </si>
  <si>
    <t>入库第二大：</t>
  </si>
  <si>
    <t>2D洪量(亿m³)</t>
  </si>
  <si>
    <t>入库第三大：</t>
  </si>
  <si>
    <t>3D洪量(亿m³)</t>
  </si>
  <si>
    <t>讯末水位(m)</t>
  </si>
  <si>
    <t>校核洪水位(m)</t>
  </si>
  <si>
    <t>设计洪水位(m)</t>
  </si>
  <si>
    <t>防洪高水位(m)</t>
  </si>
  <si>
    <t>最低坝上水位</t>
  </si>
  <si>
    <t>正常蓄水位(m)</t>
  </si>
  <si>
    <t>目标水位</t>
  </si>
  <si>
    <t>防洪限制水位(m)</t>
  </si>
  <si>
    <t>防洪高水位</t>
  </si>
  <si>
    <t>死水位(m)</t>
  </si>
  <si>
    <t>最大出库流量</t>
  </si>
  <si>
    <t>降雨历时(h)</t>
  </si>
  <si>
    <t>最高坝上水位</t>
  </si>
  <si>
    <t>雨量峰值(mm)</t>
  </si>
  <si>
    <t>起调水位</t>
  </si>
  <si>
    <t>流域面积(km²)</t>
  </si>
  <si>
    <t>末水位</t>
  </si>
  <si>
    <t>最大出库流量(m³/s)</t>
  </si>
  <si>
    <t>最大泄流流量限制(m³/s)</t>
  </si>
  <si>
    <t>峰现时间偏度(偏前-1，偏中0，偏后1）</t>
  </si>
  <si>
    <t>洪水形状(偏瘦型-1，偏胖型0，多峰型1，结合型2)</t>
  </si>
  <si>
    <t>防洪效果</t>
  </si>
  <si>
    <t>防洪效果数字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</si>
</sst>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"/>
    <numFmt numFmtId="177" formatCode="0_);[Red]\(0\)"/>
    <numFmt numFmtId="178" formatCode="0.00_);[Red]\(0.00\)"/>
    <numFmt numFmtId="179" formatCode="0.00_ "/>
    <numFmt numFmtId="180" formatCode="0_ "/>
    <numFmt numFmtId="181" formatCode="0.000_ "/>
    <numFmt numFmtId="182" formatCode="0.000_);[Red]\(0.000\)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1"/>
      <name val="Times New Roman"/>
      <family val="1"/>
    </font>
    <font>
      <sz val="11"/>
      <color theme="1"/>
      <name val="宋体"/>
      <family val="1"/>
      <charset val="134"/>
    </font>
    <font>
      <sz val="11"/>
      <name val="宋体"/>
      <family val="1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4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81" fontId="1" fillId="5" borderId="1" xfId="0" applyNumberFormat="1" applyFon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180" fontId="1" fillId="4" borderId="1" xfId="0" applyNumberFormat="1" applyFont="1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/>
    </xf>
    <xf numFmtId="179" fontId="1" fillId="4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177" fontId="1" fillId="9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177" fontId="1" fillId="7" borderId="1" xfId="0" applyNumberFormat="1" applyFont="1" applyFill="1" applyBorder="1" applyAlignment="1">
      <alignment horizontal="center" vertical="center"/>
    </xf>
    <xf numFmtId="182" fontId="1" fillId="5" borderId="1" xfId="0" applyNumberFormat="1" applyFont="1" applyFill="1" applyBorder="1" applyAlignment="1">
      <alignment horizontal="center"/>
    </xf>
    <xf numFmtId="177" fontId="1" fillId="8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1" fillId="9" borderId="1" xfId="0" applyNumberFormat="1" applyFont="1" applyFill="1" applyBorder="1" applyAlignment="1">
      <alignment horizontal="center" vertical="center"/>
    </xf>
    <xf numFmtId="178" fontId="1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6.xml"/><Relationship Id="rId47" Type="http://schemas.openxmlformats.org/officeDocument/2006/relationships/externalLink" Target="externalLinks/externalLink11.xml"/><Relationship Id="rId50" Type="http://schemas.openxmlformats.org/officeDocument/2006/relationships/externalLink" Target="externalLinks/externalLink14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externalLink" Target="externalLinks/externalLink4.xml"/><Relationship Id="rId45" Type="http://schemas.openxmlformats.org/officeDocument/2006/relationships/externalLink" Target="externalLinks/externalLink9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8.xml"/><Relationship Id="rId52" Type="http://schemas.openxmlformats.org/officeDocument/2006/relationships/externalLink" Target="externalLinks/externalLink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7.xml"/><Relationship Id="rId48" Type="http://schemas.openxmlformats.org/officeDocument/2006/relationships/externalLink" Target="externalLinks/externalLink12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Relationship Id="rId46" Type="http://schemas.openxmlformats.org/officeDocument/2006/relationships/externalLink" Target="externalLinks/externalLink10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5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'[1]19840408 (2)'!$A$2:$A$278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F-40CF-A8BE-AB1E663ECA62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'[1]19840408 (2)'!$B$2:$B$278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F-40CF-A8BE-AB1E663E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'[6]19890523'!$A$2:$A$134</c:f>
              <c:numCache>
                <c:formatCode>General</c:formatCode>
                <c:ptCount val="133"/>
                <c:pt idx="0">
                  <c:v>308</c:v>
                </c:pt>
                <c:pt idx="1">
                  <c:v>308</c:v>
                </c:pt>
                <c:pt idx="2">
                  <c:v>308</c:v>
                </c:pt>
                <c:pt idx="3">
                  <c:v>308</c:v>
                </c:pt>
                <c:pt idx="4">
                  <c:v>319</c:v>
                </c:pt>
                <c:pt idx="5">
                  <c:v>330</c:v>
                </c:pt>
                <c:pt idx="6">
                  <c:v>341</c:v>
                </c:pt>
                <c:pt idx="7">
                  <c:v>397</c:v>
                </c:pt>
                <c:pt idx="8">
                  <c:v>453</c:v>
                </c:pt>
                <c:pt idx="9">
                  <c:v>508</c:v>
                </c:pt>
                <c:pt idx="10">
                  <c:v>481</c:v>
                </c:pt>
                <c:pt idx="11">
                  <c:v>454</c:v>
                </c:pt>
                <c:pt idx="12">
                  <c:v>428</c:v>
                </c:pt>
                <c:pt idx="13">
                  <c:v>437</c:v>
                </c:pt>
                <c:pt idx="14">
                  <c:v>446</c:v>
                </c:pt>
                <c:pt idx="15">
                  <c:v>454</c:v>
                </c:pt>
                <c:pt idx="16">
                  <c:v>534</c:v>
                </c:pt>
                <c:pt idx="17">
                  <c:v>614</c:v>
                </c:pt>
                <c:pt idx="18">
                  <c:v>693</c:v>
                </c:pt>
                <c:pt idx="19">
                  <c:v>768</c:v>
                </c:pt>
                <c:pt idx="20">
                  <c:v>843</c:v>
                </c:pt>
                <c:pt idx="21">
                  <c:v>917</c:v>
                </c:pt>
                <c:pt idx="22">
                  <c:v>944</c:v>
                </c:pt>
                <c:pt idx="23">
                  <c:v>971</c:v>
                </c:pt>
                <c:pt idx="24">
                  <c:v>999</c:v>
                </c:pt>
                <c:pt idx="25">
                  <c:v>1115</c:v>
                </c:pt>
                <c:pt idx="26">
                  <c:v>1231</c:v>
                </c:pt>
                <c:pt idx="27">
                  <c:v>1346</c:v>
                </c:pt>
                <c:pt idx="28">
                  <c:v>1397</c:v>
                </c:pt>
                <c:pt idx="29">
                  <c:v>1448</c:v>
                </c:pt>
                <c:pt idx="30">
                  <c:v>1499</c:v>
                </c:pt>
                <c:pt idx="31">
                  <c:v>1564</c:v>
                </c:pt>
                <c:pt idx="32">
                  <c:v>1629</c:v>
                </c:pt>
                <c:pt idx="33">
                  <c:v>1693</c:v>
                </c:pt>
                <c:pt idx="34">
                  <c:v>1661</c:v>
                </c:pt>
                <c:pt idx="35">
                  <c:v>1629</c:v>
                </c:pt>
                <c:pt idx="36">
                  <c:v>1596</c:v>
                </c:pt>
                <c:pt idx="37">
                  <c:v>1596</c:v>
                </c:pt>
                <c:pt idx="38">
                  <c:v>1596</c:v>
                </c:pt>
                <c:pt idx="39">
                  <c:v>1596</c:v>
                </c:pt>
                <c:pt idx="40">
                  <c:v>1661</c:v>
                </c:pt>
                <c:pt idx="41">
                  <c:v>1726</c:v>
                </c:pt>
                <c:pt idx="42">
                  <c:v>1790</c:v>
                </c:pt>
                <c:pt idx="43">
                  <c:v>1725</c:v>
                </c:pt>
                <c:pt idx="44">
                  <c:v>1660</c:v>
                </c:pt>
                <c:pt idx="45">
                  <c:v>1596</c:v>
                </c:pt>
                <c:pt idx="46">
                  <c:v>1596</c:v>
                </c:pt>
                <c:pt idx="47">
                  <c:v>1596</c:v>
                </c:pt>
                <c:pt idx="48">
                  <c:v>1596</c:v>
                </c:pt>
                <c:pt idx="49">
                  <c:v>1564</c:v>
                </c:pt>
                <c:pt idx="50">
                  <c:v>1532</c:v>
                </c:pt>
                <c:pt idx="51">
                  <c:v>1499</c:v>
                </c:pt>
                <c:pt idx="52">
                  <c:v>1434</c:v>
                </c:pt>
                <c:pt idx="53">
                  <c:v>1369</c:v>
                </c:pt>
                <c:pt idx="54">
                  <c:v>1304</c:v>
                </c:pt>
                <c:pt idx="55">
                  <c:v>1336</c:v>
                </c:pt>
                <c:pt idx="56">
                  <c:v>1368</c:v>
                </c:pt>
                <c:pt idx="57">
                  <c:v>1401</c:v>
                </c:pt>
                <c:pt idx="58">
                  <c:v>1336</c:v>
                </c:pt>
                <c:pt idx="59">
                  <c:v>1271</c:v>
                </c:pt>
                <c:pt idx="60">
                  <c:v>1207</c:v>
                </c:pt>
                <c:pt idx="61">
                  <c:v>1239</c:v>
                </c:pt>
                <c:pt idx="62">
                  <c:v>1271</c:v>
                </c:pt>
                <c:pt idx="63">
                  <c:v>1304</c:v>
                </c:pt>
                <c:pt idx="64">
                  <c:v>1230</c:v>
                </c:pt>
                <c:pt idx="65">
                  <c:v>1156</c:v>
                </c:pt>
                <c:pt idx="66">
                  <c:v>1083</c:v>
                </c:pt>
                <c:pt idx="67">
                  <c:v>1055</c:v>
                </c:pt>
                <c:pt idx="68">
                  <c:v>1027</c:v>
                </c:pt>
                <c:pt idx="69">
                  <c:v>1000</c:v>
                </c:pt>
                <c:pt idx="70">
                  <c:v>968</c:v>
                </c:pt>
                <c:pt idx="71">
                  <c:v>936</c:v>
                </c:pt>
                <c:pt idx="72">
                  <c:v>903</c:v>
                </c:pt>
                <c:pt idx="73">
                  <c:v>903</c:v>
                </c:pt>
                <c:pt idx="74">
                  <c:v>903</c:v>
                </c:pt>
                <c:pt idx="75">
                  <c:v>903</c:v>
                </c:pt>
                <c:pt idx="76">
                  <c:v>870</c:v>
                </c:pt>
                <c:pt idx="77">
                  <c:v>837</c:v>
                </c:pt>
                <c:pt idx="78">
                  <c:v>805</c:v>
                </c:pt>
                <c:pt idx="79">
                  <c:v>805</c:v>
                </c:pt>
                <c:pt idx="80">
                  <c:v>805</c:v>
                </c:pt>
                <c:pt idx="81">
                  <c:v>805</c:v>
                </c:pt>
                <c:pt idx="82">
                  <c:v>773</c:v>
                </c:pt>
                <c:pt idx="83">
                  <c:v>741</c:v>
                </c:pt>
                <c:pt idx="84">
                  <c:v>708</c:v>
                </c:pt>
                <c:pt idx="85">
                  <c:v>759</c:v>
                </c:pt>
                <c:pt idx="86">
                  <c:v>810</c:v>
                </c:pt>
                <c:pt idx="87">
                  <c:v>861</c:v>
                </c:pt>
                <c:pt idx="88">
                  <c:v>861</c:v>
                </c:pt>
                <c:pt idx="89">
                  <c:v>861</c:v>
                </c:pt>
                <c:pt idx="90">
                  <c:v>861</c:v>
                </c:pt>
                <c:pt idx="91">
                  <c:v>781</c:v>
                </c:pt>
                <c:pt idx="92">
                  <c:v>701</c:v>
                </c:pt>
                <c:pt idx="93">
                  <c:v>622</c:v>
                </c:pt>
                <c:pt idx="94">
                  <c:v>719</c:v>
                </c:pt>
                <c:pt idx="95">
                  <c:v>816</c:v>
                </c:pt>
                <c:pt idx="96">
                  <c:v>913</c:v>
                </c:pt>
                <c:pt idx="97">
                  <c:v>848</c:v>
                </c:pt>
                <c:pt idx="98">
                  <c:v>783</c:v>
                </c:pt>
                <c:pt idx="99">
                  <c:v>719</c:v>
                </c:pt>
                <c:pt idx="100">
                  <c:v>698</c:v>
                </c:pt>
                <c:pt idx="101">
                  <c:v>677</c:v>
                </c:pt>
                <c:pt idx="102">
                  <c:v>655</c:v>
                </c:pt>
                <c:pt idx="103">
                  <c:v>610</c:v>
                </c:pt>
                <c:pt idx="104">
                  <c:v>565</c:v>
                </c:pt>
                <c:pt idx="105">
                  <c:v>519</c:v>
                </c:pt>
                <c:pt idx="106">
                  <c:v>581</c:v>
                </c:pt>
                <c:pt idx="107">
                  <c:v>643</c:v>
                </c:pt>
                <c:pt idx="108">
                  <c:v>705</c:v>
                </c:pt>
                <c:pt idx="109">
                  <c:v>672</c:v>
                </c:pt>
                <c:pt idx="110">
                  <c:v>639</c:v>
                </c:pt>
                <c:pt idx="111">
                  <c:v>605</c:v>
                </c:pt>
                <c:pt idx="112">
                  <c:v>605</c:v>
                </c:pt>
                <c:pt idx="113">
                  <c:v>605</c:v>
                </c:pt>
                <c:pt idx="114">
                  <c:v>605</c:v>
                </c:pt>
                <c:pt idx="115">
                  <c:v>604</c:v>
                </c:pt>
                <c:pt idx="116">
                  <c:v>603</c:v>
                </c:pt>
                <c:pt idx="117">
                  <c:v>602</c:v>
                </c:pt>
                <c:pt idx="118">
                  <c:v>480</c:v>
                </c:pt>
                <c:pt idx="119">
                  <c:v>358</c:v>
                </c:pt>
                <c:pt idx="120">
                  <c:v>236</c:v>
                </c:pt>
                <c:pt idx="121">
                  <c:v>270</c:v>
                </c:pt>
                <c:pt idx="122">
                  <c:v>304</c:v>
                </c:pt>
                <c:pt idx="123">
                  <c:v>339</c:v>
                </c:pt>
                <c:pt idx="124">
                  <c:v>350</c:v>
                </c:pt>
                <c:pt idx="125">
                  <c:v>361</c:v>
                </c:pt>
                <c:pt idx="126">
                  <c:v>373</c:v>
                </c:pt>
                <c:pt idx="127">
                  <c:v>351</c:v>
                </c:pt>
                <c:pt idx="128">
                  <c:v>329</c:v>
                </c:pt>
                <c:pt idx="129">
                  <c:v>306</c:v>
                </c:pt>
                <c:pt idx="130">
                  <c:v>306</c:v>
                </c:pt>
                <c:pt idx="131">
                  <c:v>306</c:v>
                </c:pt>
                <c:pt idx="132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5-41D4-AFB7-112EC262FB6E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'[6]19890523'!$B$2:$B$134</c:f>
              <c:numCache>
                <c:formatCode>General</c:formatCode>
                <c:ptCount val="133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208</c:v>
                </c:pt>
                <c:pt idx="9">
                  <c:v>208</c:v>
                </c:pt>
                <c:pt idx="10">
                  <c:v>171</c:v>
                </c:pt>
                <c:pt idx="11">
                  <c:v>134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134</c:v>
                </c:pt>
                <c:pt idx="17">
                  <c:v>171</c:v>
                </c:pt>
                <c:pt idx="18">
                  <c:v>207</c:v>
                </c:pt>
                <c:pt idx="19">
                  <c:v>249</c:v>
                </c:pt>
                <c:pt idx="20">
                  <c:v>291</c:v>
                </c:pt>
                <c:pt idx="21">
                  <c:v>334</c:v>
                </c:pt>
                <c:pt idx="22">
                  <c:v>458</c:v>
                </c:pt>
                <c:pt idx="23">
                  <c:v>582</c:v>
                </c:pt>
                <c:pt idx="24">
                  <c:v>707</c:v>
                </c:pt>
                <c:pt idx="25">
                  <c:v>758</c:v>
                </c:pt>
                <c:pt idx="26">
                  <c:v>809</c:v>
                </c:pt>
                <c:pt idx="27">
                  <c:v>860</c:v>
                </c:pt>
                <c:pt idx="28">
                  <c:v>976</c:v>
                </c:pt>
                <c:pt idx="29">
                  <c:v>1092</c:v>
                </c:pt>
                <c:pt idx="30">
                  <c:v>1207</c:v>
                </c:pt>
                <c:pt idx="31">
                  <c:v>1207</c:v>
                </c:pt>
                <c:pt idx="32">
                  <c:v>1207</c:v>
                </c:pt>
                <c:pt idx="33">
                  <c:v>1207</c:v>
                </c:pt>
                <c:pt idx="34">
                  <c:v>1207</c:v>
                </c:pt>
                <c:pt idx="35">
                  <c:v>1207</c:v>
                </c:pt>
                <c:pt idx="36">
                  <c:v>1207</c:v>
                </c:pt>
                <c:pt idx="37">
                  <c:v>1207</c:v>
                </c:pt>
                <c:pt idx="38">
                  <c:v>1207</c:v>
                </c:pt>
                <c:pt idx="39">
                  <c:v>1207</c:v>
                </c:pt>
                <c:pt idx="40">
                  <c:v>1207</c:v>
                </c:pt>
                <c:pt idx="41">
                  <c:v>1207</c:v>
                </c:pt>
                <c:pt idx="42">
                  <c:v>1207</c:v>
                </c:pt>
                <c:pt idx="43">
                  <c:v>1207</c:v>
                </c:pt>
                <c:pt idx="44">
                  <c:v>1207</c:v>
                </c:pt>
                <c:pt idx="45">
                  <c:v>1207</c:v>
                </c:pt>
                <c:pt idx="46">
                  <c:v>1207</c:v>
                </c:pt>
                <c:pt idx="47">
                  <c:v>1207</c:v>
                </c:pt>
                <c:pt idx="48">
                  <c:v>1207</c:v>
                </c:pt>
                <c:pt idx="49">
                  <c:v>1207</c:v>
                </c:pt>
                <c:pt idx="50">
                  <c:v>1207</c:v>
                </c:pt>
                <c:pt idx="51">
                  <c:v>1207</c:v>
                </c:pt>
                <c:pt idx="52">
                  <c:v>1207</c:v>
                </c:pt>
                <c:pt idx="53">
                  <c:v>1207</c:v>
                </c:pt>
                <c:pt idx="54">
                  <c:v>1207</c:v>
                </c:pt>
                <c:pt idx="55">
                  <c:v>1207</c:v>
                </c:pt>
                <c:pt idx="56">
                  <c:v>1207</c:v>
                </c:pt>
                <c:pt idx="57">
                  <c:v>1207</c:v>
                </c:pt>
                <c:pt idx="58">
                  <c:v>1207</c:v>
                </c:pt>
                <c:pt idx="59">
                  <c:v>1207</c:v>
                </c:pt>
                <c:pt idx="60">
                  <c:v>1207</c:v>
                </c:pt>
                <c:pt idx="61">
                  <c:v>1207</c:v>
                </c:pt>
                <c:pt idx="62">
                  <c:v>1207</c:v>
                </c:pt>
                <c:pt idx="63">
                  <c:v>1207</c:v>
                </c:pt>
                <c:pt idx="64">
                  <c:v>1198</c:v>
                </c:pt>
                <c:pt idx="65">
                  <c:v>1189</c:v>
                </c:pt>
                <c:pt idx="66">
                  <c:v>1180</c:v>
                </c:pt>
                <c:pt idx="67">
                  <c:v>1152</c:v>
                </c:pt>
                <c:pt idx="68">
                  <c:v>1124</c:v>
                </c:pt>
                <c:pt idx="69">
                  <c:v>1097</c:v>
                </c:pt>
                <c:pt idx="70">
                  <c:v>1097</c:v>
                </c:pt>
                <c:pt idx="71">
                  <c:v>1097</c:v>
                </c:pt>
                <c:pt idx="72">
                  <c:v>1097</c:v>
                </c:pt>
                <c:pt idx="73">
                  <c:v>1097</c:v>
                </c:pt>
                <c:pt idx="74">
                  <c:v>1097</c:v>
                </c:pt>
                <c:pt idx="75">
                  <c:v>1097</c:v>
                </c:pt>
                <c:pt idx="76">
                  <c:v>1097</c:v>
                </c:pt>
                <c:pt idx="77">
                  <c:v>1097</c:v>
                </c:pt>
                <c:pt idx="78">
                  <c:v>1097</c:v>
                </c:pt>
                <c:pt idx="79">
                  <c:v>1097</c:v>
                </c:pt>
                <c:pt idx="80">
                  <c:v>1097</c:v>
                </c:pt>
                <c:pt idx="81">
                  <c:v>1097</c:v>
                </c:pt>
                <c:pt idx="82">
                  <c:v>1097</c:v>
                </c:pt>
                <c:pt idx="83">
                  <c:v>1097</c:v>
                </c:pt>
                <c:pt idx="84">
                  <c:v>1097</c:v>
                </c:pt>
                <c:pt idx="85">
                  <c:v>1133</c:v>
                </c:pt>
                <c:pt idx="86">
                  <c:v>1169</c:v>
                </c:pt>
                <c:pt idx="87">
                  <c:v>1205</c:v>
                </c:pt>
                <c:pt idx="88">
                  <c:v>1205</c:v>
                </c:pt>
                <c:pt idx="89">
                  <c:v>1205</c:v>
                </c:pt>
                <c:pt idx="90">
                  <c:v>1205</c:v>
                </c:pt>
                <c:pt idx="91">
                  <c:v>1205</c:v>
                </c:pt>
                <c:pt idx="92">
                  <c:v>1205</c:v>
                </c:pt>
                <c:pt idx="93">
                  <c:v>1205</c:v>
                </c:pt>
                <c:pt idx="94">
                  <c:v>1205</c:v>
                </c:pt>
                <c:pt idx="95">
                  <c:v>1205</c:v>
                </c:pt>
                <c:pt idx="96">
                  <c:v>1205</c:v>
                </c:pt>
                <c:pt idx="97">
                  <c:v>1205</c:v>
                </c:pt>
                <c:pt idx="98">
                  <c:v>1205</c:v>
                </c:pt>
                <c:pt idx="99">
                  <c:v>1205</c:v>
                </c:pt>
                <c:pt idx="100">
                  <c:v>1205</c:v>
                </c:pt>
                <c:pt idx="101">
                  <c:v>1205</c:v>
                </c:pt>
                <c:pt idx="102">
                  <c:v>1205</c:v>
                </c:pt>
                <c:pt idx="103">
                  <c:v>1205</c:v>
                </c:pt>
                <c:pt idx="104">
                  <c:v>1205</c:v>
                </c:pt>
                <c:pt idx="105">
                  <c:v>1205</c:v>
                </c:pt>
                <c:pt idx="106">
                  <c:v>1205</c:v>
                </c:pt>
                <c:pt idx="107">
                  <c:v>1205</c:v>
                </c:pt>
                <c:pt idx="108">
                  <c:v>1205</c:v>
                </c:pt>
                <c:pt idx="109">
                  <c:v>1205</c:v>
                </c:pt>
                <c:pt idx="110">
                  <c:v>1205</c:v>
                </c:pt>
                <c:pt idx="111">
                  <c:v>1205</c:v>
                </c:pt>
                <c:pt idx="112">
                  <c:v>1205</c:v>
                </c:pt>
                <c:pt idx="113">
                  <c:v>1205</c:v>
                </c:pt>
                <c:pt idx="114">
                  <c:v>1205</c:v>
                </c:pt>
                <c:pt idx="115">
                  <c:v>904</c:v>
                </c:pt>
                <c:pt idx="116">
                  <c:v>603</c:v>
                </c:pt>
                <c:pt idx="117">
                  <c:v>302</c:v>
                </c:pt>
                <c:pt idx="118">
                  <c:v>236</c:v>
                </c:pt>
                <c:pt idx="119">
                  <c:v>170</c:v>
                </c:pt>
                <c:pt idx="120">
                  <c:v>103</c:v>
                </c:pt>
                <c:pt idx="121">
                  <c:v>137</c:v>
                </c:pt>
                <c:pt idx="122">
                  <c:v>171</c:v>
                </c:pt>
                <c:pt idx="123">
                  <c:v>206</c:v>
                </c:pt>
                <c:pt idx="124">
                  <c:v>206</c:v>
                </c:pt>
                <c:pt idx="125">
                  <c:v>206</c:v>
                </c:pt>
                <c:pt idx="126">
                  <c:v>206</c:v>
                </c:pt>
                <c:pt idx="127">
                  <c:v>206</c:v>
                </c:pt>
                <c:pt idx="128">
                  <c:v>206</c:v>
                </c:pt>
                <c:pt idx="129">
                  <c:v>206</c:v>
                </c:pt>
                <c:pt idx="130">
                  <c:v>206</c:v>
                </c:pt>
                <c:pt idx="131">
                  <c:v>206</c:v>
                </c:pt>
                <c:pt idx="132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5-41D4-AFB7-112EC262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'[7]19900613'!$A$2:$A$167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E-4602-B266-D7AE3D859C6A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'[7]19900613'!$B$2:$B$167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E-4602-B266-D7AE3D859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'[8]19910322'!$A$2:$A$104</c:f>
              <c:numCache>
                <c:formatCode>General</c:formatCode>
                <c:ptCount val="103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162</c:v>
                </c:pt>
                <c:pt idx="5">
                  <c:v>239</c:v>
                </c:pt>
                <c:pt idx="6">
                  <c:v>315</c:v>
                </c:pt>
                <c:pt idx="7">
                  <c:v>323</c:v>
                </c:pt>
                <c:pt idx="8">
                  <c:v>331</c:v>
                </c:pt>
                <c:pt idx="9">
                  <c:v>340</c:v>
                </c:pt>
                <c:pt idx="10">
                  <c:v>407</c:v>
                </c:pt>
                <c:pt idx="11">
                  <c:v>474</c:v>
                </c:pt>
                <c:pt idx="12">
                  <c:v>540</c:v>
                </c:pt>
                <c:pt idx="13">
                  <c:v>690</c:v>
                </c:pt>
                <c:pt idx="14">
                  <c:v>840</c:v>
                </c:pt>
                <c:pt idx="15">
                  <c:v>990</c:v>
                </c:pt>
                <c:pt idx="16">
                  <c:v>1183</c:v>
                </c:pt>
                <c:pt idx="17">
                  <c:v>1376</c:v>
                </c:pt>
                <c:pt idx="18">
                  <c:v>1570</c:v>
                </c:pt>
                <c:pt idx="19">
                  <c:v>1680</c:v>
                </c:pt>
                <c:pt idx="20">
                  <c:v>1790</c:v>
                </c:pt>
                <c:pt idx="21">
                  <c:v>1900</c:v>
                </c:pt>
                <c:pt idx="22">
                  <c:v>1917</c:v>
                </c:pt>
                <c:pt idx="23">
                  <c:v>1934</c:v>
                </c:pt>
                <c:pt idx="24">
                  <c:v>1950</c:v>
                </c:pt>
                <c:pt idx="25">
                  <c:v>1837</c:v>
                </c:pt>
                <c:pt idx="26">
                  <c:v>1724</c:v>
                </c:pt>
                <c:pt idx="27">
                  <c:v>1610</c:v>
                </c:pt>
                <c:pt idx="28">
                  <c:v>1490</c:v>
                </c:pt>
                <c:pt idx="29">
                  <c:v>1370</c:v>
                </c:pt>
                <c:pt idx="30">
                  <c:v>1250</c:v>
                </c:pt>
                <c:pt idx="31">
                  <c:v>1127</c:v>
                </c:pt>
                <c:pt idx="32">
                  <c:v>1004</c:v>
                </c:pt>
                <c:pt idx="33">
                  <c:v>880</c:v>
                </c:pt>
                <c:pt idx="34">
                  <c:v>803</c:v>
                </c:pt>
                <c:pt idx="35">
                  <c:v>726</c:v>
                </c:pt>
                <c:pt idx="36">
                  <c:v>650</c:v>
                </c:pt>
                <c:pt idx="37">
                  <c:v>617</c:v>
                </c:pt>
                <c:pt idx="38">
                  <c:v>584</c:v>
                </c:pt>
                <c:pt idx="39">
                  <c:v>550</c:v>
                </c:pt>
                <c:pt idx="40">
                  <c:v>560</c:v>
                </c:pt>
                <c:pt idx="41">
                  <c:v>570</c:v>
                </c:pt>
                <c:pt idx="42">
                  <c:v>580</c:v>
                </c:pt>
                <c:pt idx="43">
                  <c:v>537</c:v>
                </c:pt>
                <c:pt idx="44">
                  <c:v>494</c:v>
                </c:pt>
                <c:pt idx="45">
                  <c:v>450</c:v>
                </c:pt>
                <c:pt idx="46">
                  <c:v>427</c:v>
                </c:pt>
                <c:pt idx="47">
                  <c:v>404</c:v>
                </c:pt>
                <c:pt idx="48">
                  <c:v>380</c:v>
                </c:pt>
                <c:pt idx="49">
                  <c:v>380</c:v>
                </c:pt>
                <c:pt idx="50">
                  <c:v>380</c:v>
                </c:pt>
                <c:pt idx="51">
                  <c:v>380</c:v>
                </c:pt>
                <c:pt idx="52">
                  <c:v>358</c:v>
                </c:pt>
                <c:pt idx="53">
                  <c:v>336</c:v>
                </c:pt>
                <c:pt idx="54">
                  <c:v>315</c:v>
                </c:pt>
                <c:pt idx="55">
                  <c:v>315</c:v>
                </c:pt>
                <c:pt idx="56">
                  <c:v>315</c:v>
                </c:pt>
                <c:pt idx="57">
                  <c:v>315</c:v>
                </c:pt>
                <c:pt idx="58">
                  <c:v>307</c:v>
                </c:pt>
                <c:pt idx="59">
                  <c:v>299</c:v>
                </c:pt>
                <c:pt idx="60">
                  <c:v>290</c:v>
                </c:pt>
                <c:pt idx="61">
                  <c:v>300</c:v>
                </c:pt>
                <c:pt idx="62">
                  <c:v>310</c:v>
                </c:pt>
                <c:pt idx="63">
                  <c:v>320</c:v>
                </c:pt>
                <c:pt idx="64">
                  <c:v>307</c:v>
                </c:pt>
                <c:pt idx="65">
                  <c:v>294</c:v>
                </c:pt>
                <c:pt idx="66">
                  <c:v>280</c:v>
                </c:pt>
                <c:pt idx="67">
                  <c:v>280</c:v>
                </c:pt>
                <c:pt idx="68">
                  <c:v>280</c:v>
                </c:pt>
                <c:pt idx="69">
                  <c:v>280</c:v>
                </c:pt>
                <c:pt idx="70">
                  <c:v>280</c:v>
                </c:pt>
                <c:pt idx="71">
                  <c:v>280</c:v>
                </c:pt>
                <c:pt idx="72">
                  <c:v>280</c:v>
                </c:pt>
                <c:pt idx="73">
                  <c:v>292</c:v>
                </c:pt>
                <c:pt idx="74">
                  <c:v>304</c:v>
                </c:pt>
                <c:pt idx="75">
                  <c:v>315</c:v>
                </c:pt>
                <c:pt idx="76">
                  <c:v>303</c:v>
                </c:pt>
                <c:pt idx="77">
                  <c:v>291</c:v>
                </c:pt>
                <c:pt idx="78">
                  <c:v>280</c:v>
                </c:pt>
                <c:pt idx="79">
                  <c:v>292</c:v>
                </c:pt>
                <c:pt idx="80">
                  <c:v>304</c:v>
                </c:pt>
                <c:pt idx="81">
                  <c:v>315</c:v>
                </c:pt>
                <c:pt idx="82">
                  <c:v>298</c:v>
                </c:pt>
                <c:pt idx="83">
                  <c:v>281</c:v>
                </c:pt>
                <c:pt idx="84">
                  <c:v>265</c:v>
                </c:pt>
                <c:pt idx="85">
                  <c:v>272</c:v>
                </c:pt>
                <c:pt idx="86">
                  <c:v>279</c:v>
                </c:pt>
                <c:pt idx="87">
                  <c:v>285</c:v>
                </c:pt>
                <c:pt idx="88">
                  <c:v>295</c:v>
                </c:pt>
                <c:pt idx="89">
                  <c:v>305</c:v>
                </c:pt>
                <c:pt idx="90">
                  <c:v>315</c:v>
                </c:pt>
                <c:pt idx="91">
                  <c:v>292</c:v>
                </c:pt>
                <c:pt idx="92">
                  <c:v>269</c:v>
                </c:pt>
                <c:pt idx="93">
                  <c:v>245</c:v>
                </c:pt>
                <c:pt idx="94">
                  <c:v>268</c:v>
                </c:pt>
                <c:pt idx="95">
                  <c:v>291</c:v>
                </c:pt>
                <c:pt idx="96">
                  <c:v>315</c:v>
                </c:pt>
                <c:pt idx="97">
                  <c:v>282</c:v>
                </c:pt>
                <c:pt idx="98">
                  <c:v>249</c:v>
                </c:pt>
                <c:pt idx="99">
                  <c:v>215</c:v>
                </c:pt>
                <c:pt idx="100">
                  <c:v>208</c:v>
                </c:pt>
                <c:pt idx="101">
                  <c:v>201</c:v>
                </c:pt>
                <c:pt idx="102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9-4F22-ABDC-6676F525991B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'[8]19910322'!$B$2:$B$104</c:f>
              <c:numCache>
                <c:formatCode>General</c:formatCode>
                <c:ptCount val="1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213</c:v>
                </c:pt>
                <c:pt idx="14">
                  <c:v>226</c:v>
                </c:pt>
                <c:pt idx="15">
                  <c:v>240</c:v>
                </c:pt>
                <c:pt idx="16">
                  <c:v>267</c:v>
                </c:pt>
                <c:pt idx="17">
                  <c:v>294</c:v>
                </c:pt>
                <c:pt idx="18">
                  <c:v>320</c:v>
                </c:pt>
                <c:pt idx="19">
                  <c:v>307</c:v>
                </c:pt>
                <c:pt idx="20">
                  <c:v>294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280</c:v>
                </c:pt>
                <c:pt idx="41">
                  <c:v>280</c:v>
                </c:pt>
                <c:pt idx="42">
                  <c:v>280</c:v>
                </c:pt>
                <c:pt idx="43">
                  <c:v>280</c:v>
                </c:pt>
                <c:pt idx="44">
                  <c:v>280</c:v>
                </c:pt>
                <c:pt idx="45">
                  <c:v>280</c:v>
                </c:pt>
                <c:pt idx="46">
                  <c:v>280</c:v>
                </c:pt>
                <c:pt idx="47">
                  <c:v>280</c:v>
                </c:pt>
                <c:pt idx="48">
                  <c:v>280</c:v>
                </c:pt>
                <c:pt idx="49">
                  <c:v>280</c:v>
                </c:pt>
                <c:pt idx="50">
                  <c:v>280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280</c:v>
                </c:pt>
                <c:pt idx="55">
                  <c:v>280</c:v>
                </c:pt>
                <c:pt idx="56">
                  <c:v>280</c:v>
                </c:pt>
                <c:pt idx="57">
                  <c:v>280</c:v>
                </c:pt>
                <c:pt idx="58">
                  <c:v>260</c:v>
                </c:pt>
                <c:pt idx="59">
                  <c:v>240</c:v>
                </c:pt>
                <c:pt idx="60">
                  <c:v>220</c:v>
                </c:pt>
                <c:pt idx="61">
                  <c:v>220</c:v>
                </c:pt>
                <c:pt idx="62">
                  <c:v>220</c:v>
                </c:pt>
                <c:pt idx="63">
                  <c:v>220</c:v>
                </c:pt>
                <c:pt idx="64">
                  <c:v>240</c:v>
                </c:pt>
                <c:pt idx="65">
                  <c:v>260</c:v>
                </c:pt>
                <c:pt idx="66">
                  <c:v>280</c:v>
                </c:pt>
                <c:pt idx="67">
                  <c:v>280</c:v>
                </c:pt>
                <c:pt idx="68">
                  <c:v>280</c:v>
                </c:pt>
                <c:pt idx="69">
                  <c:v>280</c:v>
                </c:pt>
                <c:pt idx="70">
                  <c:v>280</c:v>
                </c:pt>
                <c:pt idx="71">
                  <c:v>280</c:v>
                </c:pt>
                <c:pt idx="72">
                  <c:v>280</c:v>
                </c:pt>
                <c:pt idx="73">
                  <c:v>280</c:v>
                </c:pt>
                <c:pt idx="74">
                  <c:v>280</c:v>
                </c:pt>
                <c:pt idx="75">
                  <c:v>280</c:v>
                </c:pt>
                <c:pt idx="76">
                  <c:v>280</c:v>
                </c:pt>
                <c:pt idx="77">
                  <c:v>280</c:v>
                </c:pt>
                <c:pt idx="78">
                  <c:v>280</c:v>
                </c:pt>
                <c:pt idx="79">
                  <c:v>280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280</c:v>
                </c:pt>
                <c:pt idx="85">
                  <c:v>280</c:v>
                </c:pt>
                <c:pt idx="86">
                  <c:v>280</c:v>
                </c:pt>
                <c:pt idx="87">
                  <c:v>280</c:v>
                </c:pt>
                <c:pt idx="88">
                  <c:v>280</c:v>
                </c:pt>
                <c:pt idx="89">
                  <c:v>280</c:v>
                </c:pt>
                <c:pt idx="90">
                  <c:v>280</c:v>
                </c:pt>
                <c:pt idx="91">
                  <c:v>280</c:v>
                </c:pt>
                <c:pt idx="92">
                  <c:v>280</c:v>
                </c:pt>
                <c:pt idx="93">
                  <c:v>280</c:v>
                </c:pt>
                <c:pt idx="94">
                  <c:v>280</c:v>
                </c:pt>
                <c:pt idx="95">
                  <c:v>280</c:v>
                </c:pt>
                <c:pt idx="96">
                  <c:v>280</c:v>
                </c:pt>
                <c:pt idx="97">
                  <c:v>280</c:v>
                </c:pt>
                <c:pt idx="98">
                  <c:v>280</c:v>
                </c:pt>
                <c:pt idx="99">
                  <c:v>280</c:v>
                </c:pt>
                <c:pt idx="100">
                  <c:v>280</c:v>
                </c:pt>
                <c:pt idx="101">
                  <c:v>280</c:v>
                </c:pt>
                <c:pt idx="102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9-4F22-ABDC-6676F525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'[8]19910330'!$A$2:$A$113</c:f>
              <c:numCache>
                <c:formatCode>General</c:formatCode>
                <c:ptCount val="112"/>
                <c:pt idx="0">
                  <c:v>985</c:v>
                </c:pt>
                <c:pt idx="1">
                  <c:v>985</c:v>
                </c:pt>
                <c:pt idx="2">
                  <c:v>985</c:v>
                </c:pt>
                <c:pt idx="3">
                  <c:v>985</c:v>
                </c:pt>
                <c:pt idx="4">
                  <c:v>1093</c:v>
                </c:pt>
                <c:pt idx="5">
                  <c:v>1201</c:v>
                </c:pt>
                <c:pt idx="6">
                  <c:v>1310</c:v>
                </c:pt>
                <c:pt idx="7">
                  <c:v>1282</c:v>
                </c:pt>
                <c:pt idx="8">
                  <c:v>1254</c:v>
                </c:pt>
                <c:pt idx="9">
                  <c:v>1225</c:v>
                </c:pt>
                <c:pt idx="10">
                  <c:v>1192</c:v>
                </c:pt>
                <c:pt idx="11">
                  <c:v>1159</c:v>
                </c:pt>
                <c:pt idx="12">
                  <c:v>1125</c:v>
                </c:pt>
                <c:pt idx="13">
                  <c:v>1062</c:v>
                </c:pt>
                <c:pt idx="14">
                  <c:v>999</c:v>
                </c:pt>
                <c:pt idx="15">
                  <c:v>935</c:v>
                </c:pt>
                <c:pt idx="16">
                  <c:v>902</c:v>
                </c:pt>
                <c:pt idx="17">
                  <c:v>869</c:v>
                </c:pt>
                <c:pt idx="18">
                  <c:v>835</c:v>
                </c:pt>
                <c:pt idx="19">
                  <c:v>782</c:v>
                </c:pt>
                <c:pt idx="20">
                  <c:v>729</c:v>
                </c:pt>
                <c:pt idx="21">
                  <c:v>675</c:v>
                </c:pt>
                <c:pt idx="22">
                  <c:v>632</c:v>
                </c:pt>
                <c:pt idx="23">
                  <c:v>589</c:v>
                </c:pt>
                <c:pt idx="24">
                  <c:v>545</c:v>
                </c:pt>
                <c:pt idx="25">
                  <c:v>555</c:v>
                </c:pt>
                <c:pt idx="26">
                  <c:v>565</c:v>
                </c:pt>
                <c:pt idx="27">
                  <c:v>575</c:v>
                </c:pt>
                <c:pt idx="28">
                  <c:v>575</c:v>
                </c:pt>
                <c:pt idx="29">
                  <c:v>575</c:v>
                </c:pt>
                <c:pt idx="30">
                  <c:v>575</c:v>
                </c:pt>
                <c:pt idx="31">
                  <c:v>543</c:v>
                </c:pt>
                <c:pt idx="32">
                  <c:v>511</c:v>
                </c:pt>
                <c:pt idx="33">
                  <c:v>480</c:v>
                </c:pt>
                <c:pt idx="34">
                  <c:v>497</c:v>
                </c:pt>
                <c:pt idx="35">
                  <c:v>514</c:v>
                </c:pt>
                <c:pt idx="36">
                  <c:v>532</c:v>
                </c:pt>
                <c:pt idx="37">
                  <c:v>575</c:v>
                </c:pt>
                <c:pt idx="38">
                  <c:v>618</c:v>
                </c:pt>
                <c:pt idx="39">
                  <c:v>660</c:v>
                </c:pt>
                <c:pt idx="40">
                  <c:v>737</c:v>
                </c:pt>
                <c:pt idx="41">
                  <c:v>814</c:v>
                </c:pt>
                <c:pt idx="42">
                  <c:v>890</c:v>
                </c:pt>
                <c:pt idx="43">
                  <c:v>937</c:v>
                </c:pt>
                <c:pt idx="44">
                  <c:v>984</c:v>
                </c:pt>
                <c:pt idx="45">
                  <c:v>1030</c:v>
                </c:pt>
                <c:pt idx="46">
                  <c:v>1023</c:v>
                </c:pt>
                <c:pt idx="47">
                  <c:v>1016</c:v>
                </c:pt>
                <c:pt idx="48">
                  <c:v>1010</c:v>
                </c:pt>
                <c:pt idx="49">
                  <c:v>1070</c:v>
                </c:pt>
                <c:pt idx="50">
                  <c:v>1130</c:v>
                </c:pt>
                <c:pt idx="51">
                  <c:v>1190</c:v>
                </c:pt>
                <c:pt idx="52">
                  <c:v>1255</c:v>
                </c:pt>
                <c:pt idx="53">
                  <c:v>1320</c:v>
                </c:pt>
                <c:pt idx="54">
                  <c:v>1385</c:v>
                </c:pt>
                <c:pt idx="55">
                  <c:v>1513</c:v>
                </c:pt>
                <c:pt idx="56">
                  <c:v>1641</c:v>
                </c:pt>
                <c:pt idx="57">
                  <c:v>1770</c:v>
                </c:pt>
                <c:pt idx="58">
                  <c:v>1815</c:v>
                </c:pt>
                <c:pt idx="59">
                  <c:v>1860</c:v>
                </c:pt>
                <c:pt idx="60">
                  <c:v>1905</c:v>
                </c:pt>
                <c:pt idx="61">
                  <c:v>1943</c:v>
                </c:pt>
                <c:pt idx="62">
                  <c:v>1981</c:v>
                </c:pt>
                <c:pt idx="63">
                  <c:v>2020</c:v>
                </c:pt>
                <c:pt idx="64">
                  <c:v>2027</c:v>
                </c:pt>
                <c:pt idx="65">
                  <c:v>2034</c:v>
                </c:pt>
                <c:pt idx="66">
                  <c:v>2040</c:v>
                </c:pt>
                <c:pt idx="67">
                  <c:v>1998</c:v>
                </c:pt>
                <c:pt idx="68">
                  <c:v>1956</c:v>
                </c:pt>
                <c:pt idx="69">
                  <c:v>1915</c:v>
                </c:pt>
                <c:pt idx="70">
                  <c:v>1882</c:v>
                </c:pt>
                <c:pt idx="71">
                  <c:v>1849</c:v>
                </c:pt>
                <c:pt idx="72">
                  <c:v>1815</c:v>
                </c:pt>
                <c:pt idx="73">
                  <c:v>1760</c:v>
                </c:pt>
                <c:pt idx="74">
                  <c:v>1705</c:v>
                </c:pt>
                <c:pt idx="75">
                  <c:v>1650</c:v>
                </c:pt>
                <c:pt idx="76">
                  <c:v>1587</c:v>
                </c:pt>
                <c:pt idx="77">
                  <c:v>1524</c:v>
                </c:pt>
                <c:pt idx="78">
                  <c:v>1460</c:v>
                </c:pt>
                <c:pt idx="79">
                  <c:v>1448</c:v>
                </c:pt>
                <c:pt idx="80">
                  <c:v>1436</c:v>
                </c:pt>
                <c:pt idx="81">
                  <c:v>1425</c:v>
                </c:pt>
                <c:pt idx="82">
                  <c:v>1403</c:v>
                </c:pt>
                <c:pt idx="83">
                  <c:v>1381</c:v>
                </c:pt>
                <c:pt idx="84">
                  <c:v>1360</c:v>
                </c:pt>
                <c:pt idx="85">
                  <c:v>1360</c:v>
                </c:pt>
                <c:pt idx="86">
                  <c:v>1360</c:v>
                </c:pt>
                <c:pt idx="87">
                  <c:v>1360</c:v>
                </c:pt>
                <c:pt idx="88">
                  <c:v>1393</c:v>
                </c:pt>
                <c:pt idx="89">
                  <c:v>1426</c:v>
                </c:pt>
                <c:pt idx="90">
                  <c:v>1460</c:v>
                </c:pt>
                <c:pt idx="91">
                  <c:v>1383</c:v>
                </c:pt>
                <c:pt idx="92">
                  <c:v>1306</c:v>
                </c:pt>
                <c:pt idx="93">
                  <c:v>1230</c:v>
                </c:pt>
                <c:pt idx="94">
                  <c:v>1252</c:v>
                </c:pt>
                <c:pt idx="95">
                  <c:v>1274</c:v>
                </c:pt>
                <c:pt idx="96">
                  <c:v>1295</c:v>
                </c:pt>
                <c:pt idx="97">
                  <c:v>1222</c:v>
                </c:pt>
                <c:pt idx="98">
                  <c:v>1149</c:v>
                </c:pt>
                <c:pt idx="99">
                  <c:v>1075</c:v>
                </c:pt>
                <c:pt idx="100">
                  <c:v>957</c:v>
                </c:pt>
                <c:pt idx="101">
                  <c:v>839</c:v>
                </c:pt>
                <c:pt idx="102">
                  <c:v>720</c:v>
                </c:pt>
                <c:pt idx="103">
                  <c:v>633</c:v>
                </c:pt>
                <c:pt idx="104">
                  <c:v>546</c:v>
                </c:pt>
                <c:pt idx="105">
                  <c:v>460</c:v>
                </c:pt>
                <c:pt idx="106">
                  <c:v>503</c:v>
                </c:pt>
                <c:pt idx="107">
                  <c:v>546</c:v>
                </c:pt>
                <c:pt idx="108">
                  <c:v>590</c:v>
                </c:pt>
                <c:pt idx="109">
                  <c:v>535</c:v>
                </c:pt>
                <c:pt idx="110">
                  <c:v>480</c:v>
                </c:pt>
                <c:pt idx="111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6-4897-9C03-90675F31A9A5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'[8]19910330'!$B$2:$B$113</c:f>
              <c:numCache>
                <c:formatCode>General</c:formatCode>
                <c:ptCount val="112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285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313</c:v>
                </c:pt>
                <c:pt idx="35">
                  <c:v>341</c:v>
                </c:pt>
                <c:pt idx="36">
                  <c:v>370</c:v>
                </c:pt>
                <c:pt idx="37">
                  <c:v>370</c:v>
                </c:pt>
                <c:pt idx="38">
                  <c:v>370</c:v>
                </c:pt>
                <c:pt idx="39">
                  <c:v>370</c:v>
                </c:pt>
                <c:pt idx="40">
                  <c:v>392</c:v>
                </c:pt>
                <c:pt idx="41">
                  <c:v>414</c:v>
                </c:pt>
                <c:pt idx="42">
                  <c:v>435</c:v>
                </c:pt>
                <c:pt idx="43">
                  <c:v>438</c:v>
                </c:pt>
                <c:pt idx="44">
                  <c:v>441</c:v>
                </c:pt>
                <c:pt idx="45">
                  <c:v>445</c:v>
                </c:pt>
                <c:pt idx="46">
                  <c:v>558</c:v>
                </c:pt>
                <c:pt idx="47">
                  <c:v>671</c:v>
                </c:pt>
                <c:pt idx="48">
                  <c:v>785</c:v>
                </c:pt>
                <c:pt idx="49">
                  <c:v>823</c:v>
                </c:pt>
                <c:pt idx="50">
                  <c:v>861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1028</c:v>
                </c:pt>
                <c:pt idx="56">
                  <c:v>1156</c:v>
                </c:pt>
                <c:pt idx="57">
                  <c:v>1285</c:v>
                </c:pt>
                <c:pt idx="58">
                  <c:v>1482</c:v>
                </c:pt>
                <c:pt idx="59">
                  <c:v>1679</c:v>
                </c:pt>
                <c:pt idx="60">
                  <c:v>1875</c:v>
                </c:pt>
                <c:pt idx="61">
                  <c:v>1902</c:v>
                </c:pt>
                <c:pt idx="62">
                  <c:v>1929</c:v>
                </c:pt>
                <c:pt idx="63">
                  <c:v>1955</c:v>
                </c:pt>
                <c:pt idx="64">
                  <c:v>2017</c:v>
                </c:pt>
                <c:pt idx="65">
                  <c:v>2079</c:v>
                </c:pt>
                <c:pt idx="66">
                  <c:v>2140</c:v>
                </c:pt>
                <c:pt idx="67">
                  <c:v>2140</c:v>
                </c:pt>
                <c:pt idx="68">
                  <c:v>2140</c:v>
                </c:pt>
                <c:pt idx="69">
                  <c:v>2140</c:v>
                </c:pt>
                <c:pt idx="70">
                  <c:v>2140</c:v>
                </c:pt>
                <c:pt idx="71">
                  <c:v>2140</c:v>
                </c:pt>
                <c:pt idx="72">
                  <c:v>2140</c:v>
                </c:pt>
                <c:pt idx="73">
                  <c:v>2140</c:v>
                </c:pt>
                <c:pt idx="74">
                  <c:v>2140</c:v>
                </c:pt>
                <c:pt idx="75">
                  <c:v>2140</c:v>
                </c:pt>
                <c:pt idx="76">
                  <c:v>2140</c:v>
                </c:pt>
                <c:pt idx="77">
                  <c:v>2140</c:v>
                </c:pt>
                <c:pt idx="78">
                  <c:v>2140</c:v>
                </c:pt>
                <c:pt idx="79">
                  <c:v>2140</c:v>
                </c:pt>
                <c:pt idx="80">
                  <c:v>2140</c:v>
                </c:pt>
                <c:pt idx="81">
                  <c:v>2140</c:v>
                </c:pt>
                <c:pt idx="82">
                  <c:v>2140</c:v>
                </c:pt>
                <c:pt idx="83">
                  <c:v>2140</c:v>
                </c:pt>
                <c:pt idx="84">
                  <c:v>2140</c:v>
                </c:pt>
                <c:pt idx="85">
                  <c:v>2140</c:v>
                </c:pt>
                <c:pt idx="86">
                  <c:v>2140</c:v>
                </c:pt>
                <c:pt idx="87">
                  <c:v>2140</c:v>
                </c:pt>
                <c:pt idx="88">
                  <c:v>2140</c:v>
                </c:pt>
                <c:pt idx="89">
                  <c:v>2140</c:v>
                </c:pt>
                <c:pt idx="90">
                  <c:v>2140</c:v>
                </c:pt>
                <c:pt idx="91">
                  <c:v>2140</c:v>
                </c:pt>
                <c:pt idx="92">
                  <c:v>2140</c:v>
                </c:pt>
                <c:pt idx="93">
                  <c:v>2140</c:v>
                </c:pt>
                <c:pt idx="94">
                  <c:v>2140</c:v>
                </c:pt>
                <c:pt idx="95">
                  <c:v>2140</c:v>
                </c:pt>
                <c:pt idx="96">
                  <c:v>2140</c:v>
                </c:pt>
                <c:pt idx="97">
                  <c:v>1763</c:v>
                </c:pt>
                <c:pt idx="98">
                  <c:v>1386</c:v>
                </c:pt>
                <c:pt idx="99">
                  <c:v>1010</c:v>
                </c:pt>
                <c:pt idx="100">
                  <c:v>740</c:v>
                </c:pt>
                <c:pt idx="101">
                  <c:v>470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6-4897-9C03-90675F31A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'[9]19920325'!$A$2:$A$215</c:f>
              <c:numCache>
                <c:formatCode>General</c:formatCode>
                <c:ptCount val="214"/>
                <c:pt idx="0">
                  <c:v>548.6</c:v>
                </c:pt>
                <c:pt idx="1">
                  <c:v>554</c:v>
                </c:pt>
                <c:pt idx="2">
                  <c:v>560</c:v>
                </c:pt>
                <c:pt idx="3">
                  <c:v>565.5</c:v>
                </c:pt>
                <c:pt idx="4">
                  <c:v>561</c:v>
                </c:pt>
                <c:pt idx="5">
                  <c:v>557</c:v>
                </c:pt>
                <c:pt idx="6">
                  <c:v>552.6</c:v>
                </c:pt>
                <c:pt idx="7">
                  <c:v>548</c:v>
                </c:pt>
                <c:pt idx="8">
                  <c:v>543</c:v>
                </c:pt>
                <c:pt idx="9">
                  <c:v>539</c:v>
                </c:pt>
                <c:pt idx="10">
                  <c:v>615</c:v>
                </c:pt>
                <c:pt idx="11">
                  <c:v>691</c:v>
                </c:pt>
                <c:pt idx="12">
                  <c:v>766</c:v>
                </c:pt>
                <c:pt idx="13">
                  <c:v>809</c:v>
                </c:pt>
                <c:pt idx="14">
                  <c:v>852</c:v>
                </c:pt>
                <c:pt idx="15">
                  <c:v>896</c:v>
                </c:pt>
                <c:pt idx="16">
                  <c:v>1119</c:v>
                </c:pt>
                <c:pt idx="17">
                  <c:v>1342</c:v>
                </c:pt>
                <c:pt idx="18">
                  <c:v>1564</c:v>
                </c:pt>
                <c:pt idx="19">
                  <c:v>1648</c:v>
                </c:pt>
                <c:pt idx="20">
                  <c:v>1732</c:v>
                </c:pt>
                <c:pt idx="21">
                  <c:v>1815</c:v>
                </c:pt>
                <c:pt idx="22">
                  <c:v>1805</c:v>
                </c:pt>
                <c:pt idx="23">
                  <c:v>1795</c:v>
                </c:pt>
                <c:pt idx="24">
                  <c:v>1784</c:v>
                </c:pt>
                <c:pt idx="25">
                  <c:v>1842</c:v>
                </c:pt>
                <c:pt idx="26">
                  <c:v>1900</c:v>
                </c:pt>
                <c:pt idx="27">
                  <c:v>1957.4</c:v>
                </c:pt>
                <c:pt idx="28">
                  <c:v>1622</c:v>
                </c:pt>
                <c:pt idx="29">
                  <c:v>1287</c:v>
                </c:pt>
                <c:pt idx="30">
                  <c:v>950.9</c:v>
                </c:pt>
                <c:pt idx="31">
                  <c:v>1057</c:v>
                </c:pt>
                <c:pt idx="32">
                  <c:v>1163</c:v>
                </c:pt>
                <c:pt idx="33">
                  <c:v>1270</c:v>
                </c:pt>
                <c:pt idx="34">
                  <c:v>1209</c:v>
                </c:pt>
                <c:pt idx="35">
                  <c:v>1148</c:v>
                </c:pt>
                <c:pt idx="36">
                  <c:v>1085.9000000000001</c:v>
                </c:pt>
                <c:pt idx="37">
                  <c:v>1141</c:v>
                </c:pt>
                <c:pt idx="38">
                  <c:v>1196</c:v>
                </c:pt>
                <c:pt idx="39">
                  <c:v>1251.8</c:v>
                </c:pt>
                <c:pt idx="40">
                  <c:v>1224</c:v>
                </c:pt>
                <c:pt idx="41">
                  <c:v>1196</c:v>
                </c:pt>
                <c:pt idx="42">
                  <c:v>1169.2</c:v>
                </c:pt>
                <c:pt idx="43">
                  <c:v>1171</c:v>
                </c:pt>
                <c:pt idx="44">
                  <c:v>1173</c:v>
                </c:pt>
                <c:pt idx="45">
                  <c:v>1175.3</c:v>
                </c:pt>
                <c:pt idx="46">
                  <c:v>1246</c:v>
                </c:pt>
                <c:pt idx="47">
                  <c:v>1317</c:v>
                </c:pt>
                <c:pt idx="48">
                  <c:v>1387</c:v>
                </c:pt>
                <c:pt idx="49">
                  <c:v>1358</c:v>
                </c:pt>
                <c:pt idx="50">
                  <c:v>1329</c:v>
                </c:pt>
                <c:pt idx="51">
                  <c:v>1299.2</c:v>
                </c:pt>
                <c:pt idx="52">
                  <c:v>1335</c:v>
                </c:pt>
                <c:pt idx="53">
                  <c:v>1371</c:v>
                </c:pt>
                <c:pt idx="54">
                  <c:v>1408</c:v>
                </c:pt>
                <c:pt idx="55">
                  <c:v>1398</c:v>
                </c:pt>
                <c:pt idx="56">
                  <c:v>1388</c:v>
                </c:pt>
                <c:pt idx="57">
                  <c:v>1378</c:v>
                </c:pt>
                <c:pt idx="58">
                  <c:v>1388</c:v>
                </c:pt>
                <c:pt idx="59">
                  <c:v>1398</c:v>
                </c:pt>
                <c:pt idx="60">
                  <c:v>1408</c:v>
                </c:pt>
                <c:pt idx="61">
                  <c:v>1397</c:v>
                </c:pt>
                <c:pt idx="62">
                  <c:v>1386</c:v>
                </c:pt>
                <c:pt idx="63">
                  <c:v>1376</c:v>
                </c:pt>
                <c:pt idx="64">
                  <c:v>1376</c:v>
                </c:pt>
                <c:pt idx="65">
                  <c:v>1376</c:v>
                </c:pt>
                <c:pt idx="66">
                  <c:v>1376</c:v>
                </c:pt>
                <c:pt idx="67">
                  <c:v>1354</c:v>
                </c:pt>
                <c:pt idx="68">
                  <c:v>1332</c:v>
                </c:pt>
                <c:pt idx="69">
                  <c:v>1310.8</c:v>
                </c:pt>
                <c:pt idx="70">
                  <c:v>1279</c:v>
                </c:pt>
                <c:pt idx="71">
                  <c:v>1247</c:v>
                </c:pt>
                <c:pt idx="72">
                  <c:v>1215.5999999999999</c:v>
                </c:pt>
                <c:pt idx="73">
                  <c:v>1172</c:v>
                </c:pt>
                <c:pt idx="74">
                  <c:v>1129</c:v>
                </c:pt>
                <c:pt idx="75">
                  <c:v>1085.9000000000001</c:v>
                </c:pt>
                <c:pt idx="76">
                  <c:v>1075</c:v>
                </c:pt>
                <c:pt idx="77">
                  <c:v>1064</c:v>
                </c:pt>
                <c:pt idx="78">
                  <c:v>1052</c:v>
                </c:pt>
                <c:pt idx="79">
                  <c:v>997</c:v>
                </c:pt>
                <c:pt idx="80">
                  <c:v>942</c:v>
                </c:pt>
                <c:pt idx="81">
                  <c:v>888.3</c:v>
                </c:pt>
                <c:pt idx="82">
                  <c:v>874</c:v>
                </c:pt>
                <c:pt idx="83">
                  <c:v>860</c:v>
                </c:pt>
                <c:pt idx="84">
                  <c:v>846</c:v>
                </c:pt>
                <c:pt idx="85">
                  <c:v>801</c:v>
                </c:pt>
                <c:pt idx="86">
                  <c:v>756</c:v>
                </c:pt>
                <c:pt idx="87">
                  <c:v>710</c:v>
                </c:pt>
                <c:pt idx="88">
                  <c:v>796</c:v>
                </c:pt>
                <c:pt idx="89">
                  <c:v>882</c:v>
                </c:pt>
                <c:pt idx="90">
                  <c:v>969.3</c:v>
                </c:pt>
                <c:pt idx="91">
                  <c:v>1077</c:v>
                </c:pt>
                <c:pt idx="92">
                  <c:v>1185</c:v>
                </c:pt>
                <c:pt idx="93">
                  <c:v>1293.3</c:v>
                </c:pt>
                <c:pt idx="94">
                  <c:v>1502</c:v>
                </c:pt>
                <c:pt idx="95">
                  <c:v>1711</c:v>
                </c:pt>
                <c:pt idx="96">
                  <c:v>1920</c:v>
                </c:pt>
                <c:pt idx="97">
                  <c:v>1894</c:v>
                </c:pt>
                <c:pt idx="98">
                  <c:v>1868</c:v>
                </c:pt>
                <c:pt idx="99">
                  <c:v>1842.5</c:v>
                </c:pt>
                <c:pt idx="100">
                  <c:v>1877</c:v>
                </c:pt>
                <c:pt idx="101">
                  <c:v>1912</c:v>
                </c:pt>
                <c:pt idx="102">
                  <c:v>1946.5</c:v>
                </c:pt>
                <c:pt idx="103">
                  <c:v>1877</c:v>
                </c:pt>
                <c:pt idx="104">
                  <c:v>1808</c:v>
                </c:pt>
                <c:pt idx="105">
                  <c:v>1738.7</c:v>
                </c:pt>
                <c:pt idx="106">
                  <c:v>1731</c:v>
                </c:pt>
                <c:pt idx="107">
                  <c:v>1723</c:v>
                </c:pt>
                <c:pt idx="108">
                  <c:v>1715.6</c:v>
                </c:pt>
                <c:pt idx="109">
                  <c:v>1640</c:v>
                </c:pt>
                <c:pt idx="110">
                  <c:v>1564</c:v>
                </c:pt>
                <c:pt idx="111">
                  <c:v>1488.7</c:v>
                </c:pt>
                <c:pt idx="112">
                  <c:v>1424</c:v>
                </c:pt>
                <c:pt idx="113">
                  <c:v>1359</c:v>
                </c:pt>
                <c:pt idx="114">
                  <c:v>1294.3</c:v>
                </c:pt>
                <c:pt idx="115">
                  <c:v>1275</c:v>
                </c:pt>
                <c:pt idx="116">
                  <c:v>1256</c:v>
                </c:pt>
                <c:pt idx="117">
                  <c:v>1237.7</c:v>
                </c:pt>
                <c:pt idx="118">
                  <c:v>1186</c:v>
                </c:pt>
                <c:pt idx="119">
                  <c:v>1134</c:v>
                </c:pt>
                <c:pt idx="120">
                  <c:v>1082</c:v>
                </c:pt>
                <c:pt idx="121">
                  <c:v>1083</c:v>
                </c:pt>
                <c:pt idx="122">
                  <c:v>1084</c:v>
                </c:pt>
                <c:pt idx="123">
                  <c:v>1084.3</c:v>
                </c:pt>
                <c:pt idx="124">
                  <c:v>1079</c:v>
                </c:pt>
                <c:pt idx="125">
                  <c:v>1074</c:v>
                </c:pt>
                <c:pt idx="126">
                  <c:v>1067.9000000000001</c:v>
                </c:pt>
                <c:pt idx="127">
                  <c:v>1021</c:v>
                </c:pt>
                <c:pt idx="128">
                  <c:v>974</c:v>
                </c:pt>
                <c:pt idx="129">
                  <c:v>927.5</c:v>
                </c:pt>
                <c:pt idx="130">
                  <c:v>761</c:v>
                </c:pt>
                <c:pt idx="131">
                  <c:v>595</c:v>
                </c:pt>
                <c:pt idx="132">
                  <c:v>428.5</c:v>
                </c:pt>
                <c:pt idx="133">
                  <c:v>496</c:v>
                </c:pt>
                <c:pt idx="134">
                  <c:v>564</c:v>
                </c:pt>
                <c:pt idx="135">
                  <c:v>631.29999999999995</c:v>
                </c:pt>
                <c:pt idx="136">
                  <c:v>621</c:v>
                </c:pt>
                <c:pt idx="137">
                  <c:v>610</c:v>
                </c:pt>
                <c:pt idx="138">
                  <c:v>598.9</c:v>
                </c:pt>
                <c:pt idx="139">
                  <c:v>577</c:v>
                </c:pt>
                <c:pt idx="140">
                  <c:v>555</c:v>
                </c:pt>
                <c:pt idx="141">
                  <c:v>534.1</c:v>
                </c:pt>
                <c:pt idx="142">
                  <c:v>551</c:v>
                </c:pt>
                <c:pt idx="143">
                  <c:v>568</c:v>
                </c:pt>
                <c:pt idx="144">
                  <c:v>585.9</c:v>
                </c:pt>
                <c:pt idx="145">
                  <c:v>531</c:v>
                </c:pt>
                <c:pt idx="146">
                  <c:v>476</c:v>
                </c:pt>
                <c:pt idx="147">
                  <c:v>421.3</c:v>
                </c:pt>
                <c:pt idx="148">
                  <c:v>429</c:v>
                </c:pt>
                <c:pt idx="149">
                  <c:v>437</c:v>
                </c:pt>
                <c:pt idx="150">
                  <c:v>445</c:v>
                </c:pt>
                <c:pt idx="151">
                  <c:v>462</c:v>
                </c:pt>
                <c:pt idx="152">
                  <c:v>479</c:v>
                </c:pt>
                <c:pt idx="153">
                  <c:v>495.7</c:v>
                </c:pt>
                <c:pt idx="154">
                  <c:v>555</c:v>
                </c:pt>
                <c:pt idx="155">
                  <c:v>614</c:v>
                </c:pt>
                <c:pt idx="156">
                  <c:v>673.7</c:v>
                </c:pt>
                <c:pt idx="157">
                  <c:v>691</c:v>
                </c:pt>
                <c:pt idx="158">
                  <c:v>709</c:v>
                </c:pt>
                <c:pt idx="159">
                  <c:v>726.4</c:v>
                </c:pt>
                <c:pt idx="160">
                  <c:v>775</c:v>
                </c:pt>
                <c:pt idx="161">
                  <c:v>823</c:v>
                </c:pt>
                <c:pt idx="162">
                  <c:v>870.8</c:v>
                </c:pt>
                <c:pt idx="163">
                  <c:v>844</c:v>
                </c:pt>
                <c:pt idx="164">
                  <c:v>818</c:v>
                </c:pt>
                <c:pt idx="165">
                  <c:v>791.8</c:v>
                </c:pt>
                <c:pt idx="166">
                  <c:v>982</c:v>
                </c:pt>
                <c:pt idx="167">
                  <c:v>1172</c:v>
                </c:pt>
                <c:pt idx="168">
                  <c:v>1362.8</c:v>
                </c:pt>
                <c:pt idx="169">
                  <c:v>1385</c:v>
                </c:pt>
                <c:pt idx="170">
                  <c:v>1407</c:v>
                </c:pt>
                <c:pt idx="171">
                  <c:v>1429.6</c:v>
                </c:pt>
                <c:pt idx="172">
                  <c:v>1518</c:v>
                </c:pt>
                <c:pt idx="173">
                  <c:v>1606</c:v>
                </c:pt>
                <c:pt idx="174">
                  <c:v>1693.6</c:v>
                </c:pt>
                <c:pt idx="175">
                  <c:v>1712</c:v>
                </c:pt>
                <c:pt idx="176">
                  <c:v>1731</c:v>
                </c:pt>
                <c:pt idx="177">
                  <c:v>1750</c:v>
                </c:pt>
                <c:pt idx="178">
                  <c:v>1859</c:v>
                </c:pt>
                <c:pt idx="179">
                  <c:v>1968</c:v>
                </c:pt>
                <c:pt idx="180">
                  <c:v>2076</c:v>
                </c:pt>
                <c:pt idx="181">
                  <c:v>2000</c:v>
                </c:pt>
                <c:pt idx="182">
                  <c:v>1924</c:v>
                </c:pt>
                <c:pt idx="183">
                  <c:v>1849</c:v>
                </c:pt>
                <c:pt idx="184">
                  <c:v>1806</c:v>
                </c:pt>
                <c:pt idx="185">
                  <c:v>1763</c:v>
                </c:pt>
                <c:pt idx="186">
                  <c:v>1719.4</c:v>
                </c:pt>
                <c:pt idx="187">
                  <c:v>1703</c:v>
                </c:pt>
                <c:pt idx="188">
                  <c:v>1686</c:v>
                </c:pt>
                <c:pt idx="189">
                  <c:v>1668.9</c:v>
                </c:pt>
                <c:pt idx="190">
                  <c:v>1438</c:v>
                </c:pt>
                <c:pt idx="191">
                  <c:v>1207</c:v>
                </c:pt>
                <c:pt idx="192">
                  <c:v>975.9</c:v>
                </c:pt>
                <c:pt idx="193">
                  <c:v>1003</c:v>
                </c:pt>
                <c:pt idx="194">
                  <c:v>1030</c:v>
                </c:pt>
                <c:pt idx="195">
                  <c:v>1056.3</c:v>
                </c:pt>
                <c:pt idx="196">
                  <c:v>1063</c:v>
                </c:pt>
                <c:pt idx="197">
                  <c:v>1070</c:v>
                </c:pt>
                <c:pt idx="198">
                  <c:v>1076</c:v>
                </c:pt>
                <c:pt idx="199">
                  <c:v>1022</c:v>
                </c:pt>
                <c:pt idx="200">
                  <c:v>968</c:v>
                </c:pt>
                <c:pt idx="201">
                  <c:v>914</c:v>
                </c:pt>
                <c:pt idx="202">
                  <c:v>884</c:v>
                </c:pt>
                <c:pt idx="203">
                  <c:v>854</c:v>
                </c:pt>
                <c:pt idx="204">
                  <c:v>825</c:v>
                </c:pt>
                <c:pt idx="205">
                  <c:v>770</c:v>
                </c:pt>
                <c:pt idx="206">
                  <c:v>715</c:v>
                </c:pt>
                <c:pt idx="207">
                  <c:v>659</c:v>
                </c:pt>
                <c:pt idx="208">
                  <c:v>607</c:v>
                </c:pt>
                <c:pt idx="209">
                  <c:v>555</c:v>
                </c:pt>
                <c:pt idx="210">
                  <c:v>504.4</c:v>
                </c:pt>
                <c:pt idx="211">
                  <c:v>534</c:v>
                </c:pt>
                <c:pt idx="212">
                  <c:v>564</c:v>
                </c:pt>
                <c:pt idx="213">
                  <c:v>594.4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A-49E7-8E5A-6B6D9C4B526B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'[9]19920325'!$B$2:$B$215</c:f>
              <c:numCache>
                <c:formatCode>General</c:formatCode>
                <c:ptCount val="214"/>
                <c:pt idx="0">
                  <c:v>516.20000000000005</c:v>
                </c:pt>
                <c:pt idx="1">
                  <c:v>511</c:v>
                </c:pt>
                <c:pt idx="2">
                  <c:v>506</c:v>
                </c:pt>
                <c:pt idx="3">
                  <c:v>500.7</c:v>
                </c:pt>
                <c:pt idx="4">
                  <c:v>529</c:v>
                </c:pt>
                <c:pt idx="5">
                  <c:v>557</c:v>
                </c:pt>
                <c:pt idx="6">
                  <c:v>585</c:v>
                </c:pt>
                <c:pt idx="7">
                  <c:v>591</c:v>
                </c:pt>
                <c:pt idx="8">
                  <c:v>597</c:v>
                </c:pt>
                <c:pt idx="9">
                  <c:v>604</c:v>
                </c:pt>
                <c:pt idx="10">
                  <c:v>604</c:v>
                </c:pt>
                <c:pt idx="11">
                  <c:v>604</c:v>
                </c:pt>
                <c:pt idx="12">
                  <c:v>604</c:v>
                </c:pt>
                <c:pt idx="13">
                  <c:v>604</c:v>
                </c:pt>
                <c:pt idx="14">
                  <c:v>604</c:v>
                </c:pt>
                <c:pt idx="15">
                  <c:v>604</c:v>
                </c:pt>
                <c:pt idx="16">
                  <c:v>871</c:v>
                </c:pt>
                <c:pt idx="17">
                  <c:v>1138</c:v>
                </c:pt>
                <c:pt idx="18">
                  <c:v>1404</c:v>
                </c:pt>
                <c:pt idx="19">
                  <c:v>1671</c:v>
                </c:pt>
                <c:pt idx="20">
                  <c:v>1938</c:v>
                </c:pt>
                <c:pt idx="21">
                  <c:v>2204</c:v>
                </c:pt>
                <c:pt idx="22">
                  <c:v>2437</c:v>
                </c:pt>
                <c:pt idx="23">
                  <c:v>2670</c:v>
                </c:pt>
                <c:pt idx="24">
                  <c:v>2902</c:v>
                </c:pt>
                <c:pt idx="25">
                  <c:v>2868</c:v>
                </c:pt>
                <c:pt idx="26">
                  <c:v>2834</c:v>
                </c:pt>
                <c:pt idx="27">
                  <c:v>2800</c:v>
                </c:pt>
                <c:pt idx="28">
                  <c:v>2508</c:v>
                </c:pt>
                <c:pt idx="29">
                  <c:v>2216</c:v>
                </c:pt>
                <c:pt idx="30">
                  <c:v>1923.1</c:v>
                </c:pt>
                <c:pt idx="31">
                  <c:v>1878</c:v>
                </c:pt>
                <c:pt idx="32">
                  <c:v>1833</c:v>
                </c:pt>
                <c:pt idx="33">
                  <c:v>1788.6</c:v>
                </c:pt>
                <c:pt idx="34">
                  <c:v>1695</c:v>
                </c:pt>
                <c:pt idx="35">
                  <c:v>1601</c:v>
                </c:pt>
                <c:pt idx="36">
                  <c:v>1507.2</c:v>
                </c:pt>
                <c:pt idx="37">
                  <c:v>1444</c:v>
                </c:pt>
                <c:pt idx="38">
                  <c:v>1380</c:v>
                </c:pt>
                <c:pt idx="39">
                  <c:v>1316.6</c:v>
                </c:pt>
                <c:pt idx="40">
                  <c:v>1213</c:v>
                </c:pt>
                <c:pt idx="41">
                  <c:v>1110</c:v>
                </c:pt>
                <c:pt idx="42">
                  <c:v>1007.2</c:v>
                </c:pt>
                <c:pt idx="43">
                  <c:v>1031</c:v>
                </c:pt>
                <c:pt idx="44">
                  <c:v>1054</c:v>
                </c:pt>
                <c:pt idx="45">
                  <c:v>1077.2</c:v>
                </c:pt>
                <c:pt idx="46">
                  <c:v>1180</c:v>
                </c:pt>
                <c:pt idx="47">
                  <c:v>1283</c:v>
                </c:pt>
                <c:pt idx="48">
                  <c:v>1387</c:v>
                </c:pt>
                <c:pt idx="49">
                  <c:v>1379</c:v>
                </c:pt>
                <c:pt idx="50">
                  <c:v>1371</c:v>
                </c:pt>
                <c:pt idx="51">
                  <c:v>1364</c:v>
                </c:pt>
                <c:pt idx="52">
                  <c:v>1379</c:v>
                </c:pt>
                <c:pt idx="53">
                  <c:v>1394</c:v>
                </c:pt>
                <c:pt idx="54">
                  <c:v>1408</c:v>
                </c:pt>
                <c:pt idx="55">
                  <c:v>1409</c:v>
                </c:pt>
                <c:pt idx="56">
                  <c:v>1410</c:v>
                </c:pt>
                <c:pt idx="57">
                  <c:v>1410</c:v>
                </c:pt>
                <c:pt idx="58">
                  <c:v>1409</c:v>
                </c:pt>
                <c:pt idx="59">
                  <c:v>1408</c:v>
                </c:pt>
                <c:pt idx="60">
                  <c:v>1408</c:v>
                </c:pt>
                <c:pt idx="61">
                  <c:v>1408</c:v>
                </c:pt>
                <c:pt idx="62">
                  <c:v>1408</c:v>
                </c:pt>
                <c:pt idx="63">
                  <c:v>1408</c:v>
                </c:pt>
                <c:pt idx="64">
                  <c:v>1408</c:v>
                </c:pt>
                <c:pt idx="65">
                  <c:v>1408</c:v>
                </c:pt>
                <c:pt idx="66">
                  <c:v>1408</c:v>
                </c:pt>
                <c:pt idx="67">
                  <c:v>1408</c:v>
                </c:pt>
                <c:pt idx="68">
                  <c:v>1408</c:v>
                </c:pt>
                <c:pt idx="69">
                  <c:v>1408</c:v>
                </c:pt>
                <c:pt idx="70">
                  <c:v>1409</c:v>
                </c:pt>
                <c:pt idx="71">
                  <c:v>1410</c:v>
                </c:pt>
                <c:pt idx="72">
                  <c:v>1410</c:v>
                </c:pt>
                <c:pt idx="73">
                  <c:v>1410</c:v>
                </c:pt>
                <c:pt idx="74">
                  <c:v>1410</c:v>
                </c:pt>
                <c:pt idx="75">
                  <c:v>1410</c:v>
                </c:pt>
                <c:pt idx="76">
                  <c:v>1409</c:v>
                </c:pt>
                <c:pt idx="77">
                  <c:v>1408</c:v>
                </c:pt>
                <c:pt idx="78">
                  <c:v>1408</c:v>
                </c:pt>
                <c:pt idx="79">
                  <c:v>1343</c:v>
                </c:pt>
                <c:pt idx="80">
                  <c:v>1278</c:v>
                </c:pt>
                <c:pt idx="81">
                  <c:v>1212.4000000000001</c:v>
                </c:pt>
                <c:pt idx="82">
                  <c:v>1144</c:v>
                </c:pt>
                <c:pt idx="83">
                  <c:v>1076</c:v>
                </c:pt>
                <c:pt idx="84">
                  <c:v>1008</c:v>
                </c:pt>
                <c:pt idx="85">
                  <c:v>909</c:v>
                </c:pt>
                <c:pt idx="86">
                  <c:v>810</c:v>
                </c:pt>
                <c:pt idx="87">
                  <c:v>710</c:v>
                </c:pt>
                <c:pt idx="88">
                  <c:v>710</c:v>
                </c:pt>
                <c:pt idx="89">
                  <c:v>710</c:v>
                </c:pt>
                <c:pt idx="90">
                  <c:v>710</c:v>
                </c:pt>
                <c:pt idx="91">
                  <c:v>710</c:v>
                </c:pt>
                <c:pt idx="92">
                  <c:v>710</c:v>
                </c:pt>
                <c:pt idx="93">
                  <c:v>710</c:v>
                </c:pt>
                <c:pt idx="94">
                  <c:v>838</c:v>
                </c:pt>
                <c:pt idx="95">
                  <c:v>966</c:v>
                </c:pt>
                <c:pt idx="96">
                  <c:v>1093.4000000000001</c:v>
                </c:pt>
                <c:pt idx="97">
                  <c:v>1127</c:v>
                </c:pt>
                <c:pt idx="98">
                  <c:v>1161</c:v>
                </c:pt>
                <c:pt idx="99">
                  <c:v>1194.4000000000001</c:v>
                </c:pt>
                <c:pt idx="100">
                  <c:v>1229</c:v>
                </c:pt>
                <c:pt idx="101">
                  <c:v>1264</c:v>
                </c:pt>
                <c:pt idx="102">
                  <c:v>1298.4000000000001</c:v>
                </c:pt>
                <c:pt idx="103">
                  <c:v>1359</c:v>
                </c:pt>
                <c:pt idx="104">
                  <c:v>1419</c:v>
                </c:pt>
                <c:pt idx="105">
                  <c:v>1479.4</c:v>
                </c:pt>
                <c:pt idx="106">
                  <c:v>1620</c:v>
                </c:pt>
                <c:pt idx="107">
                  <c:v>1760</c:v>
                </c:pt>
                <c:pt idx="108">
                  <c:v>1900</c:v>
                </c:pt>
                <c:pt idx="109">
                  <c:v>1903</c:v>
                </c:pt>
                <c:pt idx="110">
                  <c:v>1906</c:v>
                </c:pt>
                <c:pt idx="111">
                  <c:v>1910</c:v>
                </c:pt>
                <c:pt idx="112">
                  <c:v>1910</c:v>
                </c:pt>
                <c:pt idx="113">
                  <c:v>1910</c:v>
                </c:pt>
                <c:pt idx="114">
                  <c:v>1910</c:v>
                </c:pt>
                <c:pt idx="115">
                  <c:v>1772</c:v>
                </c:pt>
                <c:pt idx="116">
                  <c:v>1634</c:v>
                </c:pt>
                <c:pt idx="117">
                  <c:v>1497</c:v>
                </c:pt>
                <c:pt idx="118">
                  <c:v>1445</c:v>
                </c:pt>
                <c:pt idx="119">
                  <c:v>1393</c:v>
                </c:pt>
                <c:pt idx="120">
                  <c:v>1341.3</c:v>
                </c:pt>
                <c:pt idx="121">
                  <c:v>1320</c:v>
                </c:pt>
                <c:pt idx="122">
                  <c:v>1299</c:v>
                </c:pt>
                <c:pt idx="123">
                  <c:v>1278.7</c:v>
                </c:pt>
                <c:pt idx="124">
                  <c:v>1316</c:v>
                </c:pt>
                <c:pt idx="125">
                  <c:v>1354</c:v>
                </c:pt>
                <c:pt idx="126">
                  <c:v>1392</c:v>
                </c:pt>
                <c:pt idx="127">
                  <c:v>1399</c:v>
                </c:pt>
                <c:pt idx="128">
                  <c:v>1406</c:v>
                </c:pt>
                <c:pt idx="129">
                  <c:v>1413.6</c:v>
                </c:pt>
                <c:pt idx="130">
                  <c:v>1172</c:v>
                </c:pt>
                <c:pt idx="131">
                  <c:v>930</c:v>
                </c:pt>
                <c:pt idx="132">
                  <c:v>687.8</c:v>
                </c:pt>
                <c:pt idx="133">
                  <c:v>529</c:v>
                </c:pt>
                <c:pt idx="134">
                  <c:v>370</c:v>
                </c:pt>
                <c:pt idx="135">
                  <c:v>210</c:v>
                </c:pt>
                <c:pt idx="136">
                  <c:v>210</c:v>
                </c:pt>
                <c:pt idx="137">
                  <c:v>210</c:v>
                </c:pt>
                <c:pt idx="138">
                  <c:v>210</c:v>
                </c:pt>
                <c:pt idx="139">
                  <c:v>210</c:v>
                </c:pt>
                <c:pt idx="140">
                  <c:v>210</c:v>
                </c:pt>
                <c:pt idx="141">
                  <c:v>210</c:v>
                </c:pt>
                <c:pt idx="142">
                  <c:v>152</c:v>
                </c:pt>
                <c:pt idx="143">
                  <c:v>94</c:v>
                </c:pt>
                <c:pt idx="144">
                  <c:v>35</c:v>
                </c:pt>
                <c:pt idx="145">
                  <c:v>23</c:v>
                </c:pt>
                <c:pt idx="146">
                  <c:v>11</c:v>
                </c:pt>
                <c:pt idx="147">
                  <c:v>0</c:v>
                </c:pt>
                <c:pt idx="148">
                  <c:v>40</c:v>
                </c:pt>
                <c:pt idx="149">
                  <c:v>80</c:v>
                </c:pt>
                <c:pt idx="150">
                  <c:v>120.9</c:v>
                </c:pt>
                <c:pt idx="151">
                  <c:v>149</c:v>
                </c:pt>
                <c:pt idx="152">
                  <c:v>177</c:v>
                </c:pt>
                <c:pt idx="153">
                  <c:v>204</c:v>
                </c:pt>
                <c:pt idx="154">
                  <c:v>242</c:v>
                </c:pt>
                <c:pt idx="155">
                  <c:v>280</c:v>
                </c:pt>
                <c:pt idx="156">
                  <c:v>317.2</c:v>
                </c:pt>
                <c:pt idx="157">
                  <c:v>432</c:v>
                </c:pt>
                <c:pt idx="158">
                  <c:v>547</c:v>
                </c:pt>
                <c:pt idx="159">
                  <c:v>661.6</c:v>
                </c:pt>
                <c:pt idx="160">
                  <c:v>710</c:v>
                </c:pt>
                <c:pt idx="161">
                  <c:v>758</c:v>
                </c:pt>
                <c:pt idx="162">
                  <c:v>806</c:v>
                </c:pt>
                <c:pt idx="163">
                  <c:v>823</c:v>
                </c:pt>
                <c:pt idx="164">
                  <c:v>840</c:v>
                </c:pt>
                <c:pt idx="165">
                  <c:v>856</c:v>
                </c:pt>
                <c:pt idx="166">
                  <c:v>1057</c:v>
                </c:pt>
                <c:pt idx="167">
                  <c:v>1258</c:v>
                </c:pt>
                <c:pt idx="168">
                  <c:v>1460</c:v>
                </c:pt>
                <c:pt idx="169">
                  <c:v>1461</c:v>
                </c:pt>
                <c:pt idx="170">
                  <c:v>1462</c:v>
                </c:pt>
                <c:pt idx="171">
                  <c:v>1462</c:v>
                </c:pt>
                <c:pt idx="172">
                  <c:v>1496</c:v>
                </c:pt>
                <c:pt idx="173">
                  <c:v>1530</c:v>
                </c:pt>
                <c:pt idx="174">
                  <c:v>1564</c:v>
                </c:pt>
                <c:pt idx="175">
                  <c:v>1564</c:v>
                </c:pt>
                <c:pt idx="176">
                  <c:v>1564</c:v>
                </c:pt>
                <c:pt idx="177">
                  <c:v>1564</c:v>
                </c:pt>
                <c:pt idx="178">
                  <c:v>1843</c:v>
                </c:pt>
                <c:pt idx="179">
                  <c:v>2122</c:v>
                </c:pt>
                <c:pt idx="180">
                  <c:v>2400</c:v>
                </c:pt>
                <c:pt idx="181">
                  <c:v>2400</c:v>
                </c:pt>
                <c:pt idx="182">
                  <c:v>2400</c:v>
                </c:pt>
                <c:pt idx="183">
                  <c:v>2400</c:v>
                </c:pt>
                <c:pt idx="184">
                  <c:v>2400</c:v>
                </c:pt>
                <c:pt idx="185">
                  <c:v>2400</c:v>
                </c:pt>
                <c:pt idx="186">
                  <c:v>2400</c:v>
                </c:pt>
                <c:pt idx="187">
                  <c:v>2329</c:v>
                </c:pt>
                <c:pt idx="188">
                  <c:v>2258</c:v>
                </c:pt>
                <c:pt idx="189">
                  <c:v>2187.4</c:v>
                </c:pt>
                <c:pt idx="190">
                  <c:v>1892</c:v>
                </c:pt>
                <c:pt idx="191">
                  <c:v>1596</c:v>
                </c:pt>
                <c:pt idx="192">
                  <c:v>1300</c:v>
                </c:pt>
                <c:pt idx="193">
                  <c:v>1294</c:v>
                </c:pt>
                <c:pt idx="194">
                  <c:v>1288</c:v>
                </c:pt>
                <c:pt idx="195">
                  <c:v>1283</c:v>
                </c:pt>
                <c:pt idx="196">
                  <c:v>1322</c:v>
                </c:pt>
                <c:pt idx="197">
                  <c:v>1361</c:v>
                </c:pt>
                <c:pt idx="198">
                  <c:v>1400</c:v>
                </c:pt>
                <c:pt idx="199">
                  <c:v>1400</c:v>
                </c:pt>
                <c:pt idx="200">
                  <c:v>1400</c:v>
                </c:pt>
                <c:pt idx="201">
                  <c:v>1400</c:v>
                </c:pt>
                <c:pt idx="202">
                  <c:v>1133</c:v>
                </c:pt>
                <c:pt idx="203">
                  <c:v>866</c:v>
                </c:pt>
                <c:pt idx="204">
                  <c:v>598</c:v>
                </c:pt>
                <c:pt idx="205">
                  <c:v>532</c:v>
                </c:pt>
                <c:pt idx="206">
                  <c:v>466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A-49E7-8E5A-6B6D9C4B5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'[9]19920426'!$A$2:$A$104</c:f>
              <c:numCache>
                <c:formatCode>General</c:formatCode>
                <c:ptCount val="103"/>
                <c:pt idx="0">
                  <c:v>494</c:v>
                </c:pt>
                <c:pt idx="1">
                  <c:v>473</c:v>
                </c:pt>
                <c:pt idx="2">
                  <c:v>452</c:v>
                </c:pt>
                <c:pt idx="3">
                  <c:v>430</c:v>
                </c:pt>
                <c:pt idx="4">
                  <c:v>441</c:v>
                </c:pt>
                <c:pt idx="5">
                  <c:v>452</c:v>
                </c:pt>
                <c:pt idx="6">
                  <c:v>462</c:v>
                </c:pt>
                <c:pt idx="7">
                  <c:v>432</c:v>
                </c:pt>
                <c:pt idx="8">
                  <c:v>402</c:v>
                </c:pt>
                <c:pt idx="9">
                  <c:v>371</c:v>
                </c:pt>
                <c:pt idx="10">
                  <c:v>376</c:v>
                </c:pt>
                <c:pt idx="11">
                  <c:v>381</c:v>
                </c:pt>
                <c:pt idx="12">
                  <c:v>385</c:v>
                </c:pt>
                <c:pt idx="13">
                  <c:v>402</c:v>
                </c:pt>
                <c:pt idx="14">
                  <c:v>419</c:v>
                </c:pt>
                <c:pt idx="15">
                  <c:v>436</c:v>
                </c:pt>
                <c:pt idx="16">
                  <c:v>528</c:v>
                </c:pt>
                <c:pt idx="17">
                  <c:v>620</c:v>
                </c:pt>
                <c:pt idx="18">
                  <c:v>712</c:v>
                </c:pt>
                <c:pt idx="19">
                  <c:v>847</c:v>
                </c:pt>
                <c:pt idx="20">
                  <c:v>982</c:v>
                </c:pt>
                <c:pt idx="21">
                  <c:v>1116</c:v>
                </c:pt>
                <c:pt idx="22">
                  <c:v>1197</c:v>
                </c:pt>
                <c:pt idx="23">
                  <c:v>1278</c:v>
                </c:pt>
                <c:pt idx="24">
                  <c:v>1359</c:v>
                </c:pt>
                <c:pt idx="25">
                  <c:v>1449</c:v>
                </c:pt>
                <c:pt idx="26">
                  <c:v>1539</c:v>
                </c:pt>
                <c:pt idx="27">
                  <c:v>1628</c:v>
                </c:pt>
                <c:pt idx="28">
                  <c:v>1651</c:v>
                </c:pt>
                <c:pt idx="29">
                  <c:v>1674</c:v>
                </c:pt>
                <c:pt idx="30">
                  <c:v>1697</c:v>
                </c:pt>
                <c:pt idx="31">
                  <c:v>1600</c:v>
                </c:pt>
                <c:pt idx="32">
                  <c:v>1503</c:v>
                </c:pt>
                <c:pt idx="33">
                  <c:v>1406</c:v>
                </c:pt>
                <c:pt idx="34">
                  <c:v>1395</c:v>
                </c:pt>
                <c:pt idx="35">
                  <c:v>1384</c:v>
                </c:pt>
                <c:pt idx="36">
                  <c:v>1373</c:v>
                </c:pt>
                <c:pt idx="37">
                  <c:v>1308</c:v>
                </c:pt>
                <c:pt idx="38">
                  <c:v>1243</c:v>
                </c:pt>
                <c:pt idx="39">
                  <c:v>1179</c:v>
                </c:pt>
                <c:pt idx="40">
                  <c:v>1103</c:v>
                </c:pt>
                <c:pt idx="41">
                  <c:v>1027</c:v>
                </c:pt>
                <c:pt idx="42">
                  <c:v>952</c:v>
                </c:pt>
                <c:pt idx="43">
                  <c:v>941</c:v>
                </c:pt>
                <c:pt idx="44">
                  <c:v>930</c:v>
                </c:pt>
                <c:pt idx="45">
                  <c:v>919</c:v>
                </c:pt>
                <c:pt idx="46">
                  <c:v>931</c:v>
                </c:pt>
                <c:pt idx="47">
                  <c:v>943</c:v>
                </c:pt>
                <c:pt idx="48">
                  <c:v>954</c:v>
                </c:pt>
                <c:pt idx="49">
                  <c:v>884</c:v>
                </c:pt>
                <c:pt idx="50">
                  <c:v>814</c:v>
                </c:pt>
                <c:pt idx="51">
                  <c:v>744</c:v>
                </c:pt>
                <c:pt idx="52">
                  <c:v>711</c:v>
                </c:pt>
                <c:pt idx="53">
                  <c:v>678</c:v>
                </c:pt>
                <c:pt idx="54">
                  <c:v>645</c:v>
                </c:pt>
                <c:pt idx="55">
                  <c:v>595</c:v>
                </c:pt>
                <c:pt idx="56">
                  <c:v>545</c:v>
                </c:pt>
                <c:pt idx="57">
                  <c:v>494</c:v>
                </c:pt>
                <c:pt idx="58">
                  <c:v>494</c:v>
                </c:pt>
                <c:pt idx="59">
                  <c:v>494</c:v>
                </c:pt>
                <c:pt idx="60">
                  <c:v>494</c:v>
                </c:pt>
                <c:pt idx="61">
                  <c:v>673</c:v>
                </c:pt>
                <c:pt idx="62">
                  <c:v>852</c:v>
                </c:pt>
                <c:pt idx="63">
                  <c:v>1031</c:v>
                </c:pt>
                <c:pt idx="64">
                  <c:v>1100</c:v>
                </c:pt>
                <c:pt idx="65">
                  <c:v>1169</c:v>
                </c:pt>
                <c:pt idx="66">
                  <c:v>1237</c:v>
                </c:pt>
                <c:pt idx="67">
                  <c:v>1170</c:v>
                </c:pt>
                <c:pt idx="68">
                  <c:v>1103</c:v>
                </c:pt>
                <c:pt idx="69">
                  <c:v>1036</c:v>
                </c:pt>
                <c:pt idx="70">
                  <c:v>1025</c:v>
                </c:pt>
                <c:pt idx="71">
                  <c:v>1014</c:v>
                </c:pt>
                <c:pt idx="72">
                  <c:v>1004</c:v>
                </c:pt>
                <c:pt idx="73">
                  <c:v>1004</c:v>
                </c:pt>
                <c:pt idx="74">
                  <c:v>1004</c:v>
                </c:pt>
                <c:pt idx="75">
                  <c:v>1004</c:v>
                </c:pt>
                <c:pt idx="76">
                  <c:v>992</c:v>
                </c:pt>
                <c:pt idx="77">
                  <c:v>980</c:v>
                </c:pt>
                <c:pt idx="78">
                  <c:v>968</c:v>
                </c:pt>
                <c:pt idx="79">
                  <c:v>937</c:v>
                </c:pt>
                <c:pt idx="80">
                  <c:v>906</c:v>
                </c:pt>
                <c:pt idx="81">
                  <c:v>874</c:v>
                </c:pt>
                <c:pt idx="82">
                  <c:v>853</c:v>
                </c:pt>
                <c:pt idx="83">
                  <c:v>832</c:v>
                </c:pt>
                <c:pt idx="84">
                  <c:v>810</c:v>
                </c:pt>
                <c:pt idx="85">
                  <c:v>801</c:v>
                </c:pt>
                <c:pt idx="86">
                  <c:v>792</c:v>
                </c:pt>
                <c:pt idx="87">
                  <c:v>783</c:v>
                </c:pt>
                <c:pt idx="88">
                  <c:v>740</c:v>
                </c:pt>
                <c:pt idx="89">
                  <c:v>697</c:v>
                </c:pt>
                <c:pt idx="90">
                  <c:v>654</c:v>
                </c:pt>
                <c:pt idx="91">
                  <c:v>590</c:v>
                </c:pt>
                <c:pt idx="92">
                  <c:v>526</c:v>
                </c:pt>
                <c:pt idx="93">
                  <c:v>463</c:v>
                </c:pt>
                <c:pt idx="94">
                  <c:v>464</c:v>
                </c:pt>
                <c:pt idx="95">
                  <c:v>465</c:v>
                </c:pt>
                <c:pt idx="96">
                  <c:v>465</c:v>
                </c:pt>
                <c:pt idx="97">
                  <c:v>422</c:v>
                </c:pt>
                <c:pt idx="98">
                  <c:v>379</c:v>
                </c:pt>
                <c:pt idx="99">
                  <c:v>336</c:v>
                </c:pt>
                <c:pt idx="100">
                  <c:v>347</c:v>
                </c:pt>
                <c:pt idx="101">
                  <c:v>358</c:v>
                </c:pt>
                <c:pt idx="102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8-4270-A3AF-CFC5059C6607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'[9]19920426'!$B$2:$B$104</c:f>
              <c:numCache>
                <c:formatCode>General</c:formatCode>
                <c:ptCount val="103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324</c:v>
                </c:pt>
                <c:pt idx="8">
                  <c:v>348</c:v>
                </c:pt>
                <c:pt idx="9">
                  <c:v>371</c:v>
                </c:pt>
                <c:pt idx="10">
                  <c:v>397</c:v>
                </c:pt>
                <c:pt idx="11">
                  <c:v>423</c:v>
                </c:pt>
                <c:pt idx="12">
                  <c:v>450</c:v>
                </c:pt>
                <c:pt idx="13">
                  <c:v>478</c:v>
                </c:pt>
                <c:pt idx="14">
                  <c:v>506</c:v>
                </c:pt>
                <c:pt idx="15">
                  <c:v>533</c:v>
                </c:pt>
                <c:pt idx="16">
                  <c:v>539</c:v>
                </c:pt>
                <c:pt idx="17">
                  <c:v>545</c:v>
                </c:pt>
                <c:pt idx="18">
                  <c:v>550</c:v>
                </c:pt>
                <c:pt idx="19">
                  <c:v>663</c:v>
                </c:pt>
                <c:pt idx="20">
                  <c:v>776</c:v>
                </c:pt>
                <c:pt idx="21">
                  <c:v>889</c:v>
                </c:pt>
                <c:pt idx="22">
                  <c:v>959</c:v>
                </c:pt>
                <c:pt idx="23">
                  <c:v>1029</c:v>
                </c:pt>
                <c:pt idx="24">
                  <c:v>1100</c:v>
                </c:pt>
                <c:pt idx="25">
                  <c:v>1243</c:v>
                </c:pt>
                <c:pt idx="26">
                  <c:v>1386</c:v>
                </c:pt>
                <c:pt idx="27">
                  <c:v>1530</c:v>
                </c:pt>
                <c:pt idx="28">
                  <c:v>1553</c:v>
                </c:pt>
                <c:pt idx="29">
                  <c:v>1576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1271</c:v>
                </c:pt>
                <c:pt idx="50">
                  <c:v>942</c:v>
                </c:pt>
                <c:pt idx="51">
                  <c:v>614</c:v>
                </c:pt>
                <c:pt idx="52">
                  <c:v>476</c:v>
                </c:pt>
                <c:pt idx="53">
                  <c:v>338</c:v>
                </c:pt>
                <c:pt idx="54">
                  <c:v>200</c:v>
                </c:pt>
                <c:pt idx="55">
                  <c:v>201</c:v>
                </c:pt>
                <c:pt idx="56">
                  <c:v>202</c:v>
                </c:pt>
                <c:pt idx="57">
                  <c:v>202</c:v>
                </c:pt>
                <c:pt idx="58">
                  <c:v>202</c:v>
                </c:pt>
                <c:pt idx="59">
                  <c:v>202</c:v>
                </c:pt>
                <c:pt idx="60">
                  <c:v>202</c:v>
                </c:pt>
                <c:pt idx="61">
                  <c:v>359</c:v>
                </c:pt>
                <c:pt idx="62">
                  <c:v>516</c:v>
                </c:pt>
                <c:pt idx="63">
                  <c:v>674</c:v>
                </c:pt>
                <c:pt idx="64">
                  <c:v>786</c:v>
                </c:pt>
                <c:pt idx="65">
                  <c:v>898</c:v>
                </c:pt>
                <c:pt idx="66">
                  <c:v>1010</c:v>
                </c:pt>
                <c:pt idx="67">
                  <c:v>893</c:v>
                </c:pt>
                <c:pt idx="68">
                  <c:v>776</c:v>
                </c:pt>
                <c:pt idx="69">
                  <c:v>660</c:v>
                </c:pt>
                <c:pt idx="70">
                  <c:v>775</c:v>
                </c:pt>
                <c:pt idx="71">
                  <c:v>890</c:v>
                </c:pt>
                <c:pt idx="72">
                  <c:v>1004</c:v>
                </c:pt>
                <c:pt idx="73">
                  <c:v>1004</c:v>
                </c:pt>
                <c:pt idx="74">
                  <c:v>1004</c:v>
                </c:pt>
                <c:pt idx="75">
                  <c:v>1004</c:v>
                </c:pt>
                <c:pt idx="76">
                  <c:v>1004</c:v>
                </c:pt>
                <c:pt idx="77">
                  <c:v>1004</c:v>
                </c:pt>
                <c:pt idx="78">
                  <c:v>1004</c:v>
                </c:pt>
                <c:pt idx="79">
                  <c:v>1004</c:v>
                </c:pt>
                <c:pt idx="80">
                  <c:v>1004</c:v>
                </c:pt>
                <c:pt idx="81">
                  <c:v>1004</c:v>
                </c:pt>
                <c:pt idx="82">
                  <c:v>1004</c:v>
                </c:pt>
                <c:pt idx="83">
                  <c:v>1004</c:v>
                </c:pt>
                <c:pt idx="84">
                  <c:v>1004</c:v>
                </c:pt>
                <c:pt idx="85">
                  <c:v>1006</c:v>
                </c:pt>
                <c:pt idx="86">
                  <c:v>1008</c:v>
                </c:pt>
                <c:pt idx="87">
                  <c:v>1010</c:v>
                </c:pt>
                <c:pt idx="88">
                  <c:v>1010</c:v>
                </c:pt>
                <c:pt idx="89">
                  <c:v>1010</c:v>
                </c:pt>
                <c:pt idx="90">
                  <c:v>1010</c:v>
                </c:pt>
                <c:pt idx="91">
                  <c:v>892</c:v>
                </c:pt>
                <c:pt idx="92">
                  <c:v>774</c:v>
                </c:pt>
                <c:pt idx="93">
                  <c:v>657</c:v>
                </c:pt>
                <c:pt idx="94">
                  <c:v>507</c:v>
                </c:pt>
                <c:pt idx="95">
                  <c:v>357</c:v>
                </c:pt>
                <c:pt idx="96">
                  <c:v>206</c:v>
                </c:pt>
                <c:pt idx="97">
                  <c:v>206</c:v>
                </c:pt>
                <c:pt idx="98">
                  <c:v>206</c:v>
                </c:pt>
                <c:pt idx="99">
                  <c:v>206</c:v>
                </c:pt>
                <c:pt idx="100">
                  <c:v>206</c:v>
                </c:pt>
                <c:pt idx="101">
                  <c:v>206</c:v>
                </c:pt>
                <c:pt idx="102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8-4270-A3AF-CFC5059C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'[9]19920502'!$A$2:$A$86</c:f>
              <c:numCache>
                <c:formatCode>General</c:formatCode>
                <c:ptCount val="85"/>
                <c:pt idx="0">
                  <c:v>238</c:v>
                </c:pt>
                <c:pt idx="1">
                  <c:v>260</c:v>
                </c:pt>
                <c:pt idx="2">
                  <c:v>282</c:v>
                </c:pt>
                <c:pt idx="3">
                  <c:v>303</c:v>
                </c:pt>
                <c:pt idx="4">
                  <c:v>314</c:v>
                </c:pt>
                <c:pt idx="5">
                  <c:v>325</c:v>
                </c:pt>
                <c:pt idx="6">
                  <c:v>336</c:v>
                </c:pt>
                <c:pt idx="7">
                  <c:v>479</c:v>
                </c:pt>
                <c:pt idx="8">
                  <c:v>622</c:v>
                </c:pt>
                <c:pt idx="9">
                  <c:v>765</c:v>
                </c:pt>
                <c:pt idx="10">
                  <c:v>779</c:v>
                </c:pt>
                <c:pt idx="11">
                  <c:v>793</c:v>
                </c:pt>
                <c:pt idx="12">
                  <c:v>806</c:v>
                </c:pt>
                <c:pt idx="13">
                  <c:v>1000</c:v>
                </c:pt>
                <c:pt idx="14">
                  <c:v>1194</c:v>
                </c:pt>
                <c:pt idx="15">
                  <c:v>1389</c:v>
                </c:pt>
                <c:pt idx="16">
                  <c:v>1629</c:v>
                </c:pt>
                <c:pt idx="17">
                  <c:v>1869</c:v>
                </c:pt>
                <c:pt idx="18">
                  <c:v>2109</c:v>
                </c:pt>
                <c:pt idx="19">
                  <c:v>2191</c:v>
                </c:pt>
                <c:pt idx="20">
                  <c:v>2273</c:v>
                </c:pt>
                <c:pt idx="21">
                  <c:v>2356</c:v>
                </c:pt>
                <c:pt idx="22">
                  <c:v>2355</c:v>
                </c:pt>
                <c:pt idx="23">
                  <c:v>2354</c:v>
                </c:pt>
                <c:pt idx="24">
                  <c:v>2353</c:v>
                </c:pt>
                <c:pt idx="25">
                  <c:v>2320</c:v>
                </c:pt>
                <c:pt idx="26">
                  <c:v>2287</c:v>
                </c:pt>
                <c:pt idx="27">
                  <c:v>2254</c:v>
                </c:pt>
                <c:pt idx="28">
                  <c:v>2081</c:v>
                </c:pt>
                <c:pt idx="29">
                  <c:v>1908</c:v>
                </c:pt>
                <c:pt idx="30">
                  <c:v>1735</c:v>
                </c:pt>
                <c:pt idx="31">
                  <c:v>1649</c:v>
                </c:pt>
                <c:pt idx="32">
                  <c:v>1563</c:v>
                </c:pt>
                <c:pt idx="33">
                  <c:v>1476</c:v>
                </c:pt>
                <c:pt idx="34">
                  <c:v>1400</c:v>
                </c:pt>
                <c:pt idx="35">
                  <c:v>1324</c:v>
                </c:pt>
                <c:pt idx="36">
                  <c:v>1249</c:v>
                </c:pt>
                <c:pt idx="37">
                  <c:v>1178</c:v>
                </c:pt>
                <c:pt idx="38">
                  <c:v>1107</c:v>
                </c:pt>
                <c:pt idx="39">
                  <c:v>1036</c:v>
                </c:pt>
                <c:pt idx="40">
                  <c:v>956</c:v>
                </c:pt>
                <c:pt idx="41">
                  <c:v>876</c:v>
                </c:pt>
                <c:pt idx="42">
                  <c:v>796</c:v>
                </c:pt>
                <c:pt idx="43">
                  <c:v>860</c:v>
                </c:pt>
                <c:pt idx="44">
                  <c:v>924</c:v>
                </c:pt>
                <c:pt idx="45">
                  <c:v>989</c:v>
                </c:pt>
                <c:pt idx="46">
                  <c:v>945</c:v>
                </c:pt>
                <c:pt idx="47">
                  <c:v>901</c:v>
                </c:pt>
                <c:pt idx="48">
                  <c:v>857</c:v>
                </c:pt>
                <c:pt idx="49">
                  <c:v>717</c:v>
                </c:pt>
                <c:pt idx="50">
                  <c:v>577</c:v>
                </c:pt>
                <c:pt idx="51">
                  <c:v>437</c:v>
                </c:pt>
                <c:pt idx="52">
                  <c:v>470</c:v>
                </c:pt>
                <c:pt idx="53">
                  <c:v>503</c:v>
                </c:pt>
                <c:pt idx="54">
                  <c:v>535</c:v>
                </c:pt>
                <c:pt idx="55">
                  <c:v>556</c:v>
                </c:pt>
                <c:pt idx="56">
                  <c:v>577</c:v>
                </c:pt>
                <c:pt idx="57">
                  <c:v>599</c:v>
                </c:pt>
                <c:pt idx="58">
                  <c:v>578</c:v>
                </c:pt>
                <c:pt idx="59">
                  <c:v>557</c:v>
                </c:pt>
                <c:pt idx="60">
                  <c:v>535</c:v>
                </c:pt>
                <c:pt idx="61">
                  <c:v>544</c:v>
                </c:pt>
                <c:pt idx="62">
                  <c:v>553</c:v>
                </c:pt>
                <c:pt idx="63">
                  <c:v>562</c:v>
                </c:pt>
                <c:pt idx="64">
                  <c:v>530</c:v>
                </c:pt>
                <c:pt idx="65">
                  <c:v>498</c:v>
                </c:pt>
                <c:pt idx="66">
                  <c:v>465</c:v>
                </c:pt>
                <c:pt idx="67">
                  <c:v>443</c:v>
                </c:pt>
                <c:pt idx="68">
                  <c:v>421</c:v>
                </c:pt>
                <c:pt idx="69">
                  <c:v>400</c:v>
                </c:pt>
                <c:pt idx="70">
                  <c:v>411</c:v>
                </c:pt>
                <c:pt idx="71">
                  <c:v>422</c:v>
                </c:pt>
                <c:pt idx="72">
                  <c:v>432</c:v>
                </c:pt>
                <c:pt idx="73">
                  <c:v>443</c:v>
                </c:pt>
                <c:pt idx="74">
                  <c:v>454</c:v>
                </c:pt>
                <c:pt idx="75">
                  <c:v>465</c:v>
                </c:pt>
                <c:pt idx="76">
                  <c:v>465</c:v>
                </c:pt>
                <c:pt idx="77">
                  <c:v>465</c:v>
                </c:pt>
                <c:pt idx="78">
                  <c:v>465</c:v>
                </c:pt>
                <c:pt idx="79">
                  <c:v>443</c:v>
                </c:pt>
                <c:pt idx="80">
                  <c:v>421</c:v>
                </c:pt>
                <c:pt idx="81">
                  <c:v>400</c:v>
                </c:pt>
                <c:pt idx="82">
                  <c:v>389</c:v>
                </c:pt>
                <c:pt idx="83">
                  <c:v>378</c:v>
                </c:pt>
                <c:pt idx="84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E-4F7D-A835-ABC55BBBAB02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'[9]19920502'!$B$2:$B$86</c:f>
              <c:numCache>
                <c:formatCode>General</c:formatCode>
                <c:ptCount val="85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338</c:v>
                </c:pt>
                <c:pt idx="8">
                  <c:v>470</c:v>
                </c:pt>
                <c:pt idx="9">
                  <c:v>602</c:v>
                </c:pt>
                <c:pt idx="10">
                  <c:v>670</c:v>
                </c:pt>
                <c:pt idx="11">
                  <c:v>738</c:v>
                </c:pt>
                <c:pt idx="12">
                  <c:v>806</c:v>
                </c:pt>
                <c:pt idx="13">
                  <c:v>806</c:v>
                </c:pt>
                <c:pt idx="14">
                  <c:v>806</c:v>
                </c:pt>
                <c:pt idx="15">
                  <c:v>806</c:v>
                </c:pt>
                <c:pt idx="16">
                  <c:v>960</c:v>
                </c:pt>
                <c:pt idx="17">
                  <c:v>1114</c:v>
                </c:pt>
                <c:pt idx="18">
                  <c:v>1267</c:v>
                </c:pt>
                <c:pt idx="19">
                  <c:v>1381</c:v>
                </c:pt>
                <c:pt idx="20">
                  <c:v>1495</c:v>
                </c:pt>
                <c:pt idx="21">
                  <c:v>1610</c:v>
                </c:pt>
                <c:pt idx="22">
                  <c:v>1836</c:v>
                </c:pt>
                <c:pt idx="23">
                  <c:v>2062</c:v>
                </c:pt>
                <c:pt idx="24">
                  <c:v>2288</c:v>
                </c:pt>
                <c:pt idx="25">
                  <c:v>2395</c:v>
                </c:pt>
                <c:pt idx="26">
                  <c:v>2502</c:v>
                </c:pt>
                <c:pt idx="27">
                  <c:v>2610</c:v>
                </c:pt>
                <c:pt idx="28">
                  <c:v>2610</c:v>
                </c:pt>
                <c:pt idx="29">
                  <c:v>2610</c:v>
                </c:pt>
                <c:pt idx="30">
                  <c:v>2610</c:v>
                </c:pt>
                <c:pt idx="31">
                  <c:v>2610</c:v>
                </c:pt>
                <c:pt idx="32">
                  <c:v>2610</c:v>
                </c:pt>
                <c:pt idx="33">
                  <c:v>2610</c:v>
                </c:pt>
                <c:pt idx="34">
                  <c:v>2610</c:v>
                </c:pt>
                <c:pt idx="35">
                  <c:v>2610</c:v>
                </c:pt>
                <c:pt idx="36">
                  <c:v>2610</c:v>
                </c:pt>
                <c:pt idx="37">
                  <c:v>2107</c:v>
                </c:pt>
                <c:pt idx="38">
                  <c:v>1604</c:v>
                </c:pt>
                <c:pt idx="39">
                  <c:v>1101</c:v>
                </c:pt>
                <c:pt idx="40">
                  <c:v>1042</c:v>
                </c:pt>
                <c:pt idx="41">
                  <c:v>983</c:v>
                </c:pt>
                <c:pt idx="42">
                  <c:v>924</c:v>
                </c:pt>
                <c:pt idx="43">
                  <c:v>924</c:v>
                </c:pt>
                <c:pt idx="44">
                  <c:v>924</c:v>
                </c:pt>
                <c:pt idx="45">
                  <c:v>924</c:v>
                </c:pt>
                <c:pt idx="46">
                  <c:v>912</c:v>
                </c:pt>
                <c:pt idx="47">
                  <c:v>900</c:v>
                </c:pt>
                <c:pt idx="48">
                  <c:v>889</c:v>
                </c:pt>
                <c:pt idx="49">
                  <c:v>728</c:v>
                </c:pt>
                <c:pt idx="50">
                  <c:v>567</c:v>
                </c:pt>
                <c:pt idx="51">
                  <c:v>405</c:v>
                </c:pt>
                <c:pt idx="52">
                  <c:v>403</c:v>
                </c:pt>
                <c:pt idx="53">
                  <c:v>401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E-4F7D-A835-ABC55BBBA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'[9]19920619'!$A$2:$A$158</c:f>
              <c:numCache>
                <c:formatCode>General</c:formatCode>
                <c:ptCount val="157"/>
                <c:pt idx="0">
                  <c:v>195</c:v>
                </c:pt>
                <c:pt idx="1">
                  <c:v>195</c:v>
                </c:pt>
                <c:pt idx="2">
                  <c:v>195</c:v>
                </c:pt>
                <c:pt idx="3">
                  <c:v>194</c:v>
                </c:pt>
                <c:pt idx="4">
                  <c:v>210</c:v>
                </c:pt>
                <c:pt idx="5">
                  <c:v>226</c:v>
                </c:pt>
                <c:pt idx="6">
                  <c:v>243</c:v>
                </c:pt>
                <c:pt idx="7">
                  <c:v>238</c:v>
                </c:pt>
                <c:pt idx="8">
                  <c:v>233</c:v>
                </c:pt>
                <c:pt idx="9">
                  <c:v>229</c:v>
                </c:pt>
                <c:pt idx="10">
                  <c:v>346</c:v>
                </c:pt>
                <c:pt idx="11">
                  <c:v>463</c:v>
                </c:pt>
                <c:pt idx="12">
                  <c:v>580</c:v>
                </c:pt>
                <c:pt idx="13">
                  <c:v>808</c:v>
                </c:pt>
                <c:pt idx="14">
                  <c:v>1036</c:v>
                </c:pt>
                <c:pt idx="15">
                  <c:v>1264</c:v>
                </c:pt>
                <c:pt idx="16">
                  <c:v>1264</c:v>
                </c:pt>
                <c:pt idx="17">
                  <c:v>1264</c:v>
                </c:pt>
                <c:pt idx="18">
                  <c:v>1264</c:v>
                </c:pt>
                <c:pt idx="19">
                  <c:v>1200</c:v>
                </c:pt>
                <c:pt idx="20">
                  <c:v>1136</c:v>
                </c:pt>
                <c:pt idx="21">
                  <c:v>1073</c:v>
                </c:pt>
                <c:pt idx="22">
                  <c:v>1028</c:v>
                </c:pt>
                <c:pt idx="23">
                  <c:v>983</c:v>
                </c:pt>
                <c:pt idx="24">
                  <c:v>938</c:v>
                </c:pt>
                <c:pt idx="25">
                  <c:v>927</c:v>
                </c:pt>
                <c:pt idx="26">
                  <c:v>916</c:v>
                </c:pt>
                <c:pt idx="27">
                  <c:v>906</c:v>
                </c:pt>
                <c:pt idx="28">
                  <c:v>927</c:v>
                </c:pt>
                <c:pt idx="29">
                  <c:v>948</c:v>
                </c:pt>
                <c:pt idx="30">
                  <c:v>968</c:v>
                </c:pt>
                <c:pt idx="31">
                  <c:v>813</c:v>
                </c:pt>
                <c:pt idx="32">
                  <c:v>658</c:v>
                </c:pt>
                <c:pt idx="33">
                  <c:v>503</c:v>
                </c:pt>
                <c:pt idx="34">
                  <c:v>568</c:v>
                </c:pt>
                <c:pt idx="35">
                  <c:v>633</c:v>
                </c:pt>
                <c:pt idx="36">
                  <c:v>697</c:v>
                </c:pt>
                <c:pt idx="37">
                  <c:v>702</c:v>
                </c:pt>
                <c:pt idx="38">
                  <c:v>707</c:v>
                </c:pt>
                <c:pt idx="39">
                  <c:v>711</c:v>
                </c:pt>
                <c:pt idx="40">
                  <c:v>739</c:v>
                </c:pt>
                <c:pt idx="41">
                  <c:v>767</c:v>
                </c:pt>
                <c:pt idx="42">
                  <c:v>796</c:v>
                </c:pt>
                <c:pt idx="43">
                  <c:v>784</c:v>
                </c:pt>
                <c:pt idx="44">
                  <c:v>772</c:v>
                </c:pt>
                <c:pt idx="45">
                  <c:v>759</c:v>
                </c:pt>
                <c:pt idx="46">
                  <c:v>939</c:v>
                </c:pt>
                <c:pt idx="47">
                  <c:v>1119</c:v>
                </c:pt>
                <c:pt idx="48">
                  <c:v>1298</c:v>
                </c:pt>
                <c:pt idx="49">
                  <c:v>1341</c:v>
                </c:pt>
                <c:pt idx="50">
                  <c:v>1384</c:v>
                </c:pt>
                <c:pt idx="51">
                  <c:v>1426</c:v>
                </c:pt>
                <c:pt idx="52">
                  <c:v>1451</c:v>
                </c:pt>
                <c:pt idx="53">
                  <c:v>1476</c:v>
                </c:pt>
                <c:pt idx="54">
                  <c:v>1500</c:v>
                </c:pt>
                <c:pt idx="55">
                  <c:v>1468</c:v>
                </c:pt>
                <c:pt idx="56">
                  <c:v>1436</c:v>
                </c:pt>
                <c:pt idx="57">
                  <c:v>1403</c:v>
                </c:pt>
                <c:pt idx="58">
                  <c:v>1354</c:v>
                </c:pt>
                <c:pt idx="59">
                  <c:v>1305</c:v>
                </c:pt>
                <c:pt idx="60">
                  <c:v>1255</c:v>
                </c:pt>
                <c:pt idx="61">
                  <c:v>1193</c:v>
                </c:pt>
                <c:pt idx="62">
                  <c:v>1131</c:v>
                </c:pt>
                <c:pt idx="63">
                  <c:v>1068</c:v>
                </c:pt>
                <c:pt idx="64">
                  <c:v>1003</c:v>
                </c:pt>
                <c:pt idx="65">
                  <c:v>938</c:v>
                </c:pt>
                <c:pt idx="66">
                  <c:v>873</c:v>
                </c:pt>
                <c:pt idx="67">
                  <c:v>877</c:v>
                </c:pt>
                <c:pt idx="68">
                  <c:v>881</c:v>
                </c:pt>
                <c:pt idx="69">
                  <c:v>884</c:v>
                </c:pt>
                <c:pt idx="70">
                  <c:v>727</c:v>
                </c:pt>
                <c:pt idx="71">
                  <c:v>570</c:v>
                </c:pt>
                <c:pt idx="72">
                  <c:v>414</c:v>
                </c:pt>
                <c:pt idx="73">
                  <c:v>447</c:v>
                </c:pt>
                <c:pt idx="74">
                  <c:v>480</c:v>
                </c:pt>
                <c:pt idx="75">
                  <c:v>512</c:v>
                </c:pt>
                <c:pt idx="76">
                  <c:v>474</c:v>
                </c:pt>
                <c:pt idx="77">
                  <c:v>436</c:v>
                </c:pt>
                <c:pt idx="78">
                  <c:v>399</c:v>
                </c:pt>
                <c:pt idx="79">
                  <c:v>387</c:v>
                </c:pt>
                <c:pt idx="80">
                  <c:v>375</c:v>
                </c:pt>
                <c:pt idx="81">
                  <c:v>362</c:v>
                </c:pt>
                <c:pt idx="82">
                  <c:v>351</c:v>
                </c:pt>
                <c:pt idx="83">
                  <c:v>340</c:v>
                </c:pt>
                <c:pt idx="84">
                  <c:v>330</c:v>
                </c:pt>
                <c:pt idx="85">
                  <c:v>330</c:v>
                </c:pt>
                <c:pt idx="86">
                  <c:v>330</c:v>
                </c:pt>
                <c:pt idx="87">
                  <c:v>330</c:v>
                </c:pt>
                <c:pt idx="88">
                  <c:v>351</c:v>
                </c:pt>
                <c:pt idx="89">
                  <c:v>372</c:v>
                </c:pt>
                <c:pt idx="90">
                  <c:v>394</c:v>
                </c:pt>
                <c:pt idx="91">
                  <c:v>394</c:v>
                </c:pt>
                <c:pt idx="92">
                  <c:v>394</c:v>
                </c:pt>
                <c:pt idx="93">
                  <c:v>394</c:v>
                </c:pt>
                <c:pt idx="94">
                  <c:v>514</c:v>
                </c:pt>
                <c:pt idx="95">
                  <c:v>634</c:v>
                </c:pt>
                <c:pt idx="96">
                  <c:v>753</c:v>
                </c:pt>
                <c:pt idx="97">
                  <c:v>956</c:v>
                </c:pt>
                <c:pt idx="98">
                  <c:v>1159</c:v>
                </c:pt>
                <c:pt idx="99">
                  <c:v>1363</c:v>
                </c:pt>
                <c:pt idx="100">
                  <c:v>1443</c:v>
                </c:pt>
                <c:pt idx="101">
                  <c:v>1523</c:v>
                </c:pt>
                <c:pt idx="102">
                  <c:v>1603</c:v>
                </c:pt>
                <c:pt idx="103">
                  <c:v>1668</c:v>
                </c:pt>
                <c:pt idx="104">
                  <c:v>1733</c:v>
                </c:pt>
                <c:pt idx="105">
                  <c:v>1797</c:v>
                </c:pt>
                <c:pt idx="106">
                  <c:v>1802</c:v>
                </c:pt>
                <c:pt idx="107">
                  <c:v>1807</c:v>
                </c:pt>
                <c:pt idx="108">
                  <c:v>1813</c:v>
                </c:pt>
                <c:pt idx="109">
                  <c:v>1811</c:v>
                </c:pt>
                <c:pt idx="110">
                  <c:v>1809</c:v>
                </c:pt>
                <c:pt idx="111">
                  <c:v>1806</c:v>
                </c:pt>
                <c:pt idx="112">
                  <c:v>1729</c:v>
                </c:pt>
                <c:pt idx="113">
                  <c:v>1652</c:v>
                </c:pt>
                <c:pt idx="114">
                  <c:v>1574</c:v>
                </c:pt>
                <c:pt idx="115">
                  <c:v>1512</c:v>
                </c:pt>
                <c:pt idx="116">
                  <c:v>1450</c:v>
                </c:pt>
                <c:pt idx="117">
                  <c:v>1387</c:v>
                </c:pt>
                <c:pt idx="118">
                  <c:v>1336</c:v>
                </c:pt>
                <c:pt idx="119">
                  <c:v>1285</c:v>
                </c:pt>
                <c:pt idx="120">
                  <c:v>1234</c:v>
                </c:pt>
                <c:pt idx="121">
                  <c:v>1190</c:v>
                </c:pt>
                <c:pt idx="122">
                  <c:v>1146</c:v>
                </c:pt>
                <c:pt idx="123">
                  <c:v>1103</c:v>
                </c:pt>
                <c:pt idx="124">
                  <c:v>1075</c:v>
                </c:pt>
                <c:pt idx="125">
                  <c:v>1047</c:v>
                </c:pt>
                <c:pt idx="126">
                  <c:v>1018</c:v>
                </c:pt>
                <c:pt idx="127">
                  <c:v>1001</c:v>
                </c:pt>
                <c:pt idx="128">
                  <c:v>984</c:v>
                </c:pt>
                <c:pt idx="129">
                  <c:v>967</c:v>
                </c:pt>
                <c:pt idx="130">
                  <c:v>956</c:v>
                </c:pt>
                <c:pt idx="131">
                  <c:v>945</c:v>
                </c:pt>
                <c:pt idx="132">
                  <c:v>935</c:v>
                </c:pt>
                <c:pt idx="133">
                  <c:v>837</c:v>
                </c:pt>
                <c:pt idx="134">
                  <c:v>739</c:v>
                </c:pt>
                <c:pt idx="135">
                  <c:v>642</c:v>
                </c:pt>
                <c:pt idx="136">
                  <c:v>609</c:v>
                </c:pt>
                <c:pt idx="137">
                  <c:v>576</c:v>
                </c:pt>
                <c:pt idx="138">
                  <c:v>542</c:v>
                </c:pt>
                <c:pt idx="139">
                  <c:v>553</c:v>
                </c:pt>
                <c:pt idx="140">
                  <c:v>564</c:v>
                </c:pt>
                <c:pt idx="141">
                  <c:v>575</c:v>
                </c:pt>
                <c:pt idx="142">
                  <c:v>564</c:v>
                </c:pt>
                <c:pt idx="143">
                  <c:v>553</c:v>
                </c:pt>
                <c:pt idx="144">
                  <c:v>542</c:v>
                </c:pt>
                <c:pt idx="145">
                  <c:v>521</c:v>
                </c:pt>
                <c:pt idx="146">
                  <c:v>500</c:v>
                </c:pt>
                <c:pt idx="147">
                  <c:v>478</c:v>
                </c:pt>
                <c:pt idx="148">
                  <c:v>467</c:v>
                </c:pt>
                <c:pt idx="149">
                  <c:v>456</c:v>
                </c:pt>
                <c:pt idx="150">
                  <c:v>445</c:v>
                </c:pt>
                <c:pt idx="151">
                  <c:v>445</c:v>
                </c:pt>
                <c:pt idx="152">
                  <c:v>445</c:v>
                </c:pt>
                <c:pt idx="153">
                  <c:v>445</c:v>
                </c:pt>
                <c:pt idx="154">
                  <c:v>445</c:v>
                </c:pt>
                <c:pt idx="155">
                  <c:v>445</c:v>
                </c:pt>
                <c:pt idx="156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A-4CEB-8278-013F3EC2D999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'[9]19920619'!$B$2:$B$158</c:f>
              <c:numCache>
                <c:formatCode>General</c:formatCode>
                <c:ptCount val="157"/>
                <c:pt idx="0">
                  <c:v>98</c:v>
                </c:pt>
                <c:pt idx="1">
                  <c:v>76</c:v>
                </c:pt>
                <c:pt idx="2">
                  <c:v>54</c:v>
                </c:pt>
                <c:pt idx="3">
                  <c:v>32</c:v>
                </c:pt>
                <c:pt idx="4">
                  <c:v>48</c:v>
                </c:pt>
                <c:pt idx="5">
                  <c:v>64</c:v>
                </c:pt>
                <c:pt idx="6">
                  <c:v>81</c:v>
                </c:pt>
                <c:pt idx="7">
                  <c:v>98</c:v>
                </c:pt>
                <c:pt idx="8">
                  <c:v>115</c:v>
                </c:pt>
                <c:pt idx="9">
                  <c:v>132</c:v>
                </c:pt>
                <c:pt idx="10">
                  <c:v>119</c:v>
                </c:pt>
                <c:pt idx="11">
                  <c:v>106</c:v>
                </c:pt>
                <c:pt idx="12">
                  <c:v>93</c:v>
                </c:pt>
                <c:pt idx="13">
                  <c:v>62</c:v>
                </c:pt>
                <c:pt idx="14">
                  <c:v>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175</c:v>
                </c:pt>
                <c:pt idx="20">
                  <c:v>350</c:v>
                </c:pt>
                <c:pt idx="21">
                  <c:v>525</c:v>
                </c:pt>
                <c:pt idx="22">
                  <c:v>717</c:v>
                </c:pt>
                <c:pt idx="23">
                  <c:v>909</c:v>
                </c:pt>
                <c:pt idx="24">
                  <c:v>1100</c:v>
                </c:pt>
                <c:pt idx="25">
                  <c:v>1100</c:v>
                </c:pt>
                <c:pt idx="26">
                  <c:v>1100</c:v>
                </c:pt>
                <c:pt idx="27">
                  <c:v>1100</c:v>
                </c:pt>
                <c:pt idx="28">
                  <c:v>1077</c:v>
                </c:pt>
                <c:pt idx="29">
                  <c:v>1054</c:v>
                </c:pt>
                <c:pt idx="30">
                  <c:v>1032</c:v>
                </c:pt>
                <c:pt idx="31">
                  <c:v>888</c:v>
                </c:pt>
                <c:pt idx="32">
                  <c:v>744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603</c:v>
                </c:pt>
                <c:pt idx="38">
                  <c:v>606</c:v>
                </c:pt>
                <c:pt idx="39">
                  <c:v>610</c:v>
                </c:pt>
                <c:pt idx="40">
                  <c:v>607</c:v>
                </c:pt>
                <c:pt idx="41">
                  <c:v>604</c:v>
                </c:pt>
                <c:pt idx="42">
                  <c:v>602</c:v>
                </c:pt>
                <c:pt idx="43">
                  <c:v>632</c:v>
                </c:pt>
                <c:pt idx="44">
                  <c:v>662</c:v>
                </c:pt>
                <c:pt idx="45">
                  <c:v>693</c:v>
                </c:pt>
                <c:pt idx="46">
                  <c:v>884</c:v>
                </c:pt>
                <c:pt idx="47">
                  <c:v>1075</c:v>
                </c:pt>
                <c:pt idx="48">
                  <c:v>1265</c:v>
                </c:pt>
                <c:pt idx="49">
                  <c:v>1319</c:v>
                </c:pt>
                <c:pt idx="50">
                  <c:v>1373</c:v>
                </c:pt>
                <c:pt idx="51">
                  <c:v>1426</c:v>
                </c:pt>
                <c:pt idx="52">
                  <c:v>1472</c:v>
                </c:pt>
                <c:pt idx="53">
                  <c:v>1518</c:v>
                </c:pt>
                <c:pt idx="54">
                  <c:v>1565</c:v>
                </c:pt>
                <c:pt idx="55">
                  <c:v>1565</c:v>
                </c:pt>
                <c:pt idx="56">
                  <c:v>1565</c:v>
                </c:pt>
                <c:pt idx="57">
                  <c:v>1565</c:v>
                </c:pt>
                <c:pt idx="58">
                  <c:v>1462</c:v>
                </c:pt>
                <c:pt idx="59">
                  <c:v>1359</c:v>
                </c:pt>
                <c:pt idx="60">
                  <c:v>1255</c:v>
                </c:pt>
                <c:pt idx="61">
                  <c:v>1203</c:v>
                </c:pt>
                <c:pt idx="62">
                  <c:v>1151</c:v>
                </c:pt>
                <c:pt idx="63">
                  <c:v>1100</c:v>
                </c:pt>
                <c:pt idx="64">
                  <c:v>1100</c:v>
                </c:pt>
                <c:pt idx="65">
                  <c:v>1100</c:v>
                </c:pt>
                <c:pt idx="66">
                  <c:v>1100</c:v>
                </c:pt>
                <c:pt idx="67">
                  <c:v>1071</c:v>
                </c:pt>
                <c:pt idx="68">
                  <c:v>1042</c:v>
                </c:pt>
                <c:pt idx="69">
                  <c:v>1014</c:v>
                </c:pt>
                <c:pt idx="70">
                  <c:v>793</c:v>
                </c:pt>
                <c:pt idx="71">
                  <c:v>572</c:v>
                </c:pt>
                <c:pt idx="72">
                  <c:v>350</c:v>
                </c:pt>
                <c:pt idx="73">
                  <c:v>350</c:v>
                </c:pt>
                <c:pt idx="74">
                  <c:v>350</c:v>
                </c:pt>
                <c:pt idx="75">
                  <c:v>350</c:v>
                </c:pt>
                <c:pt idx="76">
                  <c:v>312</c:v>
                </c:pt>
                <c:pt idx="77">
                  <c:v>274</c:v>
                </c:pt>
                <c:pt idx="78">
                  <c:v>237</c:v>
                </c:pt>
                <c:pt idx="79">
                  <c:v>225</c:v>
                </c:pt>
                <c:pt idx="80">
                  <c:v>213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363</c:v>
                </c:pt>
                <c:pt idx="95">
                  <c:v>526</c:v>
                </c:pt>
                <c:pt idx="96">
                  <c:v>689</c:v>
                </c:pt>
                <c:pt idx="97">
                  <c:v>935</c:v>
                </c:pt>
                <c:pt idx="98">
                  <c:v>1181</c:v>
                </c:pt>
                <c:pt idx="99">
                  <c:v>1427</c:v>
                </c:pt>
                <c:pt idx="100">
                  <c:v>1518</c:v>
                </c:pt>
                <c:pt idx="101">
                  <c:v>1609</c:v>
                </c:pt>
                <c:pt idx="102">
                  <c:v>1700</c:v>
                </c:pt>
                <c:pt idx="103">
                  <c:v>1700</c:v>
                </c:pt>
                <c:pt idx="104">
                  <c:v>1700</c:v>
                </c:pt>
                <c:pt idx="105">
                  <c:v>1700</c:v>
                </c:pt>
                <c:pt idx="106">
                  <c:v>1693</c:v>
                </c:pt>
                <c:pt idx="107">
                  <c:v>1686</c:v>
                </c:pt>
                <c:pt idx="108">
                  <c:v>1680</c:v>
                </c:pt>
                <c:pt idx="109">
                  <c:v>1787</c:v>
                </c:pt>
                <c:pt idx="110">
                  <c:v>1894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1733</c:v>
                </c:pt>
                <c:pt idx="119">
                  <c:v>1466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1150</c:v>
                </c:pt>
                <c:pt idx="125">
                  <c:v>1100</c:v>
                </c:pt>
                <c:pt idx="126">
                  <c:v>1050</c:v>
                </c:pt>
                <c:pt idx="127">
                  <c:v>1033</c:v>
                </c:pt>
                <c:pt idx="128">
                  <c:v>1016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783</c:v>
                </c:pt>
                <c:pt idx="134">
                  <c:v>566</c:v>
                </c:pt>
                <c:pt idx="135">
                  <c:v>350</c:v>
                </c:pt>
                <c:pt idx="136">
                  <c:v>349</c:v>
                </c:pt>
                <c:pt idx="137">
                  <c:v>348</c:v>
                </c:pt>
                <c:pt idx="138">
                  <c:v>348</c:v>
                </c:pt>
                <c:pt idx="139">
                  <c:v>348</c:v>
                </c:pt>
                <c:pt idx="140">
                  <c:v>348</c:v>
                </c:pt>
                <c:pt idx="141">
                  <c:v>348</c:v>
                </c:pt>
                <c:pt idx="142">
                  <c:v>348</c:v>
                </c:pt>
                <c:pt idx="143">
                  <c:v>348</c:v>
                </c:pt>
                <c:pt idx="144">
                  <c:v>348</c:v>
                </c:pt>
                <c:pt idx="145">
                  <c:v>348</c:v>
                </c:pt>
                <c:pt idx="146">
                  <c:v>348</c:v>
                </c:pt>
                <c:pt idx="147">
                  <c:v>348</c:v>
                </c:pt>
                <c:pt idx="148">
                  <c:v>348</c:v>
                </c:pt>
                <c:pt idx="149">
                  <c:v>348</c:v>
                </c:pt>
                <c:pt idx="150">
                  <c:v>348</c:v>
                </c:pt>
                <c:pt idx="151">
                  <c:v>348</c:v>
                </c:pt>
                <c:pt idx="152">
                  <c:v>348</c:v>
                </c:pt>
                <c:pt idx="153">
                  <c:v>348</c:v>
                </c:pt>
                <c:pt idx="154">
                  <c:v>348</c:v>
                </c:pt>
                <c:pt idx="155">
                  <c:v>348</c:v>
                </c:pt>
                <c:pt idx="156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A-4CEB-8278-013F3EC2D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'[9]19920624'!$A$2:$A$95</c:f>
              <c:numCache>
                <c:formatCode>General</c:formatCode>
                <c:ptCount val="94"/>
                <c:pt idx="0">
                  <c:v>377</c:v>
                </c:pt>
                <c:pt idx="1">
                  <c:v>366</c:v>
                </c:pt>
                <c:pt idx="2">
                  <c:v>355</c:v>
                </c:pt>
                <c:pt idx="3">
                  <c:v>344</c:v>
                </c:pt>
                <c:pt idx="4">
                  <c:v>366</c:v>
                </c:pt>
                <c:pt idx="5">
                  <c:v>388</c:v>
                </c:pt>
                <c:pt idx="6">
                  <c:v>409</c:v>
                </c:pt>
                <c:pt idx="7">
                  <c:v>482</c:v>
                </c:pt>
                <c:pt idx="8">
                  <c:v>555</c:v>
                </c:pt>
                <c:pt idx="9">
                  <c:v>629</c:v>
                </c:pt>
                <c:pt idx="10">
                  <c:v>788</c:v>
                </c:pt>
                <c:pt idx="11">
                  <c:v>947</c:v>
                </c:pt>
                <c:pt idx="12">
                  <c:v>1106</c:v>
                </c:pt>
                <c:pt idx="13">
                  <c:v>1267</c:v>
                </c:pt>
                <c:pt idx="14">
                  <c:v>1428</c:v>
                </c:pt>
                <c:pt idx="15">
                  <c:v>1588</c:v>
                </c:pt>
                <c:pt idx="16">
                  <c:v>1598</c:v>
                </c:pt>
                <c:pt idx="17">
                  <c:v>1608</c:v>
                </c:pt>
                <c:pt idx="18">
                  <c:v>1617</c:v>
                </c:pt>
                <c:pt idx="19">
                  <c:v>1695</c:v>
                </c:pt>
                <c:pt idx="20">
                  <c:v>1773</c:v>
                </c:pt>
                <c:pt idx="21">
                  <c:v>1852</c:v>
                </c:pt>
                <c:pt idx="22">
                  <c:v>1615</c:v>
                </c:pt>
                <c:pt idx="23">
                  <c:v>1378</c:v>
                </c:pt>
                <c:pt idx="24">
                  <c:v>1141</c:v>
                </c:pt>
                <c:pt idx="25">
                  <c:v>1141</c:v>
                </c:pt>
                <c:pt idx="26">
                  <c:v>1141</c:v>
                </c:pt>
                <c:pt idx="27">
                  <c:v>1141</c:v>
                </c:pt>
                <c:pt idx="28">
                  <c:v>1130</c:v>
                </c:pt>
                <c:pt idx="29">
                  <c:v>1119</c:v>
                </c:pt>
                <c:pt idx="30">
                  <c:v>1108</c:v>
                </c:pt>
                <c:pt idx="31">
                  <c:v>1022</c:v>
                </c:pt>
                <c:pt idx="32">
                  <c:v>936</c:v>
                </c:pt>
                <c:pt idx="33">
                  <c:v>851</c:v>
                </c:pt>
                <c:pt idx="34">
                  <c:v>979</c:v>
                </c:pt>
                <c:pt idx="35">
                  <c:v>1107</c:v>
                </c:pt>
                <c:pt idx="36">
                  <c:v>1234</c:v>
                </c:pt>
                <c:pt idx="37">
                  <c:v>1385</c:v>
                </c:pt>
                <c:pt idx="38">
                  <c:v>1536</c:v>
                </c:pt>
                <c:pt idx="39">
                  <c:v>1686</c:v>
                </c:pt>
                <c:pt idx="40">
                  <c:v>1831</c:v>
                </c:pt>
                <c:pt idx="41">
                  <c:v>1976</c:v>
                </c:pt>
                <c:pt idx="42">
                  <c:v>2122</c:v>
                </c:pt>
                <c:pt idx="43">
                  <c:v>2116</c:v>
                </c:pt>
                <c:pt idx="44">
                  <c:v>2110</c:v>
                </c:pt>
                <c:pt idx="45">
                  <c:v>2103</c:v>
                </c:pt>
                <c:pt idx="46">
                  <c:v>2006</c:v>
                </c:pt>
                <c:pt idx="47">
                  <c:v>1909</c:v>
                </c:pt>
                <c:pt idx="48">
                  <c:v>1811</c:v>
                </c:pt>
                <c:pt idx="49">
                  <c:v>1746</c:v>
                </c:pt>
                <c:pt idx="50">
                  <c:v>1681</c:v>
                </c:pt>
                <c:pt idx="51">
                  <c:v>1617</c:v>
                </c:pt>
                <c:pt idx="52">
                  <c:v>1489</c:v>
                </c:pt>
                <c:pt idx="53">
                  <c:v>1361</c:v>
                </c:pt>
                <c:pt idx="54">
                  <c:v>1233</c:v>
                </c:pt>
                <c:pt idx="55">
                  <c:v>1161</c:v>
                </c:pt>
                <c:pt idx="56">
                  <c:v>1089</c:v>
                </c:pt>
                <c:pt idx="57">
                  <c:v>1018</c:v>
                </c:pt>
                <c:pt idx="58">
                  <c:v>937</c:v>
                </c:pt>
                <c:pt idx="59">
                  <c:v>856</c:v>
                </c:pt>
                <c:pt idx="60">
                  <c:v>775</c:v>
                </c:pt>
                <c:pt idx="61">
                  <c:v>747</c:v>
                </c:pt>
                <c:pt idx="62">
                  <c:v>719</c:v>
                </c:pt>
                <c:pt idx="63">
                  <c:v>690</c:v>
                </c:pt>
                <c:pt idx="64">
                  <c:v>689</c:v>
                </c:pt>
                <c:pt idx="65">
                  <c:v>688</c:v>
                </c:pt>
                <c:pt idx="66">
                  <c:v>686</c:v>
                </c:pt>
                <c:pt idx="67">
                  <c:v>679</c:v>
                </c:pt>
                <c:pt idx="68">
                  <c:v>672</c:v>
                </c:pt>
                <c:pt idx="69">
                  <c:v>665</c:v>
                </c:pt>
                <c:pt idx="70">
                  <c:v>637</c:v>
                </c:pt>
                <c:pt idx="71">
                  <c:v>609</c:v>
                </c:pt>
                <c:pt idx="72">
                  <c:v>582</c:v>
                </c:pt>
                <c:pt idx="73">
                  <c:v>593</c:v>
                </c:pt>
                <c:pt idx="74">
                  <c:v>604</c:v>
                </c:pt>
                <c:pt idx="75">
                  <c:v>615</c:v>
                </c:pt>
                <c:pt idx="76">
                  <c:v>615</c:v>
                </c:pt>
                <c:pt idx="77">
                  <c:v>615</c:v>
                </c:pt>
                <c:pt idx="78">
                  <c:v>615</c:v>
                </c:pt>
                <c:pt idx="79">
                  <c:v>593</c:v>
                </c:pt>
                <c:pt idx="80">
                  <c:v>571</c:v>
                </c:pt>
                <c:pt idx="81">
                  <c:v>550</c:v>
                </c:pt>
                <c:pt idx="82">
                  <c:v>550</c:v>
                </c:pt>
                <c:pt idx="83">
                  <c:v>550</c:v>
                </c:pt>
                <c:pt idx="84">
                  <c:v>550</c:v>
                </c:pt>
                <c:pt idx="85">
                  <c:v>539</c:v>
                </c:pt>
                <c:pt idx="86">
                  <c:v>528</c:v>
                </c:pt>
                <c:pt idx="87">
                  <c:v>516</c:v>
                </c:pt>
                <c:pt idx="88">
                  <c:v>492</c:v>
                </c:pt>
                <c:pt idx="89">
                  <c:v>468</c:v>
                </c:pt>
                <c:pt idx="90">
                  <c:v>445</c:v>
                </c:pt>
                <c:pt idx="91">
                  <c:v>445</c:v>
                </c:pt>
                <c:pt idx="92">
                  <c:v>445</c:v>
                </c:pt>
                <c:pt idx="93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6-4E4B-B6CA-0AFD5121B605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'[9]19920624'!$B$2:$B$95</c:f>
              <c:numCache>
                <c:formatCode>General</c:formatCode>
                <c:ptCount val="94"/>
                <c:pt idx="0">
                  <c:v>409</c:v>
                </c:pt>
                <c:pt idx="1">
                  <c:v>409</c:v>
                </c:pt>
                <c:pt idx="2">
                  <c:v>409</c:v>
                </c:pt>
                <c:pt idx="3">
                  <c:v>409</c:v>
                </c:pt>
                <c:pt idx="4">
                  <c:v>409</c:v>
                </c:pt>
                <c:pt idx="5">
                  <c:v>409</c:v>
                </c:pt>
                <c:pt idx="6">
                  <c:v>409</c:v>
                </c:pt>
                <c:pt idx="7">
                  <c:v>515</c:v>
                </c:pt>
                <c:pt idx="8">
                  <c:v>621</c:v>
                </c:pt>
                <c:pt idx="9">
                  <c:v>726</c:v>
                </c:pt>
                <c:pt idx="10">
                  <c:v>820</c:v>
                </c:pt>
                <c:pt idx="11">
                  <c:v>914</c:v>
                </c:pt>
                <c:pt idx="12">
                  <c:v>1009</c:v>
                </c:pt>
                <c:pt idx="13">
                  <c:v>1235</c:v>
                </c:pt>
                <c:pt idx="14">
                  <c:v>1461</c:v>
                </c:pt>
                <c:pt idx="15">
                  <c:v>1686</c:v>
                </c:pt>
                <c:pt idx="16">
                  <c:v>1857</c:v>
                </c:pt>
                <c:pt idx="17">
                  <c:v>2028</c:v>
                </c:pt>
                <c:pt idx="18">
                  <c:v>2200</c:v>
                </c:pt>
                <c:pt idx="19">
                  <c:v>2170</c:v>
                </c:pt>
                <c:pt idx="20">
                  <c:v>2140</c:v>
                </c:pt>
                <c:pt idx="21">
                  <c:v>2111</c:v>
                </c:pt>
                <c:pt idx="22">
                  <c:v>1874</c:v>
                </c:pt>
                <c:pt idx="23">
                  <c:v>1637</c:v>
                </c:pt>
                <c:pt idx="24">
                  <c:v>1400</c:v>
                </c:pt>
                <c:pt idx="25">
                  <c:v>1400</c:v>
                </c:pt>
                <c:pt idx="26">
                  <c:v>1400</c:v>
                </c:pt>
                <c:pt idx="27">
                  <c:v>1400</c:v>
                </c:pt>
                <c:pt idx="28">
                  <c:v>1400</c:v>
                </c:pt>
                <c:pt idx="29">
                  <c:v>1400</c:v>
                </c:pt>
                <c:pt idx="30">
                  <c:v>1400</c:v>
                </c:pt>
                <c:pt idx="31">
                  <c:v>1141</c:v>
                </c:pt>
                <c:pt idx="32">
                  <c:v>882</c:v>
                </c:pt>
                <c:pt idx="33">
                  <c:v>624</c:v>
                </c:pt>
                <c:pt idx="34">
                  <c:v>622</c:v>
                </c:pt>
                <c:pt idx="35">
                  <c:v>620</c:v>
                </c:pt>
                <c:pt idx="36">
                  <c:v>618</c:v>
                </c:pt>
                <c:pt idx="37">
                  <c:v>844</c:v>
                </c:pt>
                <c:pt idx="38">
                  <c:v>1070</c:v>
                </c:pt>
                <c:pt idx="39">
                  <c:v>1297</c:v>
                </c:pt>
                <c:pt idx="40">
                  <c:v>1529</c:v>
                </c:pt>
                <c:pt idx="41">
                  <c:v>1761</c:v>
                </c:pt>
                <c:pt idx="42">
                  <c:v>1993</c:v>
                </c:pt>
                <c:pt idx="43">
                  <c:v>2062</c:v>
                </c:pt>
                <c:pt idx="44">
                  <c:v>2131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  <c:pt idx="48">
                  <c:v>2200</c:v>
                </c:pt>
                <c:pt idx="49">
                  <c:v>2200</c:v>
                </c:pt>
                <c:pt idx="50">
                  <c:v>2200</c:v>
                </c:pt>
                <c:pt idx="51">
                  <c:v>2200</c:v>
                </c:pt>
                <c:pt idx="52">
                  <c:v>1996</c:v>
                </c:pt>
                <c:pt idx="53">
                  <c:v>1792</c:v>
                </c:pt>
                <c:pt idx="54">
                  <c:v>1589</c:v>
                </c:pt>
                <c:pt idx="55">
                  <c:v>1377</c:v>
                </c:pt>
                <c:pt idx="56">
                  <c:v>1165</c:v>
                </c:pt>
                <c:pt idx="57">
                  <c:v>953</c:v>
                </c:pt>
                <c:pt idx="58">
                  <c:v>905</c:v>
                </c:pt>
                <c:pt idx="59">
                  <c:v>857</c:v>
                </c:pt>
                <c:pt idx="60">
                  <c:v>808</c:v>
                </c:pt>
                <c:pt idx="61">
                  <c:v>693</c:v>
                </c:pt>
                <c:pt idx="62">
                  <c:v>578</c:v>
                </c:pt>
                <c:pt idx="63">
                  <c:v>463</c:v>
                </c:pt>
                <c:pt idx="64">
                  <c:v>375</c:v>
                </c:pt>
                <c:pt idx="65">
                  <c:v>287</c:v>
                </c:pt>
                <c:pt idx="66">
                  <c:v>200</c:v>
                </c:pt>
                <c:pt idx="67">
                  <c:v>269</c:v>
                </c:pt>
                <c:pt idx="68">
                  <c:v>338</c:v>
                </c:pt>
                <c:pt idx="69">
                  <c:v>406</c:v>
                </c:pt>
                <c:pt idx="70">
                  <c:v>454</c:v>
                </c:pt>
                <c:pt idx="71">
                  <c:v>502</c:v>
                </c:pt>
                <c:pt idx="72">
                  <c:v>550</c:v>
                </c:pt>
                <c:pt idx="73">
                  <c:v>550</c:v>
                </c:pt>
                <c:pt idx="74">
                  <c:v>550</c:v>
                </c:pt>
                <c:pt idx="75">
                  <c:v>550</c:v>
                </c:pt>
                <c:pt idx="76">
                  <c:v>550</c:v>
                </c:pt>
                <c:pt idx="77">
                  <c:v>550</c:v>
                </c:pt>
                <c:pt idx="78">
                  <c:v>550</c:v>
                </c:pt>
                <c:pt idx="79">
                  <c:v>550</c:v>
                </c:pt>
                <c:pt idx="80">
                  <c:v>550</c:v>
                </c:pt>
                <c:pt idx="81">
                  <c:v>550</c:v>
                </c:pt>
                <c:pt idx="82">
                  <c:v>550</c:v>
                </c:pt>
                <c:pt idx="83">
                  <c:v>550</c:v>
                </c:pt>
                <c:pt idx="84">
                  <c:v>550</c:v>
                </c:pt>
                <c:pt idx="85">
                  <c:v>539</c:v>
                </c:pt>
                <c:pt idx="86">
                  <c:v>528</c:v>
                </c:pt>
                <c:pt idx="87">
                  <c:v>516</c:v>
                </c:pt>
                <c:pt idx="88">
                  <c:v>460</c:v>
                </c:pt>
                <c:pt idx="89">
                  <c:v>404</c:v>
                </c:pt>
                <c:pt idx="90">
                  <c:v>348</c:v>
                </c:pt>
                <c:pt idx="91">
                  <c:v>348</c:v>
                </c:pt>
                <c:pt idx="92">
                  <c:v>348</c:v>
                </c:pt>
                <c:pt idx="93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6-4E4B-B6CA-0AFD5121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'[9]19920706'!$A$2:$A$155</c:f>
              <c:numCache>
                <c:formatCode>General</c:formatCode>
                <c:ptCount val="154"/>
                <c:pt idx="0">
                  <c:v>232</c:v>
                </c:pt>
                <c:pt idx="1">
                  <c:v>243</c:v>
                </c:pt>
                <c:pt idx="2">
                  <c:v>254</c:v>
                </c:pt>
                <c:pt idx="3">
                  <c:v>265</c:v>
                </c:pt>
                <c:pt idx="4">
                  <c:v>259</c:v>
                </c:pt>
                <c:pt idx="5">
                  <c:v>253</c:v>
                </c:pt>
                <c:pt idx="6">
                  <c:v>248</c:v>
                </c:pt>
                <c:pt idx="7">
                  <c:v>323</c:v>
                </c:pt>
                <c:pt idx="8">
                  <c:v>398</c:v>
                </c:pt>
                <c:pt idx="9">
                  <c:v>474</c:v>
                </c:pt>
                <c:pt idx="10">
                  <c:v>556</c:v>
                </c:pt>
                <c:pt idx="11">
                  <c:v>638</c:v>
                </c:pt>
                <c:pt idx="12">
                  <c:v>720</c:v>
                </c:pt>
                <c:pt idx="13">
                  <c:v>595</c:v>
                </c:pt>
                <c:pt idx="14">
                  <c:v>470</c:v>
                </c:pt>
                <c:pt idx="15">
                  <c:v>346</c:v>
                </c:pt>
                <c:pt idx="16">
                  <c:v>581</c:v>
                </c:pt>
                <c:pt idx="17">
                  <c:v>816</c:v>
                </c:pt>
                <c:pt idx="18">
                  <c:v>1052</c:v>
                </c:pt>
                <c:pt idx="19">
                  <c:v>1046</c:v>
                </c:pt>
                <c:pt idx="20">
                  <c:v>1040</c:v>
                </c:pt>
                <c:pt idx="21">
                  <c:v>1035</c:v>
                </c:pt>
                <c:pt idx="22">
                  <c:v>1067</c:v>
                </c:pt>
                <c:pt idx="23">
                  <c:v>1099</c:v>
                </c:pt>
                <c:pt idx="24">
                  <c:v>1132</c:v>
                </c:pt>
                <c:pt idx="25">
                  <c:v>1097</c:v>
                </c:pt>
                <c:pt idx="26">
                  <c:v>1062</c:v>
                </c:pt>
                <c:pt idx="27">
                  <c:v>1028</c:v>
                </c:pt>
                <c:pt idx="28">
                  <c:v>996</c:v>
                </c:pt>
                <c:pt idx="29">
                  <c:v>964</c:v>
                </c:pt>
                <c:pt idx="30">
                  <c:v>932</c:v>
                </c:pt>
                <c:pt idx="31">
                  <c:v>998</c:v>
                </c:pt>
                <c:pt idx="32">
                  <c:v>1064</c:v>
                </c:pt>
                <c:pt idx="33">
                  <c:v>1129</c:v>
                </c:pt>
                <c:pt idx="34">
                  <c:v>1110</c:v>
                </c:pt>
                <c:pt idx="35">
                  <c:v>1091</c:v>
                </c:pt>
                <c:pt idx="36">
                  <c:v>1073</c:v>
                </c:pt>
                <c:pt idx="37">
                  <c:v>1263</c:v>
                </c:pt>
                <c:pt idx="38">
                  <c:v>1453</c:v>
                </c:pt>
                <c:pt idx="39">
                  <c:v>1644</c:v>
                </c:pt>
                <c:pt idx="40">
                  <c:v>2235</c:v>
                </c:pt>
                <c:pt idx="41">
                  <c:v>2826</c:v>
                </c:pt>
                <c:pt idx="42">
                  <c:v>3417</c:v>
                </c:pt>
                <c:pt idx="43">
                  <c:v>3280</c:v>
                </c:pt>
                <c:pt idx="44">
                  <c:v>3143</c:v>
                </c:pt>
                <c:pt idx="45">
                  <c:v>3005</c:v>
                </c:pt>
                <c:pt idx="46">
                  <c:v>3328</c:v>
                </c:pt>
                <c:pt idx="47">
                  <c:v>3651</c:v>
                </c:pt>
                <c:pt idx="48">
                  <c:v>3975</c:v>
                </c:pt>
                <c:pt idx="49">
                  <c:v>4067</c:v>
                </c:pt>
                <c:pt idx="50">
                  <c:v>4159</c:v>
                </c:pt>
                <c:pt idx="51">
                  <c:v>4252</c:v>
                </c:pt>
                <c:pt idx="52">
                  <c:v>4168</c:v>
                </c:pt>
                <c:pt idx="53">
                  <c:v>4084</c:v>
                </c:pt>
                <c:pt idx="54">
                  <c:v>4000</c:v>
                </c:pt>
                <c:pt idx="55">
                  <c:v>3879</c:v>
                </c:pt>
                <c:pt idx="56">
                  <c:v>3758</c:v>
                </c:pt>
                <c:pt idx="57">
                  <c:v>3636</c:v>
                </c:pt>
                <c:pt idx="58">
                  <c:v>3546</c:v>
                </c:pt>
                <c:pt idx="59">
                  <c:v>3456</c:v>
                </c:pt>
                <c:pt idx="60">
                  <c:v>3367</c:v>
                </c:pt>
                <c:pt idx="61">
                  <c:v>3051</c:v>
                </c:pt>
                <c:pt idx="62">
                  <c:v>2735</c:v>
                </c:pt>
                <c:pt idx="63">
                  <c:v>2419</c:v>
                </c:pt>
                <c:pt idx="64">
                  <c:v>2396</c:v>
                </c:pt>
                <c:pt idx="65">
                  <c:v>2373</c:v>
                </c:pt>
                <c:pt idx="66">
                  <c:v>2349</c:v>
                </c:pt>
                <c:pt idx="67">
                  <c:v>2136</c:v>
                </c:pt>
                <c:pt idx="68">
                  <c:v>1923</c:v>
                </c:pt>
                <c:pt idx="69">
                  <c:v>1710</c:v>
                </c:pt>
                <c:pt idx="70">
                  <c:v>1601</c:v>
                </c:pt>
                <c:pt idx="71">
                  <c:v>1492</c:v>
                </c:pt>
                <c:pt idx="72">
                  <c:v>1383</c:v>
                </c:pt>
                <c:pt idx="73">
                  <c:v>1282</c:v>
                </c:pt>
                <c:pt idx="74">
                  <c:v>1181</c:v>
                </c:pt>
                <c:pt idx="75">
                  <c:v>1079</c:v>
                </c:pt>
                <c:pt idx="76">
                  <c:v>1014</c:v>
                </c:pt>
                <c:pt idx="77">
                  <c:v>949</c:v>
                </c:pt>
                <c:pt idx="78">
                  <c:v>883</c:v>
                </c:pt>
                <c:pt idx="79">
                  <c:v>875</c:v>
                </c:pt>
                <c:pt idx="80">
                  <c:v>867</c:v>
                </c:pt>
                <c:pt idx="81">
                  <c:v>859</c:v>
                </c:pt>
                <c:pt idx="82">
                  <c:v>802</c:v>
                </c:pt>
                <c:pt idx="83">
                  <c:v>745</c:v>
                </c:pt>
                <c:pt idx="84">
                  <c:v>689</c:v>
                </c:pt>
                <c:pt idx="85">
                  <c:v>741</c:v>
                </c:pt>
                <c:pt idx="86">
                  <c:v>793</c:v>
                </c:pt>
                <c:pt idx="87">
                  <c:v>845</c:v>
                </c:pt>
                <c:pt idx="88">
                  <c:v>826</c:v>
                </c:pt>
                <c:pt idx="89">
                  <c:v>807</c:v>
                </c:pt>
                <c:pt idx="90">
                  <c:v>789</c:v>
                </c:pt>
                <c:pt idx="91">
                  <c:v>767</c:v>
                </c:pt>
                <c:pt idx="92">
                  <c:v>745</c:v>
                </c:pt>
                <c:pt idx="93">
                  <c:v>724</c:v>
                </c:pt>
                <c:pt idx="94">
                  <c:v>692</c:v>
                </c:pt>
                <c:pt idx="95">
                  <c:v>660</c:v>
                </c:pt>
                <c:pt idx="96">
                  <c:v>627</c:v>
                </c:pt>
                <c:pt idx="97">
                  <c:v>627</c:v>
                </c:pt>
                <c:pt idx="98">
                  <c:v>627</c:v>
                </c:pt>
                <c:pt idx="99">
                  <c:v>627</c:v>
                </c:pt>
                <c:pt idx="100">
                  <c:v>616</c:v>
                </c:pt>
                <c:pt idx="101">
                  <c:v>605</c:v>
                </c:pt>
                <c:pt idx="102">
                  <c:v>594</c:v>
                </c:pt>
                <c:pt idx="103">
                  <c:v>594</c:v>
                </c:pt>
                <c:pt idx="104">
                  <c:v>594</c:v>
                </c:pt>
                <c:pt idx="105">
                  <c:v>594</c:v>
                </c:pt>
                <c:pt idx="106">
                  <c:v>573</c:v>
                </c:pt>
                <c:pt idx="107">
                  <c:v>552</c:v>
                </c:pt>
                <c:pt idx="108">
                  <c:v>530</c:v>
                </c:pt>
                <c:pt idx="109">
                  <c:v>537</c:v>
                </c:pt>
                <c:pt idx="110">
                  <c:v>544</c:v>
                </c:pt>
                <c:pt idx="111">
                  <c:v>551</c:v>
                </c:pt>
                <c:pt idx="112">
                  <c:v>561</c:v>
                </c:pt>
                <c:pt idx="113">
                  <c:v>571</c:v>
                </c:pt>
                <c:pt idx="114">
                  <c:v>581</c:v>
                </c:pt>
                <c:pt idx="115">
                  <c:v>581</c:v>
                </c:pt>
                <c:pt idx="116">
                  <c:v>581</c:v>
                </c:pt>
                <c:pt idx="117">
                  <c:v>581</c:v>
                </c:pt>
                <c:pt idx="118">
                  <c:v>582</c:v>
                </c:pt>
                <c:pt idx="119">
                  <c:v>583</c:v>
                </c:pt>
                <c:pt idx="120">
                  <c:v>585</c:v>
                </c:pt>
                <c:pt idx="121">
                  <c:v>585</c:v>
                </c:pt>
                <c:pt idx="122">
                  <c:v>585</c:v>
                </c:pt>
                <c:pt idx="123">
                  <c:v>585</c:v>
                </c:pt>
                <c:pt idx="124">
                  <c:v>593</c:v>
                </c:pt>
                <c:pt idx="125">
                  <c:v>601</c:v>
                </c:pt>
                <c:pt idx="126">
                  <c:v>608</c:v>
                </c:pt>
                <c:pt idx="127">
                  <c:v>641</c:v>
                </c:pt>
                <c:pt idx="128">
                  <c:v>674</c:v>
                </c:pt>
                <c:pt idx="129">
                  <c:v>706</c:v>
                </c:pt>
                <c:pt idx="130">
                  <c:v>663</c:v>
                </c:pt>
                <c:pt idx="131">
                  <c:v>620</c:v>
                </c:pt>
                <c:pt idx="132">
                  <c:v>576</c:v>
                </c:pt>
                <c:pt idx="133">
                  <c:v>567</c:v>
                </c:pt>
                <c:pt idx="134">
                  <c:v>558</c:v>
                </c:pt>
                <c:pt idx="135">
                  <c:v>549</c:v>
                </c:pt>
                <c:pt idx="136">
                  <c:v>586</c:v>
                </c:pt>
                <c:pt idx="137">
                  <c:v>623</c:v>
                </c:pt>
                <c:pt idx="138">
                  <c:v>661</c:v>
                </c:pt>
                <c:pt idx="139">
                  <c:v>560</c:v>
                </c:pt>
                <c:pt idx="140">
                  <c:v>459</c:v>
                </c:pt>
                <c:pt idx="141">
                  <c:v>358</c:v>
                </c:pt>
                <c:pt idx="142">
                  <c:v>387</c:v>
                </c:pt>
                <c:pt idx="143">
                  <c:v>416</c:v>
                </c:pt>
                <c:pt idx="144">
                  <c:v>446</c:v>
                </c:pt>
                <c:pt idx="145">
                  <c:v>510</c:v>
                </c:pt>
                <c:pt idx="146">
                  <c:v>574</c:v>
                </c:pt>
                <c:pt idx="147">
                  <c:v>638</c:v>
                </c:pt>
                <c:pt idx="148">
                  <c:v>606</c:v>
                </c:pt>
                <c:pt idx="149">
                  <c:v>574</c:v>
                </c:pt>
                <c:pt idx="150">
                  <c:v>541</c:v>
                </c:pt>
                <c:pt idx="151">
                  <c:v>552</c:v>
                </c:pt>
                <c:pt idx="152">
                  <c:v>563</c:v>
                </c:pt>
                <c:pt idx="153">
                  <c:v>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C-4895-BC93-52089B3DE524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'[9]19920706'!$B$2:$B$155</c:f>
              <c:numCache>
                <c:formatCode>General</c:formatCode>
                <c:ptCount val="15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216</c:v>
                </c:pt>
                <c:pt idx="5">
                  <c:v>232</c:v>
                </c:pt>
                <c:pt idx="6">
                  <c:v>247</c:v>
                </c:pt>
                <c:pt idx="7">
                  <c:v>301</c:v>
                </c:pt>
                <c:pt idx="8">
                  <c:v>355</c:v>
                </c:pt>
                <c:pt idx="9">
                  <c:v>409</c:v>
                </c:pt>
                <c:pt idx="10">
                  <c:v>459</c:v>
                </c:pt>
                <c:pt idx="11">
                  <c:v>509</c:v>
                </c:pt>
                <c:pt idx="12">
                  <c:v>558</c:v>
                </c:pt>
                <c:pt idx="13">
                  <c:v>463</c:v>
                </c:pt>
                <c:pt idx="14">
                  <c:v>368</c:v>
                </c:pt>
                <c:pt idx="15">
                  <c:v>272</c:v>
                </c:pt>
                <c:pt idx="16">
                  <c:v>586</c:v>
                </c:pt>
                <c:pt idx="17">
                  <c:v>900</c:v>
                </c:pt>
                <c:pt idx="18">
                  <c:v>1214</c:v>
                </c:pt>
                <c:pt idx="19">
                  <c:v>1284</c:v>
                </c:pt>
                <c:pt idx="20">
                  <c:v>1354</c:v>
                </c:pt>
                <c:pt idx="21">
                  <c:v>1424</c:v>
                </c:pt>
                <c:pt idx="22">
                  <c:v>1424</c:v>
                </c:pt>
                <c:pt idx="23">
                  <c:v>1424</c:v>
                </c:pt>
                <c:pt idx="24">
                  <c:v>1424</c:v>
                </c:pt>
                <c:pt idx="25">
                  <c:v>1400</c:v>
                </c:pt>
                <c:pt idx="26">
                  <c:v>1376</c:v>
                </c:pt>
                <c:pt idx="27">
                  <c:v>1352</c:v>
                </c:pt>
                <c:pt idx="28">
                  <c:v>1201</c:v>
                </c:pt>
                <c:pt idx="29">
                  <c:v>1050</c:v>
                </c:pt>
                <c:pt idx="30">
                  <c:v>900</c:v>
                </c:pt>
                <c:pt idx="31">
                  <c:v>976</c:v>
                </c:pt>
                <c:pt idx="32">
                  <c:v>1052</c:v>
                </c:pt>
                <c:pt idx="33">
                  <c:v>1129</c:v>
                </c:pt>
                <c:pt idx="34">
                  <c:v>1186</c:v>
                </c:pt>
                <c:pt idx="35">
                  <c:v>1243</c:v>
                </c:pt>
                <c:pt idx="36">
                  <c:v>1300</c:v>
                </c:pt>
                <c:pt idx="37">
                  <c:v>1371</c:v>
                </c:pt>
                <c:pt idx="38">
                  <c:v>1442</c:v>
                </c:pt>
                <c:pt idx="39">
                  <c:v>1514</c:v>
                </c:pt>
                <c:pt idx="40">
                  <c:v>2062</c:v>
                </c:pt>
                <c:pt idx="41">
                  <c:v>2610</c:v>
                </c:pt>
                <c:pt idx="42">
                  <c:v>3158</c:v>
                </c:pt>
                <c:pt idx="43">
                  <c:v>3680</c:v>
                </c:pt>
                <c:pt idx="44">
                  <c:v>4202</c:v>
                </c:pt>
                <c:pt idx="45">
                  <c:v>4723</c:v>
                </c:pt>
                <c:pt idx="46">
                  <c:v>4636</c:v>
                </c:pt>
                <c:pt idx="47">
                  <c:v>4549</c:v>
                </c:pt>
                <c:pt idx="48">
                  <c:v>4461</c:v>
                </c:pt>
                <c:pt idx="49">
                  <c:v>4402</c:v>
                </c:pt>
                <c:pt idx="50">
                  <c:v>4343</c:v>
                </c:pt>
                <c:pt idx="51">
                  <c:v>4284</c:v>
                </c:pt>
                <c:pt idx="52">
                  <c:v>4284</c:v>
                </c:pt>
                <c:pt idx="53">
                  <c:v>4284</c:v>
                </c:pt>
                <c:pt idx="54">
                  <c:v>4284</c:v>
                </c:pt>
                <c:pt idx="55">
                  <c:v>4284</c:v>
                </c:pt>
                <c:pt idx="56">
                  <c:v>4284</c:v>
                </c:pt>
                <c:pt idx="57">
                  <c:v>4284</c:v>
                </c:pt>
                <c:pt idx="58">
                  <c:v>4259</c:v>
                </c:pt>
                <c:pt idx="59">
                  <c:v>4234</c:v>
                </c:pt>
                <c:pt idx="60">
                  <c:v>4209</c:v>
                </c:pt>
                <c:pt idx="61">
                  <c:v>3839</c:v>
                </c:pt>
                <c:pt idx="62">
                  <c:v>3469</c:v>
                </c:pt>
                <c:pt idx="63">
                  <c:v>3100</c:v>
                </c:pt>
                <c:pt idx="64">
                  <c:v>2882</c:v>
                </c:pt>
                <c:pt idx="65">
                  <c:v>2664</c:v>
                </c:pt>
                <c:pt idx="66">
                  <c:v>2446</c:v>
                </c:pt>
                <c:pt idx="67">
                  <c:v>2136</c:v>
                </c:pt>
                <c:pt idx="68">
                  <c:v>1826</c:v>
                </c:pt>
                <c:pt idx="69">
                  <c:v>1516</c:v>
                </c:pt>
                <c:pt idx="70">
                  <c:v>1277</c:v>
                </c:pt>
                <c:pt idx="71">
                  <c:v>1038</c:v>
                </c:pt>
                <c:pt idx="72">
                  <c:v>800</c:v>
                </c:pt>
                <c:pt idx="73">
                  <c:v>644</c:v>
                </c:pt>
                <c:pt idx="74">
                  <c:v>488</c:v>
                </c:pt>
                <c:pt idx="75">
                  <c:v>333</c:v>
                </c:pt>
                <c:pt idx="76">
                  <c:v>322</c:v>
                </c:pt>
                <c:pt idx="77">
                  <c:v>311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309</c:v>
                </c:pt>
                <c:pt idx="86">
                  <c:v>318</c:v>
                </c:pt>
                <c:pt idx="87">
                  <c:v>327</c:v>
                </c:pt>
                <c:pt idx="88">
                  <c:v>351</c:v>
                </c:pt>
                <c:pt idx="89">
                  <c:v>375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407</c:v>
                </c:pt>
                <c:pt idx="110">
                  <c:v>414</c:v>
                </c:pt>
                <c:pt idx="111">
                  <c:v>421</c:v>
                </c:pt>
                <c:pt idx="112">
                  <c:v>431</c:v>
                </c:pt>
                <c:pt idx="113">
                  <c:v>441</c:v>
                </c:pt>
                <c:pt idx="114">
                  <c:v>451</c:v>
                </c:pt>
                <c:pt idx="115">
                  <c:v>505</c:v>
                </c:pt>
                <c:pt idx="116">
                  <c:v>559</c:v>
                </c:pt>
                <c:pt idx="117">
                  <c:v>613</c:v>
                </c:pt>
                <c:pt idx="118">
                  <c:v>614</c:v>
                </c:pt>
                <c:pt idx="119">
                  <c:v>615</c:v>
                </c:pt>
                <c:pt idx="120">
                  <c:v>617</c:v>
                </c:pt>
                <c:pt idx="121">
                  <c:v>617</c:v>
                </c:pt>
                <c:pt idx="122">
                  <c:v>617</c:v>
                </c:pt>
                <c:pt idx="123">
                  <c:v>617</c:v>
                </c:pt>
                <c:pt idx="124">
                  <c:v>711</c:v>
                </c:pt>
                <c:pt idx="125">
                  <c:v>805</c:v>
                </c:pt>
                <c:pt idx="126">
                  <c:v>900</c:v>
                </c:pt>
                <c:pt idx="127">
                  <c:v>900</c:v>
                </c:pt>
                <c:pt idx="128">
                  <c:v>900</c:v>
                </c:pt>
                <c:pt idx="129">
                  <c:v>900</c:v>
                </c:pt>
                <c:pt idx="130">
                  <c:v>900</c:v>
                </c:pt>
                <c:pt idx="131">
                  <c:v>900</c:v>
                </c:pt>
                <c:pt idx="132">
                  <c:v>900</c:v>
                </c:pt>
                <c:pt idx="133">
                  <c:v>891</c:v>
                </c:pt>
                <c:pt idx="134">
                  <c:v>882</c:v>
                </c:pt>
                <c:pt idx="135">
                  <c:v>873</c:v>
                </c:pt>
                <c:pt idx="136">
                  <c:v>705</c:v>
                </c:pt>
                <c:pt idx="137">
                  <c:v>537</c:v>
                </c:pt>
                <c:pt idx="138">
                  <c:v>369</c:v>
                </c:pt>
                <c:pt idx="139">
                  <c:v>365</c:v>
                </c:pt>
                <c:pt idx="140">
                  <c:v>361</c:v>
                </c:pt>
                <c:pt idx="141">
                  <c:v>358</c:v>
                </c:pt>
                <c:pt idx="142">
                  <c:v>344</c:v>
                </c:pt>
                <c:pt idx="143">
                  <c:v>330</c:v>
                </c:pt>
                <c:pt idx="144">
                  <c:v>316</c:v>
                </c:pt>
                <c:pt idx="145">
                  <c:v>359</c:v>
                </c:pt>
                <c:pt idx="146">
                  <c:v>402</c:v>
                </c:pt>
                <c:pt idx="147">
                  <c:v>444</c:v>
                </c:pt>
                <c:pt idx="148">
                  <c:v>444</c:v>
                </c:pt>
                <c:pt idx="149">
                  <c:v>444</c:v>
                </c:pt>
                <c:pt idx="150">
                  <c:v>444</c:v>
                </c:pt>
                <c:pt idx="151">
                  <c:v>444</c:v>
                </c:pt>
                <c:pt idx="152">
                  <c:v>444</c:v>
                </c:pt>
                <c:pt idx="153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C-4895-BC93-52089B3DE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531170099582432"/>
          <c:y val="2.1719998864448732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'[2]19840504'!$A$2:$A$194</c:f>
              <c:numCache>
                <c:formatCode>0_);[Red]\(0\)</c:formatCode>
                <c:ptCount val="193"/>
                <c:pt idx="0">
                  <c:v>219</c:v>
                </c:pt>
                <c:pt idx="1">
                  <c:v>212</c:v>
                </c:pt>
                <c:pt idx="2">
                  <c:v>204</c:v>
                </c:pt>
                <c:pt idx="3">
                  <c:v>196</c:v>
                </c:pt>
                <c:pt idx="4">
                  <c:v>198</c:v>
                </c:pt>
                <c:pt idx="5">
                  <c:v>200</c:v>
                </c:pt>
                <c:pt idx="6">
                  <c:v>201</c:v>
                </c:pt>
                <c:pt idx="7">
                  <c:v>230</c:v>
                </c:pt>
                <c:pt idx="8">
                  <c:v>260</c:v>
                </c:pt>
                <c:pt idx="9">
                  <c:v>288</c:v>
                </c:pt>
                <c:pt idx="10">
                  <c:v>304</c:v>
                </c:pt>
                <c:pt idx="11">
                  <c:v>320</c:v>
                </c:pt>
                <c:pt idx="12">
                  <c:v>336</c:v>
                </c:pt>
                <c:pt idx="13">
                  <c:v>369</c:v>
                </c:pt>
                <c:pt idx="14">
                  <c:v>400</c:v>
                </c:pt>
                <c:pt idx="15">
                  <c:v>434</c:v>
                </c:pt>
                <c:pt idx="16">
                  <c:v>483</c:v>
                </c:pt>
                <c:pt idx="17">
                  <c:v>532</c:v>
                </c:pt>
                <c:pt idx="18">
                  <c:v>582</c:v>
                </c:pt>
                <c:pt idx="19">
                  <c:v>663</c:v>
                </c:pt>
                <c:pt idx="20">
                  <c:v>742</c:v>
                </c:pt>
                <c:pt idx="21">
                  <c:v>824</c:v>
                </c:pt>
                <c:pt idx="22">
                  <c:v>855</c:v>
                </c:pt>
                <c:pt idx="23">
                  <c:v>888</c:v>
                </c:pt>
                <c:pt idx="24">
                  <c:v>920</c:v>
                </c:pt>
                <c:pt idx="25">
                  <c:v>920</c:v>
                </c:pt>
                <c:pt idx="26">
                  <c:v>920</c:v>
                </c:pt>
                <c:pt idx="27">
                  <c:v>920</c:v>
                </c:pt>
                <c:pt idx="28">
                  <c:v>918</c:v>
                </c:pt>
                <c:pt idx="29">
                  <c:v>916</c:v>
                </c:pt>
                <c:pt idx="30">
                  <c:v>915</c:v>
                </c:pt>
                <c:pt idx="31">
                  <c:v>921</c:v>
                </c:pt>
                <c:pt idx="32">
                  <c:v>928</c:v>
                </c:pt>
                <c:pt idx="33">
                  <c:v>934</c:v>
                </c:pt>
                <c:pt idx="34">
                  <c:v>902</c:v>
                </c:pt>
                <c:pt idx="35">
                  <c:v>870</c:v>
                </c:pt>
                <c:pt idx="36">
                  <c:v>837</c:v>
                </c:pt>
                <c:pt idx="37">
                  <c:v>820</c:v>
                </c:pt>
                <c:pt idx="38">
                  <c:v>806</c:v>
                </c:pt>
                <c:pt idx="39">
                  <c:v>789</c:v>
                </c:pt>
                <c:pt idx="40">
                  <c:v>756</c:v>
                </c:pt>
                <c:pt idx="41">
                  <c:v>724</c:v>
                </c:pt>
                <c:pt idx="42">
                  <c:v>692</c:v>
                </c:pt>
                <c:pt idx="43">
                  <c:v>724</c:v>
                </c:pt>
                <c:pt idx="44">
                  <c:v>756</c:v>
                </c:pt>
                <c:pt idx="45">
                  <c:v>789</c:v>
                </c:pt>
                <c:pt idx="46">
                  <c:v>758</c:v>
                </c:pt>
                <c:pt idx="47">
                  <c:v>728</c:v>
                </c:pt>
                <c:pt idx="48">
                  <c:v>696</c:v>
                </c:pt>
                <c:pt idx="49">
                  <c:v>680</c:v>
                </c:pt>
                <c:pt idx="50">
                  <c:v>664</c:v>
                </c:pt>
                <c:pt idx="51">
                  <c:v>648</c:v>
                </c:pt>
                <c:pt idx="52">
                  <c:v>712</c:v>
                </c:pt>
                <c:pt idx="53">
                  <c:v>777</c:v>
                </c:pt>
                <c:pt idx="54">
                  <c:v>842</c:v>
                </c:pt>
                <c:pt idx="55">
                  <c:v>808</c:v>
                </c:pt>
                <c:pt idx="56">
                  <c:v>777</c:v>
                </c:pt>
                <c:pt idx="57">
                  <c:v>744</c:v>
                </c:pt>
                <c:pt idx="58">
                  <c:v>842</c:v>
                </c:pt>
                <c:pt idx="59">
                  <c:v>939</c:v>
                </c:pt>
                <c:pt idx="60">
                  <c:v>1036</c:v>
                </c:pt>
                <c:pt idx="61">
                  <c:v>1101</c:v>
                </c:pt>
                <c:pt idx="62">
                  <c:v>1166</c:v>
                </c:pt>
                <c:pt idx="63">
                  <c:v>1230</c:v>
                </c:pt>
                <c:pt idx="64">
                  <c:v>1394</c:v>
                </c:pt>
                <c:pt idx="65">
                  <c:v>1557</c:v>
                </c:pt>
                <c:pt idx="66">
                  <c:v>1720</c:v>
                </c:pt>
                <c:pt idx="67">
                  <c:v>1816</c:v>
                </c:pt>
                <c:pt idx="68">
                  <c:v>1914</c:v>
                </c:pt>
                <c:pt idx="69">
                  <c:v>2010</c:v>
                </c:pt>
                <c:pt idx="70">
                  <c:v>1986</c:v>
                </c:pt>
                <c:pt idx="71">
                  <c:v>1960</c:v>
                </c:pt>
                <c:pt idx="72">
                  <c:v>1936</c:v>
                </c:pt>
                <c:pt idx="73">
                  <c:v>1953</c:v>
                </c:pt>
                <c:pt idx="74">
                  <c:v>1968</c:v>
                </c:pt>
                <c:pt idx="75">
                  <c:v>1984</c:v>
                </c:pt>
                <c:pt idx="76">
                  <c:v>1904</c:v>
                </c:pt>
                <c:pt idx="77">
                  <c:v>1822</c:v>
                </c:pt>
                <c:pt idx="78">
                  <c:v>1742</c:v>
                </c:pt>
                <c:pt idx="79">
                  <c:v>1725</c:v>
                </c:pt>
                <c:pt idx="80">
                  <c:v>1710</c:v>
                </c:pt>
                <c:pt idx="81">
                  <c:v>1694</c:v>
                </c:pt>
                <c:pt idx="82">
                  <c:v>1629</c:v>
                </c:pt>
                <c:pt idx="83">
                  <c:v>1563</c:v>
                </c:pt>
                <c:pt idx="84">
                  <c:v>1498</c:v>
                </c:pt>
                <c:pt idx="85">
                  <c:v>1482</c:v>
                </c:pt>
                <c:pt idx="86">
                  <c:v>1467</c:v>
                </c:pt>
                <c:pt idx="87">
                  <c:v>1450</c:v>
                </c:pt>
                <c:pt idx="88">
                  <c:v>1382</c:v>
                </c:pt>
                <c:pt idx="89">
                  <c:v>1312</c:v>
                </c:pt>
                <c:pt idx="90">
                  <c:v>1244</c:v>
                </c:pt>
                <c:pt idx="91">
                  <c:v>1180</c:v>
                </c:pt>
                <c:pt idx="92">
                  <c:v>1119</c:v>
                </c:pt>
                <c:pt idx="93">
                  <c:v>1056</c:v>
                </c:pt>
                <c:pt idx="94">
                  <c:v>1149</c:v>
                </c:pt>
                <c:pt idx="95">
                  <c:v>1240</c:v>
                </c:pt>
                <c:pt idx="96">
                  <c:v>1334</c:v>
                </c:pt>
                <c:pt idx="97">
                  <c:v>1239</c:v>
                </c:pt>
                <c:pt idx="98">
                  <c:v>1144</c:v>
                </c:pt>
                <c:pt idx="99">
                  <c:v>1050</c:v>
                </c:pt>
                <c:pt idx="100">
                  <c:v>1034</c:v>
                </c:pt>
                <c:pt idx="101">
                  <c:v>1017</c:v>
                </c:pt>
                <c:pt idx="102">
                  <c:v>1000</c:v>
                </c:pt>
                <c:pt idx="103">
                  <c:v>984</c:v>
                </c:pt>
                <c:pt idx="104">
                  <c:v>969</c:v>
                </c:pt>
                <c:pt idx="105">
                  <c:v>952</c:v>
                </c:pt>
                <c:pt idx="106">
                  <c:v>914</c:v>
                </c:pt>
                <c:pt idx="107">
                  <c:v>873</c:v>
                </c:pt>
                <c:pt idx="108">
                  <c:v>834</c:v>
                </c:pt>
                <c:pt idx="109">
                  <c:v>1035</c:v>
                </c:pt>
                <c:pt idx="110">
                  <c:v>1238</c:v>
                </c:pt>
                <c:pt idx="111">
                  <c:v>1438</c:v>
                </c:pt>
                <c:pt idx="112">
                  <c:v>1188</c:v>
                </c:pt>
                <c:pt idx="113">
                  <c:v>936</c:v>
                </c:pt>
                <c:pt idx="114">
                  <c:v>686</c:v>
                </c:pt>
                <c:pt idx="115">
                  <c:v>686</c:v>
                </c:pt>
                <c:pt idx="116">
                  <c:v>686</c:v>
                </c:pt>
                <c:pt idx="117">
                  <c:v>686</c:v>
                </c:pt>
                <c:pt idx="118">
                  <c:v>651</c:v>
                </c:pt>
                <c:pt idx="119">
                  <c:v>616</c:v>
                </c:pt>
                <c:pt idx="120">
                  <c:v>582</c:v>
                </c:pt>
                <c:pt idx="121">
                  <c:v>572</c:v>
                </c:pt>
                <c:pt idx="122">
                  <c:v>562</c:v>
                </c:pt>
                <c:pt idx="123">
                  <c:v>552</c:v>
                </c:pt>
                <c:pt idx="124">
                  <c:v>520</c:v>
                </c:pt>
                <c:pt idx="125">
                  <c:v>488</c:v>
                </c:pt>
                <c:pt idx="126">
                  <c:v>456</c:v>
                </c:pt>
                <c:pt idx="127">
                  <c:v>520</c:v>
                </c:pt>
                <c:pt idx="128">
                  <c:v>585</c:v>
                </c:pt>
                <c:pt idx="129">
                  <c:v>650</c:v>
                </c:pt>
                <c:pt idx="130">
                  <c:v>562</c:v>
                </c:pt>
                <c:pt idx="131">
                  <c:v>476</c:v>
                </c:pt>
                <c:pt idx="132">
                  <c:v>388</c:v>
                </c:pt>
                <c:pt idx="133">
                  <c:v>405</c:v>
                </c:pt>
                <c:pt idx="134">
                  <c:v>420</c:v>
                </c:pt>
                <c:pt idx="135">
                  <c:v>436</c:v>
                </c:pt>
                <c:pt idx="136">
                  <c:v>404</c:v>
                </c:pt>
                <c:pt idx="137">
                  <c:v>372</c:v>
                </c:pt>
                <c:pt idx="138">
                  <c:v>339</c:v>
                </c:pt>
                <c:pt idx="139">
                  <c:v>388</c:v>
                </c:pt>
                <c:pt idx="140">
                  <c:v>436</c:v>
                </c:pt>
                <c:pt idx="141">
                  <c:v>486</c:v>
                </c:pt>
                <c:pt idx="142">
                  <c:v>453</c:v>
                </c:pt>
                <c:pt idx="143">
                  <c:v>422</c:v>
                </c:pt>
                <c:pt idx="144">
                  <c:v>388</c:v>
                </c:pt>
                <c:pt idx="145">
                  <c:v>372</c:v>
                </c:pt>
                <c:pt idx="146">
                  <c:v>356</c:v>
                </c:pt>
                <c:pt idx="147">
                  <c:v>339</c:v>
                </c:pt>
                <c:pt idx="148">
                  <c:v>339</c:v>
                </c:pt>
                <c:pt idx="149">
                  <c:v>339</c:v>
                </c:pt>
                <c:pt idx="150">
                  <c:v>339</c:v>
                </c:pt>
                <c:pt idx="151">
                  <c:v>322</c:v>
                </c:pt>
                <c:pt idx="152">
                  <c:v>306</c:v>
                </c:pt>
                <c:pt idx="153">
                  <c:v>290</c:v>
                </c:pt>
                <c:pt idx="154">
                  <c:v>290</c:v>
                </c:pt>
                <c:pt idx="155">
                  <c:v>290</c:v>
                </c:pt>
                <c:pt idx="156">
                  <c:v>290</c:v>
                </c:pt>
                <c:pt idx="157">
                  <c:v>338</c:v>
                </c:pt>
                <c:pt idx="158">
                  <c:v>387</c:v>
                </c:pt>
                <c:pt idx="159">
                  <c:v>435</c:v>
                </c:pt>
                <c:pt idx="160">
                  <c:v>387</c:v>
                </c:pt>
                <c:pt idx="161">
                  <c:v>338</c:v>
                </c:pt>
                <c:pt idx="162">
                  <c:v>290</c:v>
                </c:pt>
                <c:pt idx="163">
                  <c:v>290</c:v>
                </c:pt>
                <c:pt idx="164">
                  <c:v>290</c:v>
                </c:pt>
                <c:pt idx="165">
                  <c:v>290</c:v>
                </c:pt>
                <c:pt idx="166">
                  <c:v>279</c:v>
                </c:pt>
                <c:pt idx="167">
                  <c:v>267</c:v>
                </c:pt>
                <c:pt idx="168">
                  <c:v>256</c:v>
                </c:pt>
                <c:pt idx="169">
                  <c:v>267</c:v>
                </c:pt>
                <c:pt idx="170">
                  <c:v>279</c:v>
                </c:pt>
                <c:pt idx="171">
                  <c:v>290</c:v>
                </c:pt>
                <c:pt idx="172">
                  <c:v>290</c:v>
                </c:pt>
                <c:pt idx="173">
                  <c:v>290</c:v>
                </c:pt>
                <c:pt idx="174">
                  <c:v>290</c:v>
                </c:pt>
                <c:pt idx="175">
                  <c:v>273</c:v>
                </c:pt>
                <c:pt idx="176">
                  <c:v>258</c:v>
                </c:pt>
                <c:pt idx="177">
                  <c:v>242</c:v>
                </c:pt>
                <c:pt idx="178">
                  <c:v>242</c:v>
                </c:pt>
                <c:pt idx="179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9-4AD3-99BD-8A0A9D1BD06D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'[2]19840504'!$B$2:$B$194</c:f>
              <c:numCache>
                <c:formatCode>0_);[Red]\(0\)</c:formatCode>
                <c:ptCount val="193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260</c:v>
                </c:pt>
                <c:pt idx="21">
                  <c:v>260</c:v>
                </c:pt>
                <c:pt idx="22">
                  <c:v>260</c:v>
                </c:pt>
                <c:pt idx="23">
                  <c:v>260</c:v>
                </c:pt>
                <c:pt idx="24">
                  <c:v>260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290</c:v>
                </c:pt>
                <c:pt idx="31">
                  <c:v>290</c:v>
                </c:pt>
                <c:pt idx="32">
                  <c:v>290</c:v>
                </c:pt>
                <c:pt idx="33">
                  <c:v>290</c:v>
                </c:pt>
                <c:pt idx="34">
                  <c:v>290</c:v>
                </c:pt>
                <c:pt idx="35">
                  <c:v>310</c:v>
                </c:pt>
                <c:pt idx="36">
                  <c:v>310</c:v>
                </c:pt>
                <c:pt idx="37">
                  <c:v>310</c:v>
                </c:pt>
                <c:pt idx="38">
                  <c:v>310</c:v>
                </c:pt>
                <c:pt idx="39">
                  <c:v>310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340</c:v>
                </c:pt>
                <c:pt idx="46">
                  <c:v>340</c:v>
                </c:pt>
                <c:pt idx="47">
                  <c:v>340</c:v>
                </c:pt>
                <c:pt idx="48">
                  <c:v>340</c:v>
                </c:pt>
                <c:pt idx="49">
                  <c:v>340</c:v>
                </c:pt>
                <c:pt idx="50">
                  <c:v>360</c:v>
                </c:pt>
                <c:pt idx="51">
                  <c:v>360</c:v>
                </c:pt>
                <c:pt idx="52">
                  <c:v>360</c:v>
                </c:pt>
                <c:pt idx="53">
                  <c:v>360</c:v>
                </c:pt>
                <c:pt idx="54">
                  <c:v>360</c:v>
                </c:pt>
                <c:pt idx="55">
                  <c:v>370</c:v>
                </c:pt>
                <c:pt idx="56">
                  <c:v>370</c:v>
                </c:pt>
                <c:pt idx="57">
                  <c:v>370</c:v>
                </c:pt>
                <c:pt idx="58">
                  <c:v>370</c:v>
                </c:pt>
                <c:pt idx="59">
                  <c:v>370</c:v>
                </c:pt>
                <c:pt idx="60">
                  <c:v>390</c:v>
                </c:pt>
                <c:pt idx="61">
                  <c:v>390</c:v>
                </c:pt>
                <c:pt idx="62">
                  <c:v>390</c:v>
                </c:pt>
                <c:pt idx="63">
                  <c:v>390</c:v>
                </c:pt>
                <c:pt idx="64">
                  <c:v>390</c:v>
                </c:pt>
                <c:pt idx="65">
                  <c:v>410</c:v>
                </c:pt>
                <c:pt idx="66">
                  <c:v>410</c:v>
                </c:pt>
                <c:pt idx="67">
                  <c:v>410</c:v>
                </c:pt>
                <c:pt idx="68">
                  <c:v>410</c:v>
                </c:pt>
                <c:pt idx="69">
                  <c:v>410</c:v>
                </c:pt>
                <c:pt idx="70">
                  <c:v>420</c:v>
                </c:pt>
                <c:pt idx="71">
                  <c:v>420</c:v>
                </c:pt>
                <c:pt idx="72">
                  <c:v>420</c:v>
                </c:pt>
                <c:pt idx="73">
                  <c:v>420</c:v>
                </c:pt>
                <c:pt idx="74">
                  <c:v>420</c:v>
                </c:pt>
                <c:pt idx="75">
                  <c:v>440</c:v>
                </c:pt>
                <c:pt idx="76">
                  <c:v>440</c:v>
                </c:pt>
                <c:pt idx="77">
                  <c:v>440</c:v>
                </c:pt>
                <c:pt idx="78">
                  <c:v>440</c:v>
                </c:pt>
                <c:pt idx="79">
                  <c:v>440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470</c:v>
                </c:pt>
                <c:pt idx="86">
                  <c:v>470</c:v>
                </c:pt>
                <c:pt idx="87">
                  <c:v>1009</c:v>
                </c:pt>
                <c:pt idx="88">
                  <c:v>1382</c:v>
                </c:pt>
                <c:pt idx="89">
                  <c:v>1312</c:v>
                </c:pt>
                <c:pt idx="90">
                  <c:v>1244</c:v>
                </c:pt>
                <c:pt idx="91">
                  <c:v>1180</c:v>
                </c:pt>
                <c:pt idx="92">
                  <c:v>1119</c:v>
                </c:pt>
                <c:pt idx="93">
                  <c:v>1056</c:v>
                </c:pt>
                <c:pt idx="94">
                  <c:v>1149</c:v>
                </c:pt>
                <c:pt idx="95">
                  <c:v>1240</c:v>
                </c:pt>
                <c:pt idx="96">
                  <c:v>1334</c:v>
                </c:pt>
                <c:pt idx="97">
                  <c:v>1239</c:v>
                </c:pt>
                <c:pt idx="98">
                  <c:v>1144</c:v>
                </c:pt>
                <c:pt idx="99">
                  <c:v>1050</c:v>
                </c:pt>
                <c:pt idx="100">
                  <c:v>1034</c:v>
                </c:pt>
                <c:pt idx="101">
                  <c:v>1017</c:v>
                </c:pt>
                <c:pt idx="102">
                  <c:v>1000</c:v>
                </c:pt>
                <c:pt idx="103">
                  <c:v>984</c:v>
                </c:pt>
                <c:pt idx="104">
                  <c:v>969</c:v>
                </c:pt>
                <c:pt idx="105">
                  <c:v>952</c:v>
                </c:pt>
                <c:pt idx="106">
                  <c:v>914</c:v>
                </c:pt>
                <c:pt idx="107">
                  <c:v>873</c:v>
                </c:pt>
                <c:pt idx="108">
                  <c:v>834</c:v>
                </c:pt>
                <c:pt idx="109">
                  <c:v>1035</c:v>
                </c:pt>
                <c:pt idx="110">
                  <c:v>1238</c:v>
                </c:pt>
                <c:pt idx="111">
                  <c:v>1438</c:v>
                </c:pt>
                <c:pt idx="112">
                  <c:v>1188</c:v>
                </c:pt>
                <c:pt idx="113">
                  <c:v>936</c:v>
                </c:pt>
                <c:pt idx="114">
                  <c:v>686</c:v>
                </c:pt>
                <c:pt idx="115">
                  <c:v>686</c:v>
                </c:pt>
                <c:pt idx="116">
                  <c:v>686</c:v>
                </c:pt>
                <c:pt idx="117">
                  <c:v>686</c:v>
                </c:pt>
                <c:pt idx="118">
                  <c:v>651</c:v>
                </c:pt>
                <c:pt idx="119">
                  <c:v>616</c:v>
                </c:pt>
                <c:pt idx="120">
                  <c:v>582</c:v>
                </c:pt>
                <c:pt idx="121">
                  <c:v>580</c:v>
                </c:pt>
                <c:pt idx="122">
                  <c:v>580</c:v>
                </c:pt>
                <c:pt idx="123">
                  <c:v>580</c:v>
                </c:pt>
                <c:pt idx="124">
                  <c:v>580</c:v>
                </c:pt>
                <c:pt idx="125">
                  <c:v>580</c:v>
                </c:pt>
                <c:pt idx="126">
                  <c:v>580</c:v>
                </c:pt>
                <c:pt idx="127">
                  <c:v>580</c:v>
                </c:pt>
                <c:pt idx="128">
                  <c:v>580</c:v>
                </c:pt>
                <c:pt idx="129">
                  <c:v>580</c:v>
                </c:pt>
                <c:pt idx="130">
                  <c:v>580</c:v>
                </c:pt>
                <c:pt idx="131">
                  <c:v>580</c:v>
                </c:pt>
                <c:pt idx="132">
                  <c:v>580</c:v>
                </c:pt>
                <c:pt idx="133">
                  <c:v>580</c:v>
                </c:pt>
                <c:pt idx="134">
                  <c:v>580</c:v>
                </c:pt>
                <c:pt idx="135">
                  <c:v>580</c:v>
                </c:pt>
                <c:pt idx="136">
                  <c:v>580</c:v>
                </c:pt>
                <c:pt idx="137">
                  <c:v>580</c:v>
                </c:pt>
                <c:pt idx="138">
                  <c:v>580</c:v>
                </c:pt>
                <c:pt idx="139">
                  <c:v>580</c:v>
                </c:pt>
                <c:pt idx="140">
                  <c:v>580</c:v>
                </c:pt>
                <c:pt idx="141">
                  <c:v>580</c:v>
                </c:pt>
                <c:pt idx="142">
                  <c:v>580</c:v>
                </c:pt>
                <c:pt idx="143">
                  <c:v>580</c:v>
                </c:pt>
                <c:pt idx="144">
                  <c:v>580</c:v>
                </c:pt>
                <c:pt idx="145">
                  <c:v>580</c:v>
                </c:pt>
                <c:pt idx="146">
                  <c:v>580</c:v>
                </c:pt>
                <c:pt idx="147">
                  <c:v>580</c:v>
                </c:pt>
                <c:pt idx="148">
                  <c:v>580</c:v>
                </c:pt>
                <c:pt idx="149">
                  <c:v>580</c:v>
                </c:pt>
                <c:pt idx="150">
                  <c:v>580</c:v>
                </c:pt>
                <c:pt idx="151">
                  <c:v>580</c:v>
                </c:pt>
                <c:pt idx="152">
                  <c:v>580</c:v>
                </c:pt>
                <c:pt idx="153">
                  <c:v>580</c:v>
                </c:pt>
                <c:pt idx="154">
                  <c:v>580</c:v>
                </c:pt>
                <c:pt idx="155">
                  <c:v>580</c:v>
                </c:pt>
                <c:pt idx="156">
                  <c:v>580</c:v>
                </c:pt>
                <c:pt idx="157">
                  <c:v>580</c:v>
                </c:pt>
                <c:pt idx="158">
                  <c:v>580</c:v>
                </c:pt>
                <c:pt idx="159">
                  <c:v>580</c:v>
                </c:pt>
                <c:pt idx="160">
                  <c:v>580</c:v>
                </c:pt>
                <c:pt idx="161">
                  <c:v>580</c:v>
                </c:pt>
                <c:pt idx="162">
                  <c:v>580</c:v>
                </c:pt>
                <c:pt idx="163">
                  <c:v>580</c:v>
                </c:pt>
                <c:pt idx="164">
                  <c:v>580</c:v>
                </c:pt>
                <c:pt idx="165">
                  <c:v>580</c:v>
                </c:pt>
                <c:pt idx="166">
                  <c:v>580</c:v>
                </c:pt>
                <c:pt idx="167">
                  <c:v>580</c:v>
                </c:pt>
                <c:pt idx="168">
                  <c:v>580</c:v>
                </c:pt>
                <c:pt idx="169">
                  <c:v>580</c:v>
                </c:pt>
                <c:pt idx="170">
                  <c:v>580</c:v>
                </c:pt>
                <c:pt idx="171">
                  <c:v>580</c:v>
                </c:pt>
                <c:pt idx="172">
                  <c:v>580</c:v>
                </c:pt>
                <c:pt idx="173">
                  <c:v>580</c:v>
                </c:pt>
                <c:pt idx="174">
                  <c:v>580</c:v>
                </c:pt>
                <c:pt idx="175">
                  <c:v>580</c:v>
                </c:pt>
                <c:pt idx="176">
                  <c:v>580</c:v>
                </c:pt>
                <c:pt idx="177">
                  <c:v>580</c:v>
                </c:pt>
                <c:pt idx="178">
                  <c:v>580</c:v>
                </c:pt>
                <c:pt idx="179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9-4AD3-99BD-8A0A9D1B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_);[Red]\(0\)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'[10]19930701'!$A$2:$A$77</c:f>
              <c:numCache>
                <c:formatCode>General</c:formatCode>
                <c:ptCount val="7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332</c:v>
                </c:pt>
                <c:pt idx="5">
                  <c:v>364</c:v>
                </c:pt>
                <c:pt idx="6">
                  <c:v>395</c:v>
                </c:pt>
                <c:pt idx="7">
                  <c:v>395</c:v>
                </c:pt>
                <c:pt idx="8">
                  <c:v>395</c:v>
                </c:pt>
                <c:pt idx="9">
                  <c:v>395</c:v>
                </c:pt>
                <c:pt idx="10">
                  <c:v>417</c:v>
                </c:pt>
                <c:pt idx="11">
                  <c:v>439</c:v>
                </c:pt>
                <c:pt idx="12">
                  <c:v>460</c:v>
                </c:pt>
                <c:pt idx="13">
                  <c:v>557</c:v>
                </c:pt>
                <c:pt idx="14">
                  <c:v>654</c:v>
                </c:pt>
                <c:pt idx="15">
                  <c:v>750</c:v>
                </c:pt>
                <c:pt idx="16">
                  <c:v>903</c:v>
                </c:pt>
                <c:pt idx="17">
                  <c:v>1056</c:v>
                </c:pt>
                <c:pt idx="18">
                  <c:v>1210</c:v>
                </c:pt>
                <c:pt idx="19">
                  <c:v>1317</c:v>
                </c:pt>
                <c:pt idx="20">
                  <c:v>1424</c:v>
                </c:pt>
                <c:pt idx="21">
                  <c:v>1530</c:v>
                </c:pt>
                <c:pt idx="22">
                  <c:v>1507</c:v>
                </c:pt>
                <c:pt idx="23">
                  <c:v>1484</c:v>
                </c:pt>
                <c:pt idx="24">
                  <c:v>1460</c:v>
                </c:pt>
                <c:pt idx="25">
                  <c:v>1443</c:v>
                </c:pt>
                <c:pt idx="26">
                  <c:v>1426</c:v>
                </c:pt>
                <c:pt idx="27">
                  <c:v>1410</c:v>
                </c:pt>
                <c:pt idx="28">
                  <c:v>1407</c:v>
                </c:pt>
                <c:pt idx="29">
                  <c:v>1404</c:v>
                </c:pt>
                <c:pt idx="30">
                  <c:v>1400</c:v>
                </c:pt>
                <c:pt idx="31">
                  <c:v>1403</c:v>
                </c:pt>
                <c:pt idx="32">
                  <c:v>1406</c:v>
                </c:pt>
                <c:pt idx="33">
                  <c:v>1410</c:v>
                </c:pt>
                <c:pt idx="34">
                  <c:v>1410</c:v>
                </c:pt>
                <c:pt idx="35">
                  <c:v>1410</c:v>
                </c:pt>
                <c:pt idx="36">
                  <c:v>1410</c:v>
                </c:pt>
                <c:pt idx="37">
                  <c:v>1387</c:v>
                </c:pt>
                <c:pt idx="38">
                  <c:v>1364</c:v>
                </c:pt>
                <c:pt idx="39">
                  <c:v>1340</c:v>
                </c:pt>
                <c:pt idx="40">
                  <c:v>1340</c:v>
                </c:pt>
                <c:pt idx="41">
                  <c:v>1340</c:v>
                </c:pt>
                <c:pt idx="42">
                  <c:v>1340</c:v>
                </c:pt>
                <c:pt idx="43">
                  <c:v>1297</c:v>
                </c:pt>
                <c:pt idx="44">
                  <c:v>1254</c:v>
                </c:pt>
                <c:pt idx="45">
                  <c:v>1210</c:v>
                </c:pt>
                <c:pt idx="46">
                  <c:v>1210</c:v>
                </c:pt>
                <c:pt idx="47">
                  <c:v>1210</c:v>
                </c:pt>
                <c:pt idx="48">
                  <c:v>1210</c:v>
                </c:pt>
                <c:pt idx="49">
                  <c:v>1153</c:v>
                </c:pt>
                <c:pt idx="50">
                  <c:v>1096</c:v>
                </c:pt>
                <c:pt idx="51">
                  <c:v>1040</c:v>
                </c:pt>
                <c:pt idx="52">
                  <c:v>1017</c:v>
                </c:pt>
                <c:pt idx="53">
                  <c:v>994</c:v>
                </c:pt>
                <c:pt idx="54">
                  <c:v>970</c:v>
                </c:pt>
                <c:pt idx="55">
                  <c:v>960</c:v>
                </c:pt>
                <c:pt idx="56">
                  <c:v>950</c:v>
                </c:pt>
                <c:pt idx="57">
                  <c:v>940</c:v>
                </c:pt>
                <c:pt idx="58">
                  <c:v>823</c:v>
                </c:pt>
                <c:pt idx="59">
                  <c:v>706</c:v>
                </c:pt>
                <c:pt idx="60">
                  <c:v>590</c:v>
                </c:pt>
                <c:pt idx="61">
                  <c:v>530</c:v>
                </c:pt>
                <c:pt idx="62">
                  <c:v>470</c:v>
                </c:pt>
                <c:pt idx="63">
                  <c:v>410</c:v>
                </c:pt>
                <c:pt idx="64">
                  <c:v>433</c:v>
                </c:pt>
                <c:pt idx="65">
                  <c:v>456</c:v>
                </c:pt>
                <c:pt idx="66">
                  <c:v>480</c:v>
                </c:pt>
                <c:pt idx="67">
                  <c:v>457</c:v>
                </c:pt>
                <c:pt idx="68">
                  <c:v>434</c:v>
                </c:pt>
                <c:pt idx="69">
                  <c:v>410</c:v>
                </c:pt>
                <c:pt idx="70">
                  <c:v>390</c:v>
                </c:pt>
                <c:pt idx="71">
                  <c:v>370</c:v>
                </c:pt>
                <c:pt idx="72">
                  <c:v>350</c:v>
                </c:pt>
                <c:pt idx="73">
                  <c:v>353</c:v>
                </c:pt>
                <c:pt idx="74">
                  <c:v>356</c:v>
                </c:pt>
                <c:pt idx="75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9-448B-B338-ABE771803F97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'[10]19930701'!$B$2:$B$77</c:f>
              <c:numCache>
                <c:formatCode>General</c:formatCode>
                <c:ptCount val="7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340</c:v>
                </c:pt>
                <c:pt idx="14">
                  <c:v>480</c:v>
                </c:pt>
                <c:pt idx="15">
                  <c:v>620</c:v>
                </c:pt>
                <c:pt idx="16">
                  <c:v>805</c:v>
                </c:pt>
                <c:pt idx="17">
                  <c:v>990</c:v>
                </c:pt>
                <c:pt idx="18">
                  <c:v>1175</c:v>
                </c:pt>
                <c:pt idx="19">
                  <c:v>1217</c:v>
                </c:pt>
                <c:pt idx="20">
                  <c:v>1259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1300</c:v>
                </c:pt>
                <c:pt idx="25">
                  <c:v>1327</c:v>
                </c:pt>
                <c:pt idx="26">
                  <c:v>1354</c:v>
                </c:pt>
                <c:pt idx="27">
                  <c:v>1380</c:v>
                </c:pt>
                <c:pt idx="28">
                  <c:v>1420</c:v>
                </c:pt>
                <c:pt idx="29">
                  <c:v>1460</c:v>
                </c:pt>
                <c:pt idx="30">
                  <c:v>1500</c:v>
                </c:pt>
                <c:pt idx="31">
                  <c:v>1513</c:v>
                </c:pt>
                <c:pt idx="32">
                  <c:v>1526</c:v>
                </c:pt>
                <c:pt idx="33">
                  <c:v>1540</c:v>
                </c:pt>
                <c:pt idx="34">
                  <c:v>1560</c:v>
                </c:pt>
                <c:pt idx="35">
                  <c:v>1580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1577</c:v>
                </c:pt>
                <c:pt idx="41">
                  <c:v>1554</c:v>
                </c:pt>
                <c:pt idx="42">
                  <c:v>1530</c:v>
                </c:pt>
                <c:pt idx="43">
                  <c:v>1520</c:v>
                </c:pt>
                <c:pt idx="44">
                  <c:v>1510</c:v>
                </c:pt>
                <c:pt idx="45">
                  <c:v>1500</c:v>
                </c:pt>
                <c:pt idx="46">
                  <c:v>1382</c:v>
                </c:pt>
                <c:pt idx="47">
                  <c:v>1264</c:v>
                </c:pt>
                <c:pt idx="48">
                  <c:v>1145</c:v>
                </c:pt>
                <c:pt idx="49">
                  <c:v>1130</c:v>
                </c:pt>
                <c:pt idx="50">
                  <c:v>1115</c:v>
                </c:pt>
                <c:pt idx="51">
                  <c:v>1100</c:v>
                </c:pt>
                <c:pt idx="52">
                  <c:v>1100</c:v>
                </c:pt>
                <c:pt idx="53">
                  <c:v>1100</c:v>
                </c:pt>
                <c:pt idx="54">
                  <c:v>1100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877</c:v>
                </c:pt>
                <c:pt idx="59">
                  <c:v>654</c:v>
                </c:pt>
                <c:pt idx="60">
                  <c:v>430</c:v>
                </c:pt>
                <c:pt idx="61">
                  <c:v>403</c:v>
                </c:pt>
                <c:pt idx="62">
                  <c:v>376</c:v>
                </c:pt>
                <c:pt idx="63">
                  <c:v>350</c:v>
                </c:pt>
                <c:pt idx="64">
                  <c:v>350</c:v>
                </c:pt>
                <c:pt idx="65">
                  <c:v>350</c:v>
                </c:pt>
                <c:pt idx="66">
                  <c:v>350</c:v>
                </c:pt>
                <c:pt idx="67">
                  <c:v>350</c:v>
                </c:pt>
                <c:pt idx="68">
                  <c:v>350</c:v>
                </c:pt>
                <c:pt idx="69">
                  <c:v>350</c:v>
                </c:pt>
                <c:pt idx="70">
                  <c:v>308</c:v>
                </c:pt>
                <c:pt idx="71">
                  <c:v>266</c:v>
                </c:pt>
                <c:pt idx="72">
                  <c:v>225</c:v>
                </c:pt>
                <c:pt idx="73">
                  <c:v>217</c:v>
                </c:pt>
                <c:pt idx="74">
                  <c:v>209</c:v>
                </c:pt>
                <c:pt idx="7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9-448B-B338-ABE77180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531170099582432"/>
          <c:y val="2.1719998864448732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'[11]19940615'!$A$2:$A$227</c:f>
              <c:numCache>
                <c:formatCode>General</c:formatCode>
                <c:ptCount val="226"/>
                <c:pt idx="0">
                  <c:v>740</c:v>
                </c:pt>
                <c:pt idx="1">
                  <c:v>777</c:v>
                </c:pt>
                <c:pt idx="2">
                  <c:v>814</c:v>
                </c:pt>
                <c:pt idx="3">
                  <c:v>850</c:v>
                </c:pt>
                <c:pt idx="4">
                  <c:v>1087</c:v>
                </c:pt>
                <c:pt idx="5">
                  <c:v>1324</c:v>
                </c:pt>
                <c:pt idx="6">
                  <c:v>1560</c:v>
                </c:pt>
                <c:pt idx="7">
                  <c:v>1517</c:v>
                </c:pt>
                <c:pt idx="8">
                  <c:v>1474</c:v>
                </c:pt>
                <c:pt idx="9">
                  <c:v>1430</c:v>
                </c:pt>
                <c:pt idx="10">
                  <c:v>1520</c:v>
                </c:pt>
                <c:pt idx="11">
                  <c:v>1610</c:v>
                </c:pt>
                <c:pt idx="12">
                  <c:v>1700</c:v>
                </c:pt>
                <c:pt idx="13">
                  <c:v>1880</c:v>
                </c:pt>
                <c:pt idx="14">
                  <c:v>2060</c:v>
                </c:pt>
                <c:pt idx="15">
                  <c:v>2240</c:v>
                </c:pt>
                <c:pt idx="16">
                  <c:v>2190</c:v>
                </c:pt>
                <c:pt idx="17">
                  <c:v>2140</c:v>
                </c:pt>
                <c:pt idx="18">
                  <c:v>2090</c:v>
                </c:pt>
                <c:pt idx="19">
                  <c:v>2037</c:v>
                </c:pt>
                <c:pt idx="20">
                  <c:v>1984</c:v>
                </c:pt>
                <c:pt idx="21">
                  <c:v>1930</c:v>
                </c:pt>
                <c:pt idx="22">
                  <c:v>1907</c:v>
                </c:pt>
                <c:pt idx="23">
                  <c:v>1884</c:v>
                </c:pt>
                <c:pt idx="24">
                  <c:v>1860</c:v>
                </c:pt>
                <c:pt idx="25">
                  <c:v>2210</c:v>
                </c:pt>
                <c:pt idx="26">
                  <c:v>2560</c:v>
                </c:pt>
                <c:pt idx="27">
                  <c:v>2910</c:v>
                </c:pt>
                <c:pt idx="28">
                  <c:v>3783</c:v>
                </c:pt>
                <c:pt idx="29">
                  <c:v>4656</c:v>
                </c:pt>
                <c:pt idx="30">
                  <c:v>5530</c:v>
                </c:pt>
                <c:pt idx="31">
                  <c:v>5983</c:v>
                </c:pt>
                <c:pt idx="32">
                  <c:v>6436</c:v>
                </c:pt>
                <c:pt idx="33">
                  <c:v>6890</c:v>
                </c:pt>
                <c:pt idx="34">
                  <c:v>6527</c:v>
                </c:pt>
                <c:pt idx="35">
                  <c:v>6164</c:v>
                </c:pt>
                <c:pt idx="36">
                  <c:v>5800</c:v>
                </c:pt>
                <c:pt idx="37">
                  <c:v>5737</c:v>
                </c:pt>
                <c:pt idx="38">
                  <c:v>5674</c:v>
                </c:pt>
                <c:pt idx="39">
                  <c:v>5610</c:v>
                </c:pt>
                <c:pt idx="40">
                  <c:v>5373</c:v>
                </c:pt>
                <c:pt idx="41">
                  <c:v>5136</c:v>
                </c:pt>
                <c:pt idx="42">
                  <c:v>4900</c:v>
                </c:pt>
                <c:pt idx="43">
                  <c:v>4333</c:v>
                </c:pt>
                <c:pt idx="44">
                  <c:v>3766</c:v>
                </c:pt>
                <c:pt idx="45">
                  <c:v>3200</c:v>
                </c:pt>
                <c:pt idx="46">
                  <c:v>2873</c:v>
                </c:pt>
                <c:pt idx="47">
                  <c:v>2546</c:v>
                </c:pt>
                <c:pt idx="48">
                  <c:v>2220</c:v>
                </c:pt>
                <c:pt idx="49">
                  <c:v>2237</c:v>
                </c:pt>
                <c:pt idx="50">
                  <c:v>2254</c:v>
                </c:pt>
                <c:pt idx="51">
                  <c:v>2270</c:v>
                </c:pt>
                <c:pt idx="52">
                  <c:v>2043</c:v>
                </c:pt>
                <c:pt idx="53">
                  <c:v>1816</c:v>
                </c:pt>
                <c:pt idx="54">
                  <c:v>1590</c:v>
                </c:pt>
                <c:pt idx="55">
                  <c:v>1523</c:v>
                </c:pt>
                <c:pt idx="56">
                  <c:v>1456</c:v>
                </c:pt>
                <c:pt idx="57">
                  <c:v>1390</c:v>
                </c:pt>
                <c:pt idx="58">
                  <c:v>1527</c:v>
                </c:pt>
                <c:pt idx="59">
                  <c:v>1664</c:v>
                </c:pt>
                <c:pt idx="60">
                  <c:v>1800</c:v>
                </c:pt>
                <c:pt idx="61">
                  <c:v>1790</c:v>
                </c:pt>
                <c:pt idx="62">
                  <c:v>1780</c:v>
                </c:pt>
                <c:pt idx="63">
                  <c:v>1770</c:v>
                </c:pt>
                <c:pt idx="64">
                  <c:v>1760</c:v>
                </c:pt>
                <c:pt idx="65">
                  <c:v>1750</c:v>
                </c:pt>
                <c:pt idx="66">
                  <c:v>1740</c:v>
                </c:pt>
                <c:pt idx="67">
                  <c:v>1740</c:v>
                </c:pt>
                <c:pt idx="68">
                  <c:v>1740</c:v>
                </c:pt>
                <c:pt idx="69">
                  <c:v>1740</c:v>
                </c:pt>
                <c:pt idx="70">
                  <c:v>1727</c:v>
                </c:pt>
                <c:pt idx="71">
                  <c:v>1714</c:v>
                </c:pt>
                <c:pt idx="72">
                  <c:v>1700</c:v>
                </c:pt>
                <c:pt idx="73">
                  <c:v>1637</c:v>
                </c:pt>
                <c:pt idx="74">
                  <c:v>1574</c:v>
                </c:pt>
                <c:pt idx="75">
                  <c:v>1510</c:v>
                </c:pt>
                <c:pt idx="76">
                  <c:v>1553</c:v>
                </c:pt>
                <c:pt idx="77">
                  <c:v>1596</c:v>
                </c:pt>
                <c:pt idx="78">
                  <c:v>1640</c:v>
                </c:pt>
                <c:pt idx="79">
                  <c:v>1703</c:v>
                </c:pt>
                <c:pt idx="80">
                  <c:v>1766</c:v>
                </c:pt>
                <c:pt idx="81">
                  <c:v>1830</c:v>
                </c:pt>
                <c:pt idx="82">
                  <c:v>1810</c:v>
                </c:pt>
                <c:pt idx="83">
                  <c:v>1790</c:v>
                </c:pt>
                <c:pt idx="84">
                  <c:v>1770</c:v>
                </c:pt>
                <c:pt idx="85">
                  <c:v>1823</c:v>
                </c:pt>
                <c:pt idx="86">
                  <c:v>1876</c:v>
                </c:pt>
                <c:pt idx="87">
                  <c:v>1930</c:v>
                </c:pt>
                <c:pt idx="88">
                  <c:v>1973</c:v>
                </c:pt>
                <c:pt idx="89">
                  <c:v>2016</c:v>
                </c:pt>
                <c:pt idx="90">
                  <c:v>2060</c:v>
                </c:pt>
                <c:pt idx="91">
                  <c:v>1980</c:v>
                </c:pt>
                <c:pt idx="92">
                  <c:v>1900</c:v>
                </c:pt>
                <c:pt idx="93">
                  <c:v>1820</c:v>
                </c:pt>
                <c:pt idx="94">
                  <c:v>1853</c:v>
                </c:pt>
                <c:pt idx="95">
                  <c:v>1886</c:v>
                </c:pt>
                <c:pt idx="96">
                  <c:v>1920</c:v>
                </c:pt>
                <c:pt idx="97">
                  <c:v>1720</c:v>
                </c:pt>
                <c:pt idx="98">
                  <c:v>1520</c:v>
                </c:pt>
                <c:pt idx="99">
                  <c:v>1320</c:v>
                </c:pt>
                <c:pt idx="100">
                  <c:v>1307</c:v>
                </c:pt>
                <c:pt idx="101">
                  <c:v>1294</c:v>
                </c:pt>
                <c:pt idx="102">
                  <c:v>1280</c:v>
                </c:pt>
                <c:pt idx="103">
                  <c:v>1193</c:v>
                </c:pt>
                <c:pt idx="104">
                  <c:v>1106</c:v>
                </c:pt>
                <c:pt idx="105">
                  <c:v>1020</c:v>
                </c:pt>
                <c:pt idx="106">
                  <c:v>900</c:v>
                </c:pt>
                <c:pt idx="107">
                  <c:v>780</c:v>
                </c:pt>
                <c:pt idx="108">
                  <c:v>659</c:v>
                </c:pt>
                <c:pt idx="109">
                  <c:v>679</c:v>
                </c:pt>
                <c:pt idx="110">
                  <c:v>699</c:v>
                </c:pt>
                <c:pt idx="111">
                  <c:v>720</c:v>
                </c:pt>
                <c:pt idx="112">
                  <c:v>690</c:v>
                </c:pt>
                <c:pt idx="113">
                  <c:v>660</c:v>
                </c:pt>
                <c:pt idx="114">
                  <c:v>630</c:v>
                </c:pt>
                <c:pt idx="115">
                  <c:v>767</c:v>
                </c:pt>
                <c:pt idx="116">
                  <c:v>904</c:v>
                </c:pt>
                <c:pt idx="117">
                  <c:v>1040</c:v>
                </c:pt>
                <c:pt idx="118">
                  <c:v>943</c:v>
                </c:pt>
                <c:pt idx="119">
                  <c:v>846</c:v>
                </c:pt>
                <c:pt idx="120">
                  <c:v>750</c:v>
                </c:pt>
                <c:pt idx="121">
                  <c:v>1073</c:v>
                </c:pt>
                <c:pt idx="122">
                  <c:v>1396</c:v>
                </c:pt>
                <c:pt idx="123">
                  <c:v>1720</c:v>
                </c:pt>
                <c:pt idx="124">
                  <c:v>1790</c:v>
                </c:pt>
                <c:pt idx="125">
                  <c:v>1860</c:v>
                </c:pt>
                <c:pt idx="126">
                  <c:v>1930</c:v>
                </c:pt>
                <c:pt idx="127">
                  <c:v>2103</c:v>
                </c:pt>
                <c:pt idx="128">
                  <c:v>2276</c:v>
                </c:pt>
                <c:pt idx="129">
                  <c:v>2450</c:v>
                </c:pt>
                <c:pt idx="130">
                  <c:v>2613</c:v>
                </c:pt>
                <c:pt idx="131">
                  <c:v>2776</c:v>
                </c:pt>
                <c:pt idx="132">
                  <c:v>2940</c:v>
                </c:pt>
                <c:pt idx="133">
                  <c:v>3037</c:v>
                </c:pt>
                <c:pt idx="134">
                  <c:v>3134</c:v>
                </c:pt>
                <c:pt idx="135">
                  <c:v>3230</c:v>
                </c:pt>
                <c:pt idx="136">
                  <c:v>3283</c:v>
                </c:pt>
                <c:pt idx="137">
                  <c:v>3336</c:v>
                </c:pt>
                <c:pt idx="138">
                  <c:v>3390</c:v>
                </c:pt>
                <c:pt idx="139">
                  <c:v>3380</c:v>
                </c:pt>
                <c:pt idx="140">
                  <c:v>3370</c:v>
                </c:pt>
                <c:pt idx="141">
                  <c:v>3360</c:v>
                </c:pt>
                <c:pt idx="142">
                  <c:v>3327</c:v>
                </c:pt>
                <c:pt idx="143">
                  <c:v>3294</c:v>
                </c:pt>
                <c:pt idx="144">
                  <c:v>3260</c:v>
                </c:pt>
                <c:pt idx="145">
                  <c:v>3207</c:v>
                </c:pt>
                <c:pt idx="146">
                  <c:v>3154</c:v>
                </c:pt>
                <c:pt idx="147">
                  <c:v>3100</c:v>
                </c:pt>
                <c:pt idx="148">
                  <c:v>3037</c:v>
                </c:pt>
                <c:pt idx="149">
                  <c:v>2974</c:v>
                </c:pt>
                <c:pt idx="150">
                  <c:v>2910</c:v>
                </c:pt>
                <c:pt idx="151">
                  <c:v>2837</c:v>
                </c:pt>
                <c:pt idx="152">
                  <c:v>2764</c:v>
                </c:pt>
                <c:pt idx="153">
                  <c:v>2690</c:v>
                </c:pt>
                <c:pt idx="154">
                  <c:v>2593</c:v>
                </c:pt>
                <c:pt idx="155">
                  <c:v>2496</c:v>
                </c:pt>
                <c:pt idx="156">
                  <c:v>2400</c:v>
                </c:pt>
                <c:pt idx="157">
                  <c:v>2280</c:v>
                </c:pt>
                <c:pt idx="158">
                  <c:v>2160</c:v>
                </c:pt>
                <c:pt idx="159">
                  <c:v>2040</c:v>
                </c:pt>
                <c:pt idx="160">
                  <c:v>1927</c:v>
                </c:pt>
                <c:pt idx="161">
                  <c:v>1814</c:v>
                </c:pt>
                <c:pt idx="162">
                  <c:v>1700</c:v>
                </c:pt>
                <c:pt idx="163">
                  <c:v>1610</c:v>
                </c:pt>
                <c:pt idx="164">
                  <c:v>1520</c:v>
                </c:pt>
                <c:pt idx="165">
                  <c:v>1430</c:v>
                </c:pt>
                <c:pt idx="166">
                  <c:v>1407</c:v>
                </c:pt>
                <c:pt idx="167">
                  <c:v>1384</c:v>
                </c:pt>
                <c:pt idx="168">
                  <c:v>1360</c:v>
                </c:pt>
                <c:pt idx="169">
                  <c:v>1383</c:v>
                </c:pt>
                <c:pt idx="170">
                  <c:v>1406</c:v>
                </c:pt>
                <c:pt idx="171">
                  <c:v>1430</c:v>
                </c:pt>
                <c:pt idx="172">
                  <c:v>1517</c:v>
                </c:pt>
                <c:pt idx="173">
                  <c:v>1604</c:v>
                </c:pt>
                <c:pt idx="174">
                  <c:v>1690</c:v>
                </c:pt>
                <c:pt idx="175">
                  <c:v>1760</c:v>
                </c:pt>
                <c:pt idx="176">
                  <c:v>1830</c:v>
                </c:pt>
                <c:pt idx="177">
                  <c:v>1900</c:v>
                </c:pt>
                <c:pt idx="178">
                  <c:v>1933</c:v>
                </c:pt>
                <c:pt idx="179">
                  <c:v>1966</c:v>
                </c:pt>
                <c:pt idx="180">
                  <c:v>2000</c:v>
                </c:pt>
                <c:pt idx="181">
                  <c:v>2090</c:v>
                </c:pt>
                <c:pt idx="182">
                  <c:v>2180</c:v>
                </c:pt>
                <c:pt idx="183">
                  <c:v>2270</c:v>
                </c:pt>
                <c:pt idx="184">
                  <c:v>2360</c:v>
                </c:pt>
                <c:pt idx="185">
                  <c:v>2450</c:v>
                </c:pt>
                <c:pt idx="186">
                  <c:v>2540</c:v>
                </c:pt>
                <c:pt idx="187">
                  <c:v>2517</c:v>
                </c:pt>
                <c:pt idx="188">
                  <c:v>2494</c:v>
                </c:pt>
                <c:pt idx="189">
                  <c:v>2470</c:v>
                </c:pt>
                <c:pt idx="190">
                  <c:v>2393</c:v>
                </c:pt>
                <c:pt idx="191">
                  <c:v>2316</c:v>
                </c:pt>
                <c:pt idx="192">
                  <c:v>2240</c:v>
                </c:pt>
                <c:pt idx="193">
                  <c:v>2097</c:v>
                </c:pt>
                <c:pt idx="194">
                  <c:v>1954</c:v>
                </c:pt>
                <c:pt idx="195">
                  <c:v>1810</c:v>
                </c:pt>
                <c:pt idx="196">
                  <c:v>1710</c:v>
                </c:pt>
                <c:pt idx="197">
                  <c:v>1610</c:v>
                </c:pt>
                <c:pt idx="198">
                  <c:v>1510</c:v>
                </c:pt>
                <c:pt idx="199">
                  <c:v>1413</c:v>
                </c:pt>
                <c:pt idx="200">
                  <c:v>1316</c:v>
                </c:pt>
                <c:pt idx="201">
                  <c:v>1220</c:v>
                </c:pt>
                <c:pt idx="202">
                  <c:v>1200</c:v>
                </c:pt>
                <c:pt idx="203">
                  <c:v>1180</c:v>
                </c:pt>
                <c:pt idx="204">
                  <c:v>1160</c:v>
                </c:pt>
                <c:pt idx="205">
                  <c:v>1117</c:v>
                </c:pt>
                <c:pt idx="206">
                  <c:v>1074</c:v>
                </c:pt>
                <c:pt idx="207">
                  <c:v>1030</c:v>
                </c:pt>
                <c:pt idx="208">
                  <c:v>1030</c:v>
                </c:pt>
                <c:pt idx="209">
                  <c:v>1030</c:v>
                </c:pt>
                <c:pt idx="210">
                  <c:v>1030</c:v>
                </c:pt>
                <c:pt idx="211">
                  <c:v>1017</c:v>
                </c:pt>
                <c:pt idx="212">
                  <c:v>1004</c:v>
                </c:pt>
                <c:pt idx="213">
                  <c:v>990</c:v>
                </c:pt>
                <c:pt idx="214">
                  <c:v>990</c:v>
                </c:pt>
                <c:pt idx="215">
                  <c:v>990</c:v>
                </c:pt>
                <c:pt idx="216">
                  <c:v>990</c:v>
                </c:pt>
                <c:pt idx="217">
                  <c:v>910</c:v>
                </c:pt>
                <c:pt idx="218">
                  <c:v>830</c:v>
                </c:pt>
                <c:pt idx="219">
                  <c:v>750</c:v>
                </c:pt>
                <c:pt idx="220">
                  <c:v>767</c:v>
                </c:pt>
                <c:pt idx="221">
                  <c:v>784</c:v>
                </c:pt>
                <c:pt idx="222">
                  <c:v>800</c:v>
                </c:pt>
                <c:pt idx="223">
                  <c:v>780</c:v>
                </c:pt>
                <c:pt idx="224">
                  <c:v>760</c:v>
                </c:pt>
                <c:pt idx="225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1-4A2B-BAE3-2F8E1467A83A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'[11]19940615'!$B$2:$B$227</c:f>
              <c:numCache>
                <c:formatCode>General</c:formatCode>
                <c:ptCount val="22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223</c:v>
                </c:pt>
                <c:pt idx="5">
                  <c:v>246</c:v>
                </c:pt>
                <c:pt idx="6">
                  <c:v>270</c:v>
                </c:pt>
                <c:pt idx="7">
                  <c:v>333</c:v>
                </c:pt>
                <c:pt idx="8">
                  <c:v>396</c:v>
                </c:pt>
                <c:pt idx="9">
                  <c:v>460</c:v>
                </c:pt>
                <c:pt idx="10">
                  <c:v>670</c:v>
                </c:pt>
                <c:pt idx="11">
                  <c:v>880</c:v>
                </c:pt>
                <c:pt idx="12">
                  <c:v>1090</c:v>
                </c:pt>
                <c:pt idx="13">
                  <c:v>1227</c:v>
                </c:pt>
                <c:pt idx="14">
                  <c:v>1364</c:v>
                </c:pt>
                <c:pt idx="15">
                  <c:v>1500</c:v>
                </c:pt>
                <c:pt idx="16">
                  <c:v>1557</c:v>
                </c:pt>
                <c:pt idx="17">
                  <c:v>1614</c:v>
                </c:pt>
                <c:pt idx="18">
                  <c:v>1670</c:v>
                </c:pt>
                <c:pt idx="19">
                  <c:v>1713</c:v>
                </c:pt>
                <c:pt idx="20">
                  <c:v>1756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1997</c:v>
                </c:pt>
                <c:pt idx="26">
                  <c:v>2194</c:v>
                </c:pt>
                <c:pt idx="27">
                  <c:v>2390</c:v>
                </c:pt>
                <c:pt idx="28">
                  <c:v>3233</c:v>
                </c:pt>
                <c:pt idx="29">
                  <c:v>4076</c:v>
                </c:pt>
                <c:pt idx="30">
                  <c:v>4920</c:v>
                </c:pt>
                <c:pt idx="31">
                  <c:v>5543</c:v>
                </c:pt>
                <c:pt idx="32">
                  <c:v>6166</c:v>
                </c:pt>
                <c:pt idx="33">
                  <c:v>6790</c:v>
                </c:pt>
                <c:pt idx="34">
                  <c:v>6827</c:v>
                </c:pt>
                <c:pt idx="35">
                  <c:v>6864</c:v>
                </c:pt>
                <c:pt idx="36">
                  <c:v>6900</c:v>
                </c:pt>
                <c:pt idx="37">
                  <c:v>6900</c:v>
                </c:pt>
                <c:pt idx="38">
                  <c:v>6900</c:v>
                </c:pt>
                <c:pt idx="39">
                  <c:v>6900</c:v>
                </c:pt>
                <c:pt idx="40">
                  <c:v>6900</c:v>
                </c:pt>
                <c:pt idx="41">
                  <c:v>6900</c:v>
                </c:pt>
                <c:pt idx="42">
                  <c:v>6900</c:v>
                </c:pt>
                <c:pt idx="43">
                  <c:v>5860</c:v>
                </c:pt>
                <c:pt idx="44">
                  <c:v>4820</c:v>
                </c:pt>
                <c:pt idx="45">
                  <c:v>3780</c:v>
                </c:pt>
                <c:pt idx="46">
                  <c:v>3520</c:v>
                </c:pt>
                <c:pt idx="47">
                  <c:v>3260</c:v>
                </c:pt>
                <c:pt idx="48">
                  <c:v>3000</c:v>
                </c:pt>
                <c:pt idx="49">
                  <c:v>2723</c:v>
                </c:pt>
                <c:pt idx="50">
                  <c:v>2446</c:v>
                </c:pt>
                <c:pt idx="51">
                  <c:v>2170</c:v>
                </c:pt>
                <c:pt idx="52">
                  <c:v>1847</c:v>
                </c:pt>
                <c:pt idx="53">
                  <c:v>1524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1367</c:v>
                </c:pt>
                <c:pt idx="59">
                  <c:v>1534</c:v>
                </c:pt>
                <c:pt idx="60">
                  <c:v>1700</c:v>
                </c:pt>
                <c:pt idx="61">
                  <c:v>1733</c:v>
                </c:pt>
                <c:pt idx="62">
                  <c:v>1766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1817</c:v>
                </c:pt>
                <c:pt idx="92">
                  <c:v>1834</c:v>
                </c:pt>
                <c:pt idx="93">
                  <c:v>1850</c:v>
                </c:pt>
                <c:pt idx="94">
                  <c:v>1933</c:v>
                </c:pt>
                <c:pt idx="95">
                  <c:v>2016</c:v>
                </c:pt>
                <c:pt idx="96">
                  <c:v>2100</c:v>
                </c:pt>
                <c:pt idx="97">
                  <c:v>1933</c:v>
                </c:pt>
                <c:pt idx="98">
                  <c:v>1766</c:v>
                </c:pt>
                <c:pt idx="99">
                  <c:v>1600</c:v>
                </c:pt>
                <c:pt idx="100">
                  <c:v>1450</c:v>
                </c:pt>
                <c:pt idx="101">
                  <c:v>1300</c:v>
                </c:pt>
                <c:pt idx="102">
                  <c:v>1150</c:v>
                </c:pt>
                <c:pt idx="103">
                  <c:v>1093</c:v>
                </c:pt>
                <c:pt idx="104">
                  <c:v>1036</c:v>
                </c:pt>
                <c:pt idx="105">
                  <c:v>980</c:v>
                </c:pt>
                <c:pt idx="106">
                  <c:v>803</c:v>
                </c:pt>
                <c:pt idx="107">
                  <c:v>626</c:v>
                </c:pt>
                <c:pt idx="108">
                  <c:v>450</c:v>
                </c:pt>
                <c:pt idx="109">
                  <c:v>367</c:v>
                </c:pt>
                <c:pt idx="110">
                  <c:v>284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220</c:v>
                </c:pt>
                <c:pt idx="116">
                  <c:v>240</c:v>
                </c:pt>
                <c:pt idx="117">
                  <c:v>260</c:v>
                </c:pt>
                <c:pt idx="118">
                  <c:v>397</c:v>
                </c:pt>
                <c:pt idx="119">
                  <c:v>534</c:v>
                </c:pt>
                <c:pt idx="120">
                  <c:v>670</c:v>
                </c:pt>
                <c:pt idx="121">
                  <c:v>1213</c:v>
                </c:pt>
                <c:pt idx="122">
                  <c:v>1756</c:v>
                </c:pt>
                <c:pt idx="123">
                  <c:v>2300</c:v>
                </c:pt>
                <c:pt idx="124">
                  <c:v>2533</c:v>
                </c:pt>
                <c:pt idx="125">
                  <c:v>2766</c:v>
                </c:pt>
                <c:pt idx="126">
                  <c:v>3000</c:v>
                </c:pt>
                <c:pt idx="127">
                  <c:v>3000</c:v>
                </c:pt>
                <c:pt idx="128">
                  <c:v>3000</c:v>
                </c:pt>
                <c:pt idx="129">
                  <c:v>3000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3000</c:v>
                </c:pt>
                <c:pt idx="134">
                  <c:v>3000</c:v>
                </c:pt>
                <c:pt idx="135">
                  <c:v>3000</c:v>
                </c:pt>
                <c:pt idx="136">
                  <c:v>3000</c:v>
                </c:pt>
                <c:pt idx="137">
                  <c:v>3000</c:v>
                </c:pt>
                <c:pt idx="138">
                  <c:v>3000</c:v>
                </c:pt>
                <c:pt idx="139">
                  <c:v>3000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3000</c:v>
                </c:pt>
                <c:pt idx="144">
                  <c:v>3000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3100</c:v>
                </c:pt>
                <c:pt idx="149">
                  <c:v>3200</c:v>
                </c:pt>
                <c:pt idx="150">
                  <c:v>3300</c:v>
                </c:pt>
                <c:pt idx="151">
                  <c:v>3310</c:v>
                </c:pt>
                <c:pt idx="152">
                  <c:v>3320</c:v>
                </c:pt>
                <c:pt idx="153">
                  <c:v>3330</c:v>
                </c:pt>
                <c:pt idx="154">
                  <c:v>3073</c:v>
                </c:pt>
                <c:pt idx="155">
                  <c:v>2816</c:v>
                </c:pt>
                <c:pt idx="156">
                  <c:v>2560</c:v>
                </c:pt>
                <c:pt idx="157">
                  <c:v>2440</c:v>
                </c:pt>
                <c:pt idx="158">
                  <c:v>2320</c:v>
                </c:pt>
                <c:pt idx="159">
                  <c:v>2200</c:v>
                </c:pt>
                <c:pt idx="160">
                  <c:v>1893</c:v>
                </c:pt>
                <c:pt idx="161">
                  <c:v>1586</c:v>
                </c:pt>
                <c:pt idx="162">
                  <c:v>1280</c:v>
                </c:pt>
                <c:pt idx="163">
                  <c:v>1253</c:v>
                </c:pt>
                <c:pt idx="164">
                  <c:v>1226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1200</c:v>
                </c:pt>
                <c:pt idx="174">
                  <c:v>1200</c:v>
                </c:pt>
                <c:pt idx="175">
                  <c:v>1303</c:v>
                </c:pt>
                <c:pt idx="176">
                  <c:v>1406</c:v>
                </c:pt>
                <c:pt idx="177">
                  <c:v>1510</c:v>
                </c:pt>
                <c:pt idx="178">
                  <c:v>1673</c:v>
                </c:pt>
                <c:pt idx="179">
                  <c:v>1836</c:v>
                </c:pt>
                <c:pt idx="180">
                  <c:v>2000</c:v>
                </c:pt>
                <c:pt idx="181">
                  <c:v>2090</c:v>
                </c:pt>
                <c:pt idx="182">
                  <c:v>2180</c:v>
                </c:pt>
                <c:pt idx="183">
                  <c:v>2270</c:v>
                </c:pt>
                <c:pt idx="184">
                  <c:v>2380</c:v>
                </c:pt>
                <c:pt idx="185">
                  <c:v>2490</c:v>
                </c:pt>
                <c:pt idx="186">
                  <c:v>2600</c:v>
                </c:pt>
                <c:pt idx="187">
                  <c:v>2600</c:v>
                </c:pt>
                <c:pt idx="188">
                  <c:v>2600</c:v>
                </c:pt>
                <c:pt idx="189">
                  <c:v>2600</c:v>
                </c:pt>
                <c:pt idx="190">
                  <c:v>2600</c:v>
                </c:pt>
                <c:pt idx="191">
                  <c:v>2600</c:v>
                </c:pt>
                <c:pt idx="192">
                  <c:v>2600</c:v>
                </c:pt>
                <c:pt idx="193">
                  <c:v>2273</c:v>
                </c:pt>
                <c:pt idx="194">
                  <c:v>1946</c:v>
                </c:pt>
                <c:pt idx="195">
                  <c:v>1620</c:v>
                </c:pt>
                <c:pt idx="196">
                  <c:v>1347</c:v>
                </c:pt>
                <c:pt idx="197">
                  <c:v>1074</c:v>
                </c:pt>
                <c:pt idx="198">
                  <c:v>800</c:v>
                </c:pt>
                <c:pt idx="199">
                  <c:v>800</c:v>
                </c:pt>
                <c:pt idx="200">
                  <c:v>800</c:v>
                </c:pt>
                <c:pt idx="201">
                  <c:v>800</c:v>
                </c:pt>
                <c:pt idx="202">
                  <c:v>800</c:v>
                </c:pt>
                <c:pt idx="203">
                  <c:v>800</c:v>
                </c:pt>
                <c:pt idx="204">
                  <c:v>800</c:v>
                </c:pt>
                <c:pt idx="205">
                  <c:v>800</c:v>
                </c:pt>
                <c:pt idx="206">
                  <c:v>800</c:v>
                </c:pt>
                <c:pt idx="207">
                  <c:v>800</c:v>
                </c:pt>
                <c:pt idx="208">
                  <c:v>800</c:v>
                </c:pt>
                <c:pt idx="209">
                  <c:v>800</c:v>
                </c:pt>
                <c:pt idx="210">
                  <c:v>800</c:v>
                </c:pt>
                <c:pt idx="211">
                  <c:v>800</c:v>
                </c:pt>
                <c:pt idx="212">
                  <c:v>800</c:v>
                </c:pt>
                <c:pt idx="213">
                  <c:v>800</c:v>
                </c:pt>
                <c:pt idx="214">
                  <c:v>800</c:v>
                </c:pt>
                <c:pt idx="215">
                  <c:v>800</c:v>
                </c:pt>
                <c:pt idx="216">
                  <c:v>800</c:v>
                </c:pt>
                <c:pt idx="217">
                  <c:v>730</c:v>
                </c:pt>
                <c:pt idx="218">
                  <c:v>660</c:v>
                </c:pt>
                <c:pt idx="219">
                  <c:v>590</c:v>
                </c:pt>
                <c:pt idx="220">
                  <c:v>510</c:v>
                </c:pt>
                <c:pt idx="221">
                  <c:v>430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1-4A2B-BAE3-2F8E1467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4839127565194699"/>
          <c:y val="2.1719998864448732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'[11]19940615'!$A$2:$A$227</c:f>
              <c:numCache>
                <c:formatCode>General</c:formatCode>
                <c:ptCount val="226"/>
                <c:pt idx="0">
                  <c:v>740</c:v>
                </c:pt>
                <c:pt idx="1">
                  <c:v>777</c:v>
                </c:pt>
                <c:pt idx="2">
                  <c:v>814</c:v>
                </c:pt>
                <c:pt idx="3">
                  <c:v>850</c:v>
                </c:pt>
                <c:pt idx="4">
                  <c:v>1087</c:v>
                </c:pt>
                <c:pt idx="5">
                  <c:v>1324</c:v>
                </c:pt>
                <c:pt idx="6">
                  <c:v>1560</c:v>
                </c:pt>
                <c:pt idx="7">
                  <c:v>1517</c:v>
                </c:pt>
                <c:pt idx="8">
                  <c:v>1474</c:v>
                </c:pt>
                <c:pt idx="9">
                  <c:v>1430</c:v>
                </c:pt>
                <c:pt idx="10">
                  <c:v>1520</c:v>
                </c:pt>
                <c:pt idx="11">
                  <c:v>1610</c:v>
                </c:pt>
                <c:pt idx="12">
                  <c:v>1700</c:v>
                </c:pt>
                <c:pt idx="13">
                  <c:v>1880</c:v>
                </c:pt>
                <c:pt idx="14">
                  <c:v>2060</c:v>
                </c:pt>
                <c:pt idx="15">
                  <c:v>2240</c:v>
                </c:pt>
                <c:pt idx="16">
                  <c:v>2190</c:v>
                </c:pt>
                <c:pt idx="17">
                  <c:v>2140</c:v>
                </c:pt>
                <c:pt idx="18">
                  <c:v>2090</c:v>
                </c:pt>
                <c:pt idx="19">
                  <c:v>2037</c:v>
                </c:pt>
                <c:pt idx="20">
                  <c:v>1984</c:v>
                </c:pt>
                <c:pt idx="21">
                  <c:v>1930</c:v>
                </c:pt>
                <c:pt idx="22">
                  <c:v>1907</c:v>
                </c:pt>
                <c:pt idx="23">
                  <c:v>1884</c:v>
                </c:pt>
                <c:pt idx="24">
                  <c:v>1860</c:v>
                </c:pt>
                <c:pt idx="25">
                  <c:v>2210</c:v>
                </c:pt>
                <c:pt idx="26">
                  <c:v>2560</c:v>
                </c:pt>
                <c:pt idx="27">
                  <c:v>2910</c:v>
                </c:pt>
                <c:pt idx="28">
                  <c:v>3783</c:v>
                </c:pt>
                <c:pt idx="29">
                  <c:v>4656</c:v>
                </c:pt>
                <c:pt idx="30">
                  <c:v>5530</c:v>
                </c:pt>
                <c:pt idx="31">
                  <c:v>5983</c:v>
                </c:pt>
                <c:pt idx="32">
                  <c:v>6436</c:v>
                </c:pt>
                <c:pt idx="33">
                  <c:v>6890</c:v>
                </c:pt>
                <c:pt idx="34">
                  <c:v>6527</c:v>
                </c:pt>
                <c:pt idx="35">
                  <c:v>6164</c:v>
                </c:pt>
                <c:pt idx="36">
                  <c:v>5800</c:v>
                </c:pt>
                <c:pt idx="37">
                  <c:v>5737</c:v>
                </c:pt>
                <c:pt idx="38">
                  <c:v>5674</c:v>
                </c:pt>
                <c:pt idx="39">
                  <c:v>5610</c:v>
                </c:pt>
                <c:pt idx="40">
                  <c:v>5373</c:v>
                </c:pt>
                <c:pt idx="41">
                  <c:v>5136</c:v>
                </c:pt>
                <c:pt idx="42">
                  <c:v>4900</c:v>
                </c:pt>
                <c:pt idx="43">
                  <c:v>4333</c:v>
                </c:pt>
                <c:pt idx="44">
                  <c:v>3766</c:v>
                </c:pt>
                <c:pt idx="45">
                  <c:v>3200</c:v>
                </c:pt>
                <c:pt idx="46">
                  <c:v>2873</c:v>
                </c:pt>
                <c:pt idx="47">
                  <c:v>2546</c:v>
                </c:pt>
                <c:pt idx="48">
                  <c:v>2220</c:v>
                </c:pt>
                <c:pt idx="49">
                  <c:v>2237</c:v>
                </c:pt>
                <c:pt idx="50">
                  <c:v>2254</c:v>
                </c:pt>
                <c:pt idx="51">
                  <c:v>2270</c:v>
                </c:pt>
                <c:pt idx="52">
                  <c:v>2043</c:v>
                </c:pt>
                <c:pt idx="53">
                  <c:v>1816</c:v>
                </c:pt>
                <c:pt idx="54">
                  <c:v>1590</c:v>
                </c:pt>
                <c:pt idx="55">
                  <c:v>1523</c:v>
                </c:pt>
                <c:pt idx="56">
                  <c:v>1456</c:v>
                </c:pt>
                <c:pt idx="57">
                  <c:v>1390</c:v>
                </c:pt>
                <c:pt idx="58">
                  <c:v>1527</c:v>
                </c:pt>
                <c:pt idx="59">
                  <c:v>1664</c:v>
                </c:pt>
                <c:pt idx="60">
                  <c:v>1800</c:v>
                </c:pt>
                <c:pt idx="61">
                  <c:v>1790</c:v>
                </c:pt>
                <c:pt idx="62">
                  <c:v>1780</c:v>
                </c:pt>
                <c:pt idx="63">
                  <c:v>1770</c:v>
                </c:pt>
                <c:pt idx="64">
                  <c:v>1760</c:v>
                </c:pt>
                <c:pt idx="65">
                  <c:v>1750</c:v>
                </c:pt>
                <c:pt idx="66">
                  <c:v>1740</c:v>
                </c:pt>
                <c:pt idx="67">
                  <c:v>1740</c:v>
                </c:pt>
                <c:pt idx="68">
                  <c:v>1740</c:v>
                </c:pt>
                <c:pt idx="69">
                  <c:v>1740</c:v>
                </c:pt>
                <c:pt idx="70">
                  <c:v>1727</c:v>
                </c:pt>
                <c:pt idx="71">
                  <c:v>1714</c:v>
                </c:pt>
                <c:pt idx="72">
                  <c:v>1700</c:v>
                </c:pt>
                <c:pt idx="73">
                  <c:v>1637</c:v>
                </c:pt>
                <c:pt idx="74">
                  <c:v>1574</c:v>
                </c:pt>
                <c:pt idx="75">
                  <c:v>1510</c:v>
                </c:pt>
                <c:pt idx="76">
                  <c:v>1553</c:v>
                </c:pt>
                <c:pt idx="77">
                  <c:v>1596</c:v>
                </c:pt>
                <c:pt idx="78">
                  <c:v>1640</c:v>
                </c:pt>
                <c:pt idx="79">
                  <c:v>1703</c:v>
                </c:pt>
                <c:pt idx="80">
                  <c:v>1766</c:v>
                </c:pt>
                <c:pt idx="81">
                  <c:v>1830</c:v>
                </c:pt>
                <c:pt idx="82">
                  <c:v>1810</c:v>
                </c:pt>
                <c:pt idx="83">
                  <c:v>1790</c:v>
                </c:pt>
                <c:pt idx="84">
                  <c:v>1770</c:v>
                </c:pt>
                <c:pt idx="85">
                  <c:v>1823</c:v>
                </c:pt>
                <c:pt idx="86">
                  <c:v>1876</c:v>
                </c:pt>
                <c:pt idx="87">
                  <c:v>1930</c:v>
                </c:pt>
                <c:pt idx="88">
                  <c:v>1973</c:v>
                </c:pt>
                <c:pt idx="89">
                  <c:v>2016</c:v>
                </c:pt>
                <c:pt idx="90">
                  <c:v>2060</c:v>
                </c:pt>
                <c:pt idx="91">
                  <c:v>1980</c:v>
                </c:pt>
                <c:pt idx="92">
                  <c:v>1900</c:v>
                </c:pt>
                <c:pt idx="93">
                  <c:v>1820</c:v>
                </c:pt>
                <c:pt idx="94">
                  <c:v>1853</c:v>
                </c:pt>
                <c:pt idx="95">
                  <c:v>1886</c:v>
                </c:pt>
                <c:pt idx="96">
                  <c:v>1920</c:v>
                </c:pt>
                <c:pt idx="97">
                  <c:v>1720</c:v>
                </c:pt>
                <c:pt idx="98">
                  <c:v>1520</c:v>
                </c:pt>
                <c:pt idx="99">
                  <c:v>1320</c:v>
                </c:pt>
                <c:pt idx="100">
                  <c:v>1307</c:v>
                </c:pt>
                <c:pt idx="101">
                  <c:v>1294</c:v>
                </c:pt>
                <c:pt idx="102">
                  <c:v>1280</c:v>
                </c:pt>
                <c:pt idx="103">
                  <c:v>1193</c:v>
                </c:pt>
                <c:pt idx="104">
                  <c:v>1106</c:v>
                </c:pt>
                <c:pt idx="105">
                  <c:v>1020</c:v>
                </c:pt>
                <c:pt idx="106">
                  <c:v>900</c:v>
                </c:pt>
                <c:pt idx="107">
                  <c:v>780</c:v>
                </c:pt>
                <c:pt idx="108">
                  <c:v>659</c:v>
                </c:pt>
                <c:pt idx="109">
                  <c:v>679</c:v>
                </c:pt>
                <c:pt idx="110">
                  <c:v>699</c:v>
                </c:pt>
                <c:pt idx="111">
                  <c:v>720</c:v>
                </c:pt>
                <c:pt idx="112">
                  <c:v>690</c:v>
                </c:pt>
                <c:pt idx="113">
                  <c:v>660</c:v>
                </c:pt>
                <c:pt idx="114">
                  <c:v>630</c:v>
                </c:pt>
                <c:pt idx="115">
                  <c:v>767</c:v>
                </c:pt>
                <c:pt idx="116">
                  <c:v>904</c:v>
                </c:pt>
                <c:pt idx="117">
                  <c:v>1040</c:v>
                </c:pt>
                <c:pt idx="118">
                  <c:v>943</c:v>
                </c:pt>
                <c:pt idx="119">
                  <c:v>846</c:v>
                </c:pt>
                <c:pt idx="120">
                  <c:v>750</c:v>
                </c:pt>
                <c:pt idx="121">
                  <c:v>1073</c:v>
                </c:pt>
                <c:pt idx="122">
                  <c:v>1396</c:v>
                </c:pt>
                <c:pt idx="123">
                  <c:v>1720</c:v>
                </c:pt>
                <c:pt idx="124">
                  <c:v>1790</c:v>
                </c:pt>
                <c:pt idx="125">
                  <c:v>1860</c:v>
                </c:pt>
                <c:pt idx="126">
                  <c:v>1930</c:v>
                </c:pt>
                <c:pt idx="127">
                  <c:v>2103</c:v>
                </c:pt>
                <c:pt idx="128">
                  <c:v>2276</c:v>
                </c:pt>
                <c:pt idx="129">
                  <c:v>2450</c:v>
                </c:pt>
                <c:pt idx="130">
                  <c:v>2613</c:v>
                </c:pt>
                <c:pt idx="131">
                  <c:v>2776</c:v>
                </c:pt>
                <c:pt idx="132">
                  <c:v>2940</c:v>
                </c:pt>
                <c:pt idx="133">
                  <c:v>3037</c:v>
                </c:pt>
                <c:pt idx="134">
                  <c:v>3134</c:v>
                </c:pt>
                <c:pt idx="135">
                  <c:v>3230</c:v>
                </c:pt>
                <c:pt idx="136">
                  <c:v>3283</c:v>
                </c:pt>
                <c:pt idx="137">
                  <c:v>3336</c:v>
                </c:pt>
                <c:pt idx="138">
                  <c:v>3390</c:v>
                </c:pt>
                <c:pt idx="139">
                  <c:v>3380</c:v>
                </c:pt>
                <c:pt idx="140">
                  <c:v>3370</c:v>
                </c:pt>
                <c:pt idx="141">
                  <c:v>3360</c:v>
                </c:pt>
                <c:pt idx="142">
                  <c:v>3327</c:v>
                </c:pt>
                <c:pt idx="143">
                  <c:v>3294</c:v>
                </c:pt>
                <c:pt idx="144">
                  <c:v>3260</c:v>
                </c:pt>
                <c:pt idx="145">
                  <c:v>3207</c:v>
                </c:pt>
                <c:pt idx="146">
                  <c:v>3154</c:v>
                </c:pt>
                <c:pt idx="147">
                  <c:v>3100</c:v>
                </c:pt>
                <c:pt idx="148">
                  <c:v>3037</c:v>
                </c:pt>
                <c:pt idx="149">
                  <c:v>2974</c:v>
                </c:pt>
                <c:pt idx="150">
                  <c:v>2910</c:v>
                </c:pt>
                <c:pt idx="151">
                  <c:v>2837</c:v>
                </c:pt>
                <c:pt idx="152">
                  <c:v>2764</c:v>
                </c:pt>
                <c:pt idx="153">
                  <c:v>2690</c:v>
                </c:pt>
                <c:pt idx="154">
                  <c:v>2593</c:v>
                </c:pt>
                <c:pt idx="155">
                  <c:v>2496</c:v>
                </c:pt>
                <c:pt idx="156">
                  <c:v>2400</c:v>
                </c:pt>
                <c:pt idx="157">
                  <c:v>2280</c:v>
                </c:pt>
                <c:pt idx="158">
                  <c:v>2160</c:v>
                </c:pt>
                <c:pt idx="159">
                  <c:v>2040</c:v>
                </c:pt>
                <c:pt idx="160">
                  <c:v>1927</c:v>
                </c:pt>
                <c:pt idx="161">
                  <c:v>1814</c:v>
                </c:pt>
                <c:pt idx="162">
                  <c:v>1700</c:v>
                </c:pt>
                <c:pt idx="163">
                  <c:v>1610</c:v>
                </c:pt>
                <c:pt idx="164">
                  <c:v>1520</c:v>
                </c:pt>
                <c:pt idx="165">
                  <c:v>1430</c:v>
                </c:pt>
                <c:pt idx="166">
                  <c:v>1407</c:v>
                </c:pt>
                <c:pt idx="167">
                  <c:v>1384</c:v>
                </c:pt>
                <c:pt idx="168">
                  <c:v>1360</c:v>
                </c:pt>
                <c:pt idx="169">
                  <c:v>1383</c:v>
                </c:pt>
                <c:pt idx="170">
                  <c:v>1406</c:v>
                </c:pt>
                <c:pt idx="171">
                  <c:v>1430</c:v>
                </c:pt>
                <c:pt idx="172">
                  <c:v>1517</c:v>
                </c:pt>
                <c:pt idx="173">
                  <c:v>1604</c:v>
                </c:pt>
                <c:pt idx="174">
                  <c:v>1690</c:v>
                </c:pt>
                <c:pt idx="175">
                  <c:v>1760</c:v>
                </c:pt>
                <c:pt idx="176">
                  <c:v>1830</c:v>
                </c:pt>
                <c:pt idx="177">
                  <c:v>1900</c:v>
                </c:pt>
                <c:pt idx="178">
                  <c:v>1933</c:v>
                </c:pt>
                <c:pt idx="179">
                  <c:v>1966</c:v>
                </c:pt>
                <c:pt idx="180">
                  <c:v>2000</c:v>
                </c:pt>
                <c:pt idx="181">
                  <c:v>2090</c:v>
                </c:pt>
                <c:pt idx="182">
                  <c:v>2180</c:v>
                </c:pt>
                <c:pt idx="183">
                  <c:v>2270</c:v>
                </c:pt>
                <c:pt idx="184">
                  <c:v>2360</c:v>
                </c:pt>
                <c:pt idx="185">
                  <c:v>2450</c:v>
                </c:pt>
                <c:pt idx="186">
                  <c:v>2540</c:v>
                </c:pt>
                <c:pt idx="187">
                  <c:v>2517</c:v>
                </c:pt>
                <c:pt idx="188">
                  <c:v>2494</c:v>
                </c:pt>
                <c:pt idx="189">
                  <c:v>2470</c:v>
                </c:pt>
                <c:pt idx="190">
                  <c:v>2393</c:v>
                </c:pt>
                <c:pt idx="191">
                  <c:v>2316</c:v>
                </c:pt>
                <c:pt idx="192">
                  <c:v>2240</c:v>
                </c:pt>
                <c:pt idx="193">
                  <c:v>2097</c:v>
                </c:pt>
                <c:pt idx="194">
                  <c:v>1954</c:v>
                </c:pt>
                <c:pt idx="195">
                  <c:v>1810</c:v>
                </c:pt>
                <c:pt idx="196">
                  <c:v>1710</c:v>
                </c:pt>
                <c:pt idx="197">
                  <c:v>1610</c:v>
                </c:pt>
                <c:pt idx="198">
                  <c:v>1510</c:v>
                </c:pt>
                <c:pt idx="199">
                  <c:v>1413</c:v>
                </c:pt>
                <c:pt idx="200">
                  <c:v>1316</c:v>
                </c:pt>
                <c:pt idx="201">
                  <c:v>1220</c:v>
                </c:pt>
                <c:pt idx="202">
                  <c:v>1200</c:v>
                </c:pt>
                <c:pt idx="203">
                  <c:v>1180</c:v>
                </c:pt>
                <c:pt idx="204">
                  <c:v>1160</c:v>
                </c:pt>
                <c:pt idx="205">
                  <c:v>1117</c:v>
                </c:pt>
                <c:pt idx="206">
                  <c:v>1074</c:v>
                </c:pt>
                <c:pt idx="207">
                  <c:v>1030</c:v>
                </c:pt>
                <c:pt idx="208">
                  <c:v>1030</c:v>
                </c:pt>
                <c:pt idx="209">
                  <c:v>1030</c:v>
                </c:pt>
                <c:pt idx="210">
                  <c:v>1030</c:v>
                </c:pt>
                <c:pt idx="211">
                  <c:v>1017</c:v>
                </c:pt>
                <c:pt idx="212">
                  <c:v>1004</c:v>
                </c:pt>
                <c:pt idx="213">
                  <c:v>990</c:v>
                </c:pt>
                <c:pt idx="214">
                  <c:v>990</c:v>
                </c:pt>
                <c:pt idx="215">
                  <c:v>990</c:v>
                </c:pt>
                <c:pt idx="216">
                  <c:v>990</c:v>
                </c:pt>
                <c:pt idx="217">
                  <c:v>910</c:v>
                </c:pt>
                <c:pt idx="218">
                  <c:v>830</c:v>
                </c:pt>
                <c:pt idx="219">
                  <c:v>750</c:v>
                </c:pt>
                <c:pt idx="220">
                  <c:v>767</c:v>
                </c:pt>
                <c:pt idx="221">
                  <c:v>784</c:v>
                </c:pt>
                <c:pt idx="222">
                  <c:v>800</c:v>
                </c:pt>
                <c:pt idx="223">
                  <c:v>780</c:v>
                </c:pt>
                <c:pt idx="224">
                  <c:v>760</c:v>
                </c:pt>
                <c:pt idx="225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8-4773-A63A-3221B5CE2881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'[11]19940615'!$B$2:$B$227</c:f>
              <c:numCache>
                <c:formatCode>General</c:formatCode>
                <c:ptCount val="22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223</c:v>
                </c:pt>
                <c:pt idx="5">
                  <c:v>246</c:v>
                </c:pt>
                <c:pt idx="6">
                  <c:v>270</c:v>
                </c:pt>
                <c:pt idx="7">
                  <c:v>333</c:v>
                </c:pt>
                <c:pt idx="8">
                  <c:v>396</c:v>
                </c:pt>
                <c:pt idx="9">
                  <c:v>460</c:v>
                </c:pt>
                <c:pt idx="10">
                  <c:v>670</c:v>
                </c:pt>
                <c:pt idx="11">
                  <c:v>880</c:v>
                </c:pt>
                <c:pt idx="12">
                  <c:v>1090</c:v>
                </c:pt>
                <c:pt idx="13">
                  <c:v>1227</c:v>
                </c:pt>
                <c:pt idx="14">
                  <c:v>1364</c:v>
                </c:pt>
                <c:pt idx="15">
                  <c:v>1500</c:v>
                </c:pt>
                <c:pt idx="16">
                  <c:v>1557</c:v>
                </c:pt>
                <c:pt idx="17">
                  <c:v>1614</c:v>
                </c:pt>
                <c:pt idx="18">
                  <c:v>1670</c:v>
                </c:pt>
                <c:pt idx="19">
                  <c:v>1713</c:v>
                </c:pt>
                <c:pt idx="20">
                  <c:v>1756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1997</c:v>
                </c:pt>
                <c:pt idx="26">
                  <c:v>2194</c:v>
                </c:pt>
                <c:pt idx="27">
                  <c:v>2390</c:v>
                </c:pt>
                <c:pt idx="28">
                  <c:v>3233</c:v>
                </c:pt>
                <c:pt idx="29">
                  <c:v>4076</c:v>
                </c:pt>
                <c:pt idx="30">
                  <c:v>4920</c:v>
                </c:pt>
                <c:pt idx="31">
                  <c:v>5543</c:v>
                </c:pt>
                <c:pt idx="32">
                  <c:v>6166</c:v>
                </c:pt>
                <c:pt idx="33">
                  <c:v>6790</c:v>
                </c:pt>
                <c:pt idx="34">
                  <c:v>6827</c:v>
                </c:pt>
                <c:pt idx="35">
                  <c:v>6864</c:v>
                </c:pt>
                <c:pt idx="36">
                  <c:v>6900</c:v>
                </c:pt>
                <c:pt idx="37">
                  <c:v>6900</c:v>
                </c:pt>
                <c:pt idx="38">
                  <c:v>6900</c:v>
                </c:pt>
                <c:pt idx="39">
                  <c:v>6900</c:v>
                </c:pt>
                <c:pt idx="40">
                  <c:v>6900</c:v>
                </c:pt>
                <c:pt idx="41">
                  <c:v>6900</c:v>
                </c:pt>
                <c:pt idx="42">
                  <c:v>6900</c:v>
                </c:pt>
                <c:pt idx="43">
                  <c:v>5860</c:v>
                </c:pt>
                <c:pt idx="44">
                  <c:v>4820</c:v>
                </c:pt>
                <c:pt idx="45">
                  <c:v>3780</c:v>
                </c:pt>
                <c:pt idx="46">
                  <c:v>3520</c:v>
                </c:pt>
                <c:pt idx="47">
                  <c:v>3260</c:v>
                </c:pt>
                <c:pt idx="48">
                  <c:v>3000</c:v>
                </c:pt>
                <c:pt idx="49">
                  <c:v>2723</c:v>
                </c:pt>
                <c:pt idx="50">
                  <c:v>2446</c:v>
                </c:pt>
                <c:pt idx="51">
                  <c:v>2170</c:v>
                </c:pt>
                <c:pt idx="52">
                  <c:v>1847</c:v>
                </c:pt>
                <c:pt idx="53">
                  <c:v>1524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1367</c:v>
                </c:pt>
                <c:pt idx="59">
                  <c:v>1534</c:v>
                </c:pt>
                <c:pt idx="60">
                  <c:v>1700</c:v>
                </c:pt>
                <c:pt idx="61">
                  <c:v>1733</c:v>
                </c:pt>
                <c:pt idx="62">
                  <c:v>1766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1817</c:v>
                </c:pt>
                <c:pt idx="92">
                  <c:v>1834</c:v>
                </c:pt>
                <c:pt idx="93">
                  <c:v>1850</c:v>
                </c:pt>
                <c:pt idx="94">
                  <c:v>1933</c:v>
                </c:pt>
                <c:pt idx="95">
                  <c:v>2016</c:v>
                </c:pt>
                <c:pt idx="96">
                  <c:v>2100</c:v>
                </c:pt>
                <c:pt idx="97">
                  <c:v>1933</c:v>
                </c:pt>
                <c:pt idx="98">
                  <c:v>1766</c:v>
                </c:pt>
                <c:pt idx="99">
                  <c:v>1600</c:v>
                </c:pt>
                <c:pt idx="100">
                  <c:v>1450</c:v>
                </c:pt>
                <c:pt idx="101">
                  <c:v>1300</c:v>
                </c:pt>
                <c:pt idx="102">
                  <c:v>1150</c:v>
                </c:pt>
                <c:pt idx="103">
                  <c:v>1093</c:v>
                </c:pt>
                <c:pt idx="104">
                  <c:v>1036</c:v>
                </c:pt>
                <c:pt idx="105">
                  <c:v>980</c:v>
                </c:pt>
                <c:pt idx="106">
                  <c:v>803</c:v>
                </c:pt>
                <c:pt idx="107">
                  <c:v>626</c:v>
                </c:pt>
                <c:pt idx="108">
                  <c:v>450</c:v>
                </c:pt>
                <c:pt idx="109">
                  <c:v>367</c:v>
                </c:pt>
                <c:pt idx="110">
                  <c:v>284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220</c:v>
                </c:pt>
                <c:pt idx="116">
                  <c:v>240</c:v>
                </c:pt>
                <c:pt idx="117">
                  <c:v>260</c:v>
                </c:pt>
                <c:pt idx="118">
                  <c:v>397</c:v>
                </c:pt>
                <c:pt idx="119">
                  <c:v>534</c:v>
                </c:pt>
                <c:pt idx="120">
                  <c:v>670</c:v>
                </c:pt>
                <c:pt idx="121">
                  <c:v>1213</c:v>
                </c:pt>
                <c:pt idx="122">
                  <c:v>1756</c:v>
                </c:pt>
                <c:pt idx="123">
                  <c:v>2300</c:v>
                </c:pt>
                <c:pt idx="124">
                  <c:v>2533</c:v>
                </c:pt>
                <c:pt idx="125">
                  <c:v>2766</c:v>
                </c:pt>
                <c:pt idx="126">
                  <c:v>3000</c:v>
                </c:pt>
                <c:pt idx="127">
                  <c:v>3000</c:v>
                </c:pt>
                <c:pt idx="128">
                  <c:v>3000</c:v>
                </c:pt>
                <c:pt idx="129">
                  <c:v>3000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3000</c:v>
                </c:pt>
                <c:pt idx="134">
                  <c:v>3000</c:v>
                </c:pt>
                <c:pt idx="135">
                  <c:v>3000</c:v>
                </c:pt>
                <c:pt idx="136">
                  <c:v>3000</c:v>
                </c:pt>
                <c:pt idx="137">
                  <c:v>3000</c:v>
                </c:pt>
                <c:pt idx="138">
                  <c:v>3000</c:v>
                </c:pt>
                <c:pt idx="139">
                  <c:v>3000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3000</c:v>
                </c:pt>
                <c:pt idx="144">
                  <c:v>3000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3100</c:v>
                </c:pt>
                <c:pt idx="149">
                  <c:v>3200</c:v>
                </c:pt>
                <c:pt idx="150">
                  <c:v>3300</c:v>
                </c:pt>
                <c:pt idx="151">
                  <c:v>3310</c:v>
                </c:pt>
                <c:pt idx="152">
                  <c:v>3320</c:v>
                </c:pt>
                <c:pt idx="153">
                  <c:v>3330</c:v>
                </c:pt>
                <c:pt idx="154">
                  <c:v>3073</c:v>
                </c:pt>
                <c:pt idx="155">
                  <c:v>2816</c:v>
                </c:pt>
                <c:pt idx="156">
                  <c:v>2560</c:v>
                </c:pt>
                <c:pt idx="157">
                  <c:v>2440</c:v>
                </c:pt>
                <c:pt idx="158">
                  <c:v>2320</c:v>
                </c:pt>
                <c:pt idx="159">
                  <c:v>2200</c:v>
                </c:pt>
                <c:pt idx="160">
                  <c:v>1893</c:v>
                </c:pt>
                <c:pt idx="161">
                  <c:v>1586</c:v>
                </c:pt>
                <c:pt idx="162">
                  <c:v>1280</c:v>
                </c:pt>
                <c:pt idx="163">
                  <c:v>1253</c:v>
                </c:pt>
                <c:pt idx="164">
                  <c:v>1226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1200</c:v>
                </c:pt>
                <c:pt idx="174">
                  <c:v>1200</c:v>
                </c:pt>
                <c:pt idx="175">
                  <c:v>1303</c:v>
                </c:pt>
                <c:pt idx="176">
                  <c:v>1406</c:v>
                </c:pt>
                <c:pt idx="177">
                  <c:v>1510</c:v>
                </c:pt>
                <c:pt idx="178">
                  <c:v>1673</c:v>
                </c:pt>
                <c:pt idx="179">
                  <c:v>1836</c:v>
                </c:pt>
                <c:pt idx="180">
                  <c:v>2000</c:v>
                </c:pt>
                <c:pt idx="181">
                  <c:v>2090</c:v>
                </c:pt>
                <c:pt idx="182">
                  <c:v>2180</c:v>
                </c:pt>
                <c:pt idx="183">
                  <c:v>2270</c:v>
                </c:pt>
                <c:pt idx="184">
                  <c:v>2380</c:v>
                </c:pt>
                <c:pt idx="185">
                  <c:v>2490</c:v>
                </c:pt>
                <c:pt idx="186">
                  <c:v>2600</c:v>
                </c:pt>
                <c:pt idx="187">
                  <c:v>2600</c:v>
                </c:pt>
                <c:pt idx="188">
                  <c:v>2600</c:v>
                </c:pt>
                <c:pt idx="189">
                  <c:v>2600</c:v>
                </c:pt>
                <c:pt idx="190">
                  <c:v>2600</c:v>
                </c:pt>
                <c:pt idx="191">
                  <c:v>2600</c:v>
                </c:pt>
                <c:pt idx="192">
                  <c:v>2600</c:v>
                </c:pt>
                <c:pt idx="193">
                  <c:v>2273</c:v>
                </c:pt>
                <c:pt idx="194">
                  <c:v>1946</c:v>
                </c:pt>
                <c:pt idx="195">
                  <c:v>1620</c:v>
                </c:pt>
                <c:pt idx="196">
                  <c:v>1347</c:v>
                </c:pt>
                <c:pt idx="197">
                  <c:v>1074</c:v>
                </c:pt>
                <c:pt idx="198">
                  <c:v>800</c:v>
                </c:pt>
                <c:pt idx="199">
                  <c:v>800</c:v>
                </c:pt>
                <c:pt idx="200">
                  <c:v>800</c:v>
                </c:pt>
                <c:pt idx="201">
                  <c:v>800</c:v>
                </c:pt>
                <c:pt idx="202">
                  <c:v>800</c:v>
                </c:pt>
                <c:pt idx="203">
                  <c:v>800</c:v>
                </c:pt>
                <c:pt idx="204">
                  <c:v>800</c:v>
                </c:pt>
                <c:pt idx="205">
                  <c:v>800</c:v>
                </c:pt>
                <c:pt idx="206">
                  <c:v>800</c:v>
                </c:pt>
                <c:pt idx="207">
                  <c:v>800</c:v>
                </c:pt>
                <c:pt idx="208">
                  <c:v>800</c:v>
                </c:pt>
                <c:pt idx="209">
                  <c:v>800</c:v>
                </c:pt>
                <c:pt idx="210">
                  <c:v>800</c:v>
                </c:pt>
                <c:pt idx="211">
                  <c:v>800</c:v>
                </c:pt>
                <c:pt idx="212">
                  <c:v>800</c:v>
                </c:pt>
                <c:pt idx="213">
                  <c:v>800</c:v>
                </c:pt>
                <c:pt idx="214">
                  <c:v>800</c:v>
                </c:pt>
                <c:pt idx="215">
                  <c:v>800</c:v>
                </c:pt>
                <c:pt idx="216">
                  <c:v>800</c:v>
                </c:pt>
                <c:pt idx="217">
                  <c:v>730</c:v>
                </c:pt>
                <c:pt idx="218">
                  <c:v>660</c:v>
                </c:pt>
                <c:pt idx="219">
                  <c:v>590</c:v>
                </c:pt>
                <c:pt idx="220">
                  <c:v>510</c:v>
                </c:pt>
                <c:pt idx="221">
                  <c:v>430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8-4773-A63A-3221B5CE2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'[12]19950617'!$A$2:$A$95</c:f>
              <c:numCache>
                <c:formatCode>General</c:formatCode>
                <c:ptCount val="94"/>
                <c:pt idx="0">
                  <c:v>694</c:v>
                </c:pt>
                <c:pt idx="1">
                  <c:v>811</c:v>
                </c:pt>
                <c:pt idx="2">
                  <c:v>928</c:v>
                </c:pt>
                <c:pt idx="3">
                  <c:v>1046</c:v>
                </c:pt>
                <c:pt idx="4">
                  <c:v>995</c:v>
                </c:pt>
                <c:pt idx="5">
                  <c:v>944</c:v>
                </c:pt>
                <c:pt idx="6">
                  <c:v>892</c:v>
                </c:pt>
                <c:pt idx="7">
                  <c:v>1024</c:v>
                </c:pt>
                <c:pt idx="8">
                  <c:v>1156</c:v>
                </c:pt>
                <c:pt idx="9">
                  <c:v>1288</c:v>
                </c:pt>
                <c:pt idx="10">
                  <c:v>1540</c:v>
                </c:pt>
                <c:pt idx="11">
                  <c:v>1792</c:v>
                </c:pt>
                <c:pt idx="12">
                  <c:v>2044</c:v>
                </c:pt>
                <c:pt idx="13">
                  <c:v>2293</c:v>
                </c:pt>
                <c:pt idx="14">
                  <c:v>2542</c:v>
                </c:pt>
                <c:pt idx="15">
                  <c:v>2790</c:v>
                </c:pt>
                <c:pt idx="16">
                  <c:v>2777</c:v>
                </c:pt>
                <c:pt idx="17">
                  <c:v>2764</c:v>
                </c:pt>
                <c:pt idx="18">
                  <c:v>2750</c:v>
                </c:pt>
                <c:pt idx="19">
                  <c:v>2550</c:v>
                </c:pt>
                <c:pt idx="20">
                  <c:v>2350</c:v>
                </c:pt>
                <c:pt idx="21">
                  <c:v>2149</c:v>
                </c:pt>
                <c:pt idx="22">
                  <c:v>2316</c:v>
                </c:pt>
                <c:pt idx="23">
                  <c:v>2483</c:v>
                </c:pt>
                <c:pt idx="24">
                  <c:v>2650</c:v>
                </c:pt>
                <c:pt idx="25">
                  <c:v>2513</c:v>
                </c:pt>
                <c:pt idx="26">
                  <c:v>2376</c:v>
                </c:pt>
                <c:pt idx="27">
                  <c:v>2240</c:v>
                </c:pt>
                <c:pt idx="28">
                  <c:v>2473</c:v>
                </c:pt>
                <c:pt idx="29">
                  <c:v>2706</c:v>
                </c:pt>
                <c:pt idx="30">
                  <c:v>2940</c:v>
                </c:pt>
                <c:pt idx="31">
                  <c:v>3129</c:v>
                </c:pt>
                <c:pt idx="32">
                  <c:v>3318</c:v>
                </c:pt>
                <c:pt idx="33">
                  <c:v>3508</c:v>
                </c:pt>
                <c:pt idx="34">
                  <c:v>3599</c:v>
                </c:pt>
                <c:pt idx="35">
                  <c:v>3690</c:v>
                </c:pt>
                <c:pt idx="36">
                  <c:v>3780</c:v>
                </c:pt>
                <c:pt idx="37">
                  <c:v>3932</c:v>
                </c:pt>
                <c:pt idx="38">
                  <c:v>4084</c:v>
                </c:pt>
                <c:pt idx="39">
                  <c:v>4235</c:v>
                </c:pt>
                <c:pt idx="40">
                  <c:v>4083</c:v>
                </c:pt>
                <c:pt idx="41">
                  <c:v>3931</c:v>
                </c:pt>
                <c:pt idx="42">
                  <c:v>3780</c:v>
                </c:pt>
                <c:pt idx="43">
                  <c:v>3523</c:v>
                </c:pt>
                <c:pt idx="44">
                  <c:v>3266</c:v>
                </c:pt>
                <c:pt idx="45">
                  <c:v>3010</c:v>
                </c:pt>
                <c:pt idx="46">
                  <c:v>2952</c:v>
                </c:pt>
                <c:pt idx="47">
                  <c:v>2894</c:v>
                </c:pt>
                <c:pt idx="48">
                  <c:v>2835</c:v>
                </c:pt>
                <c:pt idx="49">
                  <c:v>2763</c:v>
                </c:pt>
                <c:pt idx="50">
                  <c:v>2691</c:v>
                </c:pt>
                <c:pt idx="51">
                  <c:v>2620</c:v>
                </c:pt>
                <c:pt idx="52">
                  <c:v>2303</c:v>
                </c:pt>
                <c:pt idx="53">
                  <c:v>1986</c:v>
                </c:pt>
                <c:pt idx="54">
                  <c:v>1670</c:v>
                </c:pt>
                <c:pt idx="55">
                  <c:v>1720</c:v>
                </c:pt>
                <c:pt idx="56">
                  <c:v>1770</c:v>
                </c:pt>
                <c:pt idx="57">
                  <c:v>1821</c:v>
                </c:pt>
                <c:pt idx="58">
                  <c:v>1492</c:v>
                </c:pt>
                <c:pt idx="59">
                  <c:v>1163</c:v>
                </c:pt>
                <c:pt idx="60">
                  <c:v>833</c:v>
                </c:pt>
                <c:pt idx="61">
                  <c:v>921</c:v>
                </c:pt>
                <c:pt idx="62">
                  <c:v>1009</c:v>
                </c:pt>
                <c:pt idx="63">
                  <c:v>1097</c:v>
                </c:pt>
                <c:pt idx="64">
                  <c:v>1031</c:v>
                </c:pt>
                <c:pt idx="65">
                  <c:v>965</c:v>
                </c:pt>
                <c:pt idx="66">
                  <c:v>900</c:v>
                </c:pt>
                <c:pt idx="67">
                  <c:v>867</c:v>
                </c:pt>
                <c:pt idx="68">
                  <c:v>834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790</c:v>
                </c:pt>
                <c:pt idx="74">
                  <c:v>780</c:v>
                </c:pt>
                <c:pt idx="75">
                  <c:v>770</c:v>
                </c:pt>
                <c:pt idx="76">
                  <c:v>760</c:v>
                </c:pt>
                <c:pt idx="77">
                  <c:v>750</c:v>
                </c:pt>
                <c:pt idx="78">
                  <c:v>740</c:v>
                </c:pt>
                <c:pt idx="79">
                  <c:v>705</c:v>
                </c:pt>
                <c:pt idx="80">
                  <c:v>670</c:v>
                </c:pt>
                <c:pt idx="81">
                  <c:v>635</c:v>
                </c:pt>
                <c:pt idx="82">
                  <c:v>635</c:v>
                </c:pt>
                <c:pt idx="83">
                  <c:v>635</c:v>
                </c:pt>
                <c:pt idx="84">
                  <c:v>635</c:v>
                </c:pt>
                <c:pt idx="85">
                  <c:v>635</c:v>
                </c:pt>
                <c:pt idx="86">
                  <c:v>635</c:v>
                </c:pt>
                <c:pt idx="87">
                  <c:v>635</c:v>
                </c:pt>
                <c:pt idx="88">
                  <c:v>657</c:v>
                </c:pt>
                <c:pt idx="89">
                  <c:v>679</c:v>
                </c:pt>
                <c:pt idx="90">
                  <c:v>700</c:v>
                </c:pt>
                <c:pt idx="91">
                  <c:v>620</c:v>
                </c:pt>
                <c:pt idx="92">
                  <c:v>540</c:v>
                </c:pt>
                <c:pt idx="93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0-4B2C-8422-914509ECDC0F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'[12]19950617'!$B$2:$B$95</c:f>
              <c:numCache>
                <c:formatCode>General</c:formatCode>
                <c:ptCount val="94"/>
                <c:pt idx="0">
                  <c:v>100</c:v>
                </c:pt>
                <c:pt idx="1">
                  <c:v>85</c:v>
                </c:pt>
                <c:pt idx="2">
                  <c:v>70</c:v>
                </c:pt>
                <c:pt idx="3">
                  <c:v>56</c:v>
                </c:pt>
                <c:pt idx="4">
                  <c:v>49</c:v>
                </c:pt>
                <c:pt idx="5">
                  <c:v>42</c:v>
                </c:pt>
                <c:pt idx="6">
                  <c:v>34</c:v>
                </c:pt>
                <c:pt idx="7">
                  <c:v>56</c:v>
                </c:pt>
                <c:pt idx="8">
                  <c:v>78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137</c:v>
                </c:pt>
                <c:pt idx="14">
                  <c:v>144</c:v>
                </c:pt>
                <c:pt idx="15">
                  <c:v>150</c:v>
                </c:pt>
                <c:pt idx="16">
                  <c:v>480</c:v>
                </c:pt>
                <c:pt idx="17">
                  <c:v>810</c:v>
                </c:pt>
                <c:pt idx="18">
                  <c:v>1140</c:v>
                </c:pt>
                <c:pt idx="19">
                  <c:v>1371</c:v>
                </c:pt>
                <c:pt idx="20">
                  <c:v>1602</c:v>
                </c:pt>
                <c:pt idx="21">
                  <c:v>1834</c:v>
                </c:pt>
                <c:pt idx="22">
                  <c:v>2156</c:v>
                </c:pt>
                <c:pt idx="23">
                  <c:v>2478</c:v>
                </c:pt>
                <c:pt idx="24">
                  <c:v>2800</c:v>
                </c:pt>
                <c:pt idx="25">
                  <c:v>2800</c:v>
                </c:pt>
                <c:pt idx="26">
                  <c:v>2800</c:v>
                </c:pt>
                <c:pt idx="27">
                  <c:v>2800</c:v>
                </c:pt>
                <c:pt idx="28">
                  <c:v>2800</c:v>
                </c:pt>
                <c:pt idx="29">
                  <c:v>2800</c:v>
                </c:pt>
                <c:pt idx="30">
                  <c:v>2800</c:v>
                </c:pt>
                <c:pt idx="31">
                  <c:v>2908</c:v>
                </c:pt>
                <c:pt idx="32">
                  <c:v>3016</c:v>
                </c:pt>
                <c:pt idx="33">
                  <c:v>3123</c:v>
                </c:pt>
                <c:pt idx="34">
                  <c:v>3249</c:v>
                </c:pt>
                <c:pt idx="35">
                  <c:v>3375</c:v>
                </c:pt>
                <c:pt idx="36">
                  <c:v>3500</c:v>
                </c:pt>
                <c:pt idx="37">
                  <c:v>3500</c:v>
                </c:pt>
                <c:pt idx="38">
                  <c:v>3500</c:v>
                </c:pt>
                <c:pt idx="39">
                  <c:v>3500</c:v>
                </c:pt>
                <c:pt idx="40">
                  <c:v>3500</c:v>
                </c:pt>
                <c:pt idx="41">
                  <c:v>3500</c:v>
                </c:pt>
                <c:pt idx="42">
                  <c:v>3500</c:v>
                </c:pt>
                <c:pt idx="43">
                  <c:v>3500</c:v>
                </c:pt>
                <c:pt idx="44">
                  <c:v>3500</c:v>
                </c:pt>
                <c:pt idx="45">
                  <c:v>3500</c:v>
                </c:pt>
                <c:pt idx="46">
                  <c:v>3500</c:v>
                </c:pt>
                <c:pt idx="47">
                  <c:v>3500</c:v>
                </c:pt>
                <c:pt idx="48">
                  <c:v>3500</c:v>
                </c:pt>
                <c:pt idx="49">
                  <c:v>3417</c:v>
                </c:pt>
                <c:pt idx="50">
                  <c:v>3334</c:v>
                </c:pt>
                <c:pt idx="51">
                  <c:v>3250</c:v>
                </c:pt>
                <c:pt idx="52">
                  <c:v>2833</c:v>
                </c:pt>
                <c:pt idx="53">
                  <c:v>2416</c:v>
                </c:pt>
                <c:pt idx="54">
                  <c:v>2000</c:v>
                </c:pt>
                <c:pt idx="55">
                  <c:v>1962</c:v>
                </c:pt>
                <c:pt idx="56">
                  <c:v>1924</c:v>
                </c:pt>
                <c:pt idx="57">
                  <c:v>1887</c:v>
                </c:pt>
                <c:pt idx="58">
                  <c:v>1525</c:v>
                </c:pt>
                <c:pt idx="59">
                  <c:v>1163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720</c:v>
                </c:pt>
                <c:pt idx="92">
                  <c:v>640</c:v>
                </c:pt>
                <c:pt idx="93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0-4B2C-8422-914509ECD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'[12]19950627'!$A$2:$A$56</c:f>
              <c:numCache>
                <c:formatCode>General</c:formatCode>
                <c:ptCount val="55"/>
                <c:pt idx="0">
                  <c:v>200</c:v>
                </c:pt>
                <c:pt idx="1">
                  <c:v>233</c:v>
                </c:pt>
                <c:pt idx="2">
                  <c:v>266</c:v>
                </c:pt>
                <c:pt idx="3">
                  <c:v>300</c:v>
                </c:pt>
                <c:pt idx="4">
                  <c:v>515</c:v>
                </c:pt>
                <c:pt idx="5">
                  <c:v>730</c:v>
                </c:pt>
                <c:pt idx="6">
                  <c:v>945</c:v>
                </c:pt>
                <c:pt idx="7">
                  <c:v>999</c:v>
                </c:pt>
                <c:pt idx="8">
                  <c:v>1053</c:v>
                </c:pt>
                <c:pt idx="9">
                  <c:v>1106</c:v>
                </c:pt>
                <c:pt idx="10">
                  <c:v>1217</c:v>
                </c:pt>
                <c:pt idx="11">
                  <c:v>1328</c:v>
                </c:pt>
                <c:pt idx="12">
                  <c:v>1439</c:v>
                </c:pt>
                <c:pt idx="13">
                  <c:v>1461</c:v>
                </c:pt>
                <c:pt idx="14">
                  <c:v>1483</c:v>
                </c:pt>
                <c:pt idx="15">
                  <c:v>1505</c:v>
                </c:pt>
                <c:pt idx="16">
                  <c:v>1604</c:v>
                </c:pt>
                <c:pt idx="17">
                  <c:v>1703</c:v>
                </c:pt>
                <c:pt idx="18">
                  <c:v>1802</c:v>
                </c:pt>
                <c:pt idx="19">
                  <c:v>1741</c:v>
                </c:pt>
                <c:pt idx="20">
                  <c:v>1680</c:v>
                </c:pt>
                <c:pt idx="21">
                  <c:v>1618</c:v>
                </c:pt>
                <c:pt idx="22">
                  <c:v>1513</c:v>
                </c:pt>
                <c:pt idx="23">
                  <c:v>1408</c:v>
                </c:pt>
                <c:pt idx="24">
                  <c:v>1302</c:v>
                </c:pt>
                <c:pt idx="25">
                  <c:v>1290</c:v>
                </c:pt>
                <c:pt idx="26">
                  <c:v>1278</c:v>
                </c:pt>
                <c:pt idx="27">
                  <c:v>1265</c:v>
                </c:pt>
                <c:pt idx="28">
                  <c:v>1321</c:v>
                </c:pt>
                <c:pt idx="29">
                  <c:v>1377</c:v>
                </c:pt>
                <c:pt idx="30">
                  <c:v>1434</c:v>
                </c:pt>
                <c:pt idx="31">
                  <c:v>1388</c:v>
                </c:pt>
                <c:pt idx="32">
                  <c:v>1342</c:v>
                </c:pt>
                <c:pt idx="33">
                  <c:v>1296</c:v>
                </c:pt>
                <c:pt idx="34">
                  <c:v>1241</c:v>
                </c:pt>
                <c:pt idx="35">
                  <c:v>1186</c:v>
                </c:pt>
                <c:pt idx="36">
                  <c:v>1132</c:v>
                </c:pt>
                <c:pt idx="37">
                  <c:v>965</c:v>
                </c:pt>
                <c:pt idx="38">
                  <c:v>798</c:v>
                </c:pt>
                <c:pt idx="39">
                  <c:v>632</c:v>
                </c:pt>
                <c:pt idx="40">
                  <c:v>642</c:v>
                </c:pt>
                <c:pt idx="41">
                  <c:v>652</c:v>
                </c:pt>
                <c:pt idx="42">
                  <c:v>662</c:v>
                </c:pt>
                <c:pt idx="43">
                  <c:v>563</c:v>
                </c:pt>
                <c:pt idx="44">
                  <c:v>464</c:v>
                </c:pt>
                <c:pt idx="45">
                  <c:v>365</c:v>
                </c:pt>
                <c:pt idx="46">
                  <c:v>376</c:v>
                </c:pt>
                <c:pt idx="47">
                  <c:v>387</c:v>
                </c:pt>
                <c:pt idx="48">
                  <c:v>398</c:v>
                </c:pt>
                <c:pt idx="49">
                  <c:v>442</c:v>
                </c:pt>
                <c:pt idx="50">
                  <c:v>486</c:v>
                </c:pt>
                <c:pt idx="51">
                  <c:v>530</c:v>
                </c:pt>
                <c:pt idx="52">
                  <c:v>519</c:v>
                </c:pt>
                <c:pt idx="53">
                  <c:v>508</c:v>
                </c:pt>
                <c:pt idx="54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C-4C9A-807F-AEA6C97155CB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'[12]19950627'!$B$2:$B$56</c:f>
              <c:numCache>
                <c:formatCode>General</c:formatCode>
                <c:ptCount val="5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272</c:v>
                </c:pt>
                <c:pt idx="5">
                  <c:v>344</c:v>
                </c:pt>
                <c:pt idx="6">
                  <c:v>417</c:v>
                </c:pt>
                <c:pt idx="7">
                  <c:v>757</c:v>
                </c:pt>
                <c:pt idx="8">
                  <c:v>1097</c:v>
                </c:pt>
                <c:pt idx="9">
                  <c:v>1436</c:v>
                </c:pt>
                <c:pt idx="10">
                  <c:v>1624</c:v>
                </c:pt>
                <c:pt idx="11">
                  <c:v>1812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1917</c:v>
                </c:pt>
                <c:pt idx="20">
                  <c:v>1834</c:v>
                </c:pt>
                <c:pt idx="21">
                  <c:v>1750</c:v>
                </c:pt>
                <c:pt idx="22">
                  <c:v>1667</c:v>
                </c:pt>
                <c:pt idx="23">
                  <c:v>1584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1410</c:v>
                </c:pt>
                <c:pt idx="32">
                  <c:v>1320</c:v>
                </c:pt>
                <c:pt idx="33">
                  <c:v>1230</c:v>
                </c:pt>
                <c:pt idx="34">
                  <c:v>1153</c:v>
                </c:pt>
                <c:pt idx="35">
                  <c:v>1076</c:v>
                </c:pt>
                <c:pt idx="36">
                  <c:v>1000</c:v>
                </c:pt>
                <c:pt idx="37">
                  <c:v>789</c:v>
                </c:pt>
                <c:pt idx="38">
                  <c:v>578</c:v>
                </c:pt>
                <c:pt idx="39">
                  <c:v>368</c:v>
                </c:pt>
                <c:pt idx="40">
                  <c:v>312</c:v>
                </c:pt>
                <c:pt idx="41">
                  <c:v>256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C-4C9A-807F-AEA6C9715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'[12]19950814'!$A$2:$A$89</c:f>
              <c:numCache>
                <c:formatCode>General</c:formatCode>
                <c:ptCount val="88"/>
                <c:pt idx="0">
                  <c:v>1080</c:v>
                </c:pt>
                <c:pt idx="1">
                  <c:v>1108</c:v>
                </c:pt>
                <c:pt idx="2">
                  <c:v>1136</c:v>
                </c:pt>
                <c:pt idx="3">
                  <c:v>1163</c:v>
                </c:pt>
                <c:pt idx="4">
                  <c:v>1425</c:v>
                </c:pt>
                <c:pt idx="5">
                  <c:v>1687</c:v>
                </c:pt>
                <c:pt idx="6">
                  <c:v>1948</c:v>
                </c:pt>
                <c:pt idx="7">
                  <c:v>2542</c:v>
                </c:pt>
                <c:pt idx="8">
                  <c:v>3136</c:v>
                </c:pt>
                <c:pt idx="9">
                  <c:v>3730</c:v>
                </c:pt>
                <c:pt idx="10">
                  <c:v>3838</c:v>
                </c:pt>
                <c:pt idx="11">
                  <c:v>3946</c:v>
                </c:pt>
                <c:pt idx="12">
                  <c:v>4053</c:v>
                </c:pt>
                <c:pt idx="13">
                  <c:v>4203</c:v>
                </c:pt>
                <c:pt idx="14">
                  <c:v>4353</c:v>
                </c:pt>
                <c:pt idx="15">
                  <c:v>4502</c:v>
                </c:pt>
                <c:pt idx="16">
                  <c:v>4359</c:v>
                </c:pt>
                <c:pt idx="17">
                  <c:v>4216</c:v>
                </c:pt>
                <c:pt idx="18">
                  <c:v>4073</c:v>
                </c:pt>
                <c:pt idx="19">
                  <c:v>4085</c:v>
                </c:pt>
                <c:pt idx="20">
                  <c:v>4097</c:v>
                </c:pt>
                <c:pt idx="21">
                  <c:v>4110</c:v>
                </c:pt>
                <c:pt idx="22">
                  <c:v>4008</c:v>
                </c:pt>
                <c:pt idx="23">
                  <c:v>3906</c:v>
                </c:pt>
                <c:pt idx="24">
                  <c:v>3804</c:v>
                </c:pt>
                <c:pt idx="25">
                  <c:v>3716</c:v>
                </c:pt>
                <c:pt idx="26">
                  <c:v>3628</c:v>
                </c:pt>
                <c:pt idx="27">
                  <c:v>3540</c:v>
                </c:pt>
                <c:pt idx="28">
                  <c:v>3570</c:v>
                </c:pt>
                <c:pt idx="29">
                  <c:v>3600</c:v>
                </c:pt>
                <c:pt idx="30">
                  <c:v>3631</c:v>
                </c:pt>
                <c:pt idx="31">
                  <c:v>3524</c:v>
                </c:pt>
                <c:pt idx="32">
                  <c:v>3417</c:v>
                </c:pt>
                <c:pt idx="33">
                  <c:v>3309</c:v>
                </c:pt>
                <c:pt idx="34">
                  <c:v>3188</c:v>
                </c:pt>
                <c:pt idx="35">
                  <c:v>3067</c:v>
                </c:pt>
                <c:pt idx="36">
                  <c:v>2946</c:v>
                </c:pt>
                <c:pt idx="37">
                  <c:v>2822</c:v>
                </c:pt>
                <c:pt idx="38">
                  <c:v>2698</c:v>
                </c:pt>
                <c:pt idx="39">
                  <c:v>2574</c:v>
                </c:pt>
                <c:pt idx="40">
                  <c:v>2502</c:v>
                </c:pt>
                <c:pt idx="41">
                  <c:v>2430</c:v>
                </c:pt>
                <c:pt idx="42">
                  <c:v>2357</c:v>
                </c:pt>
                <c:pt idx="43">
                  <c:v>2291</c:v>
                </c:pt>
                <c:pt idx="44">
                  <c:v>2225</c:v>
                </c:pt>
                <c:pt idx="45">
                  <c:v>2159</c:v>
                </c:pt>
                <c:pt idx="46">
                  <c:v>2016</c:v>
                </c:pt>
                <c:pt idx="47">
                  <c:v>1873</c:v>
                </c:pt>
                <c:pt idx="48">
                  <c:v>1730</c:v>
                </c:pt>
                <c:pt idx="49">
                  <c:v>1796</c:v>
                </c:pt>
                <c:pt idx="50">
                  <c:v>1862</c:v>
                </c:pt>
                <c:pt idx="51">
                  <c:v>1928</c:v>
                </c:pt>
                <c:pt idx="52">
                  <c:v>2005</c:v>
                </c:pt>
                <c:pt idx="53">
                  <c:v>2082</c:v>
                </c:pt>
                <c:pt idx="54">
                  <c:v>2159</c:v>
                </c:pt>
                <c:pt idx="55">
                  <c:v>1856</c:v>
                </c:pt>
                <c:pt idx="56">
                  <c:v>1553</c:v>
                </c:pt>
                <c:pt idx="57">
                  <c:v>1250</c:v>
                </c:pt>
                <c:pt idx="58">
                  <c:v>1133</c:v>
                </c:pt>
                <c:pt idx="59">
                  <c:v>1016</c:v>
                </c:pt>
                <c:pt idx="60">
                  <c:v>900</c:v>
                </c:pt>
                <c:pt idx="61">
                  <c:v>889</c:v>
                </c:pt>
                <c:pt idx="62">
                  <c:v>878</c:v>
                </c:pt>
                <c:pt idx="63">
                  <c:v>868</c:v>
                </c:pt>
                <c:pt idx="64">
                  <c:v>857</c:v>
                </c:pt>
                <c:pt idx="65">
                  <c:v>846</c:v>
                </c:pt>
                <c:pt idx="66">
                  <c:v>835</c:v>
                </c:pt>
                <c:pt idx="67">
                  <c:v>802</c:v>
                </c:pt>
                <c:pt idx="68">
                  <c:v>769</c:v>
                </c:pt>
                <c:pt idx="69">
                  <c:v>735</c:v>
                </c:pt>
                <c:pt idx="70">
                  <c:v>746</c:v>
                </c:pt>
                <c:pt idx="71">
                  <c:v>757</c:v>
                </c:pt>
                <c:pt idx="72">
                  <c:v>768</c:v>
                </c:pt>
                <c:pt idx="73">
                  <c:v>735</c:v>
                </c:pt>
                <c:pt idx="74">
                  <c:v>702</c:v>
                </c:pt>
                <c:pt idx="75">
                  <c:v>669</c:v>
                </c:pt>
                <c:pt idx="76">
                  <c:v>713</c:v>
                </c:pt>
                <c:pt idx="77">
                  <c:v>757</c:v>
                </c:pt>
                <c:pt idx="78">
                  <c:v>800</c:v>
                </c:pt>
                <c:pt idx="79">
                  <c:v>745</c:v>
                </c:pt>
                <c:pt idx="80">
                  <c:v>690</c:v>
                </c:pt>
                <c:pt idx="81">
                  <c:v>636</c:v>
                </c:pt>
                <c:pt idx="82">
                  <c:v>557</c:v>
                </c:pt>
                <c:pt idx="83">
                  <c:v>478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1-4DA6-A5E8-DE61FA81B095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'[12]19950814'!$B$2:$B$89</c:f>
              <c:numCache>
                <c:formatCode>General</c:formatCode>
                <c:ptCount val="88"/>
                <c:pt idx="0">
                  <c:v>300</c:v>
                </c:pt>
                <c:pt idx="1">
                  <c:v>467</c:v>
                </c:pt>
                <c:pt idx="2">
                  <c:v>634</c:v>
                </c:pt>
                <c:pt idx="3">
                  <c:v>800</c:v>
                </c:pt>
                <c:pt idx="4">
                  <c:v>1018</c:v>
                </c:pt>
                <c:pt idx="5">
                  <c:v>1236</c:v>
                </c:pt>
                <c:pt idx="6">
                  <c:v>1453</c:v>
                </c:pt>
                <c:pt idx="7">
                  <c:v>2113</c:v>
                </c:pt>
                <c:pt idx="8">
                  <c:v>2773</c:v>
                </c:pt>
                <c:pt idx="9">
                  <c:v>3433</c:v>
                </c:pt>
                <c:pt idx="10">
                  <c:v>3739</c:v>
                </c:pt>
                <c:pt idx="11">
                  <c:v>4045</c:v>
                </c:pt>
                <c:pt idx="12">
                  <c:v>4350</c:v>
                </c:pt>
                <c:pt idx="13">
                  <c:v>4467</c:v>
                </c:pt>
                <c:pt idx="14">
                  <c:v>4584</c:v>
                </c:pt>
                <c:pt idx="15">
                  <c:v>4700</c:v>
                </c:pt>
                <c:pt idx="16">
                  <c:v>4700</c:v>
                </c:pt>
                <c:pt idx="17">
                  <c:v>4700</c:v>
                </c:pt>
                <c:pt idx="18">
                  <c:v>4700</c:v>
                </c:pt>
                <c:pt idx="19">
                  <c:v>4558</c:v>
                </c:pt>
                <c:pt idx="20">
                  <c:v>4416</c:v>
                </c:pt>
                <c:pt idx="21">
                  <c:v>4275</c:v>
                </c:pt>
                <c:pt idx="22">
                  <c:v>4250</c:v>
                </c:pt>
                <c:pt idx="23">
                  <c:v>4225</c:v>
                </c:pt>
                <c:pt idx="24">
                  <c:v>4200</c:v>
                </c:pt>
                <c:pt idx="25">
                  <c:v>4200</c:v>
                </c:pt>
                <c:pt idx="26">
                  <c:v>4200</c:v>
                </c:pt>
                <c:pt idx="27">
                  <c:v>4200</c:v>
                </c:pt>
                <c:pt idx="28">
                  <c:v>4142</c:v>
                </c:pt>
                <c:pt idx="29">
                  <c:v>4084</c:v>
                </c:pt>
                <c:pt idx="30">
                  <c:v>4027</c:v>
                </c:pt>
                <c:pt idx="31">
                  <c:v>4085</c:v>
                </c:pt>
                <c:pt idx="32">
                  <c:v>4143</c:v>
                </c:pt>
                <c:pt idx="33">
                  <c:v>4200</c:v>
                </c:pt>
                <c:pt idx="34">
                  <c:v>4200</c:v>
                </c:pt>
                <c:pt idx="35">
                  <c:v>4200</c:v>
                </c:pt>
                <c:pt idx="36">
                  <c:v>4200</c:v>
                </c:pt>
                <c:pt idx="37">
                  <c:v>3548</c:v>
                </c:pt>
                <c:pt idx="38">
                  <c:v>2896</c:v>
                </c:pt>
                <c:pt idx="39">
                  <c:v>2244</c:v>
                </c:pt>
                <c:pt idx="40">
                  <c:v>1963</c:v>
                </c:pt>
                <c:pt idx="41">
                  <c:v>1682</c:v>
                </c:pt>
                <c:pt idx="42">
                  <c:v>1400</c:v>
                </c:pt>
                <c:pt idx="43">
                  <c:v>1400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1306</c:v>
                </c:pt>
                <c:pt idx="56">
                  <c:v>1212</c:v>
                </c:pt>
                <c:pt idx="57">
                  <c:v>1118</c:v>
                </c:pt>
                <c:pt idx="58">
                  <c:v>1079</c:v>
                </c:pt>
                <c:pt idx="59">
                  <c:v>1040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967</c:v>
                </c:pt>
                <c:pt idx="68">
                  <c:v>934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745</c:v>
                </c:pt>
                <c:pt idx="80">
                  <c:v>590</c:v>
                </c:pt>
                <c:pt idx="81">
                  <c:v>436</c:v>
                </c:pt>
                <c:pt idx="82">
                  <c:v>357</c:v>
                </c:pt>
                <c:pt idx="83">
                  <c:v>278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1-4DA6-A5E8-DE61FA81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'[13]19960601'!$A$2:$A$98</c:f>
              <c:numCache>
                <c:formatCode>General</c:formatCode>
                <c:ptCount val="97"/>
                <c:pt idx="0">
                  <c:v>280</c:v>
                </c:pt>
                <c:pt idx="1">
                  <c:v>300</c:v>
                </c:pt>
                <c:pt idx="2">
                  <c:v>320</c:v>
                </c:pt>
                <c:pt idx="3">
                  <c:v>340</c:v>
                </c:pt>
                <c:pt idx="4">
                  <c:v>440</c:v>
                </c:pt>
                <c:pt idx="5">
                  <c:v>540</c:v>
                </c:pt>
                <c:pt idx="6">
                  <c:v>640</c:v>
                </c:pt>
                <c:pt idx="7">
                  <c:v>760</c:v>
                </c:pt>
                <c:pt idx="8">
                  <c:v>880</c:v>
                </c:pt>
                <c:pt idx="9">
                  <c:v>1000</c:v>
                </c:pt>
                <c:pt idx="10">
                  <c:v>1133</c:v>
                </c:pt>
                <c:pt idx="11">
                  <c:v>1266</c:v>
                </c:pt>
                <c:pt idx="12">
                  <c:v>1400</c:v>
                </c:pt>
                <c:pt idx="13">
                  <c:v>1620</c:v>
                </c:pt>
                <c:pt idx="14">
                  <c:v>1840</c:v>
                </c:pt>
                <c:pt idx="15">
                  <c:v>2060</c:v>
                </c:pt>
                <c:pt idx="16">
                  <c:v>2190</c:v>
                </c:pt>
                <c:pt idx="17">
                  <c:v>2320</c:v>
                </c:pt>
                <c:pt idx="18">
                  <c:v>2450</c:v>
                </c:pt>
                <c:pt idx="19">
                  <c:v>2393</c:v>
                </c:pt>
                <c:pt idx="20">
                  <c:v>2336</c:v>
                </c:pt>
                <c:pt idx="21">
                  <c:v>2280</c:v>
                </c:pt>
                <c:pt idx="22">
                  <c:v>2307</c:v>
                </c:pt>
                <c:pt idx="23">
                  <c:v>2334</c:v>
                </c:pt>
                <c:pt idx="24">
                  <c:v>2360</c:v>
                </c:pt>
                <c:pt idx="25">
                  <c:v>2333</c:v>
                </c:pt>
                <c:pt idx="26">
                  <c:v>2306</c:v>
                </c:pt>
                <c:pt idx="27">
                  <c:v>2280</c:v>
                </c:pt>
                <c:pt idx="28">
                  <c:v>2180</c:v>
                </c:pt>
                <c:pt idx="29">
                  <c:v>2080</c:v>
                </c:pt>
                <c:pt idx="30">
                  <c:v>1980</c:v>
                </c:pt>
                <c:pt idx="31">
                  <c:v>1930</c:v>
                </c:pt>
                <c:pt idx="32">
                  <c:v>1880</c:v>
                </c:pt>
                <c:pt idx="33">
                  <c:v>1830</c:v>
                </c:pt>
                <c:pt idx="34">
                  <c:v>1830</c:v>
                </c:pt>
                <c:pt idx="35">
                  <c:v>1830</c:v>
                </c:pt>
                <c:pt idx="36">
                  <c:v>1830</c:v>
                </c:pt>
                <c:pt idx="37">
                  <c:v>1832</c:v>
                </c:pt>
                <c:pt idx="38">
                  <c:v>1834</c:v>
                </c:pt>
                <c:pt idx="39">
                  <c:v>1835</c:v>
                </c:pt>
                <c:pt idx="40">
                  <c:v>1837</c:v>
                </c:pt>
                <c:pt idx="41">
                  <c:v>1839</c:v>
                </c:pt>
                <c:pt idx="42">
                  <c:v>1840</c:v>
                </c:pt>
                <c:pt idx="43">
                  <c:v>1820</c:v>
                </c:pt>
                <c:pt idx="44">
                  <c:v>1800</c:v>
                </c:pt>
                <c:pt idx="45">
                  <c:v>1780</c:v>
                </c:pt>
                <c:pt idx="46">
                  <c:v>1663</c:v>
                </c:pt>
                <c:pt idx="47">
                  <c:v>1546</c:v>
                </c:pt>
                <c:pt idx="48">
                  <c:v>1430</c:v>
                </c:pt>
                <c:pt idx="49">
                  <c:v>1297</c:v>
                </c:pt>
                <c:pt idx="50">
                  <c:v>1164</c:v>
                </c:pt>
                <c:pt idx="51">
                  <c:v>1030</c:v>
                </c:pt>
                <c:pt idx="52">
                  <c:v>983</c:v>
                </c:pt>
                <c:pt idx="53">
                  <c:v>936</c:v>
                </c:pt>
                <c:pt idx="54">
                  <c:v>890</c:v>
                </c:pt>
                <c:pt idx="55">
                  <c:v>857</c:v>
                </c:pt>
                <c:pt idx="56">
                  <c:v>824</c:v>
                </c:pt>
                <c:pt idx="57">
                  <c:v>790</c:v>
                </c:pt>
                <c:pt idx="58">
                  <c:v>773</c:v>
                </c:pt>
                <c:pt idx="59">
                  <c:v>756</c:v>
                </c:pt>
                <c:pt idx="60">
                  <c:v>740</c:v>
                </c:pt>
                <c:pt idx="61">
                  <c:v>707</c:v>
                </c:pt>
                <c:pt idx="62">
                  <c:v>674</c:v>
                </c:pt>
                <c:pt idx="63">
                  <c:v>640</c:v>
                </c:pt>
                <c:pt idx="64">
                  <c:v>620</c:v>
                </c:pt>
                <c:pt idx="65">
                  <c:v>600</c:v>
                </c:pt>
                <c:pt idx="66">
                  <c:v>580</c:v>
                </c:pt>
                <c:pt idx="67">
                  <c:v>563</c:v>
                </c:pt>
                <c:pt idx="68">
                  <c:v>546</c:v>
                </c:pt>
                <c:pt idx="69">
                  <c:v>530</c:v>
                </c:pt>
                <c:pt idx="70">
                  <c:v>517</c:v>
                </c:pt>
                <c:pt idx="71">
                  <c:v>504</c:v>
                </c:pt>
                <c:pt idx="72">
                  <c:v>490</c:v>
                </c:pt>
                <c:pt idx="73">
                  <c:v>477</c:v>
                </c:pt>
                <c:pt idx="74">
                  <c:v>464</c:v>
                </c:pt>
                <c:pt idx="75">
                  <c:v>450</c:v>
                </c:pt>
                <c:pt idx="76">
                  <c:v>440</c:v>
                </c:pt>
                <c:pt idx="77">
                  <c:v>430</c:v>
                </c:pt>
                <c:pt idx="78">
                  <c:v>420</c:v>
                </c:pt>
                <c:pt idx="79">
                  <c:v>407</c:v>
                </c:pt>
                <c:pt idx="80">
                  <c:v>394</c:v>
                </c:pt>
                <c:pt idx="81">
                  <c:v>380</c:v>
                </c:pt>
                <c:pt idx="82">
                  <c:v>367</c:v>
                </c:pt>
                <c:pt idx="83">
                  <c:v>354</c:v>
                </c:pt>
                <c:pt idx="84">
                  <c:v>340</c:v>
                </c:pt>
                <c:pt idx="85">
                  <c:v>327</c:v>
                </c:pt>
                <c:pt idx="86">
                  <c:v>314</c:v>
                </c:pt>
                <c:pt idx="87">
                  <c:v>300</c:v>
                </c:pt>
                <c:pt idx="88">
                  <c:v>267</c:v>
                </c:pt>
                <c:pt idx="89">
                  <c:v>234</c:v>
                </c:pt>
                <c:pt idx="90">
                  <c:v>200</c:v>
                </c:pt>
                <c:pt idx="91">
                  <c:v>210</c:v>
                </c:pt>
                <c:pt idx="92">
                  <c:v>220</c:v>
                </c:pt>
                <c:pt idx="93">
                  <c:v>230</c:v>
                </c:pt>
                <c:pt idx="94">
                  <c:v>263</c:v>
                </c:pt>
                <c:pt idx="95">
                  <c:v>296</c:v>
                </c:pt>
                <c:pt idx="96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7-4FAE-9CEF-574664530C01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'[13]19960601'!$B$2:$B$98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</c:v>
                </c:pt>
                <c:pt idx="11">
                  <c:v>66</c:v>
                </c:pt>
                <c:pt idx="12">
                  <c:v>100</c:v>
                </c:pt>
                <c:pt idx="13">
                  <c:v>67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23</c:v>
                </c:pt>
                <c:pt idx="26">
                  <c:v>46</c:v>
                </c:pt>
                <c:pt idx="27">
                  <c:v>70</c:v>
                </c:pt>
                <c:pt idx="28">
                  <c:v>63</c:v>
                </c:pt>
                <c:pt idx="29">
                  <c:v>56</c:v>
                </c:pt>
                <c:pt idx="30">
                  <c:v>50</c:v>
                </c:pt>
                <c:pt idx="31">
                  <c:v>87</c:v>
                </c:pt>
                <c:pt idx="32">
                  <c:v>124</c:v>
                </c:pt>
                <c:pt idx="33">
                  <c:v>160</c:v>
                </c:pt>
                <c:pt idx="34">
                  <c:v>173</c:v>
                </c:pt>
                <c:pt idx="35">
                  <c:v>186</c:v>
                </c:pt>
                <c:pt idx="36">
                  <c:v>200</c:v>
                </c:pt>
                <c:pt idx="37">
                  <c:v>267</c:v>
                </c:pt>
                <c:pt idx="38">
                  <c:v>334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533</c:v>
                </c:pt>
                <c:pt idx="44">
                  <c:v>666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633</c:v>
                </c:pt>
                <c:pt idx="71">
                  <c:v>466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267</c:v>
                </c:pt>
                <c:pt idx="80">
                  <c:v>234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167</c:v>
                </c:pt>
                <c:pt idx="89">
                  <c:v>134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7-4FAE-9CEF-57466453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'[14]19970613'!$A$2:$A$84</c:f>
              <c:numCache>
                <c:formatCode>General</c:formatCode>
                <c:ptCount val="83"/>
                <c:pt idx="0">
                  <c:v>800</c:v>
                </c:pt>
                <c:pt idx="1">
                  <c:v>700</c:v>
                </c:pt>
                <c:pt idx="2">
                  <c:v>900</c:v>
                </c:pt>
                <c:pt idx="3">
                  <c:v>700</c:v>
                </c:pt>
                <c:pt idx="4">
                  <c:v>900</c:v>
                </c:pt>
                <c:pt idx="5">
                  <c:v>900</c:v>
                </c:pt>
                <c:pt idx="6">
                  <c:v>1100</c:v>
                </c:pt>
                <c:pt idx="7">
                  <c:v>1500</c:v>
                </c:pt>
                <c:pt idx="8">
                  <c:v>1000</c:v>
                </c:pt>
                <c:pt idx="9">
                  <c:v>1300</c:v>
                </c:pt>
                <c:pt idx="10">
                  <c:v>1400</c:v>
                </c:pt>
                <c:pt idx="11">
                  <c:v>1100</c:v>
                </c:pt>
                <c:pt idx="12">
                  <c:v>1400</c:v>
                </c:pt>
                <c:pt idx="13">
                  <c:v>800</c:v>
                </c:pt>
                <c:pt idx="14">
                  <c:v>1100</c:v>
                </c:pt>
                <c:pt idx="15">
                  <c:v>780</c:v>
                </c:pt>
                <c:pt idx="16">
                  <c:v>1170</c:v>
                </c:pt>
                <c:pt idx="17">
                  <c:v>880</c:v>
                </c:pt>
                <c:pt idx="18">
                  <c:v>1170</c:v>
                </c:pt>
                <c:pt idx="19">
                  <c:v>980</c:v>
                </c:pt>
                <c:pt idx="20">
                  <c:v>1270</c:v>
                </c:pt>
                <c:pt idx="21">
                  <c:v>880</c:v>
                </c:pt>
                <c:pt idx="22">
                  <c:v>1080</c:v>
                </c:pt>
                <c:pt idx="23">
                  <c:v>1080</c:v>
                </c:pt>
                <c:pt idx="24">
                  <c:v>880</c:v>
                </c:pt>
                <c:pt idx="25">
                  <c:v>980</c:v>
                </c:pt>
                <c:pt idx="26">
                  <c:v>1080</c:v>
                </c:pt>
                <c:pt idx="27">
                  <c:v>790</c:v>
                </c:pt>
                <c:pt idx="28">
                  <c:v>980</c:v>
                </c:pt>
                <c:pt idx="29">
                  <c:v>690</c:v>
                </c:pt>
                <c:pt idx="30">
                  <c:v>690</c:v>
                </c:pt>
                <c:pt idx="31">
                  <c:v>790</c:v>
                </c:pt>
                <c:pt idx="32">
                  <c:v>700</c:v>
                </c:pt>
                <c:pt idx="33">
                  <c:v>710</c:v>
                </c:pt>
                <c:pt idx="34">
                  <c:v>390</c:v>
                </c:pt>
                <c:pt idx="35">
                  <c:v>590</c:v>
                </c:pt>
                <c:pt idx="36">
                  <c:v>300</c:v>
                </c:pt>
                <c:pt idx="37">
                  <c:v>490</c:v>
                </c:pt>
                <c:pt idx="38">
                  <c:v>390</c:v>
                </c:pt>
                <c:pt idx="39">
                  <c:v>590</c:v>
                </c:pt>
                <c:pt idx="40">
                  <c:v>590</c:v>
                </c:pt>
                <c:pt idx="41">
                  <c:v>690</c:v>
                </c:pt>
                <c:pt idx="42">
                  <c:v>690</c:v>
                </c:pt>
                <c:pt idx="43">
                  <c:v>940</c:v>
                </c:pt>
                <c:pt idx="44">
                  <c:v>1190</c:v>
                </c:pt>
                <c:pt idx="45">
                  <c:v>1090</c:v>
                </c:pt>
                <c:pt idx="46">
                  <c:v>1190</c:v>
                </c:pt>
                <c:pt idx="47">
                  <c:v>1190</c:v>
                </c:pt>
                <c:pt idx="48">
                  <c:v>1090</c:v>
                </c:pt>
                <c:pt idx="49">
                  <c:v>1190</c:v>
                </c:pt>
                <c:pt idx="50">
                  <c:v>1590</c:v>
                </c:pt>
                <c:pt idx="51">
                  <c:v>1490</c:v>
                </c:pt>
                <c:pt idx="52">
                  <c:v>1790</c:v>
                </c:pt>
                <c:pt idx="53">
                  <c:v>1960</c:v>
                </c:pt>
                <c:pt idx="54">
                  <c:v>1170</c:v>
                </c:pt>
                <c:pt idx="55">
                  <c:v>2690</c:v>
                </c:pt>
                <c:pt idx="56">
                  <c:v>1040</c:v>
                </c:pt>
                <c:pt idx="57">
                  <c:v>1820</c:v>
                </c:pt>
                <c:pt idx="58">
                  <c:v>1620</c:v>
                </c:pt>
                <c:pt idx="59">
                  <c:v>1820</c:v>
                </c:pt>
                <c:pt idx="60">
                  <c:v>1620</c:v>
                </c:pt>
                <c:pt idx="61">
                  <c:v>1720</c:v>
                </c:pt>
                <c:pt idx="62">
                  <c:v>1430</c:v>
                </c:pt>
                <c:pt idx="63">
                  <c:v>1620</c:v>
                </c:pt>
                <c:pt idx="64">
                  <c:v>1430</c:v>
                </c:pt>
                <c:pt idx="65">
                  <c:v>1430</c:v>
                </c:pt>
                <c:pt idx="66">
                  <c:v>1230</c:v>
                </c:pt>
                <c:pt idx="67">
                  <c:v>1330</c:v>
                </c:pt>
                <c:pt idx="68">
                  <c:v>1360</c:v>
                </c:pt>
                <c:pt idx="69">
                  <c:v>520</c:v>
                </c:pt>
                <c:pt idx="70">
                  <c:v>1290</c:v>
                </c:pt>
                <c:pt idx="71">
                  <c:v>520</c:v>
                </c:pt>
                <c:pt idx="72">
                  <c:v>1100</c:v>
                </c:pt>
                <c:pt idx="73">
                  <c:v>990</c:v>
                </c:pt>
                <c:pt idx="74">
                  <c:v>767</c:v>
                </c:pt>
                <c:pt idx="75">
                  <c:v>667</c:v>
                </c:pt>
                <c:pt idx="76">
                  <c:v>750</c:v>
                </c:pt>
                <c:pt idx="77">
                  <c:v>833</c:v>
                </c:pt>
                <c:pt idx="78">
                  <c:v>1033</c:v>
                </c:pt>
                <c:pt idx="79">
                  <c:v>620</c:v>
                </c:pt>
                <c:pt idx="80">
                  <c:v>1167</c:v>
                </c:pt>
                <c:pt idx="81">
                  <c:v>1567</c:v>
                </c:pt>
                <c:pt idx="82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4-4870-9744-B65831B4A0DB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'[14]19970613'!$B$2:$B$84</c:f>
              <c:numCache>
                <c:formatCode>General</c:formatCode>
                <c:ptCount val="8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100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1600</c:v>
                </c:pt>
                <c:pt idx="52">
                  <c:v>2000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1100</c:v>
                </c:pt>
                <c:pt idx="68">
                  <c:v>1100</c:v>
                </c:pt>
                <c:pt idx="69">
                  <c:v>1100</c:v>
                </c:pt>
                <c:pt idx="70">
                  <c:v>1100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4-4870-9744-B65831B4A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'[14]19970712'!$A$2:$A$116</c:f>
              <c:numCache>
                <c:formatCode>General</c:formatCode>
                <c:ptCount val="115"/>
                <c:pt idx="0">
                  <c:v>603</c:v>
                </c:pt>
                <c:pt idx="1">
                  <c:v>710</c:v>
                </c:pt>
                <c:pt idx="2">
                  <c:v>900</c:v>
                </c:pt>
                <c:pt idx="3">
                  <c:v>810</c:v>
                </c:pt>
                <c:pt idx="4">
                  <c:v>810</c:v>
                </c:pt>
                <c:pt idx="5">
                  <c:v>840</c:v>
                </c:pt>
                <c:pt idx="6">
                  <c:v>700</c:v>
                </c:pt>
                <c:pt idx="7">
                  <c:v>600</c:v>
                </c:pt>
                <c:pt idx="8">
                  <c:v>890</c:v>
                </c:pt>
                <c:pt idx="9">
                  <c:v>700</c:v>
                </c:pt>
                <c:pt idx="10">
                  <c:v>860</c:v>
                </c:pt>
                <c:pt idx="11">
                  <c:v>700</c:v>
                </c:pt>
                <c:pt idx="12">
                  <c:v>990</c:v>
                </c:pt>
                <c:pt idx="13">
                  <c:v>700</c:v>
                </c:pt>
                <c:pt idx="14">
                  <c:v>890</c:v>
                </c:pt>
                <c:pt idx="15">
                  <c:v>700</c:v>
                </c:pt>
                <c:pt idx="16">
                  <c:v>800</c:v>
                </c:pt>
                <c:pt idx="17">
                  <c:v>700</c:v>
                </c:pt>
                <c:pt idx="18">
                  <c:v>700</c:v>
                </c:pt>
                <c:pt idx="19">
                  <c:v>390</c:v>
                </c:pt>
                <c:pt idx="20">
                  <c:v>490</c:v>
                </c:pt>
                <c:pt idx="21">
                  <c:v>780</c:v>
                </c:pt>
                <c:pt idx="22">
                  <c:v>880</c:v>
                </c:pt>
                <c:pt idx="23">
                  <c:v>1350</c:v>
                </c:pt>
                <c:pt idx="24">
                  <c:v>1390</c:v>
                </c:pt>
                <c:pt idx="25">
                  <c:v>1600</c:v>
                </c:pt>
                <c:pt idx="26">
                  <c:v>1310</c:v>
                </c:pt>
                <c:pt idx="27">
                  <c:v>1500</c:v>
                </c:pt>
                <c:pt idx="28">
                  <c:v>1600</c:v>
                </c:pt>
                <c:pt idx="29">
                  <c:v>1500</c:v>
                </c:pt>
                <c:pt idx="30">
                  <c:v>1600</c:v>
                </c:pt>
                <c:pt idx="31">
                  <c:v>1400</c:v>
                </c:pt>
                <c:pt idx="32">
                  <c:v>1500</c:v>
                </c:pt>
                <c:pt idx="33">
                  <c:v>1600</c:v>
                </c:pt>
                <c:pt idx="34">
                  <c:v>1210</c:v>
                </c:pt>
                <c:pt idx="35">
                  <c:v>1500</c:v>
                </c:pt>
                <c:pt idx="36">
                  <c:v>1210</c:v>
                </c:pt>
                <c:pt idx="37">
                  <c:v>1210</c:v>
                </c:pt>
                <c:pt idx="38">
                  <c:v>1110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620</c:v>
                </c:pt>
                <c:pt idx="43">
                  <c:v>1010</c:v>
                </c:pt>
                <c:pt idx="44">
                  <c:v>1210</c:v>
                </c:pt>
                <c:pt idx="45">
                  <c:v>1210</c:v>
                </c:pt>
                <c:pt idx="46">
                  <c:v>1210</c:v>
                </c:pt>
                <c:pt idx="47">
                  <c:v>1210</c:v>
                </c:pt>
                <c:pt idx="48">
                  <c:v>1210</c:v>
                </c:pt>
                <c:pt idx="49">
                  <c:v>1210</c:v>
                </c:pt>
                <c:pt idx="50">
                  <c:v>1310</c:v>
                </c:pt>
                <c:pt idx="51">
                  <c:v>1260</c:v>
                </c:pt>
                <c:pt idx="52">
                  <c:v>1090</c:v>
                </c:pt>
                <c:pt idx="53">
                  <c:v>1380</c:v>
                </c:pt>
                <c:pt idx="54">
                  <c:v>890</c:v>
                </c:pt>
                <c:pt idx="55">
                  <c:v>1190</c:v>
                </c:pt>
                <c:pt idx="56">
                  <c:v>990</c:v>
                </c:pt>
                <c:pt idx="57">
                  <c:v>1090</c:v>
                </c:pt>
                <c:pt idx="58">
                  <c:v>990</c:v>
                </c:pt>
                <c:pt idx="59">
                  <c:v>1190</c:v>
                </c:pt>
                <c:pt idx="60">
                  <c:v>800</c:v>
                </c:pt>
                <c:pt idx="61">
                  <c:v>990</c:v>
                </c:pt>
                <c:pt idx="62">
                  <c:v>900</c:v>
                </c:pt>
                <c:pt idx="63">
                  <c:v>540</c:v>
                </c:pt>
                <c:pt idx="64">
                  <c:v>980</c:v>
                </c:pt>
                <c:pt idx="65">
                  <c:v>590</c:v>
                </c:pt>
                <c:pt idx="66">
                  <c:v>1070</c:v>
                </c:pt>
                <c:pt idx="67">
                  <c:v>780</c:v>
                </c:pt>
                <c:pt idx="68">
                  <c:v>1390</c:v>
                </c:pt>
                <c:pt idx="69">
                  <c:v>1100</c:v>
                </c:pt>
                <c:pt idx="70">
                  <c:v>1000</c:v>
                </c:pt>
                <c:pt idx="71">
                  <c:v>1290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1290</c:v>
                </c:pt>
                <c:pt idx="76">
                  <c:v>1600</c:v>
                </c:pt>
                <c:pt idx="77">
                  <c:v>1740</c:v>
                </c:pt>
                <c:pt idx="78">
                  <c:v>2400</c:v>
                </c:pt>
                <c:pt idx="79">
                  <c:v>2320</c:v>
                </c:pt>
                <c:pt idx="80">
                  <c:v>2400</c:v>
                </c:pt>
                <c:pt idx="81">
                  <c:v>2300</c:v>
                </c:pt>
                <c:pt idx="82">
                  <c:v>2500</c:v>
                </c:pt>
                <c:pt idx="83">
                  <c:v>2600</c:v>
                </c:pt>
                <c:pt idx="84">
                  <c:v>2400</c:v>
                </c:pt>
                <c:pt idx="85">
                  <c:v>2400</c:v>
                </c:pt>
                <c:pt idx="86">
                  <c:v>2300</c:v>
                </c:pt>
                <c:pt idx="87">
                  <c:v>2110</c:v>
                </c:pt>
                <c:pt idx="88">
                  <c:v>2210</c:v>
                </c:pt>
                <c:pt idx="89">
                  <c:v>1920</c:v>
                </c:pt>
                <c:pt idx="90">
                  <c:v>1920</c:v>
                </c:pt>
                <c:pt idx="91">
                  <c:v>1820</c:v>
                </c:pt>
                <c:pt idx="92">
                  <c:v>2050</c:v>
                </c:pt>
                <c:pt idx="93">
                  <c:v>1120</c:v>
                </c:pt>
                <c:pt idx="94">
                  <c:v>1800</c:v>
                </c:pt>
                <c:pt idx="95">
                  <c:v>1310</c:v>
                </c:pt>
                <c:pt idx="96">
                  <c:v>1310</c:v>
                </c:pt>
                <c:pt idx="97">
                  <c:v>1310</c:v>
                </c:pt>
                <c:pt idx="98">
                  <c:v>1220</c:v>
                </c:pt>
                <c:pt idx="99">
                  <c:v>1370</c:v>
                </c:pt>
                <c:pt idx="100">
                  <c:v>790</c:v>
                </c:pt>
                <c:pt idx="101">
                  <c:v>880</c:v>
                </c:pt>
                <c:pt idx="102">
                  <c:v>790</c:v>
                </c:pt>
                <c:pt idx="103">
                  <c:v>1020</c:v>
                </c:pt>
                <c:pt idx="104">
                  <c:v>590</c:v>
                </c:pt>
                <c:pt idx="105">
                  <c:v>880</c:v>
                </c:pt>
                <c:pt idx="106">
                  <c:v>490</c:v>
                </c:pt>
                <c:pt idx="107">
                  <c:v>880</c:v>
                </c:pt>
                <c:pt idx="108">
                  <c:v>590</c:v>
                </c:pt>
                <c:pt idx="109">
                  <c:v>780</c:v>
                </c:pt>
                <c:pt idx="110">
                  <c:v>590</c:v>
                </c:pt>
                <c:pt idx="111">
                  <c:v>590</c:v>
                </c:pt>
                <c:pt idx="112">
                  <c:v>500</c:v>
                </c:pt>
                <c:pt idx="113">
                  <c:v>750</c:v>
                </c:pt>
                <c:pt idx="114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D-4F0C-99BA-806B4F63D72B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'[14]19970712'!$B$2:$B$116</c:f>
              <c:numCache>
                <c:formatCode>General</c:formatCode>
                <c:ptCount val="115"/>
                <c:pt idx="0">
                  <c:v>700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630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1000</c:v>
                </c:pt>
                <c:pt idx="23">
                  <c:v>1000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1700</c:v>
                </c:pt>
                <c:pt idx="76">
                  <c:v>1700</c:v>
                </c:pt>
                <c:pt idx="77">
                  <c:v>2300</c:v>
                </c:pt>
                <c:pt idx="78">
                  <c:v>2500</c:v>
                </c:pt>
                <c:pt idx="79">
                  <c:v>2500</c:v>
                </c:pt>
                <c:pt idx="80">
                  <c:v>2500</c:v>
                </c:pt>
                <c:pt idx="81">
                  <c:v>2500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2500</c:v>
                </c:pt>
                <c:pt idx="88">
                  <c:v>2500</c:v>
                </c:pt>
                <c:pt idx="89">
                  <c:v>2500</c:v>
                </c:pt>
                <c:pt idx="90">
                  <c:v>2500</c:v>
                </c:pt>
                <c:pt idx="91">
                  <c:v>1700</c:v>
                </c:pt>
                <c:pt idx="92">
                  <c:v>1700</c:v>
                </c:pt>
                <c:pt idx="93">
                  <c:v>1700</c:v>
                </c:pt>
                <c:pt idx="94">
                  <c:v>1700</c:v>
                </c:pt>
                <c:pt idx="95">
                  <c:v>1700</c:v>
                </c:pt>
                <c:pt idx="96">
                  <c:v>1700</c:v>
                </c:pt>
                <c:pt idx="97">
                  <c:v>1700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500</c:v>
                </c:pt>
                <c:pt idx="112">
                  <c:v>650</c:v>
                </c:pt>
                <c:pt idx="113">
                  <c:v>650</c:v>
                </c:pt>
                <c:pt idx="11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D-4F0C-99BA-806B4F63D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'[15]19980216'!$A$2:$A$50</c:f>
              <c:numCache>
                <c:formatCode>General</c:formatCode>
                <c:ptCount val="49"/>
                <c:pt idx="0">
                  <c:v>680</c:v>
                </c:pt>
                <c:pt idx="1">
                  <c:v>697</c:v>
                </c:pt>
                <c:pt idx="2">
                  <c:v>714</c:v>
                </c:pt>
                <c:pt idx="3">
                  <c:v>730</c:v>
                </c:pt>
                <c:pt idx="4">
                  <c:v>965</c:v>
                </c:pt>
                <c:pt idx="5">
                  <c:v>1200</c:v>
                </c:pt>
                <c:pt idx="6">
                  <c:v>1435</c:v>
                </c:pt>
                <c:pt idx="7">
                  <c:v>1473</c:v>
                </c:pt>
                <c:pt idx="8">
                  <c:v>1511</c:v>
                </c:pt>
                <c:pt idx="9">
                  <c:v>1550</c:v>
                </c:pt>
                <c:pt idx="10">
                  <c:v>1700</c:v>
                </c:pt>
                <c:pt idx="11">
                  <c:v>1850</c:v>
                </c:pt>
                <c:pt idx="12">
                  <c:v>2000</c:v>
                </c:pt>
                <c:pt idx="13">
                  <c:v>2050</c:v>
                </c:pt>
                <c:pt idx="14">
                  <c:v>2100</c:v>
                </c:pt>
                <c:pt idx="15">
                  <c:v>2150</c:v>
                </c:pt>
                <c:pt idx="16">
                  <c:v>2093</c:v>
                </c:pt>
                <c:pt idx="17">
                  <c:v>2036</c:v>
                </c:pt>
                <c:pt idx="18">
                  <c:v>1980</c:v>
                </c:pt>
                <c:pt idx="19">
                  <c:v>1877</c:v>
                </c:pt>
                <c:pt idx="20">
                  <c:v>1774</c:v>
                </c:pt>
                <c:pt idx="21">
                  <c:v>1670</c:v>
                </c:pt>
                <c:pt idx="22">
                  <c:v>1637</c:v>
                </c:pt>
                <c:pt idx="23">
                  <c:v>1604</c:v>
                </c:pt>
                <c:pt idx="24">
                  <c:v>1570</c:v>
                </c:pt>
                <c:pt idx="25">
                  <c:v>1503</c:v>
                </c:pt>
                <c:pt idx="26">
                  <c:v>1436</c:v>
                </c:pt>
                <c:pt idx="27">
                  <c:v>1370</c:v>
                </c:pt>
                <c:pt idx="28">
                  <c:v>1336</c:v>
                </c:pt>
                <c:pt idx="29">
                  <c:v>1302</c:v>
                </c:pt>
                <c:pt idx="30">
                  <c:v>1267</c:v>
                </c:pt>
                <c:pt idx="31">
                  <c:v>1245</c:v>
                </c:pt>
                <c:pt idx="32">
                  <c:v>1223</c:v>
                </c:pt>
                <c:pt idx="33">
                  <c:v>1200</c:v>
                </c:pt>
                <c:pt idx="34">
                  <c:v>1167</c:v>
                </c:pt>
                <c:pt idx="35">
                  <c:v>1134</c:v>
                </c:pt>
                <c:pt idx="36">
                  <c:v>1100</c:v>
                </c:pt>
                <c:pt idx="37">
                  <c:v>1100</c:v>
                </c:pt>
                <c:pt idx="38">
                  <c:v>1100</c:v>
                </c:pt>
                <c:pt idx="39">
                  <c:v>1100</c:v>
                </c:pt>
                <c:pt idx="40">
                  <c:v>1033</c:v>
                </c:pt>
                <c:pt idx="41">
                  <c:v>966</c:v>
                </c:pt>
                <c:pt idx="42">
                  <c:v>900</c:v>
                </c:pt>
                <c:pt idx="43">
                  <c:v>867</c:v>
                </c:pt>
                <c:pt idx="44">
                  <c:v>834</c:v>
                </c:pt>
                <c:pt idx="45">
                  <c:v>800</c:v>
                </c:pt>
                <c:pt idx="46">
                  <c:v>743</c:v>
                </c:pt>
                <c:pt idx="47">
                  <c:v>686</c:v>
                </c:pt>
                <c:pt idx="48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0-4BF4-9264-06FEC86BDED5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'[15]19980216'!$B$2:$B$50</c:f>
              <c:numCache>
                <c:formatCode>General</c:formatCode>
                <c:ptCount val="49"/>
                <c:pt idx="0">
                  <c:v>500</c:v>
                </c:pt>
                <c:pt idx="1">
                  <c:v>867</c:v>
                </c:pt>
                <c:pt idx="2">
                  <c:v>1234</c:v>
                </c:pt>
                <c:pt idx="3">
                  <c:v>1600</c:v>
                </c:pt>
                <c:pt idx="4">
                  <c:v>1867</c:v>
                </c:pt>
                <c:pt idx="5">
                  <c:v>2134</c:v>
                </c:pt>
                <c:pt idx="6">
                  <c:v>2400</c:v>
                </c:pt>
                <c:pt idx="7">
                  <c:v>2600</c:v>
                </c:pt>
                <c:pt idx="8">
                  <c:v>2800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2600</c:v>
                </c:pt>
                <c:pt idx="14">
                  <c:v>2200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1600</c:v>
                </c:pt>
                <c:pt idx="26">
                  <c:v>1400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1033</c:v>
                </c:pt>
                <c:pt idx="41">
                  <c:v>866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  <c:pt idx="46">
                  <c:v>700</c:v>
                </c:pt>
                <c:pt idx="47">
                  <c:v>700</c:v>
                </c:pt>
                <c:pt idx="48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0-4BF4-9264-06FEC86BD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'[3]19840531'!$A$2:$A$194</c:f>
              <c:numCache>
                <c:formatCode>0_);[Red]\(0\)</c:formatCode>
                <c:ptCount val="193"/>
                <c:pt idx="0">
                  <c:v>286</c:v>
                </c:pt>
                <c:pt idx="1">
                  <c:v>320</c:v>
                </c:pt>
                <c:pt idx="2">
                  <c:v>352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368</c:v>
                </c:pt>
                <c:pt idx="8">
                  <c:v>351</c:v>
                </c:pt>
                <c:pt idx="9">
                  <c:v>334</c:v>
                </c:pt>
                <c:pt idx="10">
                  <c:v>368</c:v>
                </c:pt>
                <c:pt idx="11">
                  <c:v>400</c:v>
                </c:pt>
                <c:pt idx="12">
                  <c:v>432</c:v>
                </c:pt>
                <c:pt idx="13">
                  <c:v>465</c:v>
                </c:pt>
                <c:pt idx="14">
                  <c:v>498</c:v>
                </c:pt>
                <c:pt idx="15">
                  <c:v>530</c:v>
                </c:pt>
                <c:pt idx="16">
                  <c:v>576</c:v>
                </c:pt>
                <c:pt idx="17">
                  <c:v>622</c:v>
                </c:pt>
                <c:pt idx="18">
                  <c:v>670</c:v>
                </c:pt>
                <c:pt idx="19">
                  <c:v>838</c:v>
                </c:pt>
                <c:pt idx="20">
                  <c:v>1006</c:v>
                </c:pt>
                <c:pt idx="21">
                  <c:v>1176</c:v>
                </c:pt>
                <c:pt idx="22">
                  <c:v>1412</c:v>
                </c:pt>
                <c:pt idx="23">
                  <c:v>1647</c:v>
                </c:pt>
                <c:pt idx="24">
                  <c:v>1881</c:v>
                </c:pt>
                <c:pt idx="25">
                  <c:v>3416</c:v>
                </c:pt>
                <c:pt idx="26">
                  <c:v>4950</c:v>
                </c:pt>
                <c:pt idx="27">
                  <c:v>6486</c:v>
                </c:pt>
                <c:pt idx="28">
                  <c:v>6876</c:v>
                </c:pt>
                <c:pt idx="29">
                  <c:v>7266</c:v>
                </c:pt>
                <c:pt idx="30">
                  <c:v>7656</c:v>
                </c:pt>
                <c:pt idx="31">
                  <c:v>7522</c:v>
                </c:pt>
                <c:pt idx="32">
                  <c:v>7389</c:v>
                </c:pt>
                <c:pt idx="33">
                  <c:v>7254</c:v>
                </c:pt>
                <c:pt idx="34">
                  <c:v>7558</c:v>
                </c:pt>
                <c:pt idx="35">
                  <c:v>7863</c:v>
                </c:pt>
                <c:pt idx="36">
                  <c:v>8168</c:v>
                </c:pt>
                <c:pt idx="37">
                  <c:v>7774</c:v>
                </c:pt>
                <c:pt idx="38">
                  <c:v>7382</c:v>
                </c:pt>
                <c:pt idx="39">
                  <c:v>6990</c:v>
                </c:pt>
                <c:pt idx="40">
                  <c:v>6681</c:v>
                </c:pt>
                <c:pt idx="41">
                  <c:v>6372</c:v>
                </c:pt>
                <c:pt idx="42">
                  <c:v>6063</c:v>
                </c:pt>
                <c:pt idx="43">
                  <c:v>6378</c:v>
                </c:pt>
                <c:pt idx="44">
                  <c:v>6693</c:v>
                </c:pt>
                <c:pt idx="45">
                  <c:v>7008</c:v>
                </c:pt>
                <c:pt idx="46">
                  <c:v>6849</c:v>
                </c:pt>
                <c:pt idx="47">
                  <c:v>6690</c:v>
                </c:pt>
                <c:pt idx="48">
                  <c:v>6530</c:v>
                </c:pt>
                <c:pt idx="49">
                  <c:v>6444</c:v>
                </c:pt>
                <c:pt idx="50">
                  <c:v>6358</c:v>
                </c:pt>
                <c:pt idx="51">
                  <c:v>6273</c:v>
                </c:pt>
                <c:pt idx="52">
                  <c:v>5982</c:v>
                </c:pt>
                <c:pt idx="53">
                  <c:v>5691</c:v>
                </c:pt>
                <c:pt idx="54">
                  <c:v>5398</c:v>
                </c:pt>
                <c:pt idx="55">
                  <c:v>5174</c:v>
                </c:pt>
                <c:pt idx="56">
                  <c:v>4948</c:v>
                </c:pt>
                <c:pt idx="57">
                  <c:v>4725</c:v>
                </c:pt>
                <c:pt idx="58">
                  <c:v>4520</c:v>
                </c:pt>
                <c:pt idx="59">
                  <c:v>4314</c:v>
                </c:pt>
                <c:pt idx="60">
                  <c:v>4107</c:v>
                </c:pt>
                <c:pt idx="61">
                  <c:v>4072</c:v>
                </c:pt>
                <c:pt idx="62">
                  <c:v>4038</c:v>
                </c:pt>
                <c:pt idx="63">
                  <c:v>4004</c:v>
                </c:pt>
                <c:pt idx="64">
                  <c:v>3759</c:v>
                </c:pt>
                <c:pt idx="65">
                  <c:v>3514</c:v>
                </c:pt>
                <c:pt idx="66">
                  <c:v>3268</c:v>
                </c:pt>
                <c:pt idx="67">
                  <c:v>3248</c:v>
                </c:pt>
                <c:pt idx="68">
                  <c:v>3226</c:v>
                </c:pt>
                <c:pt idx="69">
                  <c:v>3207</c:v>
                </c:pt>
                <c:pt idx="70">
                  <c:v>2937</c:v>
                </c:pt>
                <c:pt idx="71">
                  <c:v>2667</c:v>
                </c:pt>
                <c:pt idx="72">
                  <c:v>2398</c:v>
                </c:pt>
                <c:pt idx="73">
                  <c:v>2367</c:v>
                </c:pt>
                <c:pt idx="74">
                  <c:v>2336</c:v>
                </c:pt>
                <c:pt idx="75">
                  <c:v>2306</c:v>
                </c:pt>
                <c:pt idx="76">
                  <c:v>2128</c:v>
                </c:pt>
                <c:pt idx="77">
                  <c:v>1952</c:v>
                </c:pt>
                <c:pt idx="78">
                  <c:v>1773</c:v>
                </c:pt>
                <c:pt idx="79">
                  <c:v>1806</c:v>
                </c:pt>
                <c:pt idx="80">
                  <c:v>1839</c:v>
                </c:pt>
                <c:pt idx="81">
                  <c:v>1870</c:v>
                </c:pt>
                <c:pt idx="82">
                  <c:v>1790</c:v>
                </c:pt>
                <c:pt idx="83">
                  <c:v>1708</c:v>
                </c:pt>
                <c:pt idx="84">
                  <c:v>1629</c:v>
                </c:pt>
                <c:pt idx="85">
                  <c:v>1596</c:v>
                </c:pt>
                <c:pt idx="86">
                  <c:v>1563</c:v>
                </c:pt>
                <c:pt idx="87">
                  <c:v>1530</c:v>
                </c:pt>
                <c:pt idx="88">
                  <c:v>1500</c:v>
                </c:pt>
                <c:pt idx="89">
                  <c:v>1470</c:v>
                </c:pt>
                <c:pt idx="90">
                  <c:v>1440</c:v>
                </c:pt>
                <c:pt idx="91">
                  <c:v>1432</c:v>
                </c:pt>
                <c:pt idx="92">
                  <c:v>1425</c:v>
                </c:pt>
                <c:pt idx="93">
                  <c:v>1418</c:v>
                </c:pt>
                <c:pt idx="94">
                  <c:v>1377</c:v>
                </c:pt>
                <c:pt idx="95">
                  <c:v>1336</c:v>
                </c:pt>
                <c:pt idx="96">
                  <c:v>1296</c:v>
                </c:pt>
                <c:pt idx="97">
                  <c:v>1270</c:v>
                </c:pt>
                <c:pt idx="98">
                  <c:v>1245</c:v>
                </c:pt>
                <c:pt idx="99">
                  <c:v>1221</c:v>
                </c:pt>
                <c:pt idx="100">
                  <c:v>1206</c:v>
                </c:pt>
                <c:pt idx="101">
                  <c:v>1191</c:v>
                </c:pt>
                <c:pt idx="102">
                  <c:v>1176</c:v>
                </c:pt>
                <c:pt idx="103">
                  <c:v>1144</c:v>
                </c:pt>
                <c:pt idx="104">
                  <c:v>1113</c:v>
                </c:pt>
                <c:pt idx="105">
                  <c:v>1080</c:v>
                </c:pt>
                <c:pt idx="106">
                  <c:v>1064</c:v>
                </c:pt>
                <c:pt idx="107">
                  <c:v>1047</c:v>
                </c:pt>
                <c:pt idx="108">
                  <c:v>1030</c:v>
                </c:pt>
                <c:pt idx="109">
                  <c:v>1030</c:v>
                </c:pt>
                <c:pt idx="110">
                  <c:v>1030</c:v>
                </c:pt>
                <c:pt idx="111">
                  <c:v>1030</c:v>
                </c:pt>
                <c:pt idx="112">
                  <c:v>1014</c:v>
                </c:pt>
                <c:pt idx="113">
                  <c:v>998</c:v>
                </c:pt>
                <c:pt idx="114">
                  <c:v>982</c:v>
                </c:pt>
                <c:pt idx="115">
                  <c:v>950</c:v>
                </c:pt>
                <c:pt idx="116">
                  <c:v>916</c:v>
                </c:pt>
                <c:pt idx="117">
                  <c:v>885</c:v>
                </c:pt>
                <c:pt idx="118">
                  <c:v>868</c:v>
                </c:pt>
                <c:pt idx="119">
                  <c:v>852</c:v>
                </c:pt>
                <c:pt idx="120">
                  <c:v>834</c:v>
                </c:pt>
                <c:pt idx="121">
                  <c:v>786</c:v>
                </c:pt>
                <c:pt idx="122">
                  <c:v>738</c:v>
                </c:pt>
                <c:pt idx="123">
                  <c:v>690</c:v>
                </c:pt>
                <c:pt idx="124">
                  <c:v>718</c:v>
                </c:pt>
                <c:pt idx="125">
                  <c:v>747</c:v>
                </c:pt>
                <c:pt idx="126">
                  <c:v>774</c:v>
                </c:pt>
                <c:pt idx="127">
                  <c:v>726</c:v>
                </c:pt>
                <c:pt idx="128">
                  <c:v>678</c:v>
                </c:pt>
                <c:pt idx="129">
                  <c:v>628</c:v>
                </c:pt>
                <c:pt idx="130">
                  <c:v>628</c:v>
                </c:pt>
                <c:pt idx="131">
                  <c:v>628</c:v>
                </c:pt>
                <c:pt idx="132">
                  <c:v>628</c:v>
                </c:pt>
                <c:pt idx="133">
                  <c:v>648</c:v>
                </c:pt>
                <c:pt idx="134">
                  <c:v>668</c:v>
                </c:pt>
                <c:pt idx="135">
                  <c:v>688</c:v>
                </c:pt>
                <c:pt idx="136">
                  <c:v>723</c:v>
                </c:pt>
                <c:pt idx="137">
                  <c:v>758</c:v>
                </c:pt>
                <c:pt idx="138">
                  <c:v>790</c:v>
                </c:pt>
                <c:pt idx="139">
                  <c:v>774</c:v>
                </c:pt>
                <c:pt idx="140">
                  <c:v>758</c:v>
                </c:pt>
                <c:pt idx="141">
                  <c:v>741</c:v>
                </c:pt>
                <c:pt idx="142">
                  <c:v>724</c:v>
                </c:pt>
                <c:pt idx="143">
                  <c:v>708</c:v>
                </c:pt>
                <c:pt idx="144">
                  <c:v>692</c:v>
                </c:pt>
                <c:pt idx="145">
                  <c:v>708</c:v>
                </c:pt>
                <c:pt idx="146">
                  <c:v>724</c:v>
                </c:pt>
                <c:pt idx="147">
                  <c:v>741</c:v>
                </c:pt>
                <c:pt idx="148">
                  <c:v>724</c:v>
                </c:pt>
                <c:pt idx="149">
                  <c:v>708</c:v>
                </c:pt>
                <c:pt idx="150">
                  <c:v>692</c:v>
                </c:pt>
                <c:pt idx="151">
                  <c:v>723</c:v>
                </c:pt>
                <c:pt idx="152">
                  <c:v>754</c:v>
                </c:pt>
                <c:pt idx="153">
                  <c:v>788</c:v>
                </c:pt>
                <c:pt idx="154">
                  <c:v>708</c:v>
                </c:pt>
                <c:pt idx="155">
                  <c:v>628</c:v>
                </c:pt>
                <c:pt idx="156">
                  <c:v>549</c:v>
                </c:pt>
                <c:pt idx="157">
                  <c:v>597</c:v>
                </c:pt>
                <c:pt idx="158">
                  <c:v>645</c:v>
                </c:pt>
                <c:pt idx="159">
                  <c:v>694</c:v>
                </c:pt>
                <c:pt idx="160">
                  <c:v>644</c:v>
                </c:pt>
                <c:pt idx="161">
                  <c:v>592</c:v>
                </c:pt>
                <c:pt idx="162">
                  <c:v>540</c:v>
                </c:pt>
                <c:pt idx="163">
                  <c:v>520</c:v>
                </c:pt>
                <c:pt idx="164">
                  <c:v>501</c:v>
                </c:pt>
                <c:pt idx="165">
                  <c:v>483</c:v>
                </c:pt>
                <c:pt idx="166">
                  <c:v>483</c:v>
                </c:pt>
                <c:pt idx="167">
                  <c:v>483</c:v>
                </c:pt>
                <c:pt idx="168">
                  <c:v>483</c:v>
                </c:pt>
                <c:pt idx="169">
                  <c:v>483</c:v>
                </c:pt>
                <c:pt idx="170">
                  <c:v>483</c:v>
                </c:pt>
                <c:pt idx="171">
                  <c:v>483</c:v>
                </c:pt>
                <c:pt idx="172">
                  <c:v>500</c:v>
                </c:pt>
                <c:pt idx="173">
                  <c:v>516</c:v>
                </c:pt>
                <c:pt idx="174">
                  <c:v>531</c:v>
                </c:pt>
                <c:pt idx="175">
                  <c:v>498</c:v>
                </c:pt>
                <c:pt idx="176">
                  <c:v>465</c:v>
                </c:pt>
                <c:pt idx="177">
                  <c:v>434</c:v>
                </c:pt>
                <c:pt idx="178">
                  <c:v>412</c:v>
                </c:pt>
                <c:pt idx="179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F-4DC8-A610-FE9D30EDF9FB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'[3]19840531'!$B$2:$B$194</c:f>
              <c:numCache>
                <c:formatCode>0_);[Red]\(0\)</c:formatCode>
                <c:ptCount val="193"/>
                <c:pt idx="0">
                  <c:v>410</c:v>
                </c:pt>
                <c:pt idx="1">
                  <c:v>410</c:v>
                </c:pt>
                <c:pt idx="2">
                  <c:v>410</c:v>
                </c:pt>
                <c:pt idx="3">
                  <c:v>410</c:v>
                </c:pt>
                <c:pt idx="4">
                  <c:v>640</c:v>
                </c:pt>
                <c:pt idx="5">
                  <c:v>640</c:v>
                </c:pt>
                <c:pt idx="6">
                  <c:v>640</c:v>
                </c:pt>
                <c:pt idx="7">
                  <c:v>640</c:v>
                </c:pt>
                <c:pt idx="8">
                  <c:v>860</c:v>
                </c:pt>
                <c:pt idx="9">
                  <c:v>860</c:v>
                </c:pt>
                <c:pt idx="10">
                  <c:v>860</c:v>
                </c:pt>
                <c:pt idx="11">
                  <c:v>860</c:v>
                </c:pt>
                <c:pt idx="12">
                  <c:v>1080</c:v>
                </c:pt>
                <c:pt idx="13">
                  <c:v>1080</c:v>
                </c:pt>
                <c:pt idx="14">
                  <c:v>1080</c:v>
                </c:pt>
                <c:pt idx="15">
                  <c:v>1080</c:v>
                </c:pt>
                <c:pt idx="16">
                  <c:v>1300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1520</c:v>
                </c:pt>
                <c:pt idx="21">
                  <c:v>1520</c:v>
                </c:pt>
                <c:pt idx="22">
                  <c:v>1520</c:v>
                </c:pt>
                <c:pt idx="23">
                  <c:v>1520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7669</c:v>
                </c:pt>
                <c:pt idx="36">
                  <c:v>8168</c:v>
                </c:pt>
                <c:pt idx="37">
                  <c:v>7774</c:v>
                </c:pt>
                <c:pt idx="38">
                  <c:v>7382</c:v>
                </c:pt>
                <c:pt idx="39">
                  <c:v>6990</c:v>
                </c:pt>
                <c:pt idx="40">
                  <c:v>6681</c:v>
                </c:pt>
                <c:pt idx="41">
                  <c:v>6372</c:v>
                </c:pt>
                <c:pt idx="42">
                  <c:v>6063</c:v>
                </c:pt>
                <c:pt idx="43">
                  <c:v>6378</c:v>
                </c:pt>
                <c:pt idx="44">
                  <c:v>6693</c:v>
                </c:pt>
                <c:pt idx="45">
                  <c:v>7008</c:v>
                </c:pt>
                <c:pt idx="46">
                  <c:v>6849</c:v>
                </c:pt>
                <c:pt idx="47">
                  <c:v>6690</c:v>
                </c:pt>
                <c:pt idx="48">
                  <c:v>6530</c:v>
                </c:pt>
                <c:pt idx="49">
                  <c:v>6444</c:v>
                </c:pt>
                <c:pt idx="50">
                  <c:v>6358</c:v>
                </c:pt>
                <c:pt idx="51">
                  <c:v>6273</c:v>
                </c:pt>
                <c:pt idx="52">
                  <c:v>5982</c:v>
                </c:pt>
                <c:pt idx="53">
                  <c:v>5691</c:v>
                </c:pt>
                <c:pt idx="54">
                  <c:v>5398</c:v>
                </c:pt>
                <c:pt idx="55">
                  <c:v>5174</c:v>
                </c:pt>
                <c:pt idx="56">
                  <c:v>4948</c:v>
                </c:pt>
                <c:pt idx="57">
                  <c:v>4725</c:v>
                </c:pt>
                <c:pt idx="58">
                  <c:v>4520</c:v>
                </c:pt>
                <c:pt idx="59">
                  <c:v>4314</c:v>
                </c:pt>
                <c:pt idx="60">
                  <c:v>4107</c:v>
                </c:pt>
                <c:pt idx="61">
                  <c:v>4072</c:v>
                </c:pt>
                <c:pt idx="62">
                  <c:v>4038</c:v>
                </c:pt>
                <c:pt idx="63">
                  <c:v>4004</c:v>
                </c:pt>
                <c:pt idx="64">
                  <c:v>3759</c:v>
                </c:pt>
                <c:pt idx="65">
                  <c:v>3514</c:v>
                </c:pt>
                <c:pt idx="66">
                  <c:v>3268</c:v>
                </c:pt>
                <c:pt idx="67">
                  <c:v>3248</c:v>
                </c:pt>
                <c:pt idx="68">
                  <c:v>3226</c:v>
                </c:pt>
                <c:pt idx="69">
                  <c:v>3207</c:v>
                </c:pt>
                <c:pt idx="70">
                  <c:v>2937</c:v>
                </c:pt>
                <c:pt idx="71">
                  <c:v>2667</c:v>
                </c:pt>
                <c:pt idx="72">
                  <c:v>2398</c:v>
                </c:pt>
                <c:pt idx="73">
                  <c:v>2367</c:v>
                </c:pt>
                <c:pt idx="74">
                  <c:v>2336</c:v>
                </c:pt>
                <c:pt idx="75">
                  <c:v>2306</c:v>
                </c:pt>
                <c:pt idx="76">
                  <c:v>2128</c:v>
                </c:pt>
                <c:pt idx="77">
                  <c:v>1952</c:v>
                </c:pt>
                <c:pt idx="78">
                  <c:v>1773</c:v>
                </c:pt>
                <c:pt idx="79">
                  <c:v>1806</c:v>
                </c:pt>
                <c:pt idx="80">
                  <c:v>1839</c:v>
                </c:pt>
                <c:pt idx="81">
                  <c:v>1870</c:v>
                </c:pt>
                <c:pt idx="82">
                  <c:v>1790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  <c:pt idx="111">
                  <c:v>1750</c:v>
                </c:pt>
                <c:pt idx="112">
                  <c:v>1750</c:v>
                </c:pt>
                <c:pt idx="113">
                  <c:v>1750</c:v>
                </c:pt>
                <c:pt idx="114">
                  <c:v>1750</c:v>
                </c:pt>
                <c:pt idx="115">
                  <c:v>1750</c:v>
                </c:pt>
                <c:pt idx="116">
                  <c:v>1750</c:v>
                </c:pt>
                <c:pt idx="117">
                  <c:v>1750</c:v>
                </c:pt>
                <c:pt idx="118">
                  <c:v>1750</c:v>
                </c:pt>
                <c:pt idx="119">
                  <c:v>1750</c:v>
                </c:pt>
                <c:pt idx="120">
                  <c:v>1750</c:v>
                </c:pt>
                <c:pt idx="121">
                  <c:v>1750</c:v>
                </c:pt>
                <c:pt idx="122">
                  <c:v>1750</c:v>
                </c:pt>
                <c:pt idx="123">
                  <c:v>1750</c:v>
                </c:pt>
                <c:pt idx="124">
                  <c:v>1750</c:v>
                </c:pt>
                <c:pt idx="125">
                  <c:v>1750</c:v>
                </c:pt>
                <c:pt idx="126">
                  <c:v>1750</c:v>
                </c:pt>
                <c:pt idx="127">
                  <c:v>1750</c:v>
                </c:pt>
                <c:pt idx="128">
                  <c:v>1750</c:v>
                </c:pt>
                <c:pt idx="129">
                  <c:v>1750</c:v>
                </c:pt>
                <c:pt idx="130">
                  <c:v>1750</c:v>
                </c:pt>
                <c:pt idx="131">
                  <c:v>1750</c:v>
                </c:pt>
                <c:pt idx="132">
                  <c:v>1750</c:v>
                </c:pt>
                <c:pt idx="133">
                  <c:v>1750</c:v>
                </c:pt>
                <c:pt idx="134">
                  <c:v>1750</c:v>
                </c:pt>
                <c:pt idx="135">
                  <c:v>1750</c:v>
                </c:pt>
                <c:pt idx="136">
                  <c:v>1750</c:v>
                </c:pt>
                <c:pt idx="137">
                  <c:v>1750</c:v>
                </c:pt>
                <c:pt idx="138">
                  <c:v>1750</c:v>
                </c:pt>
                <c:pt idx="139">
                  <c:v>1750</c:v>
                </c:pt>
                <c:pt idx="140">
                  <c:v>1750</c:v>
                </c:pt>
                <c:pt idx="141">
                  <c:v>1750</c:v>
                </c:pt>
                <c:pt idx="142">
                  <c:v>1750</c:v>
                </c:pt>
                <c:pt idx="143">
                  <c:v>1750</c:v>
                </c:pt>
                <c:pt idx="144">
                  <c:v>1750</c:v>
                </c:pt>
                <c:pt idx="145">
                  <c:v>1750</c:v>
                </c:pt>
                <c:pt idx="146">
                  <c:v>1750</c:v>
                </c:pt>
                <c:pt idx="147">
                  <c:v>1750</c:v>
                </c:pt>
                <c:pt idx="148">
                  <c:v>1750</c:v>
                </c:pt>
                <c:pt idx="149">
                  <c:v>1750</c:v>
                </c:pt>
                <c:pt idx="150">
                  <c:v>1750</c:v>
                </c:pt>
                <c:pt idx="151">
                  <c:v>1750</c:v>
                </c:pt>
                <c:pt idx="152">
                  <c:v>1750</c:v>
                </c:pt>
                <c:pt idx="153">
                  <c:v>1750</c:v>
                </c:pt>
                <c:pt idx="154">
                  <c:v>1750</c:v>
                </c:pt>
                <c:pt idx="155">
                  <c:v>1750</c:v>
                </c:pt>
                <c:pt idx="156">
                  <c:v>1750</c:v>
                </c:pt>
                <c:pt idx="157">
                  <c:v>1750</c:v>
                </c:pt>
                <c:pt idx="158">
                  <c:v>1750</c:v>
                </c:pt>
                <c:pt idx="159">
                  <c:v>1750</c:v>
                </c:pt>
                <c:pt idx="160">
                  <c:v>1750</c:v>
                </c:pt>
                <c:pt idx="161">
                  <c:v>1750</c:v>
                </c:pt>
                <c:pt idx="162">
                  <c:v>1750</c:v>
                </c:pt>
                <c:pt idx="163">
                  <c:v>1750</c:v>
                </c:pt>
                <c:pt idx="164">
                  <c:v>1750</c:v>
                </c:pt>
                <c:pt idx="165">
                  <c:v>1750</c:v>
                </c:pt>
                <c:pt idx="166">
                  <c:v>1750</c:v>
                </c:pt>
                <c:pt idx="167">
                  <c:v>1750</c:v>
                </c:pt>
                <c:pt idx="168">
                  <c:v>1750</c:v>
                </c:pt>
                <c:pt idx="169">
                  <c:v>1750</c:v>
                </c:pt>
                <c:pt idx="170">
                  <c:v>1750</c:v>
                </c:pt>
                <c:pt idx="171">
                  <c:v>1750</c:v>
                </c:pt>
                <c:pt idx="172">
                  <c:v>1750</c:v>
                </c:pt>
                <c:pt idx="173">
                  <c:v>1750</c:v>
                </c:pt>
                <c:pt idx="174">
                  <c:v>1750</c:v>
                </c:pt>
                <c:pt idx="175">
                  <c:v>1750</c:v>
                </c:pt>
                <c:pt idx="176">
                  <c:v>1750</c:v>
                </c:pt>
                <c:pt idx="177">
                  <c:v>1750</c:v>
                </c:pt>
                <c:pt idx="178">
                  <c:v>1750</c:v>
                </c:pt>
                <c:pt idx="179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F-4DC8-A610-FE9D30EDF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_);[Red]\(0\)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'[15]19980309'!$A$2:$A$41</c:f>
              <c:numCache>
                <c:formatCode>General</c:formatCode>
                <c:ptCount val="40"/>
                <c:pt idx="0">
                  <c:v>370</c:v>
                </c:pt>
                <c:pt idx="1">
                  <c:v>370</c:v>
                </c:pt>
                <c:pt idx="2">
                  <c:v>550</c:v>
                </c:pt>
                <c:pt idx="3">
                  <c:v>767</c:v>
                </c:pt>
                <c:pt idx="4">
                  <c:v>700</c:v>
                </c:pt>
                <c:pt idx="5">
                  <c:v>933</c:v>
                </c:pt>
                <c:pt idx="6">
                  <c:v>900</c:v>
                </c:pt>
                <c:pt idx="7">
                  <c:v>1100</c:v>
                </c:pt>
                <c:pt idx="8">
                  <c:v>1600</c:v>
                </c:pt>
                <c:pt idx="9">
                  <c:v>1920</c:v>
                </c:pt>
                <c:pt idx="10">
                  <c:v>1640</c:v>
                </c:pt>
                <c:pt idx="11">
                  <c:v>1510</c:v>
                </c:pt>
                <c:pt idx="12">
                  <c:v>1320</c:v>
                </c:pt>
                <c:pt idx="13">
                  <c:v>1160</c:v>
                </c:pt>
                <c:pt idx="14">
                  <c:v>980</c:v>
                </c:pt>
                <c:pt idx="15">
                  <c:v>900</c:v>
                </c:pt>
                <c:pt idx="16">
                  <c:v>800</c:v>
                </c:pt>
                <c:pt idx="17">
                  <c:v>1200</c:v>
                </c:pt>
                <c:pt idx="18">
                  <c:v>1750</c:v>
                </c:pt>
                <c:pt idx="19">
                  <c:v>1650</c:v>
                </c:pt>
                <c:pt idx="20">
                  <c:v>1750</c:v>
                </c:pt>
                <c:pt idx="21">
                  <c:v>1950</c:v>
                </c:pt>
                <c:pt idx="22">
                  <c:v>2300</c:v>
                </c:pt>
                <c:pt idx="23">
                  <c:v>2400</c:v>
                </c:pt>
                <c:pt idx="24">
                  <c:v>2600</c:v>
                </c:pt>
                <c:pt idx="25">
                  <c:v>2430</c:v>
                </c:pt>
                <c:pt idx="26">
                  <c:v>2150</c:v>
                </c:pt>
                <c:pt idx="27">
                  <c:v>2000</c:v>
                </c:pt>
                <c:pt idx="28">
                  <c:v>1600</c:v>
                </c:pt>
                <c:pt idx="29">
                  <c:v>1500</c:v>
                </c:pt>
                <c:pt idx="30">
                  <c:v>1330</c:v>
                </c:pt>
                <c:pt idx="31">
                  <c:v>1150</c:v>
                </c:pt>
                <c:pt idx="32">
                  <c:v>1200</c:v>
                </c:pt>
                <c:pt idx="33">
                  <c:v>1100</c:v>
                </c:pt>
                <c:pt idx="34">
                  <c:v>1000</c:v>
                </c:pt>
                <c:pt idx="35">
                  <c:v>880</c:v>
                </c:pt>
                <c:pt idx="36">
                  <c:v>820</c:v>
                </c:pt>
                <c:pt idx="37">
                  <c:v>870</c:v>
                </c:pt>
                <c:pt idx="38">
                  <c:v>770</c:v>
                </c:pt>
                <c:pt idx="39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2-4DC8-A89F-53E446E18A30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'[15]19980309'!$B$2:$B$41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500</c:v>
                </c:pt>
                <c:pt idx="3">
                  <c:v>700</c:v>
                </c:pt>
                <c:pt idx="4">
                  <c:v>700</c:v>
                </c:pt>
                <c:pt idx="5">
                  <c:v>1100</c:v>
                </c:pt>
                <c:pt idx="6">
                  <c:v>1100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600</c:v>
                </c:pt>
                <c:pt idx="12">
                  <c:v>1600</c:v>
                </c:pt>
                <c:pt idx="13">
                  <c:v>1700</c:v>
                </c:pt>
                <c:pt idx="14">
                  <c:v>1700</c:v>
                </c:pt>
                <c:pt idx="15">
                  <c:v>1600</c:v>
                </c:pt>
                <c:pt idx="16">
                  <c:v>1700</c:v>
                </c:pt>
                <c:pt idx="17">
                  <c:v>700</c:v>
                </c:pt>
                <c:pt idx="18">
                  <c:v>700</c:v>
                </c:pt>
                <c:pt idx="19">
                  <c:v>1700</c:v>
                </c:pt>
                <c:pt idx="20">
                  <c:v>1700</c:v>
                </c:pt>
                <c:pt idx="21">
                  <c:v>1700</c:v>
                </c:pt>
                <c:pt idx="22">
                  <c:v>1600</c:v>
                </c:pt>
                <c:pt idx="23">
                  <c:v>2500</c:v>
                </c:pt>
                <c:pt idx="24">
                  <c:v>2600</c:v>
                </c:pt>
                <c:pt idx="25">
                  <c:v>2600</c:v>
                </c:pt>
                <c:pt idx="26">
                  <c:v>2600</c:v>
                </c:pt>
                <c:pt idx="27">
                  <c:v>2200</c:v>
                </c:pt>
                <c:pt idx="28">
                  <c:v>1400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1300</c:v>
                </c:pt>
                <c:pt idx="36">
                  <c:v>1300</c:v>
                </c:pt>
                <c:pt idx="37">
                  <c:v>1300</c:v>
                </c:pt>
                <c:pt idx="38">
                  <c:v>1300</c:v>
                </c:pt>
                <c:pt idx="39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2-4DC8-A89F-53E446E1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'[15]19980514'!$A$2:$A$50</c:f>
              <c:numCache>
                <c:formatCode>General</c:formatCode>
                <c:ptCount val="4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310</c:v>
                </c:pt>
                <c:pt idx="8">
                  <c:v>420</c:v>
                </c:pt>
                <c:pt idx="9">
                  <c:v>530</c:v>
                </c:pt>
                <c:pt idx="10">
                  <c:v>787</c:v>
                </c:pt>
                <c:pt idx="11">
                  <c:v>1044</c:v>
                </c:pt>
                <c:pt idx="12">
                  <c:v>1300</c:v>
                </c:pt>
                <c:pt idx="13">
                  <c:v>1333</c:v>
                </c:pt>
                <c:pt idx="14">
                  <c:v>1366</c:v>
                </c:pt>
                <c:pt idx="15">
                  <c:v>1400</c:v>
                </c:pt>
                <c:pt idx="16">
                  <c:v>1523</c:v>
                </c:pt>
                <c:pt idx="17">
                  <c:v>1646</c:v>
                </c:pt>
                <c:pt idx="18">
                  <c:v>1770</c:v>
                </c:pt>
                <c:pt idx="19">
                  <c:v>1680</c:v>
                </c:pt>
                <c:pt idx="20">
                  <c:v>1590</c:v>
                </c:pt>
                <c:pt idx="21">
                  <c:v>1500</c:v>
                </c:pt>
                <c:pt idx="22">
                  <c:v>1400</c:v>
                </c:pt>
                <c:pt idx="23">
                  <c:v>1300</c:v>
                </c:pt>
                <c:pt idx="24">
                  <c:v>1200</c:v>
                </c:pt>
                <c:pt idx="25">
                  <c:v>1133</c:v>
                </c:pt>
                <c:pt idx="26">
                  <c:v>1066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833</c:v>
                </c:pt>
                <c:pt idx="32">
                  <c:v>666</c:v>
                </c:pt>
                <c:pt idx="33">
                  <c:v>500</c:v>
                </c:pt>
                <c:pt idx="34">
                  <c:v>593</c:v>
                </c:pt>
                <c:pt idx="35">
                  <c:v>686</c:v>
                </c:pt>
                <c:pt idx="36">
                  <c:v>780</c:v>
                </c:pt>
                <c:pt idx="37">
                  <c:v>680</c:v>
                </c:pt>
                <c:pt idx="38">
                  <c:v>580</c:v>
                </c:pt>
                <c:pt idx="39">
                  <c:v>480</c:v>
                </c:pt>
                <c:pt idx="40">
                  <c:v>537</c:v>
                </c:pt>
                <c:pt idx="41">
                  <c:v>594</c:v>
                </c:pt>
                <c:pt idx="42">
                  <c:v>650</c:v>
                </c:pt>
                <c:pt idx="43">
                  <c:v>567</c:v>
                </c:pt>
                <c:pt idx="44">
                  <c:v>484</c:v>
                </c:pt>
                <c:pt idx="45">
                  <c:v>400</c:v>
                </c:pt>
                <c:pt idx="46">
                  <c:v>447</c:v>
                </c:pt>
                <c:pt idx="47">
                  <c:v>494</c:v>
                </c:pt>
                <c:pt idx="48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0-4769-8F88-608796ACB6E4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'[15]19980514'!$B$2:$B$50</c:f>
              <c:numCache>
                <c:formatCode>General</c:formatCode>
                <c:ptCount val="4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153</c:v>
                </c:pt>
                <c:pt idx="5">
                  <c:v>176</c:v>
                </c:pt>
                <c:pt idx="6">
                  <c:v>200</c:v>
                </c:pt>
                <c:pt idx="7">
                  <c:v>333</c:v>
                </c:pt>
                <c:pt idx="8">
                  <c:v>466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500</c:v>
                </c:pt>
                <c:pt idx="44">
                  <c:v>400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0-4769-8F88-608796AC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'[15]19980806'!$A$2:$A$62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167</c:v>
                </c:pt>
                <c:pt idx="5">
                  <c:v>234</c:v>
                </c:pt>
                <c:pt idx="6">
                  <c:v>300</c:v>
                </c:pt>
                <c:pt idx="7">
                  <c:v>533</c:v>
                </c:pt>
                <c:pt idx="8">
                  <c:v>766</c:v>
                </c:pt>
                <c:pt idx="9">
                  <c:v>1000</c:v>
                </c:pt>
                <c:pt idx="10">
                  <c:v>1113</c:v>
                </c:pt>
                <c:pt idx="11">
                  <c:v>1226</c:v>
                </c:pt>
                <c:pt idx="12">
                  <c:v>1340</c:v>
                </c:pt>
                <c:pt idx="13">
                  <c:v>1240</c:v>
                </c:pt>
                <c:pt idx="14">
                  <c:v>1140</c:v>
                </c:pt>
                <c:pt idx="15">
                  <c:v>1040</c:v>
                </c:pt>
                <c:pt idx="16">
                  <c:v>1013</c:v>
                </c:pt>
                <c:pt idx="17">
                  <c:v>986</c:v>
                </c:pt>
                <c:pt idx="18">
                  <c:v>960</c:v>
                </c:pt>
                <c:pt idx="19">
                  <c:v>997</c:v>
                </c:pt>
                <c:pt idx="20">
                  <c:v>1034</c:v>
                </c:pt>
                <c:pt idx="21">
                  <c:v>1070</c:v>
                </c:pt>
                <c:pt idx="22">
                  <c:v>1080</c:v>
                </c:pt>
                <c:pt idx="23">
                  <c:v>1090</c:v>
                </c:pt>
                <c:pt idx="24">
                  <c:v>1100</c:v>
                </c:pt>
                <c:pt idx="25">
                  <c:v>1122</c:v>
                </c:pt>
                <c:pt idx="26">
                  <c:v>1144</c:v>
                </c:pt>
                <c:pt idx="27">
                  <c:v>1165</c:v>
                </c:pt>
                <c:pt idx="28">
                  <c:v>1143</c:v>
                </c:pt>
                <c:pt idx="29">
                  <c:v>1121</c:v>
                </c:pt>
                <c:pt idx="30">
                  <c:v>1100</c:v>
                </c:pt>
                <c:pt idx="31">
                  <c:v>1067</c:v>
                </c:pt>
                <c:pt idx="32">
                  <c:v>1034</c:v>
                </c:pt>
                <c:pt idx="33">
                  <c:v>1000</c:v>
                </c:pt>
                <c:pt idx="34">
                  <c:v>967</c:v>
                </c:pt>
                <c:pt idx="35">
                  <c:v>934</c:v>
                </c:pt>
                <c:pt idx="36">
                  <c:v>900</c:v>
                </c:pt>
                <c:pt idx="37">
                  <c:v>833</c:v>
                </c:pt>
                <c:pt idx="38">
                  <c:v>766</c:v>
                </c:pt>
                <c:pt idx="39">
                  <c:v>700</c:v>
                </c:pt>
                <c:pt idx="40">
                  <c:v>633</c:v>
                </c:pt>
                <c:pt idx="41">
                  <c:v>566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467</c:v>
                </c:pt>
                <c:pt idx="47">
                  <c:v>434</c:v>
                </c:pt>
                <c:pt idx="48">
                  <c:v>400</c:v>
                </c:pt>
                <c:pt idx="49">
                  <c:v>383</c:v>
                </c:pt>
                <c:pt idx="50">
                  <c:v>366</c:v>
                </c:pt>
                <c:pt idx="51">
                  <c:v>350</c:v>
                </c:pt>
                <c:pt idx="52">
                  <c:v>333</c:v>
                </c:pt>
                <c:pt idx="53">
                  <c:v>316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9-470C-9BA3-A05FB4AF5882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'[15]19980806'!$B$2:$B$62</c:f>
              <c:numCache>
                <c:formatCode>General</c:formatCode>
                <c:ptCount val="6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333</c:v>
                </c:pt>
                <c:pt idx="8">
                  <c:v>466</c:v>
                </c:pt>
                <c:pt idx="9">
                  <c:v>600</c:v>
                </c:pt>
                <c:pt idx="10">
                  <c:v>733</c:v>
                </c:pt>
                <c:pt idx="11">
                  <c:v>866</c:v>
                </c:pt>
                <c:pt idx="12">
                  <c:v>1000</c:v>
                </c:pt>
                <c:pt idx="13">
                  <c:v>1033</c:v>
                </c:pt>
                <c:pt idx="14">
                  <c:v>1066</c:v>
                </c:pt>
                <c:pt idx="15">
                  <c:v>1100</c:v>
                </c:pt>
                <c:pt idx="16">
                  <c:v>1033</c:v>
                </c:pt>
                <c:pt idx="17">
                  <c:v>966</c:v>
                </c:pt>
                <c:pt idx="18">
                  <c:v>900</c:v>
                </c:pt>
                <c:pt idx="19">
                  <c:v>967</c:v>
                </c:pt>
                <c:pt idx="20">
                  <c:v>1034</c:v>
                </c:pt>
                <c:pt idx="21">
                  <c:v>1100</c:v>
                </c:pt>
                <c:pt idx="22">
                  <c:v>1100</c:v>
                </c:pt>
                <c:pt idx="23">
                  <c:v>1100</c:v>
                </c:pt>
                <c:pt idx="24">
                  <c:v>1100</c:v>
                </c:pt>
                <c:pt idx="25">
                  <c:v>1100</c:v>
                </c:pt>
                <c:pt idx="26">
                  <c:v>1100</c:v>
                </c:pt>
                <c:pt idx="27">
                  <c:v>1100</c:v>
                </c:pt>
                <c:pt idx="28">
                  <c:v>1100</c:v>
                </c:pt>
                <c:pt idx="29">
                  <c:v>1100</c:v>
                </c:pt>
                <c:pt idx="30">
                  <c:v>1100</c:v>
                </c:pt>
                <c:pt idx="31">
                  <c:v>1100</c:v>
                </c:pt>
                <c:pt idx="32">
                  <c:v>1100</c:v>
                </c:pt>
                <c:pt idx="33">
                  <c:v>1100</c:v>
                </c:pt>
                <c:pt idx="34">
                  <c:v>900</c:v>
                </c:pt>
                <c:pt idx="35">
                  <c:v>700</c:v>
                </c:pt>
                <c:pt idx="36">
                  <c:v>500</c:v>
                </c:pt>
                <c:pt idx="37">
                  <c:v>400</c:v>
                </c:pt>
                <c:pt idx="38">
                  <c:v>300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9-470C-9BA3-A05FB4AF5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'[16]19990417'!$A$2:$A$38</c:f>
              <c:numCache>
                <c:formatCode>General</c:formatCode>
                <c:ptCount val="37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147</c:v>
                </c:pt>
                <c:pt idx="5">
                  <c:v>174</c:v>
                </c:pt>
                <c:pt idx="6">
                  <c:v>200</c:v>
                </c:pt>
                <c:pt idx="7">
                  <c:v>265</c:v>
                </c:pt>
                <c:pt idx="8">
                  <c:v>330</c:v>
                </c:pt>
                <c:pt idx="9">
                  <c:v>395</c:v>
                </c:pt>
                <c:pt idx="10">
                  <c:v>623</c:v>
                </c:pt>
                <c:pt idx="11">
                  <c:v>851</c:v>
                </c:pt>
                <c:pt idx="12">
                  <c:v>1080</c:v>
                </c:pt>
                <c:pt idx="13">
                  <c:v>1163</c:v>
                </c:pt>
                <c:pt idx="14">
                  <c:v>1246</c:v>
                </c:pt>
                <c:pt idx="15">
                  <c:v>1330</c:v>
                </c:pt>
                <c:pt idx="16">
                  <c:v>1310</c:v>
                </c:pt>
                <c:pt idx="17">
                  <c:v>1290</c:v>
                </c:pt>
                <c:pt idx="18">
                  <c:v>1270</c:v>
                </c:pt>
                <c:pt idx="19">
                  <c:v>1270</c:v>
                </c:pt>
                <c:pt idx="20">
                  <c:v>1270</c:v>
                </c:pt>
                <c:pt idx="21">
                  <c:v>1270</c:v>
                </c:pt>
                <c:pt idx="22">
                  <c:v>1247</c:v>
                </c:pt>
                <c:pt idx="23">
                  <c:v>1224</c:v>
                </c:pt>
                <c:pt idx="24">
                  <c:v>1200</c:v>
                </c:pt>
                <c:pt idx="25">
                  <c:v>1087</c:v>
                </c:pt>
                <c:pt idx="26">
                  <c:v>974</c:v>
                </c:pt>
                <c:pt idx="27">
                  <c:v>860</c:v>
                </c:pt>
                <c:pt idx="28">
                  <c:v>823</c:v>
                </c:pt>
                <c:pt idx="29">
                  <c:v>786</c:v>
                </c:pt>
                <c:pt idx="30">
                  <c:v>750</c:v>
                </c:pt>
                <c:pt idx="31">
                  <c:v>660</c:v>
                </c:pt>
                <c:pt idx="32">
                  <c:v>570</c:v>
                </c:pt>
                <c:pt idx="33">
                  <c:v>480</c:v>
                </c:pt>
                <c:pt idx="34">
                  <c:v>453</c:v>
                </c:pt>
                <c:pt idx="35">
                  <c:v>426</c:v>
                </c:pt>
                <c:pt idx="36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4-4C57-A601-D48CFA8270F2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'[16]19990417'!$B$2:$B$38</c:f>
              <c:numCache>
                <c:formatCode>General</c:formatCode>
                <c:ptCount val="37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4-4C57-A601-D48CFA827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'[16]19990718'!$A$2:$A$32</c:f>
              <c:numCache>
                <c:formatCode>General</c:formatCode>
                <c:ptCount val="31"/>
                <c:pt idx="0">
                  <c:v>200</c:v>
                </c:pt>
                <c:pt idx="1">
                  <c:v>253</c:v>
                </c:pt>
                <c:pt idx="2">
                  <c:v>306</c:v>
                </c:pt>
                <c:pt idx="3">
                  <c:v>360</c:v>
                </c:pt>
                <c:pt idx="4">
                  <c:v>373</c:v>
                </c:pt>
                <c:pt idx="5">
                  <c:v>386</c:v>
                </c:pt>
                <c:pt idx="6">
                  <c:v>400</c:v>
                </c:pt>
                <c:pt idx="7">
                  <c:v>453</c:v>
                </c:pt>
                <c:pt idx="8">
                  <c:v>506</c:v>
                </c:pt>
                <c:pt idx="9">
                  <c:v>560</c:v>
                </c:pt>
                <c:pt idx="10">
                  <c:v>643</c:v>
                </c:pt>
                <c:pt idx="11">
                  <c:v>726</c:v>
                </c:pt>
                <c:pt idx="12">
                  <c:v>810</c:v>
                </c:pt>
                <c:pt idx="13">
                  <c:v>940</c:v>
                </c:pt>
                <c:pt idx="14">
                  <c:v>1070</c:v>
                </c:pt>
                <c:pt idx="15">
                  <c:v>1200</c:v>
                </c:pt>
                <c:pt idx="16">
                  <c:v>1133</c:v>
                </c:pt>
                <c:pt idx="17">
                  <c:v>1066</c:v>
                </c:pt>
                <c:pt idx="18">
                  <c:v>1000</c:v>
                </c:pt>
                <c:pt idx="19">
                  <c:v>910</c:v>
                </c:pt>
                <c:pt idx="20">
                  <c:v>820</c:v>
                </c:pt>
                <c:pt idx="21">
                  <c:v>730</c:v>
                </c:pt>
                <c:pt idx="22">
                  <c:v>687</c:v>
                </c:pt>
                <c:pt idx="23">
                  <c:v>644</c:v>
                </c:pt>
                <c:pt idx="24">
                  <c:v>600</c:v>
                </c:pt>
                <c:pt idx="25">
                  <c:v>567</c:v>
                </c:pt>
                <c:pt idx="26">
                  <c:v>534</c:v>
                </c:pt>
                <c:pt idx="27">
                  <c:v>500</c:v>
                </c:pt>
                <c:pt idx="28">
                  <c:v>460</c:v>
                </c:pt>
                <c:pt idx="29">
                  <c:v>420</c:v>
                </c:pt>
                <c:pt idx="30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2-4AAB-8B63-0CBDCF673462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'[16]19990718'!$B$2:$B$32</c:f>
              <c:numCache>
                <c:formatCode>General</c:formatCode>
                <c:ptCount val="3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460</c:v>
                </c:pt>
                <c:pt idx="11">
                  <c:v>690</c:v>
                </c:pt>
                <c:pt idx="12">
                  <c:v>920</c:v>
                </c:pt>
                <c:pt idx="13">
                  <c:v>1013</c:v>
                </c:pt>
                <c:pt idx="14">
                  <c:v>1106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1123</c:v>
                </c:pt>
                <c:pt idx="20">
                  <c:v>1046</c:v>
                </c:pt>
                <c:pt idx="21">
                  <c:v>970</c:v>
                </c:pt>
                <c:pt idx="22">
                  <c:v>813</c:v>
                </c:pt>
                <c:pt idx="23">
                  <c:v>656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2-4AAB-8B63-0CBDCF673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'[4]19840615'!$A$2:$A$122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7-4793-804F-E8101FA60235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'[4]19840615'!$B$2:$B$122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7-4793-804F-E8101FA60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'[5]19870511'!$A$2:$A$59</c:f>
              <c:numCache>
                <c:formatCode>General</c:formatCode>
                <c:ptCount val="58"/>
                <c:pt idx="0">
                  <c:v>286</c:v>
                </c:pt>
                <c:pt idx="1">
                  <c:v>255</c:v>
                </c:pt>
                <c:pt idx="2">
                  <c:v>224</c:v>
                </c:pt>
                <c:pt idx="3">
                  <c:v>192</c:v>
                </c:pt>
                <c:pt idx="4">
                  <c:v>215</c:v>
                </c:pt>
                <c:pt idx="5">
                  <c:v>238</c:v>
                </c:pt>
                <c:pt idx="6">
                  <c:v>261</c:v>
                </c:pt>
                <c:pt idx="7">
                  <c:v>345</c:v>
                </c:pt>
                <c:pt idx="8">
                  <c:v>429</c:v>
                </c:pt>
                <c:pt idx="9">
                  <c:v>513</c:v>
                </c:pt>
                <c:pt idx="10">
                  <c:v>593</c:v>
                </c:pt>
                <c:pt idx="11">
                  <c:v>673</c:v>
                </c:pt>
                <c:pt idx="12">
                  <c:v>752</c:v>
                </c:pt>
                <c:pt idx="13">
                  <c:v>769</c:v>
                </c:pt>
                <c:pt idx="14">
                  <c:v>786</c:v>
                </c:pt>
                <c:pt idx="15">
                  <c:v>802</c:v>
                </c:pt>
                <c:pt idx="16">
                  <c:v>841</c:v>
                </c:pt>
                <c:pt idx="17">
                  <c:v>880</c:v>
                </c:pt>
                <c:pt idx="18">
                  <c:v>919</c:v>
                </c:pt>
                <c:pt idx="19">
                  <c:v>819</c:v>
                </c:pt>
                <c:pt idx="20">
                  <c:v>719</c:v>
                </c:pt>
                <c:pt idx="21">
                  <c:v>620</c:v>
                </c:pt>
                <c:pt idx="22">
                  <c:v>607</c:v>
                </c:pt>
                <c:pt idx="23">
                  <c:v>594</c:v>
                </c:pt>
                <c:pt idx="24">
                  <c:v>580</c:v>
                </c:pt>
                <c:pt idx="25">
                  <c:v>563</c:v>
                </c:pt>
                <c:pt idx="26">
                  <c:v>546</c:v>
                </c:pt>
                <c:pt idx="27">
                  <c:v>528</c:v>
                </c:pt>
                <c:pt idx="28">
                  <c:v>491</c:v>
                </c:pt>
                <c:pt idx="29">
                  <c:v>454</c:v>
                </c:pt>
                <c:pt idx="30">
                  <c:v>416</c:v>
                </c:pt>
                <c:pt idx="31">
                  <c:v>400</c:v>
                </c:pt>
                <c:pt idx="32">
                  <c:v>384</c:v>
                </c:pt>
                <c:pt idx="33">
                  <c:v>367</c:v>
                </c:pt>
                <c:pt idx="34">
                  <c:v>374</c:v>
                </c:pt>
                <c:pt idx="35">
                  <c:v>381</c:v>
                </c:pt>
                <c:pt idx="36">
                  <c:v>388</c:v>
                </c:pt>
                <c:pt idx="37">
                  <c:v>368</c:v>
                </c:pt>
                <c:pt idx="38">
                  <c:v>348</c:v>
                </c:pt>
                <c:pt idx="39">
                  <c:v>329</c:v>
                </c:pt>
                <c:pt idx="40">
                  <c:v>313</c:v>
                </c:pt>
                <c:pt idx="41">
                  <c:v>297</c:v>
                </c:pt>
                <c:pt idx="42">
                  <c:v>280</c:v>
                </c:pt>
                <c:pt idx="43">
                  <c:v>245</c:v>
                </c:pt>
                <c:pt idx="44">
                  <c:v>210</c:v>
                </c:pt>
                <c:pt idx="45">
                  <c:v>174</c:v>
                </c:pt>
                <c:pt idx="46">
                  <c:v>203</c:v>
                </c:pt>
                <c:pt idx="47">
                  <c:v>232</c:v>
                </c:pt>
                <c:pt idx="48">
                  <c:v>261</c:v>
                </c:pt>
                <c:pt idx="49">
                  <c:v>249</c:v>
                </c:pt>
                <c:pt idx="50">
                  <c:v>237</c:v>
                </c:pt>
                <c:pt idx="51">
                  <c:v>226</c:v>
                </c:pt>
                <c:pt idx="52">
                  <c:v>223</c:v>
                </c:pt>
                <c:pt idx="53">
                  <c:v>220</c:v>
                </c:pt>
                <c:pt idx="54">
                  <c:v>218</c:v>
                </c:pt>
                <c:pt idx="55">
                  <c:v>218</c:v>
                </c:pt>
                <c:pt idx="56">
                  <c:v>218</c:v>
                </c:pt>
                <c:pt idx="57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5-4170-A9A5-30ED15FB3FD2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'[5]19870511'!$B$2:$B$59</c:f>
              <c:numCache>
                <c:formatCode>General</c:formatCode>
                <c:ptCount val="58"/>
                <c:pt idx="0">
                  <c:v>130</c:v>
                </c:pt>
                <c:pt idx="1">
                  <c:v>99</c:v>
                </c:pt>
                <c:pt idx="2">
                  <c:v>68</c:v>
                </c:pt>
                <c:pt idx="3">
                  <c:v>35.700000000000003</c:v>
                </c:pt>
                <c:pt idx="4">
                  <c:v>59</c:v>
                </c:pt>
                <c:pt idx="5">
                  <c:v>82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113</c:v>
                </c:pt>
                <c:pt idx="11">
                  <c:v>121</c:v>
                </c:pt>
                <c:pt idx="12">
                  <c:v>130</c:v>
                </c:pt>
                <c:pt idx="13">
                  <c:v>108</c:v>
                </c:pt>
                <c:pt idx="14">
                  <c:v>86</c:v>
                </c:pt>
                <c:pt idx="15">
                  <c:v>62.7</c:v>
                </c:pt>
                <c:pt idx="16">
                  <c:v>42</c:v>
                </c:pt>
                <c:pt idx="17">
                  <c:v>21</c:v>
                </c:pt>
                <c:pt idx="18">
                  <c:v>0</c:v>
                </c:pt>
                <c:pt idx="19">
                  <c:v>36</c:v>
                </c:pt>
                <c:pt idx="20">
                  <c:v>72</c:v>
                </c:pt>
                <c:pt idx="21">
                  <c:v>109</c:v>
                </c:pt>
                <c:pt idx="22">
                  <c:v>145</c:v>
                </c:pt>
                <c:pt idx="23">
                  <c:v>181</c:v>
                </c:pt>
                <c:pt idx="24">
                  <c:v>218</c:v>
                </c:pt>
                <c:pt idx="25">
                  <c:v>194</c:v>
                </c:pt>
                <c:pt idx="26">
                  <c:v>170</c:v>
                </c:pt>
                <c:pt idx="27">
                  <c:v>145</c:v>
                </c:pt>
                <c:pt idx="28">
                  <c:v>157</c:v>
                </c:pt>
                <c:pt idx="29">
                  <c:v>169</c:v>
                </c:pt>
                <c:pt idx="30">
                  <c:v>182</c:v>
                </c:pt>
                <c:pt idx="31">
                  <c:v>194</c:v>
                </c:pt>
                <c:pt idx="32">
                  <c:v>206</c:v>
                </c:pt>
                <c:pt idx="33">
                  <c:v>218</c:v>
                </c:pt>
                <c:pt idx="34">
                  <c:v>218</c:v>
                </c:pt>
                <c:pt idx="35">
                  <c:v>218</c:v>
                </c:pt>
                <c:pt idx="36">
                  <c:v>218</c:v>
                </c:pt>
                <c:pt idx="37">
                  <c:v>170</c:v>
                </c:pt>
                <c:pt idx="38">
                  <c:v>122</c:v>
                </c:pt>
                <c:pt idx="39">
                  <c:v>72.7</c:v>
                </c:pt>
                <c:pt idx="40">
                  <c:v>56</c:v>
                </c:pt>
                <c:pt idx="41">
                  <c:v>40</c:v>
                </c:pt>
                <c:pt idx="42">
                  <c:v>23.7</c:v>
                </c:pt>
                <c:pt idx="43">
                  <c:v>45</c:v>
                </c:pt>
                <c:pt idx="44">
                  <c:v>67</c:v>
                </c:pt>
                <c:pt idx="45">
                  <c:v>89</c:v>
                </c:pt>
                <c:pt idx="46">
                  <c:v>132</c:v>
                </c:pt>
                <c:pt idx="47">
                  <c:v>175</c:v>
                </c:pt>
                <c:pt idx="48">
                  <c:v>218</c:v>
                </c:pt>
                <c:pt idx="49">
                  <c:v>215</c:v>
                </c:pt>
                <c:pt idx="50">
                  <c:v>212</c:v>
                </c:pt>
                <c:pt idx="51">
                  <c:v>209</c:v>
                </c:pt>
                <c:pt idx="52">
                  <c:v>212</c:v>
                </c:pt>
                <c:pt idx="53">
                  <c:v>215</c:v>
                </c:pt>
                <c:pt idx="54">
                  <c:v>218</c:v>
                </c:pt>
                <c:pt idx="55">
                  <c:v>218</c:v>
                </c:pt>
                <c:pt idx="56">
                  <c:v>218</c:v>
                </c:pt>
                <c:pt idx="57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5-4170-A9A5-30ED15FB3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'[5]19870520'!$A$2:$A$65</c:f>
              <c:numCache>
                <c:formatCode>General</c:formatCode>
                <c:ptCount val="64"/>
                <c:pt idx="0">
                  <c:v>129</c:v>
                </c:pt>
                <c:pt idx="1">
                  <c:v>131</c:v>
                </c:pt>
                <c:pt idx="2">
                  <c:v>133</c:v>
                </c:pt>
                <c:pt idx="3">
                  <c:v>135</c:v>
                </c:pt>
                <c:pt idx="4">
                  <c:v>182</c:v>
                </c:pt>
                <c:pt idx="5">
                  <c:v>229</c:v>
                </c:pt>
                <c:pt idx="6">
                  <c:v>276</c:v>
                </c:pt>
                <c:pt idx="7">
                  <c:v>361</c:v>
                </c:pt>
                <c:pt idx="8">
                  <c:v>446</c:v>
                </c:pt>
                <c:pt idx="9">
                  <c:v>531</c:v>
                </c:pt>
                <c:pt idx="10">
                  <c:v>614</c:v>
                </c:pt>
                <c:pt idx="11">
                  <c:v>697</c:v>
                </c:pt>
                <c:pt idx="12">
                  <c:v>781</c:v>
                </c:pt>
                <c:pt idx="13">
                  <c:v>835</c:v>
                </c:pt>
                <c:pt idx="14">
                  <c:v>889</c:v>
                </c:pt>
                <c:pt idx="15">
                  <c:v>942</c:v>
                </c:pt>
                <c:pt idx="16">
                  <c:v>933</c:v>
                </c:pt>
                <c:pt idx="17">
                  <c:v>924</c:v>
                </c:pt>
                <c:pt idx="18">
                  <c:v>915</c:v>
                </c:pt>
                <c:pt idx="19">
                  <c:v>886</c:v>
                </c:pt>
                <c:pt idx="20">
                  <c:v>857</c:v>
                </c:pt>
                <c:pt idx="21">
                  <c:v>829</c:v>
                </c:pt>
                <c:pt idx="22">
                  <c:v>780</c:v>
                </c:pt>
                <c:pt idx="23">
                  <c:v>731</c:v>
                </c:pt>
                <c:pt idx="24">
                  <c:v>681</c:v>
                </c:pt>
                <c:pt idx="25">
                  <c:v>655</c:v>
                </c:pt>
                <c:pt idx="26">
                  <c:v>629</c:v>
                </c:pt>
                <c:pt idx="27">
                  <c:v>604</c:v>
                </c:pt>
                <c:pt idx="28">
                  <c:v>574</c:v>
                </c:pt>
                <c:pt idx="29">
                  <c:v>544</c:v>
                </c:pt>
                <c:pt idx="30">
                  <c:v>515</c:v>
                </c:pt>
                <c:pt idx="31">
                  <c:v>493</c:v>
                </c:pt>
                <c:pt idx="32">
                  <c:v>471</c:v>
                </c:pt>
                <c:pt idx="33">
                  <c:v>448</c:v>
                </c:pt>
                <c:pt idx="34">
                  <c:v>441</c:v>
                </c:pt>
                <c:pt idx="35">
                  <c:v>434</c:v>
                </c:pt>
                <c:pt idx="36">
                  <c:v>426</c:v>
                </c:pt>
                <c:pt idx="37">
                  <c:v>419</c:v>
                </c:pt>
                <c:pt idx="38">
                  <c:v>412</c:v>
                </c:pt>
                <c:pt idx="39">
                  <c:v>404</c:v>
                </c:pt>
                <c:pt idx="40">
                  <c:v>382</c:v>
                </c:pt>
                <c:pt idx="41">
                  <c:v>360</c:v>
                </c:pt>
                <c:pt idx="42">
                  <c:v>339</c:v>
                </c:pt>
                <c:pt idx="43">
                  <c:v>334</c:v>
                </c:pt>
                <c:pt idx="44">
                  <c:v>329</c:v>
                </c:pt>
                <c:pt idx="45">
                  <c:v>324</c:v>
                </c:pt>
                <c:pt idx="46">
                  <c:v>320</c:v>
                </c:pt>
                <c:pt idx="47">
                  <c:v>316</c:v>
                </c:pt>
                <c:pt idx="48">
                  <c:v>312</c:v>
                </c:pt>
                <c:pt idx="49">
                  <c:v>316</c:v>
                </c:pt>
                <c:pt idx="50">
                  <c:v>320</c:v>
                </c:pt>
                <c:pt idx="51">
                  <c:v>324</c:v>
                </c:pt>
                <c:pt idx="52">
                  <c:v>316</c:v>
                </c:pt>
                <c:pt idx="53">
                  <c:v>308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292</c:v>
                </c:pt>
                <c:pt idx="62">
                  <c:v>284</c:v>
                </c:pt>
                <c:pt idx="63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4-4BBE-BA97-1C0536AAC745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'[5]19870520'!$B$2:$B$65</c:f>
              <c:numCache>
                <c:formatCode>General</c:formatCode>
                <c:ptCount val="64"/>
                <c:pt idx="0">
                  <c:v>65</c:v>
                </c:pt>
                <c:pt idx="1">
                  <c:v>103</c:v>
                </c:pt>
                <c:pt idx="2">
                  <c:v>141</c:v>
                </c:pt>
                <c:pt idx="3">
                  <c:v>178</c:v>
                </c:pt>
                <c:pt idx="4">
                  <c:v>189</c:v>
                </c:pt>
                <c:pt idx="5">
                  <c:v>200</c:v>
                </c:pt>
                <c:pt idx="6">
                  <c:v>212</c:v>
                </c:pt>
                <c:pt idx="7">
                  <c:v>212</c:v>
                </c:pt>
                <c:pt idx="8">
                  <c:v>212</c:v>
                </c:pt>
                <c:pt idx="9">
                  <c:v>212</c:v>
                </c:pt>
                <c:pt idx="10">
                  <c:v>212</c:v>
                </c:pt>
                <c:pt idx="11">
                  <c:v>212</c:v>
                </c:pt>
                <c:pt idx="12">
                  <c:v>212</c:v>
                </c:pt>
                <c:pt idx="13">
                  <c:v>212</c:v>
                </c:pt>
                <c:pt idx="14">
                  <c:v>212</c:v>
                </c:pt>
                <c:pt idx="15">
                  <c:v>212</c:v>
                </c:pt>
                <c:pt idx="16">
                  <c:v>212</c:v>
                </c:pt>
                <c:pt idx="17">
                  <c:v>212</c:v>
                </c:pt>
                <c:pt idx="18">
                  <c:v>212</c:v>
                </c:pt>
                <c:pt idx="19">
                  <c:v>212</c:v>
                </c:pt>
                <c:pt idx="20">
                  <c:v>212</c:v>
                </c:pt>
                <c:pt idx="21">
                  <c:v>212</c:v>
                </c:pt>
                <c:pt idx="22">
                  <c:v>202</c:v>
                </c:pt>
                <c:pt idx="23">
                  <c:v>192</c:v>
                </c:pt>
                <c:pt idx="24">
                  <c:v>181</c:v>
                </c:pt>
                <c:pt idx="25">
                  <c:v>177</c:v>
                </c:pt>
                <c:pt idx="26">
                  <c:v>173</c:v>
                </c:pt>
                <c:pt idx="27">
                  <c:v>170</c:v>
                </c:pt>
                <c:pt idx="28">
                  <c:v>181</c:v>
                </c:pt>
                <c:pt idx="29">
                  <c:v>192</c:v>
                </c:pt>
                <c:pt idx="30">
                  <c:v>204</c:v>
                </c:pt>
                <c:pt idx="31">
                  <c:v>204</c:v>
                </c:pt>
                <c:pt idx="32">
                  <c:v>204</c:v>
                </c:pt>
                <c:pt idx="33">
                  <c:v>204</c:v>
                </c:pt>
                <c:pt idx="34">
                  <c:v>204</c:v>
                </c:pt>
                <c:pt idx="35">
                  <c:v>204</c:v>
                </c:pt>
                <c:pt idx="36">
                  <c:v>204</c:v>
                </c:pt>
                <c:pt idx="37">
                  <c:v>204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204</c:v>
                </c:pt>
                <c:pt idx="42">
                  <c:v>204</c:v>
                </c:pt>
                <c:pt idx="43">
                  <c:v>204</c:v>
                </c:pt>
                <c:pt idx="44">
                  <c:v>204</c:v>
                </c:pt>
                <c:pt idx="45">
                  <c:v>204</c:v>
                </c:pt>
                <c:pt idx="46">
                  <c:v>192</c:v>
                </c:pt>
                <c:pt idx="47">
                  <c:v>180</c:v>
                </c:pt>
                <c:pt idx="48">
                  <c:v>168</c:v>
                </c:pt>
                <c:pt idx="49">
                  <c:v>180</c:v>
                </c:pt>
                <c:pt idx="50">
                  <c:v>192</c:v>
                </c:pt>
                <c:pt idx="51">
                  <c:v>204</c:v>
                </c:pt>
                <c:pt idx="52">
                  <c:v>204</c:v>
                </c:pt>
                <c:pt idx="53">
                  <c:v>204</c:v>
                </c:pt>
                <c:pt idx="54">
                  <c:v>204</c:v>
                </c:pt>
                <c:pt idx="55">
                  <c:v>204</c:v>
                </c:pt>
                <c:pt idx="56">
                  <c:v>204</c:v>
                </c:pt>
                <c:pt idx="57">
                  <c:v>204</c:v>
                </c:pt>
                <c:pt idx="58">
                  <c:v>204</c:v>
                </c:pt>
                <c:pt idx="59">
                  <c:v>204</c:v>
                </c:pt>
                <c:pt idx="60">
                  <c:v>204</c:v>
                </c:pt>
                <c:pt idx="61">
                  <c:v>204</c:v>
                </c:pt>
                <c:pt idx="62">
                  <c:v>204</c:v>
                </c:pt>
                <c:pt idx="63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4-4BBE-BA97-1C0536AA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'[6]19890419'!$A$2:$A$89</c:f>
              <c:numCache>
                <c:formatCode>General</c:formatCode>
                <c:ptCount val="88"/>
                <c:pt idx="0">
                  <c:v>148</c:v>
                </c:pt>
                <c:pt idx="1">
                  <c:v>151</c:v>
                </c:pt>
                <c:pt idx="2">
                  <c:v>154</c:v>
                </c:pt>
                <c:pt idx="3">
                  <c:v>158</c:v>
                </c:pt>
                <c:pt idx="4">
                  <c:v>176</c:v>
                </c:pt>
                <c:pt idx="5">
                  <c:v>194</c:v>
                </c:pt>
                <c:pt idx="6">
                  <c:v>211</c:v>
                </c:pt>
                <c:pt idx="7">
                  <c:v>276</c:v>
                </c:pt>
                <c:pt idx="8">
                  <c:v>341</c:v>
                </c:pt>
                <c:pt idx="9">
                  <c:v>405</c:v>
                </c:pt>
                <c:pt idx="10">
                  <c:v>627</c:v>
                </c:pt>
                <c:pt idx="11">
                  <c:v>849</c:v>
                </c:pt>
                <c:pt idx="12">
                  <c:v>1071</c:v>
                </c:pt>
                <c:pt idx="13">
                  <c:v>1320</c:v>
                </c:pt>
                <c:pt idx="14">
                  <c:v>1569</c:v>
                </c:pt>
                <c:pt idx="15">
                  <c:v>1817</c:v>
                </c:pt>
                <c:pt idx="16">
                  <c:v>1795</c:v>
                </c:pt>
                <c:pt idx="17">
                  <c:v>1773</c:v>
                </c:pt>
                <c:pt idx="18">
                  <c:v>1750</c:v>
                </c:pt>
                <c:pt idx="19">
                  <c:v>1594</c:v>
                </c:pt>
                <c:pt idx="20">
                  <c:v>1438</c:v>
                </c:pt>
                <c:pt idx="21">
                  <c:v>1283</c:v>
                </c:pt>
                <c:pt idx="22">
                  <c:v>1284</c:v>
                </c:pt>
                <c:pt idx="23">
                  <c:v>1285</c:v>
                </c:pt>
                <c:pt idx="24">
                  <c:v>1285</c:v>
                </c:pt>
                <c:pt idx="25">
                  <c:v>1242</c:v>
                </c:pt>
                <c:pt idx="26">
                  <c:v>1199</c:v>
                </c:pt>
                <c:pt idx="27">
                  <c:v>1157</c:v>
                </c:pt>
                <c:pt idx="28">
                  <c:v>1048</c:v>
                </c:pt>
                <c:pt idx="29">
                  <c:v>939</c:v>
                </c:pt>
                <c:pt idx="30">
                  <c:v>831</c:v>
                </c:pt>
                <c:pt idx="31">
                  <c:v>765</c:v>
                </c:pt>
                <c:pt idx="32">
                  <c:v>699</c:v>
                </c:pt>
                <c:pt idx="33">
                  <c:v>634</c:v>
                </c:pt>
                <c:pt idx="34">
                  <c:v>648</c:v>
                </c:pt>
                <c:pt idx="35">
                  <c:v>662</c:v>
                </c:pt>
                <c:pt idx="36">
                  <c:v>676</c:v>
                </c:pt>
                <c:pt idx="37">
                  <c:v>686</c:v>
                </c:pt>
                <c:pt idx="38">
                  <c:v>696</c:v>
                </c:pt>
                <c:pt idx="39">
                  <c:v>705</c:v>
                </c:pt>
                <c:pt idx="40">
                  <c:v>761</c:v>
                </c:pt>
                <c:pt idx="41">
                  <c:v>817</c:v>
                </c:pt>
                <c:pt idx="42">
                  <c:v>873</c:v>
                </c:pt>
                <c:pt idx="43">
                  <c:v>901</c:v>
                </c:pt>
                <c:pt idx="44">
                  <c:v>929</c:v>
                </c:pt>
                <c:pt idx="45">
                  <c:v>958</c:v>
                </c:pt>
                <c:pt idx="46">
                  <c:v>1006</c:v>
                </c:pt>
                <c:pt idx="47">
                  <c:v>1054</c:v>
                </c:pt>
                <c:pt idx="48">
                  <c:v>1101</c:v>
                </c:pt>
                <c:pt idx="49">
                  <c:v>1032</c:v>
                </c:pt>
                <c:pt idx="50">
                  <c:v>963</c:v>
                </c:pt>
                <c:pt idx="51">
                  <c:v>893</c:v>
                </c:pt>
                <c:pt idx="52">
                  <c:v>798</c:v>
                </c:pt>
                <c:pt idx="53">
                  <c:v>703</c:v>
                </c:pt>
                <c:pt idx="54">
                  <c:v>609</c:v>
                </c:pt>
                <c:pt idx="55">
                  <c:v>591</c:v>
                </c:pt>
                <c:pt idx="56">
                  <c:v>573</c:v>
                </c:pt>
                <c:pt idx="57">
                  <c:v>556</c:v>
                </c:pt>
                <c:pt idx="58">
                  <c:v>543</c:v>
                </c:pt>
                <c:pt idx="59">
                  <c:v>530</c:v>
                </c:pt>
                <c:pt idx="60">
                  <c:v>517</c:v>
                </c:pt>
                <c:pt idx="61">
                  <c:v>506</c:v>
                </c:pt>
                <c:pt idx="62">
                  <c:v>495</c:v>
                </c:pt>
                <c:pt idx="63">
                  <c:v>483</c:v>
                </c:pt>
                <c:pt idx="64">
                  <c:v>447</c:v>
                </c:pt>
                <c:pt idx="65">
                  <c:v>411</c:v>
                </c:pt>
                <c:pt idx="66">
                  <c:v>374</c:v>
                </c:pt>
                <c:pt idx="67">
                  <c:v>358</c:v>
                </c:pt>
                <c:pt idx="68">
                  <c:v>342</c:v>
                </c:pt>
                <c:pt idx="69">
                  <c:v>326</c:v>
                </c:pt>
                <c:pt idx="70">
                  <c:v>322</c:v>
                </c:pt>
                <c:pt idx="71">
                  <c:v>318</c:v>
                </c:pt>
                <c:pt idx="72">
                  <c:v>314</c:v>
                </c:pt>
                <c:pt idx="73">
                  <c:v>323</c:v>
                </c:pt>
                <c:pt idx="74">
                  <c:v>332</c:v>
                </c:pt>
                <c:pt idx="75">
                  <c:v>341</c:v>
                </c:pt>
                <c:pt idx="76">
                  <c:v>315</c:v>
                </c:pt>
                <c:pt idx="77">
                  <c:v>289</c:v>
                </c:pt>
                <c:pt idx="78">
                  <c:v>262</c:v>
                </c:pt>
                <c:pt idx="79">
                  <c:v>281</c:v>
                </c:pt>
                <c:pt idx="80">
                  <c:v>300</c:v>
                </c:pt>
                <c:pt idx="81">
                  <c:v>319</c:v>
                </c:pt>
                <c:pt idx="82">
                  <c:v>281</c:v>
                </c:pt>
                <c:pt idx="83">
                  <c:v>243</c:v>
                </c:pt>
                <c:pt idx="84">
                  <c:v>204</c:v>
                </c:pt>
                <c:pt idx="85">
                  <c:v>212</c:v>
                </c:pt>
                <c:pt idx="86">
                  <c:v>220</c:v>
                </c:pt>
                <c:pt idx="87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D-4892-BFC9-134DEC893147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'[6]19890419'!$B$2:$B$89</c:f>
              <c:numCache>
                <c:formatCode>General</c:formatCode>
                <c:ptCount val="88"/>
                <c:pt idx="0">
                  <c:v>32.4</c:v>
                </c:pt>
                <c:pt idx="1">
                  <c:v>22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42</c:v>
                </c:pt>
                <c:pt idx="12">
                  <c:v>64</c:v>
                </c:pt>
                <c:pt idx="13">
                  <c:v>43</c:v>
                </c:pt>
                <c:pt idx="14">
                  <c:v>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17</c:v>
                </c:pt>
                <c:pt idx="26">
                  <c:v>34</c:v>
                </c:pt>
                <c:pt idx="27">
                  <c:v>50</c:v>
                </c:pt>
                <c:pt idx="28">
                  <c:v>33</c:v>
                </c:pt>
                <c:pt idx="29">
                  <c:v>16</c:v>
                </c:pt>
                <c:pt idx="30">
                  <c:v>0</c:v>
                </c:pt>
                <c:pt idx="31">
                  <c:v>20</c:v>
                </c:pt>
                <c:pt idx="32">
                  <c:v>40</c:v>
                </c:pt>
                <c:pt idx="33">
                  <c:v>58.7</c:v>
                </c:pt>
                <c:pt idx="34">
                  <c:v>101</c:v>
                </c:pt>
                <c:pt idx="35">
                  <c:v>143</c:v>
                </c:pt>
                <c:pt idx="36">
                  <c:v>186</c:v>
                </c:pt>
                <c:pt idx="37">
                  <c:v>153</c:v>
                </c:pt>
                <c:pt idx="38">
                  <c:v>120</c:v>
                </c:pt>
                <c:pt idx="39">
                  <c:v>87.6</c:v>
                </c:pt>
                <c:pt idx="40">
                  <c:v>58</c:v>
                </c:pt>
                <c:pt idx="41">
                  <c:v>29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19</c:v>
                </c:pt>
                <c:pt idx="47">
                  <c:v>38</c:v>
                </c:pt>
                <c:pt idx="48">
                  <c:v>57.7</c:v>
                </c:pt>
                <c:pt idx="49">
                  <c:v>80</c:v>
                </c:pt>
                <c:pt idx="50">
                  <c:v>103</c:v>
                </c:pt>
                <c:pt idx="51">
                  <c:v>126</c:v>
                </c:pt>
                <c:pt idx="52">
                  <c:v>95</c:v>
                </c:pt>
                <c:pt idx="53">
                  <c:v>64</c:v>
                </c:pt>
                <c:pt idx="54">
                  <c:v>34.4</c:v>
                </c:pt>
                <c:pt idx="55">
                  <c:v>78</c:v>
                </c:pt>
                <c:pt idx="56">
                  <c:v>122</c:v>
                </c:pt>
                <c:pt idx="57">
                  <c:v>165</c:v>
                </c:pt>
                <c:pt idx="58">
                  <c:v>179</c:v>
                </c:pt>
                <c:pt idx="59">
                  <c:v>193</c:v>
                </c:pt>
                <c:pt idx="60">
                  <c:v>206</c:v>
                </c:pt>
                <c:pt idx="61">
                  <c:v>195</c:v>
                </c:pt>
                <c:pt idx="62">
                  <c:v>184</c:v>
                </c:pt>
                <c:pt idx="63">
                  <c:v>172</c:v>
                </c:pt>
                <c:pt idx="64">
                  <c:v>143</c:v>
                </c:pt>
                <c:pt idx="65">
                  <c:v>114</c:v>
                </c:pt>
                <c:pt idx="66">
                  <c:v>85</c:v>
                </c:pt>
                <c:pt idx="67">
                  <c:v>114</c:v>
                </c:pt>
                <c:pt idx="68">
                  <c:v>143</c:v>
                </c:pt>
                <c:pt idx="69">
                  <c:v>171</c:v>
                </c:pt>
                <c:pt idx="70">
                  <c:v>167</c:v>
                </c:pt>
                <c:pt idx="71">
                  <c:v>163</c:v>
                </c:pt>
                <c:pt idx="72">
                  <c:v>158</c:v>
                </c:pt>
                <c:pt idx="73">
                  <c:v>175</c:v>
                </c:pt>
                <c:pt idx="74">
                  <c:v>192</c:v>
                </c:pt>
                <c:pt idx="75">
                  <c:v>208</c:v>
                </c:pt>
                <c:pt idx="76">
                  <c:v>196</c:v>
                </c:pt>
                <c:pt idx="77">
                  <c:v>184</c:v>
                </c:pt>
                <c:pt idx="78">
                  <c:v>173</c:v>
                </c:pt>
                <c:pt idx="79">
                  <c:v>185</c:v>
                </c:pt>
                <c:pt idx="80">
                  <c:v>197</c:v>
                </c:pt>
                <c:pt idx="81">
                  <c:v>208</c:v>
                </c:pt>
                <c:pt idx="82">
                  <c:v>185</c:v>
                </c:pt>
                <c:pt idx="83">
                  <c:v>162</c:v>
                </c:pt>
                <c:pt idx="84">
                  <c:v>138</c:v>
                </c:pt>
                <c:pt idx="85">
                  <c:v>138</c:v>
                </c:pt>
                <c:pt idx="86">
                  <c:v>138</c:v>
                </c:pt>
                <c:pt idx="8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D-4892-BFC9-134DEC893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'[6]19890513'!$A$2:$A$95</c:f>
              <c:numCache>
                <c:formatCode>General</c:formatCode>
                <c:ptCount val="94"/>
                <c:pt idx="0">
                  <c:v>183</c:v>
                </c:pt>
                <c:pt idx="1">
                  <c:v>173</c:v>
                </c:pt>
                <c:pt idx="2">
                  <c:v>163</c:v>
                </c:pt>
                <c:pt idx="3">
                  <c:v>153</c:v>
                </c:pt>
                <c:pt idx="4">
                  <c:v>173</c:v>
                </c:pt>
                <c:pt idx="5">
                  <c:v>193</c:v>
                </c:pt>
                <c:pt idx="6">
                  <c:v>214</c:v>
                </c:pt>
                <c:pt idx="7">
                  <c:v>275</c:v>
                </c:pt>
                <c:pt idx="8">
                  <c:v>336</c:v>
                </c:pt>
                <c:pt idx="9">
                  <c:v>397</c:v>
                </c:pt>
                <c:pt idx="10">
                  <c:v>407</c:v>
                </c:pt>
                <c:pt idx="11">
                  <c:v>417</c:v>
                </c:pt>
                <c:pt idx="12">
                  <c:v>428</c:v>
                </c:pt>
                <c:pt idx="13">
                  <c:v>489</c:v>
                </c:pt>
                <c:pt idx="14">
                  <c:v>550</c:v>
                </c:pt>
                <c:pt idx="15">
                  <c:v>611</c:v>
                </c:pt>
                <c:pt idx="16">
                  <c:v>586</c:v>
                </c:pt>
                <c:pt idx="17">
                  <c:v>561</c:v>
                </c:pt>
                <c:pt idx="18">
                  <c:v>535</c:v>
                </c:pt>
                <c:pt idx="19">
                  <c:v>508</c:v>
                </c:pt>
                <c:pt idx="20">
                  <c:v>481</c:v>
                </c:pt>
                <c:pt idx="21">
                  <c:v>453</c:v>
                </c:pt>
                <c:pt idx="22">
                  <c:v>465</c:v>
                </c:pt>
                <c:pt idx="23">
                  <c:v>477</c:v>
                </c:pt>
                <c:pt idx="24">
                  <c:v>488</c:v>
                </c:pt>
                <c:pt idx="25">
                  <c:v>458</c:v>
                </c:pt>
                <c:pt idx="26">
                  <c:v>428</c:v>
                </c:pt>
                <c:pt idx="27">
                  <c:v>397</c:v>
                </c:pt>
                <c:pt idx="28">
                  <c:v>417</c:v>
                </c:pt>
                <c:pt idx="29">
                  <c:v>437</c:v>
                </c:pt>
                <c:pt idx="30">
                  <c:v>458</c:v>
                </c:pt>
                <c:pt idx="31">
                  <c:v>417</c:v>
                </c:pt>
                <c:pt idx="32">
                  <c:v>376</c:v>
                </c:pt>
                <c:pt idx="33">
                  <c:v>335</c:v>
                </c:pt>
                <c:pt idx="34">
                  <c:v>366</c:v>
                </c:pt>
                <c:pt idx="35">
                  <c:v>397</c:v>
                </c:pt>
                <c:pt idx="36">
                  <c:v>427</c:v>
                </c:pt>
                <c:pt idx="37">
                  <c:v>507</c:v>
                </c:pt>
                <c:pt idx="38">
                  <c:v>587</c:v>
                </c:pt>
                <c:pt idx="39">
                  <c:v>666</c:v>
                </c:pt>
                <c:pt idx="40">
                  <c:v>678</c:v>
                </c:pt>
                <c:pt idx="41">
                  <c:v>690</c:v>
                </c:pt>
                <c:pt idx="42">
                  <c:v>703</c:v>
                </c:pt>
                <c:pt idx="43">
                  <c:v>691</c:v>
                </c:pt>
                <c:pt idx="44">
                  <c:v>679</c:v>
                </c:pt>
                <c:pt idx="45">
                  <c:v>667</c:v>
                </c:pt>
                <c:pt idx="46">
                  <c:v>801</c:v>
                </c:pt>
                <c:pt idx="47">
                  <c:v>935</c:v>
                </c:pt>
                <c:pt idx="48">
                  <c:v>1069</c:v>
                </c:pt>
                <c:pt idx="49">
                  <c:v>1144</c:v>
                </c:pt>
                <c:pt idx="50">
                  <c:v>1219</c:v>
                </c:pt>
                <c:pt idx="51">
                  <c:v>1294</c:v>
                </c:pt>
                <c:pt idx="52">
                  <c:v>1184</c:v>
                </c:pt>
                <c:pt idx="53">
                  <c:v>1074</c:v>
                </c:pt>
                <c:pt idx="54">
                  <c:v>963</c:v>
                </c:pt>
                <c:pt idx="55">
                  <c:v>935</c:v>
                </c:pt>
                <c:pt idx="56">
                  <c:v>907</c:v>
                </c:pt>
                <c:pt idx="57">
                  <c:v>879</c:v>
                </c:pt>
                <c:pt idx="58">
                  <c:v>846</c:v>
                </c:pt>
                <c:pt idx="59">
                  <c:v>813</c:v>
                </c:pt>
                <c:pt idx="60">
                  <c:v>779</c:v>
                </c:pt>
                <c:pt idx="61">
                  <c:v>779</c:v>
                </c:pt>
                <c:pt idx="62">
                  <c:v>779</c:v>
                </c:pt>
                <c:pt idx="63">
                  <c:v>779</c:v>
                </c:pt>
                <c:pt idx="64">
                  <c:v>695</c:v>
                </c:pt>
                <c:pt idx="65">
                  <c:v>611</c:v>
                </c:pt>
                <c:pt idx="66">
                  <c:v>526</c:v>
                </c:pt>
                <c:pt idx="67">
                  <c:v>524</c:v>
                </c:pt>
                <c:pt idx="68">
                  <c:v>522</c:v>
                </c:pt>
                <c:pt idx="69">
                  <c:v>521</c:v>
                </c:pt>
                <c:pt idx="70">
                  <c:v>498</c:v>
                </c:pt>
                <c:pt idx="71">
                  <c:v>475</c:v>
                </c:pt>
                <c:pt idx="72">
                  <c:v>451</c:v>
                </c:pt>
                <c:pt idx="73">
                  <c:v>434</c:v>
                </c:pt>
                <c:pt idx="74">
                  <c:v>417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378</c:v>
                </c:pt>
                <c:pt idx="80">
                  <c:v>356</c:v>
                </c:pt>
                <c:pt idx="81">
                  <c:v>335</c:v>
                </c:pt>
                <c:pt idx="82">
                  <c:v>346</c:v>
                </c:pt>
                <c:pt idx="83">
                  <c:v>357</c:v>
                </c:pt>
                <c:pt idx="84">
                  <c:v>368</c:v>
                </c:pt>
                <c:pt idx="85">
                  <c:v>379</c:v>
                </c:pt>
                <c:pt idx="86">
                  <c:v>390</c:v>
                </c:pt>
                <c:pt idx="87">
                  <c:v>400</c:v>
                </c:pt>
                <c:pt idx="88">
                  <c:v>355</c:v>
                </c:pt>
                <c:pt idx="89">
                  <c:v>310</c:v>
                </c:pt>
                <c:pt idx="90">
                  <c:v>264</c:v>
                </c:pt>
                <c:pt idx="91">
                  <c:v>232</c:v>
                </c:pt>
                <c:pt idx="92">
                  <c:v>200</c:v>
                </c:pt>
                <c:pt idx="93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5-4074-850B-2C6D2F44041F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'[6]19890513'!$B$2:$B$95</c:f>
              <c:numCache>
                <c:formatCode>General</c:formatCode>
                <c:ptCount val="94"/>
                <c:pt idx="0">
                  <c:v>214</c:v>
                </c:pt>
                <c:pt idx="1">
                  <c:v>214</c:v>
                </c:pt>
                <c:pt idx="2">
                  <c:v>214</c:v>
                </c:pt>
                <c:pt idx="3">
                  <c:v>214</c:v>
                </c:pt>
                <c:pt idx="4">
                  <c:v>214</c:v>
                </c:pt>
                <c:pt idx="5">
                  <c:v>214</c:v>
                </c:pt>
                <c:pt idx="6">
                  <c:v>214</c:v>
                </c:pt>
                <c:pt idx="7">
                  <c:v>214</c:v>
                </c:pt>
                <c:pt idx="8">
                  <c:v>214</c:v>
                </c:pt>
                <c:pt idx="9">
                  <c:v>214</c:v>
                </c:pt>
                <c:pt idx="10">
                  <c:v>214</c:v>
                </c:pt>
                <c:pt idx="11">
                  <c:v>214</c:v>
                </c:pt>
                <c:pt idx="12">
                  <c:v>214</c:v>
                </c:pt>
                <c:pt idx="13">
                  <c:v>214</c:v>
                </c:pt>
                <c:pt idx="14">
                  <c:v>214</c:v>
                </c:pt>
                <c:pt idx="15">
                  <c:v>214</c:v>
                </c:pt>
                <c:pt idx="16">
                  <c:v>178</c:v>
                </c:pt>
                <c:pt idx="17">
                  <c:v>142</c:v>
                </c:pt>
                <c:pt idx="18">
                  <c:v>107</c:v>
                </c:pt>
                <c:pt idx="19">
                  <c:v>131</c:v>
                </c:pt>
                <c:pt idx="20">
                  <c:v>155</c:v>
                </c:pt>
                <c:pt idx="21">
                  <c:v>178</c:v>
                </c:pt>
                <c:pt idx="22">
                  <c:v>190</c:v>
                </c:pt>
                <c:pt idx="23">
                  <c:v>202</c:v>
                </c:pt>
                <c:pt idx="24">
                  <c:v>213</c:v>
                </c:pt>
                <c:pt idx="25">
                  <c:v>213</c:v>
                </c:pt>
                <c:pt idx="26">
                  <c:v>213</c:v>
                </c:pt>
                <c:pt idx="27">
                  <c:v>213</c:v>
                </c:pt>
                <c:pt idx="28">
                  <c:v>213</c:v>
                </c:pt>
                <c:pt idx="29">
                  <c:v>213</c:v>
                </c:pt>
                <c:pt idx="30">
                  <c:v>213</c:v>
                </c:pt>
                <c:pt idx="31">
                  <c:v>213</c:v>
                </c:pt>
                <c:pt idx="32">
                  <c:v>213</c:v>
                </c:pt>
                <c:pt idx="33">
                  <c:v>213</c:v>
                </c:pt>
                <c:pt idx="34">
                  <c:v>213</c:v>
                </c:pt>
                <c:pt idx="35">
                  <c:v>213</c:v>
                </c:pt>
                <c:pt idx="36">
                  <c:v>213</c:v>
                </c:pt>
                <c:pt idx="37">
                  <c:v>213</c:v>
                </c:pt>
                <c:pt idx="38">
                  <c:v>213</c:v>
                </c:pt>
                <c:pt idx="39">
                  <c:v>213</c:v>
                </c:pt>
                <c:pt idx="40">
                  <c:v>154</c:v>
                </c:pt>
                <c:pt idx="41">
                  <c:v>95</c:v>
                </c:pt>
                <c:pt idx="42">
                  <c:v>36</c:v>
                </c:pt>
                <c:pt idx="43">
                  <c:v>24</c:v>
                </c:pt>
                <c:pt idx="44">
                  <c:v>12</c:v>
                </c:pt>
                <c:pt idx="45">
                  <c:v>0</c:v>
                </c:pt>
                <c:pt idx="46">
                  <c:v>67</c:v>
                </c:pt>
                <c:pt idx="47">
                  <c:v>134</c:v>
                </c:pt>
                <c:pt idx="48">
                  <c:v>202</c:v>
                </c:pt>
                <c:pt idx="49">
                  <c:v>199</c:v>
                </c:pt>
                <c:pt idx="50">
                  <c:v>196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129</c:v>
                </c:pt>
                <c:pt idx="55">
                  <c:v>157</c:v>
                </c:pt>
                <c:pt idx="56">
                  <c:v>185</c:v>
                </c:pt>
                <c:pt idx="57">
                  <c:v>212</c:v>
                </c:pt>
                <c:pt idx="58">
                  <c:v>212</c:v>
                </c:pt>
                <c:pt idx="59">
                  <c:v>212</c:v>
                </c:pt>
                <c:pt idx="60">
                  <c:v>212</c:v>
                </c:pt>
                <c:pt idx="61">
                  <c:v>212</c:v>
                </c:pt>
                <c:pt idx="62">
                  <c:v>212</c:v>
                </c:pt>
                <c:pt idx="63">
                  <c:v>212</c:v>
                </c:pt>
                <c:pt idx="64">
                  <c:v>172</c:v>
                </c:pt>
                <c:pt idx="65">
                  <c:v>132</c:v>
                </c:pt>
                <c:pt idx="66">
                  <c:v>92.4</c:v>
                </c:pt>
                <c:pt idx="67">
                  <c:v>116</c:v>
                </c:pt>
                <c:pt idx="68">
                  <c:v>140</c:v>
                </c:pt>
                <c:pt idx="69">
                  <c:v>164</c:v>
                </c:pt>
                <c:pt idx="70">
                  <c:v>173</c:v>
                </c:pt>
                <c:pt idx="71">
                  <c:v>182</c:v>
                </c:pt>
                <c:pt idx="72">
                  <c:v>191</c:v>
                </c:pt>
                <c:pt idx="73">
                  <c:v>196</c:v>
                </c:pt>
                <c:pt idx="74">
                  <c:v>201</c:v>
                </c:pt>
                <c:pt idx="75">
                  <c:v>206</c:v>
                </c:pt>
                <c:pt idx="76">
                  <c:v>206</c:v>
                </c:pt>
                <c:pt idx="77">
                  <c:v>206</c:v>
                </c:pt>
                <c:pt idx="78">
                  <c:v>206</c:v>
                </c:pt>
                <c:pt idx="79">
                  <c:v>206</c:v>
                </c:pt>
                <c:pt idx="80">
                  <c:v>206</c:v>
                </c:pt>
                <c:pt idx="81">
                  <c:v>206</c:v>
                </c:pt>
                <c:pt idx="82">
                  <c:v>206</c:v>
                </c:pt>
                <c:pt idx="83">
                  <c:v>206</c:v>
                </c:pt>
                <c:pt idx="84">
                  <c:v>206</c:v>
                </c:pt>
                <c:pt idx="85">
                  <c:v>206</c:v>
                </c:pt>
                <c:pt idx="86">
                  <c:v>206</c:v>
                </c:pt>
                <c:pt idx="87">
                  <c:v>206</c:v>
                </c:pt>
                <c:pt idx="88">
                  <c:v>171</c:v>
                </c:pt>
                <c:pt idx="89">
                  <c:v>136</c:v>
                </c:pt>
                <c:pt idx="90">
                  <c:v>102</c:v>
                </c:pt>
                <c:pt idx="91">
                  <c:v>102</c:v>
                </c:pt>
                <c:pt idx="92">
                  <c:v>102</c:v>
                </c:pt>
                <c:pt idx="93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5-4074-850B-2C6D2F44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r>
              <a:rPr lang="en-US" altLang="zh-CN"/>
              <a:t>20161126</a:t>
            </a:r>
            <a:endParaRPr lang="zh-CN" altLang="en-US"/>
          </a:p>
        </c:rich>
      </c:tx>
      <c:layout>
        <c:manualLayout>
          <c:xMode val="edge"/>
          <c:yMode val="edge"/>
          <c:x val="8.6012209638843692E-2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376236009475673E-2"/>
          <c:y val="0.13488896381655061"/>
          <c:w val="0.89063142381258353"/>
          <c:h val="0.76610801483567703"/>
        </c:manualLayout>
      </c:layout>
      <c:lineChart>
        <c:grouping val="standard"/>
        <c:varyColors val="0"/>
        <c:ser>
          <c:idx val="0"/>
          <c:order val="0"/>
          <c:tx>
            <c:v>入库流量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'[6]19890516'!$A$2:$A$110</c:f>
              <c:numCache>
                <c:formatCode>General</c:formatCode>
                <c:ptCount val="109"/>
                <c:pt idx="0">
                  <c:v>232</c:v>
                </c:pt>
                <c:pt idx="1">
                  <c:v>234</c:v>
                </c:pt>
                <c:pt idx="2">
                  <c:v>236</c:v>
                </c:pt>
                <c:pt idx="3">
                  <c:v>237</c:v>
                </c:pt>
                <c:pt idx="4">
                  <c:v>283</c:v>
                </c:pt>
                <c:pt idx="5">
                  <c:v>329</c:v>
                </c:pt>
                <c:pt idx="6">
                  <c:v>375</c:v>
                </c:pt>
                <c:pt idx="7">
                  <c:v>375</c:v>
                </c:pt>
                <c:pt idx="8">
                  <c:v>375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375</c:v>
                </c:pt>
                <c:pt idx="13">
                  <c:v>429</c:v>
                </c:pt>
                <c:pt idx="14">
                  <c:v>483</c:v>
                </c:pt>
                <c:pt idx="15">
                  <c:v>537</c:v>
                </c:pt>
                <c:pt idx="16">
                  <c:v>570</c:v>
                </c:pt>
                <c:pt idx="17">
                  <c:v>603</c:v>
                </c:pt>
                <c:pt idx="18">
                  <c:v>635</c:v>
                </c:pt>
                <c:pt idx="19">
                  <c:v>681</c:v>
                </c:pt>
                <c:pt idx="20">
                  <c:v>727</c:v>
                </c:pt>
                <c:pt idx="21">
                  <c:v>774</c:v>
                </c:pt>
                <c:pt idx="22">
                  <c:v>799</c:v>
                </c:pt>
                <c:pt idx="23">
                  <c:v>824</c:v>
                </c:pt>
                <c:pt idx="24">
                  <c:v>848</c:v>
                </c:pt>
                <c:pt idx="25">
                  <c:v>894</c:v>
                </c:pt>
                <c:pt idx="26">
                  <c:v>940</c:v>
                </c:pt>
                <c:pt idx="27">
                  <c:v>986</c:v>
                </c:pt>
                <c:pt idx="28">
                  <c:v>1072</c:v>
                </c:pt>
                <c:pt idx="29">
                  <c:v>1158</c:v>
                </c:pt>
                <c:pt idx="30">
                  <c:v>1245</c:v>
                </c:pt>
                <c:pt idx="31">
                  <c:v>1371</c:v>
                </c:pt>
                <c:pt idx="32">
                  <c:v>1497</c:v>
                </c:pt>
                <c:pt idx="33">
                  <c:v>1623</c:v>
                </c:pt>
                <c:pt idx="34">
                  <c:v>1639</c:v>
                </c:pt>
                <c:pt idx="35">
                  <c:v>1655</c:v>
                </c:pt>
                <c:pt idx="36">
                  <c:v>1671</c:v>
                </c:pt>
                <c:pt idx="37">
                  <c:v>1671</c:v>
                </c:pt>
                <c:pt idx="38">
                  <c:v>1671</c:v>
                </c:pt>
                <c:pt idx="39">
                  <c:v>1670</c:v>
                </c:pt>
                <c:pt idx="40">
                  <c:v>1672</c:v>
                </c:pt>
                <c:pt idx="41">
                  <c:v>1674</c:v>
                </c:pt>
                <c:pt idx="42">
                  <c:v>1675</c:v>
                </c:pt>
                <c:pt idx="43">
                  <c:v>1906</c:v>
                </c:pt>
                <c:pt idx="44">
                  <c:v>2137</c:v>
                </c:pt>
                <c:pt idx="45">
                  <c:v>2367</c:v>
                </c:pt>
                <c:pt idx="46">
                  <c:v>2209</c:v>
                </c:pt>
                <c:pt idx="47">
                  <c:v>2051</c:v>
                </c:pt>
                <c:pt idx="48">
                  <c:v>1892</c:v>
                </c:pt>
                <c:pt idx="49">
                  <c:v>2058</c:v>
                </c:pt>
                <c:pt idx="50">
                  <c:v>2224</c:v>
                </c:pt>
                <c:pt idx="51">
                  <c:v>2390</c:v>
                </c:pt>
                <c:pt idx="52">
                  <c:v>2260</c:v>
                </c:pt>
                <c:pt idx="53">
                  <c:v>2130</c:v>
                </c:pt>
                <c:pt idx="54">
                  <c:v>2000</c:v>
                </c:pt>
                <c:pt idx="55">
                  <c:v>2043</c:v>
                </c:pt>
                <c:pt idx="56">
                  <c:v>2086</c:v>
                </c:pt>
                <c:pt idx="57">
                  <c:v>2130</c:v>
                </c:pt>
                <c:pt idx="58">
                  <c:v>2022</c:v>
                </c:pt>
                <c:pt idx="59">
                  <c:v>1914</c:v>
                </c:pt>
                <c:pt idx="60">
                  <c:v>1806</c:v>
                </c:pt>
                <c:pt idx="61">
                  <c:v>1806</c:v>
                </c:pt>
                <c:pt idx="62">
                  <c:v>1806</c:v>
                </c:pt>
                <c:pt idx="63">
                  <c:v>1806</c:v>
                </c:pt>
                <c:pt idx="64">
                  <c:v>1751</c:v>
                </c:pt>
                <c:pt idx="65">
                  <c:v>1696</c:v>
                </c:pt>
                <c:pt idx="66">
                  <c:v>1640</c:v>
                </c:pt>
                <c:pt idx="67">
                  <c:v>1535</c:v>
                </c:pt>
                <c:pt idx="68">
                  <c:v>1430</c:v>
                </c:pt>
                <c:pt idx="69">
                  <c:v>1324</c:v>
                </c:pt>
                <c:pt idx="70">
                  <c:v>1292</c:v>
                </c:pt>
                <c:pt idx="71">
                  <c:v>1260</c:v>
                </c:pt>
                <c:pt idx="72">
                  <c:v>1227</c:v>
                </c:pt>
                <c:pt idx="73">
                  <c:v>1205</c:v>
                </c:pt>
                <c:pt idx="74">
                  <c:v>1183</c:v>
                </c:pt>
                <c:pt idx="75">
                  <c:v>1162</c:v>
                </c:pt>
                <c:pt idx="76">
                  <c:v>1141</c:v>
                </c:pt>
                <c:pt idx="77">
                  <c:v>1120</c:v>
                </c:pt>
                <c:pt idx="78">
                  <c:v>1098</c:v>
                </c:pt>
                <c:pt idx="79">
                  <c:v>1076</c:v>
                </c:pt>
                <c:pt idx="80">
                  <c:v>1054</c:v>
                </c:pt>
                <c:pt idx="81">
                  <c:v>1033</c:v>
                </c:pt>
                <c:pt idx="82">
                  <c:v>1001</c:v>
                </c:pt>
                <c:pt idx="83">
                  <c:v>969</c:v>
                </c:pt>
                <c:pt idx="84">
                  <c:v>936</c:v>
                </c:pt>
                <c:pt idx="85">
                  <c:v>793</c:v>
                </c:pt>
                <c:pt idx="86">
                  <c:v>650</c:v>
                </c:pt>
                <c:pt idx="87">
                  <c:v>506</c:v>
                </c:pt>
                <c:pt idx="88">
                  <c:v>500</c:v>
                </c:pt>
                <c:pt idx="89">
                  <c:v>494</c:v>
                </c:pt>
                <c:pt idx="90">
                  <c:v>487</c:v>
                </c:pt>
                <c:pt idx="91">
                  <c:v>515</c:v>
                </c:pt>
                <c:pt idx="92">
                  <c:v>543</c:v>
                </c:pt>
                <c:pt idx="93">
                  <c:v>572</c:v>
                </c:pt>
                <c:pt idx="94">
                  <c:v>561</c:v>
                </c:pt>
                <c:pt idx="95">
                  <c:v>550</c:v>
                </c:pt>
                <c:pt idx="96">
                  <c:v>539</c:v>
                </c:pt>
                <c:pt idx="97">
                  <c:v>517</c:v>
                </c:pt>
                <c:pt idx="98">
                  <c:v>495</c:v>
                </c:pt>
                <c:pt idx="99">
                  <c:v>472</c:v>
                </c:pt>
                <c:pt idx="100">
                  <c:v>483</c:v>
                </c:pt>
                <c:pt idx="101">
                  <c:v>494</c:v>
                </c:pt>
                <c:pt idx="102">
                  <c:v>505</c:v>
                </c:pt>
                <c:pt idx="103">
                  <c:v>482</c:v>
                </c:pt>
                <c:pt idx="104">
                  <c:v>459</c:v>
                </c:pt>
                <c:pt idx="105">
                  <c:v>437</c:v>
                </c:pt>
                <c:pt idx="106">
                  <c:v>401</c:v>
                </c:pt>
                <c:pt idx="107">
                  <c:v>365</c:v>
                </c:pt>
                <c:pt idx="108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2-42E8-B9C2-5349D36472B8}"/>
            </c:ext>
          </c:extLst>
        </c:ser>
        <c:ser>
          <c:idx val="1"/>
          <c:order val="1"/>
          <c:tx>
            <c:v>出库流量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'[6]19890516'!$B$2:$B$110</c:f>
              <c:numCache>
                <c:formatCode>General</c:formatCode>
                <c:ptCount val="109"/>
                <c:pt idx="0">
                  <c:v>167</c:v>
                </c:pt>
                <c:pt idx="1">
                  <c:v>180</c:v>
                </c:pt>
                <c:pt idx="2">
                  <c:v>193</c:v>
                </c:pt>
                <c:pt idx="3">
                  <c:v>205</c:v>
                </c:pt>
                <c:pt idx="4">
                  <c:v>305</c:v>
                </c:pt>
                <c:pt idx="5">
                  <c:v>405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497</c:v>
                </c:pt>
                <c:pt idx="20">
                  <c:v>489</c:v>
                </c:pt>
                <c:pt idx="21">
                  <c:v>482</c:v>
                </c:pt>
                <c:pt idx="22">
                  <c:v>489</c:v>
                </c:pt>
                <c:pt idx="23">
                  <c:v>496</c:v>
                </c:pt>
                <c:pt idx="24">
                  <c:v>504</c:v>
                </c:pt>
                <c:pt idx="25">
                  <c:v>503</c:v>
                </c:pt>
                <c:pt idx="26">
                  <c:v>502</c:v>
                </c:pt>
                <c:pt idx="27">
                  <c:v>500</c:v>
                </c:pt>
                <c:pt idx="28">
                  <c:v>533</c:v>
                </c:pt>
                <c:pt idx="29">
                  <c:v>566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667</c:v>
                </c:pt>
                <c:pt idx="41">
                  <c:v>734</c:v>
                </c:pt>
                <c:pt idx="42">
                  <c:v>800</c:v>
                </c:pt>
                <c:pt idx="43">
                  <c:v>933</c:v>
                </c:pt>
                <c:pt idx="44">
                  <c:v>1066</c:v>
                </c:pt>
                <c:pt idx="45">
                  <c:v>1200</c:v>
                </c:pt>
                <c:pt idx="46">
                  <c:v>1333</c:v>
                </c:pt>
                <c:pt idx="47">
                  <c:v>1466</c:v>
                </c:pt>
                <c:pt idx="48">
                  <c:v>1600</c:v>
                </c:pt>
                <c:pt idx="49">
                  <c:v>1733</c:v>
                </c:pt>
                <c:pt idx="50">
                  <c:v>1866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1745</c:v>
                </c:pt>
                <c:pt idx="86">
                  <c:v>1490</c:v>
                </c:pt>
                <c:pt idx="87">
                  <c:v>1235</c:v>
                </c:pt>
                <c:pt idx="88">
                  <c:v>1030</c:v>
                </c:pt>
                <c:pt idx="89">
                  <c:v>825</c:v>
                </c:pt>
                <c:pt idx="90">
                  <c:v>620</c:v>
                </c:pt>
                <c:pt idx="91">
                  <c:v>571</c:v>
                </c:pt>
                <c:pt idx="92">
                  <c:v>522</c:v>
                </c:pt>
                <c:pt idx="93">
                  <c:v>472</c:v>
                </c:pt>
                <c:pt idx="94">
                  <c:v>472</c:v>
                </c:pt>
                <c:pt idx="95">
                  <c:v>472</c:v>
                </c:pt>
                <c:pt idx="96">
                  <c:v>472</c:v>
                </c:pt>
                <c:pt idx="97">
                  <c:v>472</c:v>
                </c:pt>
                <c:pt idx="98">
                  <c:v>472</c:v>
                </c:pt>
                <c:pt idx="99">
                  <c:v>472</c:v>
                </c:pt>
                <c:pt idx="100">
                  <c:v>472</c:v>
                </c:pt>
                <c:pt idx="101">
                  <c:v>472</c:v>
                </c:pt>
                <c:pt idx="102">
                  <c:v>472</c:v>
                </c:pt>
                <c:pt idx="103">
                  <c:v>449</c:v>
                </c:pt>
                <c:pt idx="104">
                  <c:v>426</c:v>
                </c:pt>
                <c:pt idx="105">
                  <c:v>403</c:v>
                </c:pt>
                <c:pt idx="106">
                  <c:v>390</c:v>
                </c:pt>
                <c:pt idx="107">
                  <c:v>377</c:v>
                </c:pt>
                <c:pt idx="108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2-42E8-B9C2-5349D3647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351"/>
        <c:axId val="1"/>
      </c:lineChart>
      <c:catAx>
        <c:axId val="40116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小时</a:t>
                </a:r>
              </a:p>
            </c:rich>
          </c:tx>
          <c:layout>
            <c:manualLayout>
              <c:xMode val="edge"/>
              <c:yMode val="edge"/>
              <c:x val="0.89025915449889159"/>
              <c:y val="0.815281163928582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MarkSkip val="3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/>
                  <a:t>流量</a:t>
                </a:r>
              </a:p>
            </c:rich>
          </c:tx>
          <c:layout>
            <c:manualLayout>
              <c:xMode val="edge"/>
              <c:yMode val="edge"/>
              <c:x val="8.1202471050342024E-3"/>
              <c:y val="3.93534882213797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  <a:headE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401166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777395188945432"/>
          <c:y val="2.1719052712518951E-3"/>
          <c:w val="0.63514148110127011"/>
          <c:h val="7.76677359774472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282</xdr:row>
      <xdr:rowOff>0</xdr:rowOff>
    </xdr:from>
    <xdr:to>
      <xdr:col>4</xdr:col>
      <xdr:colOff>85724</xdr:colOff>
      <xdr:row>303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141</xdr:row>
      <xdr:rowOff>0</xdr:rowOff>
    </xdr:from>
    <xdr:to>
      <xdr:col>4</xdr:col>
      <xdr:colOff>971549</xdr:colOff>
      <xdr:row>162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173</xdr:row>
      <xdr:rowOff>0</xdr:rowOff>
    </xdr:from>
    <xdr:to>
      <xdr:col>5</xdr:col>
      <xdr:colOff>390524</xdr:colOff>
      <xdr:row>194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107</xdr:row>
      <xdr:rowOff>0</xdr:rowOff>
    </xdr:from>
    <xdr:to>
      <xdr:col>5</xdr:col>
      <xdr:colOff>1638300</xdr:colOff>
      <xdr:row>127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126</xdr:row>
      <xdr:rowOff>152400</xdr:rowOff>
    </xdr:from>
    <xdr:to>
      <xdr:col>5</xdr:col>
      <xdr:colOff>1400174</xdr:colOff>
      <xdr:row>147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220</xdr:row>
      <xdr:rowOff>0</xdr:rowOff>
    </xdr:from>
    <xdr:to>
      <xdr:col>5</xdr:col>
      <xdr:colOff>942974</xdr:colOff>
      <xdr:row>240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110</xdr:row>
      <xdr:rowOff>0</xdr:rowOff>
    </xdr:from>
    <xdr:to>
      <xdr:col>5</xdr:col>
      <xdr:colOff>1085849</xdr:colOff>
      <xdr:row>130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93</xdr:row>
      <xdr:rowOff>0</xdr:rowOff>
    </xdr:from>
    <xdr:to>
      <xdr:col>4</xdr:col>
      <xdr:colOff>990600</xdr:colOff>
      <xdr:row>113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163</xdr:row>
      <xdr:rowOff>0</xdr:rowOff>
    </xdr:from>
    <xdr:to>
      <xdr:col>5</xdr:col>
      <xdr:colOff>1381126</xdr:colOff>
      <xdr:row>183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101</xdr:row>
      <xdr:rowOff>0</xdr:rowOff>
    </xdr:from>
    <xdr:to>
      <xdr:col>4</xdr:col>
      <xdr:colOff>1028700</xdr:colOff>
      <xdr:row>121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160</xdr:row>
      <xdr:rowOff>0</xdr:rowOff>
    </xdr:from>
    <xdr:to>
      <xdr:col>4</xdr:col>
      <xdr:colOff>1190625</xdr:colOff>
      <xdr:row>180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198</xdr:row>
      <xdr:rowOff>0</xdr:rowOff>
    </xdr:from>
    <xdr:to>
      <xdr:col>4</xdr:col>
      <xdr:colOff>161924</xdr:colOff>
      <xdr:row>219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84</xdr:row>
      <xdr:rowOff>0</xdr:rowOff>
    </xdr:from>
    <xdr:to>
      <xdr:col>4</xdr:col>
      <xdr:colOff>1514475</xdr:colOff>
      <xdr:row>104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119</xdr:row>
      <xdr:rowOff>66675</xdr:rowOff>
    </xdr:from>
    <xdr:to>
      <xdr:col>5</xdr:col>
      <xdr:colOff>142875</xdr:colOff>
      <xdr:row>139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233</xdr:row>
      <xdr:rowOff>0</xdr:rowOff>
    </xdr:from>
    <xdr:to>
      <xdr:col>5</xdr:col>
      <xdr:colOff>19050</xdr:colOff>
      <xdr:row>253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100</xdr:row>
      <xdr:rowOff>0</xdr:rowOff>
    </xdr:from>
    <xdr:to>
      <xdr:col>6</xdr:col>
      <xdr:colOff>1</xdr:colOff>
      <xdr:row>120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28575</xdr:rowOff>
    </xdr:from>
    <xdr:to>
      <xdr:col>6</xdr:col>
      <xdr:colOff>0</xdr:colOff>
      <xdr:row>80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98</xdr:row>
      <xdr:rowOff>28575</xdr:rowOff>
    </xdr:from>
    <xdr:to>
      <xdr:col>6</xdr:col>
      <xdr:colOff>0</xdr:colOff>
      <xdr:row>118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104</xdr:row>
      <xdr:rowOff>0</xdr:rowOff>
    </xdr:from>
    <xdr:to>
      <xdr:col>5</xdr:col>
      <xdr:colOff>1676400</xdr:colOff>
      <xdr:row>125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0</xdr:rowOff>
    </xdr:from>
    <xdr:to>
      <xdr:col>5</xdr:col>
      <xdr:colOff>1581150</xdr:colOff>
      <xdr:row>111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123</xdr:row>
      <xdr:rowOff>0</xdr:rowOff>
    </xdr:from>
    <xdr:to>
      <xdr:col>5</xdr:col>
      <xdr:colOff>1419225</xdr:colOff>
      <xdr:row>144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171450</xdr:rowOff>
    </xdr:from>
    <xdr:to>
      <xdr:col>5</xdr:col>
      <xdr:colOff>1638300</xdr:colOff>
      <xdr:row>77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198</xdr:row>
      <xdr:rowOff>0</xdr:rowOff>
    </xdr:from>
    <xdr:to>
      <xdr:col>4</xdr:col>
      <xdr:colOff>323849</xdr:colOff>
      <xdr:row>219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0</xdr:rowOff>
    </xdr:from>
    <xdr:to>
      <xdr:col>6</xdr:col>
      <xdr:colOff>0</xdr:colOff>
      <xdr:row>70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0</xdr:rowOff>
    </xdr:from>
    <xdr:to>
      <xdr:col>6</xdr:col>
      <xdr:colOff>0</xdr:colOff>
      <xdr:row>79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180975</xdr:rowOff>
    </xdr:from>
    <xdr:to>
      <xdr:col>6</xdr:col>
      <xdr:colOff>0</xdr:colOff>
      <xdr:row>89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6</xdr:col>
      <xdr:colOff>0</xdr:colOff>
      <xdr:row>65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41</xdr:row>
      <xdr:rowOff>0</xdr:rowOff>
    </xdr:from>
    <xdr:to>
      <xdr:col>6</xdr:col>
      <xdr:colOff>1</xdr:colOff>
      <xdr:row>62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127</xdr:row>
      <xdr:rowOff>0</xdr:rowOff>
    </xdr:from>
    <xdr:to>
      <xdr:col>4</xdr:col>
      <xdr:colOff>533399</xdr:colOff>
      <xdr:row>148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85725</xdr:rowOff>
    </xdr:from>
    <xdr:to>
      <xdr:col>4</xdr:col>
      <xdr:colOff>1104899</xdr:colOff>
      <xdr:row>83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0</xdr:rowOff>
    </xdr:from>
    <xdr:to>
      <xdr:col>4</xdr:col>
      <xdr:colOff>552449</xdr:colOff>
      <xdr:row>90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94</xdr:row>
      <xdr:rowOff>0</xdr:rowOff>
    </xdr:from>
    <xdr:to>
      <xdr:col>4</xdr:col>
      <xdr:colOff>971549</xdr:colOff>
      <xdr:row>115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0</xdr:rowOff>
    </xdr:from>
    <xdr:to>
      <xdr:col>4</xdr:col>
      <xdr:colOff>971549</xdr:colOff>
      <xdr:row>121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116</xdr:row>
      <xdr:rowOff>0</xdr:rowOff>
    </xdr:from>
    <xdr:to>
      <xdr:col>4</xdr:col>
      <xdr:colOff>971549</xdr:colOff>
      <xdr:row>137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840408%20(2)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993&#24180;&#27946;&#27700;&#25968;&#25454;&#39044;&#22788;&#29702;&#65288;&#21016;&#40857;&#25991;2023.07.02&#65289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994&#24180;&#27946;&#27700;&#25968;&#25454;&#39044;&#22788;&#29702;&#65288;&#21016;&#40857;&#25991;2023.07.02&#65289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995&#24180;&#27946;&#27700;&#25968;&#25454;&#39044;&#22788;&#29702;&#65288;&#21016;&#40857;&#25991;2023.07.02&#65289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996&#24180;&#27946;&#27700;&#25968;&#25454;&#39044;&#22788;&#29702;&#65288;&#21016;&#40857;&#25991;2023.07.02&#65289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997&#24180;&#27946;&#27700;&#25968;&#25454;&#39044;&#22788;&#29702;&#65288;&#21016;&#40857;&#25991;2023.07.02&#65289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998&#24180;&#27946;&#27700;&#25968;&#25454;&#39044;&#22788;&#29702;&#65288;&#21016;&#40857;&#25991;2023.07.02&#65289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999&#24180;&#27946;&#27700;&#25968;&#25454;&#39044;&#22788;&#29702;&#65288;&#21016;&#40857;&#25991;2023.07.02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840504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84053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840615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987&#24180;&#27946;&#27700;&#25968;&#25454;&#39044;&#22788;&#29702;&#65288;&#21016;&#40857;&#25991;2023.07.02&#6528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989&#24180;&#27946;&#27700;&#25968;&#25454;&#39044;&#22788;&#29702;&#65288;&#21016;&#40857;&#25991;2023.07.02&#65289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900613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991&#24180;&#27946;&#27700;&#25968;&#25454;&#39044;&#22788;&#29702;&#65288;&#21016;&#40857;&#25991;2023.07.02&#65289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992&#24180;&#27946;&#27700;&#25968;&#25454;&#39044;&#22788;&#29702;&#65288;&#21016;&#40857;&#25991;2023.07.02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40408 (2)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30625"/>
      <sheetName val="19930701"/>
    </sheetNames>
    <sheetDataSet>
      <sheetData sheetId="0">
        <row r="2">
          <cell r="A2">
            <v>525</v>
          </cell>
        </row>
      </sheetData>
      <sheetData sheetId="1">
        <row r="2">
          <cell r="A2">
            <v>300</v>
          </cell>
          <cell r="B2">
            <v>200</v>
          </cell>
        </row>
        <row r="3">
          <cell r="A3">
            <v>300</v>
          </cell>
          <cell r="B3">
            <v>200</v>
          </cell>
        </row>
        <row r="4">
          <cell r="A4">
            <v>300</v>
          </cell>
          <cell r="B4">
            <v>200</v>
          </cell>
        </row>
        <row r="5">
          <cell r="A5">
            <v>300</v>
          </cell>
          <cell r="B5">
            <v>200</v>
          </cell>
        </row>
        <row r="6">
          <cell r="A6">
            <v>332</v>
          </cell>
          <cell r="B6">
            <v>200</v>
          </cell>
        </row>
        <row r="7">
          <cell r="A7">
            <v>364</v>
          </cell>
          <cell r="B7">
            <v>200</v>
          </cell>
        </row>
        <row r="8">
          <cell r="A8">
            <v>395</v>
          </cell>
          <cell r="B8">
            <v>200</v>
          </cell>
        </row>
        <row r="9">
          <cell r="A9">
            <v>395</v>
          </cell>
          <cell r="B9">
            <v>200</v>
          </cell>
        </row>
        <row r="10">
          <cell r="A10">
            <v>395</v>
          </cell>
          <cell r="B10">
            <v>200</v>
          </cell>
        </row>
        <row r="11">
          <cell r="A11">
            <v>395</v>
          </cell>
          <cell r="B11">
            <v>200</v>
          </cell>
        </row>
        <row r="12">
          <cell r="A12">
            <v>417</v>
          </cell>
          <cell r="B12">
            <v>200</v>
          </cell>
        </row>
        <row r="13">
          <cell r="A13">
            <v>439</v>
          </cell>
          <cell r="B13">
            <v>200</v>
          </cell>
        </row>
        <row r="14">
          <cell r="A14">
            <v>460</v>
          </cell>
          <cell r="B14">
            <v>200</v>
          </cell>
        </row>
        <row r="15">
          <cell r="A15">
            <v>557</v>
          </cell>
          <cell r="B15">
            <v>340</v>
          </cell>
        </row>
        <row r="16">
          <cell r="A16">
            <v>654</v>
          </cell>
          <cell r="B16">
            <v>480</v>
          </cell>
        </row>
        <row r="17">
          <cell r="A17">
            <v>750</v>
          </cell>
          <cell r="B17">
            <v>620</v>
          </cell>
        </row>
        <row r="18">
          <cell r="A18">
            <v>903</v>
          </cell>
          <cell r="B18">
            <v>805</v>
          </cell>
        </row>
        <row r="19">
          <cell r="A19">
            <v>1056</v>
          </cell>
          <cell r="B19">
            <v>990</v>
          </cell>
        </row>
        <row r="20">
          <cell r="A20">
            <v>1210</v>
          </cell>
          <cell r="B20">
            <v>1175</v>
          </cell>
        </row>
        <row r="21">
          <cell r="A21">
            <v>1317</v>
          </cell>
          <cell r="B21">
            <v>1217</v>
          </cell>
        </row>
        <row r="22">
          <cell r="A22">
            <v>1424</v>
          </cell>
          <cell r="B22">
            <v>1259</v>
          </cell>
        </row>
        <row r="23">
          <cell r="A23">
            <v>1530</v>
          </cell>
          <cell r="B23">
            <v>1300</v>
          </cell>
        </row>
        <row r="24">
          <cell r="A24">
            <v>1507</v>
          </cell>
          <cell r="B24">
            <v>1300</v>
          </cell>
        </row>
        <row r="25">
          <cell r="A25">
            <v>1484</v>
          </cell>
          <cell r="B25">
            <v>1300</v>
          </cell>
        </row>
        <row r="26">
          <cell r="A26">
            <v>1460</v>
          </cell>
          <cell r="B26">
            <v>1300</v>
          </cell>
        </row>
        <row r="27">
          <cell r="A27">
            <v>1443</v>
          </cell>
          <cell r="B27">
            <v>1327</v>
          </cell>
        </row>
        <row r="28">
          <cell r="A28">
            <v>1426</v>
          </cell>
          <cell r="B28">
            <v>1354</v>
          </cell>
        </row>
        <row r="29">
          <cell r="A29">
            <v>1410</v>
          </cell>
          <cell r="B29">
            <v>1380</v>
          </cell>
        </row>
        <row r="30">
          <cell r="A30">
            <v>1407</v>
          </cell>
          <cell r="B30">
            <v>1420</v>
          </cell>
        </row>
        <row r="31">
          <cell r="A31">
            <v>1404</v>
          </cell>
          <cell r="B31">
            <v>1460</v>
          </cell>
        </row>
        <row r="32">
          <cell r="A32">
            <v>1400</v>
          </cell>
          <cell r="B32">
            <v>1500</v>
          </cell>
        </row>
        <row r="33">
          <cell r="A33">
            <v>1403</v>
          </cell>
          <cell r="B33">
            <v>1513</v>
          </cell>
        </row>
        <row r="34">
          <cell r="A34">
            <v>1406</v>
          </cell>
          <cell r="B34">
            <v>1526</v>
          </cell>
        </row>
        <row r="35">
          <cell r="A35">
            <v>1410</v>
          </cell>
          <cell r="B35">
            <v>1540</v>
          </cell>
        </row>
        <row r="36">
          <cell r="A36">
            <v>1410</v>
          </cell>
          <cell r="B36">
            <v>1560</v>
          </cell>
        </row>
        <row r="37">
          <cell r="A37">
            <v>1410</v>
          </cell>
          <cell r="B37">
            <v>1580</v>
          </cell>
        </row>
        <row r="38">
          <cell r="A38">
            <v>1410</v>
          </cell>
          <cell r="B38">
            <v>1600</v>
          </cell>
        </row>
        <row r="39">
          <cell r="A39">
            <v>1387</v>
          </cell>
          <cell r="B39">
            <v>1600</v>
          </cell>
        </row>
        <row r="40">
          <cell r="A40">
            <v>1364</v>
          </cell>
          <cell r="B40">
            <v>1600</v>
          </cell>
        </row>
        <row r="41">
          <cell r="A41">
            <v>1340</v>
          </cell>
          <cell r="B41">
            <v>1600</v>
          </cell>
        </row>
        <row r="42">
          <cell r="A42">
            <v>1340</v>
          </cell>
          <cell r="B42">
            <v>1577</v>
          </cell>
        </row>
        <row r="43">
          <cell r="A43">
            <v>1340</v>
          </cell>
          <cell r="B43">
            <v>1554</v>
          </cell>
        </row>
        <row r="44">
          <cell r="A44">
            <v>1340</v>
          </cell>
          <cell r="B44">
            <v>1530</v>
          </cell>
        </row>
        <row r="45">
          <cell r="A45">
            <v>1297</v>
          </cell>
          <cell r="B45">
            <v>1520</v>
          </cell>
        </row>
        <row r="46">
          <cell r="A46">
            <v>1254</v>
          </cell>
          <cell r="B46">
            <v>1510</v>
          </cell>
        </row>
        <row r="47">
          <cell r="A47">
            <v>1210</v>
          </cell>
          <cell r="B47">
            <v>1500</v>
          </cell>
        </row>
        <row r="48">
          <cell r="A48">
            <v>1210</v>
          </cell>
          <cell r="B48">
            <v>1382</v>
          </cell>
        </row>
        <row r="49">
          <cell r="A49">
            <v>1210</v>
          </cell>
          <cell r="B49">
            <v>1264</v>
          </cell>
        </row>
        <row r="50">
          <cell r="A50">
            <v>1210</v>
          </cell>
          <cell r="B50">
            <v>1145</v>
          </cell>
        </row>
        <row r="51">
          <cell r="A51">
            <v>1153</v>
          </cell>
          <cell r="B51">
            <v>1130</v>
          </cell>
        </row>
        <row r="52">
          <cell r="A52">
            <v>1096</v>
          </cell>
          <cell r="B52">
            <v>1115</v>
          </cell>
        </row>
        <row r="53">
          <cell r="A53">
            <v>1040</v>
          </cell>
          <cell r="B53">
            <v>1100</v>
          </cell>
        </row>
        <row r="54">
          <cell r="A54">
            <v>1017</v>
          </cell>
          <cell r="B54">
            <v>1100</v>
          </cell>
        </row>
        <row r="55">
          <cell r="A55">
            <v>994</v>
          </cell>
          <cell r="B55">
            <v>1100</v>
          </cell>
        </row>
        <row r="56">
          <cell r="A56">
            <v>970</v>
          </cell>
          <cell r="B56">
            <v>1100</v>
          </cell>
        </row>
        <row r="57">
          <cell r="A57">
            <v>960</v>
          </cell>
          <cell r="B57">
            <v>1100</v>
          </cell>
        </row>
        <row r="58">
          <cell r="A58">
            <v>950</v>
          </cell>
          <cell r="B58">
            <v>1100</v>
          </cell>
        </row>
        <row r="59">
          <cell r="A59">
            <v>940</v>
          </cell>
          <cell r="B59">
            <v>1100</v>
          </cell>
        </row>
        <row r="60">
          <cell r="A60">
            <v>823</v>
          </cell>
          <cell r="B60">
            <v>877</v>
          </cell>
        </row>
        <row r="61">
          <cell r="A61">
            <v>706</v>
          </cell>
          <cell r="B61">
            <v>654</v>
          </cell>
        </row>
        <row r="62">
          <cell r="A62">
            <v>590</v>
          </cell>
          <cell r="B62">
            <v>430</v>
          </cell>
        </row>
        <row r="63">
          <cell r="A63">
            <v>530</v>
          </cell>
          <cell r="B63">
            <v>403</v>
          </cell>
        </row>
        <row r="64">
          <cell r="A64">
            <v>470</v>
          </cell>
          <cell r="B64">
            <v>376</v>
          </cell>
        </row>
        <row r="65">
          <cell r="A65">
            <v>410</v>
          </cell>
          <cell r="B65">
            <v>350</v>
          </cell>
        </row>
        <row r="66">
          <cell r="A66">
            <v>433</v>
          </cell>
          <cell r="B66">
            <v>350</v>
          </cell>
        </row>
        <row r="67">
          <cell r="A67">
            <v>456</v>
          </cell>
          <cell r="B67">
            <v>350</v>
          </cell>
        </row>
        <row r="68">
          <cell r="A68">
            <v>480</v>
          </cell>
          <cell r="B68">
            <v>350</v>
          </cell>
        </row>
        <row r="69">
          <cell r="A69">
            <v>457</v>
          </cell>
          <cell r="B69">
            <v>350</v>
          </cell>
        </row>
        <row r="70">
          <cell r="A70">
            <v>434</v>
          </cell>
          <cell r="B70">
            <v>350</v>
          </cell>
        </row>
        <row r="71">
          <cell r="A71">
            <v>410</v>
          </cell>
          <cell r="B71">
            <v>350</v>
          </cell>
        </row>
        <row r="72">
          <cell r="A72">
            <v>390</v>
          </cell>
          <cell r="B72">
            <v>308</v>
          </cell>
        </row>
        <row r="73">
          <cell r="A73">
            <v>370</v>
          </cell>
          <cell r="B73">
            <v>266</v>
          </cell>
        </row>
        <row r="74">
          <cell r="A74">
            <v>350</v>
          </cell>
          <cell r="B74">
            <v>225</v>
          </cell>
        </row>
        <row r="75">
          <cell r="A75">
            <v>353</v>
          </cell>
          <cell r="B75">
            <v>217</v>
          </cell>
        </row>
        <row r="76">
          <cell r="A76">
            <v>356</v>
          </cell>
          <cell r="B76">
            <v>209</v>
          </cell>
        </row>
        <row r="77">
          <cell r="A77">
            <v>360</v>
          </cell>
          <cell r="B77">
            <v>200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40502"/>
      <sheetName val="19940615"/>
    </sheetNames>
    <sheetDataSet>
      <sheetData sheetId="0">
        <row r="2">
          <cell r="A2">
            <v>260</v>
          </cell>
        </row>
      </sheetData>
      <sheetData sheetId="1">
        <row r="2">
          <cell r="A2">
            <v>740</v>
          </cell>
          <cell r="B2">
            <v>200</v>
          </cell>
        </row>
        <row r="3">
          <cell r="A3">
            <v>777</v>
          </cell>
          <cell r="B3">
            <v>200</v>
          </cell>
        </row>
        <row r="4">
          <cell r="A4">
            <v>814</v>
          </cell>
          <cell r="B4">
            <v>200</v>
          </cell>
        </row>
        <row r="5">
          <cell r="A5">
            <v>850</v>
          </cell>
          <cell r="B5">
            <v>200</v>
          </cell>
        </row>
        <row r="6">
          <cell r="A6">
            <v>1087</v>
          </cell>
          <cell r="B6">
            <v>223</v>
          </cell>
        </row>
        <row r="7">
          <cell r="A7">
            <v>1324</v>
          </cell>
          <cell r="B7">
            <v>246</v>
          </cell>
        </row>
        <row r="8">
          <cell r="A8">
            <v>1560</v>
          </cell>
          <cell r="B8">
            <v>270</v>
          </cell>
        </row>
        <row r="9">
          <cell r="A9">
            <v>1517</v>
          </cell>
          <cell r="B9">
            <v>333</v>
          </cell>
        </row>
        <row r="10">
          <cell r="A10">
            <v>1474</v>
          </cell>
          <cell r="B10">
            <v>396</v>
          </cell>
        </row>
        <row r="11">
          <cell r="A11">
            <v>1430</v>
          </cell>
          <cell r="B11">
            <v>460</v>
          </cell>
        </row>
        <row r="12">
          <cell r="A12">
            <v>1520</v>
          </cell>
          <cell r="B12">
            <v>670</v>
          </cell>
        </row>
        <row r="13">
          <cell r="A13">
            <v>1610</v>
          </cell>
          <cell r="B13">
            <v>880</v>
          </cell>
        </row>
        <row r="14">
          <cell r="A14">
            <v>1700</v>
          </cell>
          <cell r="B14">
            <v>1090</v>
          </cell>
        </row>
        <row r="15">
          <cell r="A15">
            <v>1880</v>
          </cell>
          <cell r="B15">
            <v>1227</v>
          </cell>
        </row>
        <row r="16">
          <cell r="A16">
            <v>2060</v>
          </cell>
          <cell r="B16">
            <v>1364</v>
          </cell>
        </row>
        <row r="17">
          <cell r="A17">
            <v>2240</v>
          </cell>
          <cell r="B17">
            <v>1500</v>
          </cell>
        </row>
        <row r="18">
          <cell r="A18">
            <v>2190</v>
          </cell>
          <cell r="B18">
            <v>1557</v>
          </cell>
        </row>
        <row r="19">
          <cell r="A19">
            <v>2140</v>
          </cell>
          <cell r="B19">
            <v>1614</v>
          </cell>
        </row>
        <row r="20">
          <cell r="A20">
            <v>2090</v>
          </cell>
          <cell r="B20">
            <v>1670</v>
          </cell>
        </row>
        <row r="21">
          <cell r="A21">
            <v>2037</v>
          </cell>
          <cell r="B21">
            <v>1713</v>
          </cell>
        </row>
        <row r="22">
          <cell r="A22">
            <v>1984</v>
          </cell>
          <cell r="B22">
            <v>1756</v>
          </cell>
        </row>
        <row r="23">
          <cell r="A23">
            <v>1930</v>
          </cell>
          <cell r="B23">
            <v>1800</v>
          </cell>
        </row>
        <row r="24">
          <cell r="A24">
            <v>1907</v>
          </cell>
          <cell r="B24">
            <v>1800</v>
          </cell>
        </row>
        <row r="25">
          <cell r="A25">
            <v>1884</v>
          </cell>
          <cell r="B25">
            <v>1800</v>
          </cell>
        </row>
        <row r="26">
          <cell r="A26">
            <v>1860</v>
          </cell>
          <cell r="B26">
            <v>1800</v>
          </cell>
        </row>
        <row r="27">
          <cell r="A27">
            <v>2210</v>
          </cell>
          <cell r="B27">
            <v>1997</v>
          </cell>
        </row>
        <row r="28">
          <cell r="A28">
            <v>2560</v>
          </cell>
          <cell r="B28">
            <v>2194</v>
          </cell>
        </row>
        <row r="29">
          <cell r="A29">
            <v>2910</v>
          </cell>
          <cell r="B29">
            <v>2390</v>
          </cell>
        </row>
        <row r="30">
          <cell r="A30">
            <v>3783</v>
          </cell>
          <cell r="B30">
            <v>3233</v>
          </cell>
        </row>
        <row r="31">
          <cell r="A31">
            <v>4656</v>
          </cell>
          <cell r="B31">
            <v>4076</v>
          </cell>
        </row>
        <row r="32">
          <cell r="A32">
            <v>5530</v>
          </cell>
          <cell r="B32">
            <v>4920</v>
          </cell>
        </row>
        <row r="33">
          <cell r="A33">
            <v>5983</v>
          </cell>
          <cell r="B33">
            <v>5543</v>
          </cell>
        </row>
        <row r="34">
          <cell r="A34">
            <v>6436</v>
          </cell>
          <cell r="B34">
            <v>6166</v>
          </cell>
        </row>
        <row r="35">
          <cell r="A35">
            <v>6890</v>
          </cell>
          <cell r="B35">
            <v>6790</v>
          </cell>
        </row>
        <row r="36">
          <cell r="A36">
            <v>6527</v>
          </cell>
          <cell r="B36">
            <v>6827</v>
          </cell>
        </row>
        <row r="37">
          <cell r="A37">
            <v>6164</v>
          </cell>
          <cell r="B37">
            <v>6864</v>
          </cell>
        </row>
        <row r="38">
          <cell r="A38">
            <v>5800</v>
          </cell>
          <cell r="B38">
            <v>6900</v>
          </cell>
        </row>
        <row r="39">
          <cell r="A39">
            <v>5737</v>
          </cell>
          <cell r="B39">
            <v>6900</v>
          </cell>
        </row>
        <row r="40">
          <cell r="A40">
            <v>5674</v>
          </cell>
          <cell r="B40">
            <v>6900</v>
          </cell>
        </row>
        <row r="41">
          <cell r="A41">
            <v>5610</v>
          </cell>
          <cell r="B41">
            <v>6900</v>
          </cell>
        </row>
        <row r="42">
          <cell r="A42">
            <v>5373</v>
          </cell>
          <cell r="B42">
            <v>6900</v>
          </cell>
        </row>
        <row r="43">
          <cell r="A43">
            <v>5136</v>
          </cell>
          <cell r="B43">
            <v>6900</v>
          </cell>
        </row>
        <row r="44">
          <cell r="A44">
            <v>4900</v>
          </cell>
          <cell r="B44">
            <v>6900</v>
          </cell>
        </row>
        <row r="45">
          <cell r="A45">
            <v>4333</v>
          </cell>
          <cell r="B45">
            <v>5860</v>
          </cell>
        </row>
        <row r="46">
          <cell r="A46">
            <v>3766</v>
          </cell>
          <cell r="B46">
            <v>4820</v>
          </cell>
        </row>
        <row r="47">
          <cell r="A47">
            <v>3200</v>
          </cell>
          <cell r="B47">
            <v>3780</v>
          </cell>
        </row>
        <row r="48">
          <cell r="A48">
            <v>2873</v>
          </cell>
          <cell r="B48">
            <v>3520</v>
          </cell>
        </row>
        <row r="49">
          <cell r="A49">
            <v>2546</v>
          </cell>
          <cell r="B49">
            <v>3260</v>
          </cell>
        </row>
        <row r="50">
          <cell r="A50">
            <v>2220</v>
          </cell>
          <cell r="B50">
            <v>3000</v>
          </cell>
        </row>
        <row r="51">
          <cell r="A51">
            <v>2237</v>
          </cell>
          <cell r="B51">
            <v>2723</v>
          </cell>
        </row>
        <row r="52">
          <cell r="A52">
            <v>2254</v>
          </cell>
          <cell r="B52">
            <v>2446</v>
          </cell>
        </row>
        <row r="53">
          <cell r="A53">
            <v>2270</v>
          </cell>
          <cell r="B53">
            <v>2170</v>
          </cell>
        </row>
        <row r="54">
          <cell r="A54">
            <v>2043</v>
          </cell>
          <cell r="B54">
            <v>1847</v>
          </cell>
        </row>
        <row r="55">
          <cell r="A55">
            <v>1816</v>
          </cell>
          <cell r="B55">
            <v>1524</v>
          </cell>
        </row>
        <row r="56">
          <cell r="A56">
            <v>1590</v>
          </cell>
          <cell r="B56">
            <v>1200</v>
          </cell>
        </row>
        <row r="57">
          <cell r="A57">
            <v>1523</v>
          </cell>
          <cell r="B57">
            <v>1200</v>
          </cell>
        </row>
        <row r="58">
          <cell r="A58">
            <v>1456</v>
          </cell>
          <cell r="B58">
            <v>1200</v>
          </cell>
        </row>
        <row r="59">
          <cell r="A59">
            <v>1390</v>
          </cell>
          <cell r="B59">
            <v>1200</v>
          </cell>
        </row>
        <row r="60">
          <cell r="A60">
            <v>1527</v>
          </cell>
          <cell r="B60">
            <v>1367</v>
          </cell>
        </row>
        <row r="61">
          <cell r="A61">
            <v>1664</v>
          </cell>
          <cell r="B61">
            <v>1534</v>
          </cell>
        </row>
        <row r="62">
          <cell r="A62">
            <v>1800</v>
          </cell>
          <cell r="B62">
            <v>1700</v>
          </cell>
        </row>
        <row r="63">
          <cell r="A63">
            <v>1790</v>
          </cell>
          <cell r="B63">
            <v>1733</v>
          </cell>
        </row>
        <row r="64">
          <cell r="A64">
            <v>1780</v>
          </cell>
          <cell r="B64">
            <v>1766</v>
          </cell>
        </row>
        <row r="65">
          <cell r="A65">
            <v>1770</v>
          </cell>
          <cell r="B65">
            <v>1800</v>
          </cell>
        </row>
        <row r="66">
          <cell r="A66">
            <v>1760</v>
          </cell>
          <cell r="B66">
            <v>1800</v>
          </cell>
        </row>
        <row r="67">
          <cell r="A67">
            <v>1750</v>
          </cell>
          <cell r="B67">
            <v>1800</v>
          </cell>
        </row>
        <row r="68">
          <cell r="A68">
            <v>1740</v>
          </cell>
          <cell r="B68">
            <v>1800</v>
          </cell>
        </row>
        <row r="69">
          <cell r="A69">
            <v>1740</v>
          </cell>
          <cell r="B69">
            <v>1800</v>
          </cell>
        </row>
        <row r="70">
          <cell r="A70">
            <v>1740</v>
          </cell>
          <cell r="B70">
            <v>1800</v>
          </cell>
        </row>
        <row r="71">
          <cell r="A71">
            <v>1740</v>
          </cell>
          <cell r="B71">
            <v>1800</v>
          </cell>
        </row>
        <row r="72">
          <cell r="A72">
            <v>1727</v>
          </cell>
          <cell r="B72">
            <v>1800</v>
          </cell>
        </row>
        <row r="73">
          <cell r="A73">
            <v>1714</v>
          </cell>
          <cell r="B73">
            <v>1800</v>
          </cell>
        </row>
        <row r="74">
          <cell r="A74">
            <v>1700</v>
          </cell>
          <cell r="B74">
            <v>1800</v>
          </cell>
        </row>
        <row r="75">
          <cell r="A75">
            <v>1637</v>
          </cell>
          <cell r="B75">
            <v>1800</v>
          </cell>
        </row>
        <row r="76">
          <cell r="A76">
            <v>1574</v>
          </cell>
          <cell r="B76">
            <v>1800</v>
          </cell>
        </row>
        <row r="77">
          <cell r="A77">
            <v>1510</v>
          </cell>
          <cell r="B77">
            <v>1800</v>
          </cell>
        </row>
        <row r="78">
          <cell r="A78">
            <v>1553</v>
          </cell>
          <cell r="B78">
            <v>1800</v>
          </cell>
        </row>
        <row r="79">
          <cell r="A79">
            <v>1596</v>
          </cell>
          <cell r="B79">
            <v>1800</v>
          </cell>
        </row>
        <row r="80">
          <cell r="A80">
            <v>1640</v>
          </cell>
          <cell r="B80">
            <v>1800</v>
          </cell>
        </row>
        <row r="81">
          <cell r="A81">
            <v>1703</v>
          </cell>
          <cell r="B81">
            <v>1800</v>
          </cell>
        </row>
        <row r="82">
          <cell r="A82">
            <v>1766</v>
          </cell>
          <cell r="B82">
            <v>1800</v>
          </cell>
        </row>
        <row r="83">
          <cell r="A83">
            <v>1830</v>
          </cell>
          <cell r="B83">
            <v>1800</v>
          </cell>
        </row>
        <row r="84">
          <cell r="A84">
            <v>1810</v>
          </cell>
          <cell r="B84">
            <v>1800</v>
          </cell>
        </row>
        <row r="85">
          <cell r="A85">
            <v>1790</v>
          </cell>
          <cell r="B85">
            <v>1800</v>
          </cell>
        </row>
        <row r="86">
          <cell r="A86">
            <v>1770</v>
          </cell>
          <cell r="B86">
            <v>1800</v>
          </cell>
        </row>
        <row r="87">
          <cell r="A87">
            <v>1823</v>
          </cell>
          <cell r="B87">
            <v>1800</v>
          </cell>
        </row>
        <row r="88">
          <cell r="A88">
            <v>1876</v>
          </cell>
          <cell r="B88">
            <v>1800</v>
          </cell>
        </row>
        <row r="89">
          <cell r="A89">
            <v>1930</v>
          </cell>
          <cell r="B89">
            <v>1800</v>
          </cell>
        </row>
        <row r="90">
          <cell r="A90">
            <v>1973</v>
          </cell>
          <cell r="B90">
            <v>1800</v>
          </cell>
        </row>
        <row r="91">
          <cell r="A91">
            <v>2016</v>
          </cell>
          <cell r="B91">
            <v>1800</v>
          </cell>
        </row>
        <row r="92">
          <cell r="A92">
            <v>2060</v>
          </cell>
          <cell r="B92">
            <v>1800</v>
          </cell>
        </row>
        <row r="93">
          <cell r="A93">
            <v>1980</v>
          </cell>
          <cell r="B93">
            <v>1817</v>
          </cell>
        </row>
        <row r="94">
          <cell r="A94">
            <v>1900</v>
          </cell>
          <cell r="B94">
            <v>1834</v>
          </cell>
        </row>
        <row r="95">
          <cell r="A95">
            <v>1820</v>
          </cell>
          <cell r="B95">
            <v>1850</v>
          </cell>
        </row>
        <row r="96">
          <cell r="A96">
            <v>1853</v>
          </cell>
          <cell r="B96">
            <v>1933</v>
          </cell>
        </row>
        <row r="97">
          <cell r="A97">
            <v>1886</v>
          </cell>
          <cell r="B97">
            <v>2016</v>
          </cell>
        </row>
        <row r="98">
          <cell r="A98">
            <v>1920</v>
          </cell>
          <cell r="B98">
            <v>2100</v>
          </cell>
        </row>
        <row r="99">
          <cell r="A99">
            <v>1720</v>
          </cell>
          <cell r="B99">
            <v>1933</v>
          </cell>
        </row>
        <row r="100">
          <cell r="A100">
            <v>1520</v>
          </cell>
          <cell r="B100">
            <v>1766</v>
          </cell>
        </row>
        <row r="101">
          <cell r="A101">
            <v>1320</v>
          </cell>
          <cell r="B101">
            <v>1600</v>
          </cell>
        </row>
        <row r="102">
          <cell r="A102">
            <v>1307</v>
          </cell>
          <cell r="B102">
            <v>1450</v>
          </cell>
        </row>
        <row r="103">
          <cell r="A103">
            <v>1294</v>
          </cell>
          <cell r="B103">
            <v>1300</v>
          </cell>
        </row>
        <row r="104">
          <cell r="A104">
            <v>1280</v>
          </cell>
          <cell r="B104">
            <v>1150</v>
          </cell>
        </row>
        <row r="105">
          <cell r="A105">
            <v>1193</v>
          </cell>
          <cell r="B105">
            <v>1093</v>
          </cell>
        </row>
        <row r="106">
          <cell r="A106">
            <v>1106</v>
          </cell>
          <cell r="B106">
            <v>1036</v>
          </cell>
        </row>
        <row r="107">
          <cell r="A107">
            <v>1020</v>
          </cell>
          <cell r="B107">
            <v>980</v>
          </cell>
        </row>
        <row r="108">
          <cell r="A108">
            <v>900</v>
          </cell>
          <cell r="B108">
            <v>803</v>
          </cell>
        </row>
        <row r="109">
          <cell r="A109">
            <v>780</v>
          </cell>
          <cell r="B109">
            <v>626</v>
          </cell>
        </row>
        <row r="110">
          <cell r="A110">
            <v>659</v>
          </cell>
          <cell r="B110">
            <v>450</v>
          </cell>
        </row>
        <row r="111">
          <cell r="A111">
            <v>679</v>
          </cell>
          <cell r="B111">
            <v>367</v>
          </cell>
        </row>
        <row r="112">
          <cell r="A112">
            <v>699</v>
          </cell>
          <cell r="B112">
            <v>284</v>
          </cell>
        </row>
        <row r="113">
          <cell r="A113">
            <v>720</v>
          </cell>
          <cell r="B113">
            <v>200</v>
          </cell>
        </row>
        <row r="114">
          <cell r="A114">
            <v>690</v>
          </cell>
          <cell r="B114">
            <v>200</v>
          </cell>
        </row>
        <row r="115">
          <cell r="A115">
            <v>660</v>
          </cell>
          <cell r="B115">
            <v>200</v>
          </cell>
        </row>
        <row r="116">
          <cell r="A116">
            <v>630</v>
          </cell>
          <cell r="B116">
            <v>200</v>
          </cell>
        </row>
        <row r="117">
          <cell r="A117">
            <v>767</v>
          </cell>
          <cell r="B117">
            <v>220</v>
          </cell>
        </row>
        <row r="118">
          <cell r="A118">
            <v>904</v>
          </cell>
          <cell r="B118">
            <v>240</v>
          </cell>
        </row>
        <row r="119">
          <cell r="A119">
            <v>1040</v>
          </cell>
          <cell r="B119">
            <v>260</v>
          </cell>
        </row>
        <row r="120">
          <cell r="A120">
            <v>943</v>
          </cell>
          <cell r="B120">
            <v>397</v>
          </cell>
        </row>
        <row r="121">
          <cell r="A121">
            <v>846</v>
          </cell>
          <cell r="B121">
            <v>534</v>
          </cell>
        </row>
        <row r="122">
          <cell r="A122">
            <v>750</v>
          </cell>
          <cell r="B122">
            <v>670</v>
          </cell>
        </row>
        <row r="123">
          <cell r="A123">
            <v>1073</v>
          </cell>
          <cell r="B123">
            <v>1213</v>
          </cell>
        </row>
        <row r="124">
          <cell r="A124">
            <v>1396</v>
          </cell>
          <cell r="B124">
            <v>1756</v>
          </cell>
        </row>
        <row r="125">
          <cell r="A125">
            <v>1720</v>
          </cell>
          <cell r="B125">
            <v>2300</v>
          </cell>
        </row>
        <row r="126">
          <cell r="A126">
            <v>1790</v>
          </cell>
          <cell r="B126">
            <v>2533</v>
          </cell>
        </row>
        <row r="127">
          <cell r="A127">
            <v>1860</v>
          </cell>
          <cell r="B127">
            <v>2766</v>
          </cell>
        </row>
        <row r="128">
          <cell r="A128">
            <v>1930</v>
          </cell>
          <cell r="B128">
            <v>3000</v>
          </cell>
        </row>
        <row r="129">
          <cell r="A129">
            <v>2103</v>
          </cell>
          <cell r="B129">
            <v>3000</v>
          </cell>
        </row>
        <row r="130">
          <cell r="A130">
            <v>2276</v>
          </cell>
          <cell r="B130">
            <v>3000</v>
          </cell>
        </row>
        <row r="131">
          <cell r="A131">
            <v>2450</v>
          </cell>
          <cell r="B131">
            <v>3000</v>
          </cell>
        </row>
        <row r="132">
          <cell r="A132">
            <v>2613</v>
          </cell>
          <cell r="B132">
            <v>3000</v>
          </cell>
        </row>
        <row r="133">
          <cell r="A133">
            <v>2776</v>
          </cell>
          <cell r="B133">
            <v>3000</v>
          </cell>
        </row>
        <row r="134">
          <cell r="A134">
            <v>2940</v>
          </cell>
          <cell r="B134">
            <v>3000</v>
          </cell>
        </row>
        <row r="135">
          <cell r="A135">
            <v>3037</v>
          </cell>
          <cell r="B135">
            <v>3000</v>
          </cell>
        </row>
        <row r="136">
          <cell r="A136">
            <v>3134</v>
          </cell>
          <cell r="B136">
            <v>3000</v>
          </cell>
        </row>
        <row r="137">
          <cell r="A137">
            <v>3230</v>
          </cell>
          <cell r="B137">
            <v>3000</v>
          </cell>
        </row>
        <row r="138">
          <cell r="A138">
            <v>3283</v>
          </cell>
          <cell r="B138">
            <v>3000</v>
          </cell>
        </row>
        <row r="139">
          <cell r="A139">
            <v>3336</v>
          </cell>
          <cell r="B139">
            <v>3000</v>
          </cell>
        </row>
        <row r="140">
          <cell r="A140">
            <v>3390</v>
          </cell>
          <cell r="B140">
            <v>3000</v>
          </cell>
        </row>
        <row r="141">
          <cell r="A141">
            <v>3380</v>
          </cell>
          <cell r="B141">
            <v>3000</v>
          </cell>
        </row>
        <row r="142">
          <cell r="A142">
            <v>3370</v>
          </cell>
          <cell r="B142">
            <v>3000</v>
          </cell>
        </row>
        <row r="143">
          <cell r="A143">
            <v>3360</v>
          </cell>
          <cell r="B143">
            <v>3000</v>
          </cell>
        </row>
        <row r="144">
          <cell r="A144">
            <v>3327</v>
          </cell>
          <cell r="B144">
            <v>3000</v>
          </cell>
        </row>
        <row r="145">
          <cell r="A145">
            <v>3294</v>
          </cell>
          <cell r="B145">
            <v>3000</v>
          </cell>
        </row>
        <row r="146">
          <cell r="A146">
            <v>3260</v>
          </cell>
          <cell r="B146">
            <v>3000</v>
          </cell>
        </row>
        <row r="147">
          <cell r="A147">
            <v>3207</v>
          </cell>
          <cell r="B147">
            <v>3000</v>
          </cell>
        </row>
        <row r="148">
          <cell r="A148">
            <v>3154</v>
          </cell>
          <cell r="B148">
            <v>3000</v>
          </cell>
        </row>
        <row r="149">
          <cell r="A149">
            <v>3100</v>
          </cell>
          <cell r="B149">
            <v>3000</v>
          </cell>
        </row>
        <row r="150">
          <cell r="A150">
            <v>3037</v>
          </cell>
          <cell r="B150">
            <v>3100</v>
          </cell>
        </row>
        <row r="151">
          <cell r="A151">
            <v>2974</v>
          </cell>
          <cell r="B151">
            <v>3200</v>
          </cell>
        </row>
        <row r="152">
          <cell r="A152">
            <v>2910</v>
          </cell>
          <cell r="B152">
            <v>3300</v>
          </cell>
        </row>
        <row r="153">
          <cell r="A153">
            <v>2837</v>
          </cell>
          <cell r="B153">
            <v>3310</v>
          </cell>
        </row>
        <row r="154">
          <cell r="A154">
            <v>2764</v>
          </cell>
          <cell r="B154">
            <v>3320</v>
          </cell>
        </row>
        <row r="155">
          <cell r="A155">
            <v>2690</v>
          </cell>
          <cell r="B155">
            <v>3330</v>
          </cell>
        </row>
        <row r="156">
          <cell r="A156">
            <v>2593</v>
          </cell>
          <cell r="B156">
            <v>3073</v>
          </cell>
        </row>
        <row r="157">
          <cell r="A157">
            <v>2496</v>
          </cell>
          <cell r="B157">
            <v>2816</v>
          </cell>
        </row>
        <row r="158">
          <cell r="A158">
            <v>2400</v>
          </cell>
          <cell r="B158">
            <v>2560</v>
          </cell>
        </row>
        <row r="159">
          <cell r="A159">
            <v>2280</v>
          </cell>
          <cell r="B159">
            <v>2440</v>
          </cell>
        </row>
        <row r="160">
          <cell r="A160">
            <v>2160</v>
          </cell>
          <cell r="B160">
            <v>2320</v>
          </cell>
        </row>
        <row r="161">
          <cell r="A161">
            <v>2040</v>
          </cell>
          <cell r="B161">
            <v>2200</v>
          </cell>
        </row>
        <row r="162">
          <cell r="A162">
            <v>1927</v>
          </cell>
          <cell r="B162">
            <v>1893</v>
          </cell>
        </row>
        <row r="163">
          <cell r="A163">
            <v>1814</v>
          </cell>
          <cell r="B163">
            <v>1586</v>
          </cell>
        </row>
        <row r="164">
          <cell r="A164">
            <v>1700</v>
          </cell>
          <cell r="B164">
            <v>1280</v>
          </cell>
        </row>
        <row r="165">
          <cell r="A165">
            <v>1610</v>
          </cell>
          <cell r="B165">
            <v>1253</v>
          </cell>
        </row>
        <row r="166">
          <cell r="A166">
            <v>1520</v>
          </cell>
          <cell r="B166">
            <v>1226</v>
          </cell>
        </row>
        <row r="167">
          <cell r="A167">
            <v>1430</v>
          </cell>
          <cell r="B167">
            <v>1200</v>
          </cell>
        </row>
        <row r="168">
          <cell r="A168">
            <v>1407</v>
          </cell>
          <cell r="B168">
            <v>1200</v>
          </cell>
        </row>
        <row r="169">
          <cell r="A169">
            <v>1384</v>
          </cell>
          <cell r="B169">
            <v>1200</v>
          </cell>
        </row>
        <row r="170">
          <cell r="A170">
            <v>1360</v>
          </cell>
          <cell r="B170">
            <v>1200</v>
          </cell>
        </row>
        <row r="171">
          <cell r="A171">
            <v>1383</v>
          </cell>
          <cell r="B171">
            <v>1200</v>
          </cell>
        </row>
        <row r="172">
          <cell r="A172">
            <v>1406</v>
          </cell>
          <cell r="B172">
            <v>1200</v>
          </cell>
        </row>
        <row r="173">
          <cell r="A173">
            <v>1430</v>
          </cell>
          <cell r="B173">
            <v>1200</v>
          </cell>
        </row>
        <row r="174">
          <cell r="A174">
            <v>1517</v>
          </cell>
          <cell r="B174">
            <v>1200</v>
          </cell>
        </row>
        <row r="175">
          <cell r="A175">
            <v>1604</v>
          </cell>
          <cell r="B175">
            <v>1200</v>
          </cell>
        </row>
        <row r="176">
          <cell r="A176">
            <v>1690</v>
          </cell>
          <cell r="B176">
            <v>1200</v>
          </cell>
        </row>
        <row r="177">
          <cell r="A177">
            <v>1760</v>
          </cell>
          <cell r="B177">
            <v>1303</v>
          </cell>
        </row>
        <row r="178">
          <cell r="A178">
            <v>1830</v>
          </cell>
          <cell r="B178">
            <v>1406</v>
          </cell>
        </row>
        <row r="179">
          <cell r="A179">
            <v>1900</v>
          </cell>
          <cell r="B179">
            <v>1510</v>
          </cell>
        </row>
        <row r="180">
          <cell r="A180">
            <v>1933</v>
          </cell>
          <cell r="B180">
            <v>1673</v>
          </cell>
        </row>
        <row r="181">
          <cell r="A181">
            <v>1966</v>
          </cell>
          <cell r="B181">
            <v>1836</v>
          </cell>
        </row>
        <row r="182">
          <cell r="A182">
            <v>2000</v>
          </cell>
          <cell r="B182">
            <v>2000</v>
          </cell>
        </row>
        <row r="183">
          <cell r="A183">
            <v>2090</v>
          </cell>
          <cell r="B183">
            <v>2090</v>
          </cell>
        </row>
        <row r="184">
          <cell r="A184">
            <v>2180</v>
          </cell>
          <cell r="B184">
            <v>2180</v>
          </cell>
        </row>
        <row r="185">
          <cell r="A185">
            <v>2270</v>
          </cell>
          <cell r="B185">
            <v>2270</v>
          </cell>
        </row>
        <row r="186">
          <cell r="A186">
            <v>2360</v>
          </cell>
          <cell r="B186">
            <v>2380</v>
          </cell>
        </row>
        <row r="187">
          <cell r="A187">
            <v>2450</v>
          </cell>
          <cell r="B187">
            <v>2490</v>
          </cell>
        </row>
        <row r="188">
          <cell r="A188">
            <v>2540</v>
          </cell>
          <cell r="B188">
            <v>2600</v>
          </cell>
        </row>
        <row r="189">
          <cell r="A189">
            <v>2517</v>
          </cell>
          <cell r="B189">
            <v>2600</v>
          </cell>
        </row>
        <row r="190">
          <cell r="A190">
            <v>2494</v>
          </cell>
          <cell r="B190">
            <v>2600</v>
          </cell>
        </row>
        <row r="191">
          <cell r="A191">
            <v>2470</v>
          </cell>
          <cell r="B191">
            <v>2600</v>
          </cell>
        </row>
        <row r="192">
          <cell r="A192">
            <v>2393</v>
          </cell>
          <cell r="B192">
            <v>2600</v>
          </cell>
        </row>
        <row r="193">
          <cell r="A193">
            <v>2316</v>
          </cell>
          <cell r="B193">
            <v>2600</v>
          </cell>
        </row>
        <row r="194">
          <cell r="A194">
            <v>2240</v>
          </cell>
          <cell r="B194">
            <v>2600</v>
          </cell>
        </row>
        <row r="195">
          <cell r="A195">
            <v>2097</v>
          </cell>
          <cell r="B195">
            <v>2273</v>
          </cell>
        </row>
        <row r="196">
          <cell r="A196">
            <v>1954</v>
          </cell>
          <cell r="B196">
            <v>1946</v>
          </cell>
        </row>
        <row r="197">
          <cell r="A197">
            <v>1810</v>
          </cell>
          <cell r="B197">
            <v>1620</v>
          </cell>
        </row>
        <row r="198">
          <cell r="A198">
            <v>1710</v>
          </cell>
          <cell r="B198">
            <v>1347</v>
          </cell>
        </row>
        <row r="199">
          <cell r="A199">
            <v>1610</v>
          </cell>
          <cell r="B199">
            <v>1074</v>
          </cell>
        </row>
        <row r="200">
          <cell r="A200">
            <v>1510</v>
          </cell>
          <cell r="B200">
            <v>800</v>
          </cell>
        </row>
        <row r="201">
          <cell r="A201">
            <v>1413</v>
          </cell>
          <cell r="B201">
            <v>800</v>
          </cell>
        </row>
        <row r="202">
          <cell r="A202">
            <v>1316</v>
          </cell>
          <cell r="B202">
            <v>800</v>
          </cell>
        </row>
        <row r="203">
          <cell r="A203">
            <v>1220</v>
          </cell>
          <cell r="B203">
            <v>800</v>
          </cell>
        </row>
        <row r="204">
          <cell r="A204">
            <v>1200</v>
          </cell>
          <cell r="B204">
            <v>800</v>
          </cell>
        </row>
        <row r="205">
          <cell r="A205">
            <v>1180</v>
          </cell>
          <cell r="B205">
            <v>800</v>
          </cell>
        </row>
        <row r="206">
          <cell r="A206">
            <v>1160</v>
          </cell>
          <cell r="B206">
            <v>800</v>
          </cell>
        </row>
        <row r="207">
          <cell r="A207">
            <v>1117</v>
          </cell>
          <cell r="B207">
            <v>800</v>
          </cell>
        </row>
        <row r="208">
          <cell r="A208">
            <v>1074</v>
          </cell>
          <cell r="B208">
            <v>800</v>
          </cell>
        </row>
        <row r="209">
          <cell r="A209">
            <v>1030</v>
          </cell>
          <cell r="B209">
            <v>800</v>
          </cell>
        </row>
        <row r="210">
          <cell r="A210">
            <v>1030</v>
          </cell>
          <cell r="B210">
            <v>800</v>
          </cell>
        </row>
        <row r="211">
          <cell r="A211">
            <v>1030</v>
          </cell>
          <cell r="B211">
            <v>800</v>
          </cell>
        </row>
        <row r="212">
          <cell r="A212">
            <v>1030</v>
          </cell>
          <cell r="B212">
            <v>800</v>
          </cell>
        </row>
        <row r="213">
          <cell r="A213">
            <v>1017</v>
          </cell>
          <cell r="B213">
            <v>800</v>
          </cell>
        </row>
        <row r="214">
          <cell r="A214">
            <v>1004</v>
          </cell>
          <cell r="B214">
            <v>800</v>
          </cell>
        </row>
        <row r="215">
          <cell r="A215">
            <v>990</v>
          </cell>
          <cell r="B215">
            <v>800</v>
          </cell>
        </row>
        <row r="216">
          <cell r="A216">
            <v>990</v>
          </cell>
          <cell r="B216">
            <v>800</v>
          </cell>
        </row>
        <row r="217">
          <cell r="A217">
            <v>990</v>
          </cell>
          <cell r="B217">
            <v>800</v>
          </cell>
        </row>
        <row r="218">
          <cell r="A218">
            <v>990</v>
          </cell>
          <cell r="B218">
            <v>800</v>
          </cell>
        </row>
        <row r="219">
          <cell r="A219">
            <v>910</v>
          </cell>
          <cell r="B219">
            <v>730</v>
          </cell>
        </row>
        <row r="220">
          <cell r="A220">
            <v>830</v>
          </cell>
          <cell r="B220">
            <v>660</v>
          </cell>
        </row>
        <row r="221">
          <cell r="A221">
            <v>750</v>
          </cell>
          <cell r="B221">
            <v>590</v>
          </cell>
        </row>
        <row r="222">
          <cell r="A222">
            <v>767</v>
          </cell>
          <cell r="B222">
            <v>510</v>
          </cell>
        </row>
        <row r="223">
          <cell r="A223">
            <v>784</v>
          </cell>
          <cell r="B223">
            <v>430</v>
          </cell>
        </row>
        <row r="224">
          <cell r="A224">
            <v>800</v>
          </cell>
          <cell r="B224">
            <v>350</v>
          </cell>
        </row>
        <row r="225">
          <cell r="A225">
            <v>780</v>
          </cell>
          <cell r="B225">
            <v>350</v>
          </cell>
        </row>
        <row r="226">
          <cell r="A226">
            <v>760</v>
          </cell>
          <cell r="B226">
            <v>350</v>
          </cell>
        </row>
        <row r="227">
          <cell r="A227">
            <v>740</v>
          </cell>
          <cell r="B227">
            <v>350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50617"/>
      <sheetName val="19950627"/>
      <sheetName val="19950814"/>
    </sheetNames>
    <sheetDataSet>
      <sheetData sheetId="0">
        <row r="2">
          <cell r="A2">
            <v>694</v>
          </cell>
          <cell r="B2">
            <v>100</v>
          </cell>
        </row>
        <row r="3">
          <cell r="A3">
            <v>811</v>
          </cell>
          <cell r="B3">
            <v>85</v>
          </cell>
        </row>
        <row r="4">
          <cell r="A4">
            <v>928</v>
          </cell>
          <cell r="B4">
            <v>70</v>
          </cell>
        </row>
        <row r="5">
          <cell r="A5">
            <v>1046</v>
          </cell>
          <cell r="B5">
            <v>56</v>
          </cell>
        </row>
        <row r="6">
          <cell r="A6">
            <v>995</v>
          </cell>
          <cell r="B6">
            <v>49</v>
          </cell>
        </row>
        <row r="7">
          <cell r="A7">
            <v>944</v>
          </cell>
          <cell r="B7">
            <v>42</v>
          </cell>
        </row>
        <row r="8">
          <cell r="A8">
            <v>892</v>
          </cell>
          <cell r="B8">
            <v>34</v>
          </cell>
        </row>
        <row r="9">
          <cell r="A9">
            <v>1024</v>
          </cell>
          <cell r="B9">
            <v>56</v>
          </cell>
        </row>
        <row r="10">
          <cell r="A10">
            <v>1156</v>
          </cell>
          <cell r="B10">
            <v>78</v>
          </cell>
        </row>
        <row r="11">
          <cell r="A11">
            <v>1288</v>
          </cell>
          <cell r="B11">
            <v>100</v>
          </cell>
        </row>
        <row r="12">
          <cell r="A12">
            <v>1540</v>
          </cell>
          <cell r="B12">
            <v>110</v>
          </cell>
        </row>
        <row r="13">
          <cell r="A13">
            <v>1792</v>
          </cell>
          <cell r="B13">
            <v>120</v>
          </cell>
        </row>
        <row r="14">
          <cell r="A14">
            <v>2044</v>
          </cell>
          <cell r="B14">
            <v>130</v>
          </cell>
        </row>
        <row r="15">
          <cell r="A15">
            <v>2293</v>
          </cell>
          <cell r="B15">
            <v>137</v>
          </cell>
        </row>
        <row r="16">
          <cell r="A16">
            <v>2542</v>
          </cell>
          <cell r="B16">
            <v>144</v>
          </cell>
        </row>
        <row r="17">
          <cell r="A17">
            <v>2790</v>
          </cell>
          <cell r="B17">
            <v>150</v>
          </cell>
        </row>
        <row r="18">
          <cell r="A18">
            <v>2777</v>
          </cell>
          <cell r="B18">
            <v>480</v>
          </cell>
        </row>
        <row r="19">
          <cell r="A19">
            <v>2764</v>
          </cell>
          <cell r="B19">
            <v>810</v>
          </cell>
        </row>
        <row r="20">
          <cell r="A20">
            <v>2750</v>
          </cell>
          <cell r="B20">
            <v>1140</v>
          </cell>
        </row>
        <row r="21">
          <cell r="A21">
            <v>2550</v>
          </cell>
          <cell r="B21">
            <v>1371</v>
          </cell>
        </row>
        <row r="22">
          <cell r="A22">
            <v>2350</v>
          </cell>
          <cell r="B22">
            <v>1602</v>
          </cell>
        </row>
        <row r="23">
          <cell r="A23">
            <v>2149</v>
          </cell>
          <cell r="B23">
            <v>1834</v>
          </cell>
        </row>
        <row r="24">
          <cell r="A24">
            <v>2316</v>
          </cell>
          <cell r="B24">
            <v>2156</v>
          </cell>
        </row>
        <row r="25">
          <cell r="A25">
            <v>2483</v>
          </cell>
          <cell r="B25">
            <v>2478</v>
          </cell>
        </row>
        <row r="26">
          <cell r="A26">
            <v>2650</v>
          </cell>
          <cell r="B26">
            <v>2800</v>
          </cell>
        </row>
        <row r="27">
          <cell r="A27">
            <v>2513</v>
          </cell>
          <cell r="B27">
            <v>2800</v>
          </cell>
        </row>
        <row r="28">
          <cell r="A28">
            <v>2376</v>
          </cell>
          <cell r="B28">
            <v>2800</v>
          </cell>
        </row>
        <row r="29">
          <cell r="A29">
            <v>2240</v>
          </cell>
          <cell r="B29">
            <v>2800</v>
          </cell>
        </row>
        <row r="30">
          <cell r="A30">
            <v>2473</v>
          </cell>
          <cell r="B30">
            <v>2800</v>
          </cell>
        </row>
        <row r="31">
          <cell r="A31">
            <v>2706</v>
          </cell>
          <cell r="B31">
            <v>2800</v>
          </cell>
        </row>
        <row r="32">
          <cell r="A32">
            <v>2940</v>
          </cell>
          <cell r="B32">
            <v>2800</v>
          </cell>
        </row>
        <row r="33">
          <cell r="A33">
            <v>3129</v>
          </cell>
          <cell r="B33">
            <v>2908</v>
          </cell>
        </row>
        <row r="34">
          <cell r="A34">
            <v>3318</v>
          </cell>
          <cell r="B34">
            <v>3016</v>
          </cell>
        </row>
        <row r="35">
          <cell r="A35">
            <v>3508</v>
          </cell>
          <cell r="B35">
            <v>3123</v>
          </cell>
        </row>
        <row r="36">
          <cell r="A36">
            <v>3599</v>
          </cell>
          <cell r="B36">
            <v>3249</v>
          </cell>
        </row>
        <row r="37">
          <cell r="A37">
            <v>3690</v>
          </cell>
          <cell r="B37">
            <v>3375</v>
          </cell>
        </row>
        <row r="38">
          <cell r="A38">
            <v>3780</v>
          </cell>
          <cell r="B38">
            <v>3500</v>
          </cell>
        </row>
        <row r="39">
          <cell r="A39">
            <v>3932</v>
          </cell>
          <cell r="B39">
            <v>3500</v>
          </cell>
        </row>
        <row r="40">
          <cell r="A40">
            <v>4084</v>
          </cell>
          <cell r="B40">
            <v>3500</v>
          </cell>
        </row>
        <row r="41">
          <cell r="A41">
            <v>4235</v>
          </cell>
          <cell r="B41">
            <v>3500</v>
          </cell>
        </row>
        <row r="42">
          <cell r="A42">
            <v>4083</v>
          </cell>
          <cell r="B42">
            <v>3500</v>
          </cell>
        </row>
        <row r="43">
          <cell r="A43">
            <v>3931</v>
          </cell>
          <cell r="B43">
            <v>3500</v>
          </cell>
        </row>
        <row r="44">
          <cell r="A44">
            <v>3780</v>
          </cell>
          <cell r="B44">
            <v>3500</v>
          </cell>
        </row>
        <row r="45">
          <cell r="A45">
            <v>3523</v>
          </cell>
          <cell r="B45">
            <v>3500</v>
          </cell>
        </row>
        <row r="46">
          <cell r="A46">
            <v>3266</v>
          </cell>
          <cell r="B46">
            <v>3500</v>
          </cell>
        </row>
        <row r="47">
          <cell r="A47">
            <v>3010</v>
          </cell>
          <cell r="B47">
            <v>3500</v>
          </cell>
        </row>
        <row r="48">
          <cell r="A48">
            <v>2952</v>
          </cell>
          <cell r="B48">
            <v>3500</v>
          </cell>
        </row>
        <row r="49">
          <cell r="A49">
            <v>2894</v>
          </cell>
          <cell r="B49">
            <v>3500</v>
          </cell>
        </row>
        <row r="50">
          <cell r="A50">
            <v>2835</v>
          </cell>
          <cell r="B50">
            <v>3500</v>
          </cell>
        </row>
        <row r="51">
          <cell r="A51">
            <v>2763</v>
          </cell>
          <cell r="B51">
            <v>3417</v>
          </cell>
        </row>
        <row r="52">
          <cell r="A52">
            <v>2691</v>
          </cell>
          <cell r="B52">
            <v>3334</v>
          </cell>
        </row>
        <row r="53">
          <cell r="A53">
            <v>2620</v>
          </cell>
          <cell r="B53">
            <v>3250</v>
          </cell>
        </row>
        <row r="54">
          <cell r="A54">
            <v>2303</v>
          </cell>
          <cell r="B54">
            <v>2833</v>
          </cell>
        </row>
        <row r="55">
          <cell r="A55">
            <v>1986</v>
          </cell>
          <cell r="B55">
            <v>2416</v>
          </cell>
        </row>
        <row r="56">
          <cell r="A56">
            <v>1670</v>
          </cell>
          <cell r="B56">
            <v>2000</v>
          </cell>
        </row>
        <row r="57">
          <cell r="A57">
            <v>1720</v>
          </cell>
          <cell r="B57">
            <v>1962</v>
          </cell>
        </row>
        <row r="58">
          <cell r="A58">
            <v>1770</v>
          </cell>
          <cell r="B58">
            <v>1924</v>
          </cell>
        </row>
        <row r="59">
          <cell r="A59">
            <v>1821</v>
          </cell>
          <cell r="B59">
            <v>1887</v>
          </cell>
        </row>
        <row r="60">
          <cell r="A60">
            <v>1492</v>
          </cell>
          <cell r="B60">
            <v>1525</v>
          </cell>
        </row>
        <row r="61">
          <cell r="A61">
            <v>1163</v>
          </cell>
          <cell r="B61">
            <v>1163</v>
          </cell>
        </row>
        <row r="62">
          <cell r="A62">
            <v>833</v>
          </cell>
          <cell r="B62">
            <v>800</v>
          </cell>
        </row>
        <row r="63">
          <cell r="A63">
            <v>921</v>
          </cell>
          <cell r="B63">
            <v>800</v>
          </cell>
        </row>
        <row r="64">
          <cell r="A64">
            <v>1009</v>
          </cell>
          <cell r="B64">
            <v>800</v>
          </cell>
        </row>
        <row r="65">
          <cell r="A65">
            <v>1097</v>
          </cell>
          <cell r="B65">
            <v>800</v>
          </cell>
        </row>
        <row r="66">
          <cell r="A66">
            <v>1031</v>
          </cell>
          <cell r="B66">
            <v>800</v>
          </cell>
        </row>
        <row r="67">
          <cell r="A67">
            <v>965</v>
          </cell>
          <cell r="B67">
            <v>800</v>
          </cell>
        </row>
        <row r="68">
          <cell r="A68">
            <v>900</v>
          </cell>
          <cell r="B68">
            <v>800</v>
          </cell>
        </row>
        <row r="69">
          <cell r="A69">
            <v>867</v>
          </cell>
          <cell r="B69">
            <v>800</v>
          </cell>
        </row>
        <row r="70">
          <cell r="A70">
            <v>834</v>
          </cell>
          <cell r="B70">
            <v>800</v>
          </cell>
        </row>
        <row r="71">
          <cell r="A71">
            <v>800</v>
          </cell>
          <cell r="B71">
            <v>800</v>
          </cell>
        </row>
        <row r="72">
          <cell r="A72">
            <v>800</v>
          </cell>
          <cell r="B72">
            <v>800</v>
          </cell>
        </row>
        <row r="73">
          <cell r="A73">
            <v>800</v>
          </cell>
          <cell r="B73">
            <v>800</v>
          </cell>
        </row>
        <row r="74">
          <cell r="A74">
            <v>800</v>
          </cell>
          <cell r="B74">
            <v>800</v>
          </cell>
        </row>
        <row r="75">
          <cell r="A75">
            <v>790</v>
          </cell>
          <cell r="B75">
            <v>800</v>
          </cell>
        </row>
        <row r="76">
          <cell r="A76">
            <v>780</v>
          </cell>
          <cell r="B76">
            <v>800</v>
          </cell>
        </row>
        <row r="77">
          <cell r="A77">
            <v>770</v>
          </cell>
          <cell r="B77">
            <v>800</v>
          </cell>
        </row>
        <row r="78">
          <cell r="A78">
            <v>760</v>
          </cell>
          <cell r="B78">
            <v>800</v>
          </cell>
        </row>
        <row r="79">
          <cell r="A79">
            <v>750</v>
          </cell>
          <cell r="B79">
            <v>800</v>
          </cell>
        </row>
        <row r="80">
          <cell r="A80">
            <v>740</v>
          </cell>
          <cell r="B80">
            <v>800</v>
          </cell>
        </row>
        <row r="81">
          <cell r="A81">
            <v>705</v>
          </cell>
          <cell r="B81">
            <v>800</v>
          </cell>
        </row>
        <row r="82">
          <cell r="A82">
            <v>670</v>
          </cell>
          <cell r="B82">
            <v>800</v>
          </cell>
        </row>
        <row r="83">
          <cell r="A83">
            <v>635</v>
          </cell>
          <cell r="B83">
            <v>800</v>
          </cell>
        </row>
        <row r="84">
          <cell r="A84">
            <v>635</v>
          </cell>
          <cell r="B84">
            <v>800</v>
          </cell>
        </row>
        <row r="85">
          <cell r="A85">
            <v>635</v>
          </cell>
          <cell r="B85">
            <v>800</v>
          </cell>
        </row>
        <row r="86">
          <cell r="A86">
            <v>635</v>
          </cell>
          <cell r="B86">
            <v>800</v>
          </cell>
        </row>
        <row r="87">
          <cell r="A87">
            <v>635</v>
          </cell>
          <cell r="B87">
            <v>800</v>
          </cell>
        </row>
        <row r="88">
          <cell r="A88">
            <v>635</v>
          </cell>
          <cell r="B88">
            <v>800</v>
          </cell>
        </row>
        <row r="89">
          <cell r="A89">
            <v>635</v>
          </cell>
          <cell r="B89">
            <v>800</v>
          </cell>
        </row>
        <row r="90">
          <cell r="A90">
            <v>657</v>
          </cell>
          <cell r="B90">
            <v>800</v>
          </cell>
        </row>
        <row r="91">
          <cell r="A91">
            <v>679</v>
          </cell>
          <cell r="B91">
            <v>800</v>
          </cell>
        </row>
        <row r="92">
          <cell r="A92">
            <v>700</v>
          </cell>
          <cell r="B92">
            <v>800</v>
          </cell>
        </row>
        <row r="93">
          <cell r="A93">
            <v>620</v>
          </cell>
          <cell r="B93">
            <v>720</v>
          </cell>
        </row>
        <row r="94">
          <cell r="A94">
            <v>540</v>
          </cell>
          <cell r="B94">
            <v>640</v>
          </cell>
        </row>
        <row r="95">
          <cell r="A95">
            <v>461</v>
          </cell>
          <cell r="B95">
            <v>561</v>
          </cell>
        </row>
      </sheetData>
      <sheetData sheetId="1">
        <row r="2">
          <cell r="A2">
            <v>200</v>
          </cell>
          <cell r="B2">
            <v>200</v>
          </cell>
        </row>
        <row r="3">
          <cell r="A3">
            <v>233</v>
          </cell>
          <cell r="B3">
            <v>200</v>
          </cell>
        </row>
        <row r="4">
          <cell r="A4">
            <v>266</v>
          </cell>
          <cell r="B4">
            <v>200</v>
          </cell>
        </row>
        <row r="5">
          <cell r="A5">
            <v>300</v>
          </cell>
          <cell r="B5">
            <v>200</v>
          </cell>
        </row>
        <row r="6">
          <cell r="A6">
            <v>515</v>
          </cell>
          <cell r="B6">
            <v>272</v>
          </cell>
        </row>
        <row r="7">
          <cell r="A7">
            <v>730</v>
          </cell>
          <cell r="B7">
            <v>344</v>
          </cell>
        </row>
        <row r="8">
          <cell r="A8">
            <v>945</v>
          </cell>
          <cell r="B8">
            <v>417</v>
          </cell>
        </row>
        <row r="9">
          <cell r="A9">
            <v>999</v>
          </cell>
          <cell r="B9">
            <v>757</v>
          </cell>
        </row>
        <row r="10">
          <cell r="A10">
            <v>1053</v>
          </cell>
          <cell r="B10">
            <v>1097</v>
          </cell>
        </row>
        <row r="11">
          <cell r="A11">
            <v>1106</v>
          </cell>
          <cell r="B11">
            <v>1436</v>
          </cell>
        </row>
        <row r="12">
          <cell r="A12">
            <v>1217</v>
          </cell>
          <cell r="B12">
            <v>1624</v>
          </cell>
        </row>
        <row r="13">
          <cell r="A13">
            <v>1328</v>
          </cell>
          <cell r="B13">
            <v>1812</v>
          </cell>
        </row>
        <row r="14">
          <cell r="A14">
            <v>1439</v>
          </cell>
          <cell r="B14">
            <v>2000</v>
          </cell>
        </row>
        <row r="15">
          <cell r="A15">
            <v>1461</v>
          </cell>
          <cell r="B15">
            <v>2000</v>
          </cell>
        </row>
        <row r="16">
          <cell r="A16">
            <v>1483</v>
          </cell>
          <cell r="B16">
            <v>2000</v>
          </cell>
        </row>
        <row r="17">
          <cell r="A17">
            <v>1505</v>
          </cell>
          <cell r="B17">
            <v>2000</v>
          </cell>
        </row>
        <row r="18">
          <cell r="A18">
            <v>1604</v>
          </cell>
          <cell r="B18">
            <v>2000</v>
          </cell>
        </row>
        <row r="19">
          <cell r="A19">
            <v>1703</v>
          </cell>
          <cell r="B19">
            <v>2000</v>
          </cell>
        </row>
        <row r="20">
          <cell r="A20">
            <v>1802</v>
          </cell>
          <cell r="B20">
            <v>2000</v>
          </cell>
        </row>
        <row r="21">
          <cell r="A21">
            <v>1741</v>
          </cell>
          <cell r="B21">
            <v>1917</v>
          </cell>
        </row>
        <row r="22">
          <cell r="A22">
            <v>1680</v>
          </cell>
          <cell r="B22">
            <v>1834</v>
          </cell>
        </row>
        <row r="23">
          <cell r="A23">
            <v>1618</v>
          </cell>
          <cell r="B23">
            <v>1750</v>
          </cell>
        </row>
        <row r="24">
          <cell r="A24">
            <v>1513</v>
          </cell>
          <cell r="B24">
            <v>1667</v>
          </cell>
        </row>
        <row r="25">
          <cell r="A25">
            <v>1408</v>
          </cell>
          <cell r="B25">
            <v>1584</v>
          </cell>
        </row>
        <row r="26">
          <cell r="A26">
            <v>1302</v>
          </cell>
          <cell r="B26">
            <v>1500</v>
          </cell>
        </row>
        <row r="27">
          <cell r="A27">
            <v>1290</v>
          </cell>
          <cell r="B27">
            <v>1500</v>
          </cell>
        </row>
        <row r="28">
          <cell r="A28">
            <v>1278</v>
          </cell>
          <cell r="B28">
            <v>1500</v>
          </cell>
        </row>
        <row r="29">
          <cell r="A29">
            <v>1265</v>
          </cell>
          <cell r="B29">
            <v>1500</v>
          </cell>
        </row>
        <row r="30">
          <cell r="A30">
            <v>1321</v>
          </cell>
          <cell r="B30">
            <v>1500</v>
          </cell>
        </row>
        <row r="31">
          <cell r="A31">
            <v>1377</v>
          </cell>
          <cell r="B31">
            <v>1500</v>
          </cell>
        </row>
        <row r="32">
          <cell r="A32">
            <v>1434</v>
          </cell>
          <cell r="B32">
            <v>1500</v>
          </cell>
        </row>
        <row r="33">
          <cell r="A33">
            <v>1388</v>
          </cell>
          <cell r="B33">
            <v>1410</v>
          </cell>
        </row>
        <row r="34">
          <cell r="A34">
            <v>1342</v>
          </cell>
          <cell r="B34">
            <v>1320</v>
          </cell>
        </row>
        <row r="35">
          <cell r="A35">
            <v>1296</v>
          </cell>
          <cell r="B35">
            <v>1230</v>
          </cell>
        </row>
        <row r="36">
          <cell r="A36">
            <v>1241</v>
          </cell>
          <cell r="B36">
            <v>1153</v>
          </cell>
        </row>
        <row r="37">
          <cell r="A37">
            <v>1186</v>
          </cell>
          <cell r="B37">
            <v>1076</v>
          </cell>
        </row>
        <row r="38">
          <cell r="A38">
            <v>1132</v>
          </cell>
          <cell r="B38">
            <v>1000</v>
          </cell>
        </row>
        <row r="39">
          <cell r="A39">
            <v>965</v>
          </cell>
          <cell r="B39">
            <v>789</v>
          </cell>
        </row>
        <row r="40">
          <cell r="A40">
            <v>798</v>
          </cell>
          <cell r="B40">
            <v>578</v>
          </cell>
        </row>
        <row r="41">
          <cell r="A41">
            <v>632</v>
          </cell>
          <cell r="B41">
            <v>368</v>
          </cell>
        </row>
        <row r="42">
          <cell r="A42">
            <v>642</v>
          </cell>
          <cell r="B42">
            <v>312</v>
          </cell>
        </row>
        <row r="43">
          <cell r="A43">
            <v>652</v>
          </cell>
          <cell r="B43">
            <v>256</v>
          </cell>
        </row>
        <row r="44">
          <cell r="A44">
            <v>662</v>
          </cell>
          <cell r="B44">
            <v>200</v>
          </cell>
        </row>
        <row r="45">
          <cell r="A45">
            <v>563</v>
          </cell>
          <cell r="B45">
            <v>200</v>
          </cell>
        </row>
        <row r="46">
          <cell r="A46">
            <v>464</v>
          </cell>
          <cell r="B46">
            <v>200</v>
          </cell>
        </row>
        <row r="47">
          <cell r="A47">
            <v>365</v>
          </cell>
          <cell r="B47">
            <v>200</v>
          </cell>
        </row>
        <row r="48">
          <cell r="A48">
            <v>376</v>
          </cell>
          <cell r="B48">
            <v>200</v>
          </cell>
        </row>
        <row r="49">
          <cell r="A49">
            <v>387</v>
          </cell>
          <cell r="B49">
            <v>200</v>
          </cell>
        </row>
        <row r="50">
          <cell r="A50">
            <v>398</v>
          </cell>
          <cell r="B50">
            <v>200</v>
          </cell>
        </row>
        <row r="51">
          <cell r="A51">
            <v>442</v>
          </cell>
          <cell r="B51">
            <v>200</v>
          </cell>
        </row>
        <row r="52">
          <cell r="A52">
            <v>486</v>
          </cell>
          <cell r="B52">
            <v>200</v>
          </cell>
        </row>
        <row r="53">
          <cell r="A53">
            <v>530</v>
          </cell>
          <cell r="B53">
            <v>200</v>
          </cell>
        </row>
        <row r="54">
          <cell r="A54">
            <v>519</v>
          </cell>
          <cell r="B54">
            <v>200</v>
          </cell>
        </row>
        <row r="55">
          <cell r="A55">
            <v>508</v>
          </cell>
          <cell r="B55">
            <v>200</v>
          </cell>
        </row>
        <row r="56">
          <cell r="A56">
            <v>497</v>
          </cell>
          <cell r="B56">
            <v>200</v>
          </cell>
        </row>
      </sheetData>
      <sheetData sheetId="2">
        <row r="2">
          <cell r="A2">
            <v>1080</v>
          </cell>
          <cell r="B2">
            <v>300</v>
          </cell>
        </row>
        <row r="3">
          <cell r="A3">
            <v>1108</v>
          </cell>
          <cell r="B3">
            <v>467</v>
          </cell>
        </row>
        <row r="4">
          <cell r="A4">
            <v>1136</v>
          </cell>
          <cell r="B4">
            <v>634</v>
          </cell>
        </row>
        <row r="5">
          <cell r="A5">
            <v>1163</v>
          </cell>
          <cell r="B5">
            <v>800</v>
          </cell>
        </row>
        <row r="6">
          <cell r="A6">
            <v>1425</v>
          </cell>
          <cell r="B6">
            <v>1018</v>
          </cell>
        </row>
        <row r="7">
          <cell r="A7">
            <v>1687</v>
          </cell>
          <cell r="B7">
            <v>1236</v>
          </cell>
        </row>
        <row r="8">
          <cell r="A8">
            <v>1948</v>
          </cell>
          <cell r="B8">
            <v>1453</v>
          </cell>
        </row>
        <row r="9">
          <cell r="A9">
            <v>2542</v>
          </cell>
          <cell r="B9">
            <v>2113</v>
          </cell>
        </row>
        <row r="10">
          <cell r="A10">
            <v>3136</v>
          </cell>
          <cell r="B10">
            <v>2773</v>
          </cell>
        </row>
        <row r="11">
          <cell r="A11">
            <v>3730</v>
          </cell>
          <cell r="B11">
            <v>3433</v>
          </cell>
        </row>
        <row r="12">
          <cell r="A12">
            <v>3838</v>
          </cell>
          <cell r="B12">
            <v>3739</v>
          </cell>
        </row>
        <row r="13">
          <cell r="A13">
            <v>3946</v>
          </cell>
          <cell r="B13">
            <v>4045</v>
          </cell>
        </row>
        <row r="14">
          <cell r="A14">
            <v>4053</v>
          </cell>
          <cell r="B14">
            <v>4350</v>
          </cell>
        </row>
        <row r="15">
          <cell r="A15">
            <v>4203</v>
          </cell>
          <cell r="B15">
            <v>4467</v>
          </cell>
        </row>
        <row r="16">
          <cell r="A16">
            <v>4353</v>
          </cell>
          <cell r="B16">
            <v>4584</v>
          </cell>
        </row>
        <row r="17">
          <cell r="A17">
            <v>4502</v>
          </cell>
          <cell r="B17">
            <v>4700</v>
          </cell>
        </row>
        <row r="18">
          <cell r="A18">
            <v>4359</v>
          </cell>
          <cell r="B18">
            <v>4700</v>
          </cell>
        </row>
        <row r="19">
          <cell r="A19">
            <v>4216</v>
          </cell>
          <cell r="B19">
            <v>4700</v>
          </cell>
        </row>
        <row r="20">
          <cell r="A20">
            <v>4073</v>
          </cell>
          <cell r="B20">
            <v>4700</v>
          </cell>
        </row>
        <row r="21">
          <cell r="A21">
            <v>4085</v>
          </cell>
          <cell r="B21">
            <v>4558</v>
          </cell>
        </row>
        <row r="22">
          <cell r="A22">
            <v>4097</v>
          </cell>
          <cell r="B22">
            <v>4416</v>
          </cell>
        </row>
        <row r="23">
          <cell r="A23">
            <v>4110</v>
          </cell>
          <cell r="B23">
            <v>4275</v>
          </cell>
        </row>
        <row r="24">
          <cell r="A24">
            <v>4008</v>
          </cell>
          <cell r="B24">
            <v>4250</v>
          </cell>
        </row>
        <row r="25">
          <cell r="A25">
            <v>3906</v>
          </cell>
          <cell r="B25">
            <v>4225</v>
          </cell>
        </row>
        <row r="26">
          <cell r="A26">
            <v>3804</v>
          </cell>
          <cell r="B26">
            <v>4200</v>
          </cell>
        </row>
        <row r="27">
          <cell r="A27">
            <v>3716</v>
          </cell>
          <cell r="B27">
            <v>4200</v>
          </cell>
        </row>
        <row r="28">
          <cell r="A28">
            <v>3628</v>
          </cell>
          <cell r="B28">
            <v>4200</v>
          </cell>
        </row>
        <row r="29">
          <cell r="A29">
            <v>3540</v>
          </cell>
          <cell r="B29">
            <v>4200</v>
          </cell>
        </row>
        <row r="30">
          <cell r="A30">
            <v>3570</v>
          </cell>
          <cell r="B30">
            <v>4142</v>
          </cell>
        </row>
        <row r="31">
          <cell r="A31">
            <v>3600</v>
          </cell>
          <cell r="B31">
            <v>4084</v>
          </cell>
        </row>
        <row r="32">
          <cell r="A32">
            <v>3631</v>
          </cell>
          <cell r="B32">
            <v>4027</v>
          </cell>
        </row>
        <row r="33">
          <cell r="A33">
            <v>3524</v>
          </cell>
          <cell r="B33">
            <v>4085</v>
          </cell>
        </row>
        <row r="34">
          <cell r="A34">
            <v>3417</v>
          </cell>
          <cell r="B34">
            <v>4143</v>
          </cell>
        </row>
        <row r="35">
          <cell r="A35">
            <v>3309</v>
          </cell>
          <cell r="B35">
            <v>4200</v>
          </cell>
        </row>
        <row r="36">
          <cell r="A36">
            <v>3188</v>
          </cell>
          <cell r="B36">
            <v>4200</v>
          </cell>
        </row>
        <row r="37">
          <cell r="A37">
            <v>3067</v>
          </cell>
          <cell r="B37">
            <v>4200</v>
          </cell>
        </row>
        <row r="38">
          <cell r="A38">
            <v>2946</v>
          </cell>
          <cell r="B38">
            <v>4200</v>
          </cell>
        </row>
        <row r="39">
          <cell r="A39">
            <v>2822</v>
          </cell>
          <cell r="B39">
            <v>3548</v>
          </cell>
        </row>
        <row r="40">
          <cell r="A40">
            <v>2698</v>
          </cell>
          <cell r="B40">
            <v>2896</v>
          </cell>
        </row>
        <row r="41">
          <cell r="A41">
            <v>2574</v>
          </cell>
          <cell r="B41">
            <v>2244</v>
          </cell>
        </row>
        <row r="42">
          <cell r="A42">
            <v>2502</v>
          </cell>
          <cell r="B42">
            <v>1963</v>
          </cell>
        </row>
        <row r="43">
          <cell r="A43">
            <v>2430</v>
          </cell>
          <cell r="B43">
            <v>1682</v>
          </cell>
        </row>
        <row r="44">
          <cell r="A44">
            <v>2357</v>
          </cell>
          <cell r="B44">
            <v>1400</v>
          </cell>
        </row>
        <row r="45">
          <cell r="A45">
            <v>2291</v>
          </cell>
          <cell r="B45">
            <v>1400</v>
          </cell>
        </row>
        <row r="46">
          <cell r="A46">
            <v>2225</v>
          </cell>
          <cell r="B46">
            <v>1400</v>
          </cell>
        </row>
        <row r="47">
          <cell r="A47">
            <v>2159</v>
          </cell>
          <cell r="B47">
            <v>1400</v>
          </cell>
        </row>
        <row r="48">
          <cell r="A48">
            <v>2016</v>
          </cell>
          <cell r="B48">
            <v>1400</v>
          </cell>
        </row>
        <row r="49">
          <cell r="A49">
            <v>1873</v>
          </cell>
          <cell r="B49">
            <v>1400</v>
          </cell>
        </row>
        <row r="50">
          <cell r="A50">
            <v>1730</v>
          </cell>
          <cell r="B50">
            <v>1400</v>
          </cell>
        </row>
        <row r="51">
          <cell r="A51">
            <v>1796</v>
          </cell>
          <cell r="B51">
            <v>1400</v>
          </cell>
        </row>
        <row r="52">
          <cell r="A52">
            <v>1862</v>
          </cell>
          <cell r="B52">
            <v>1400</v>
          </cell>
        </row>
        <row r="53">
          <cell r="A53">
            <v>1928</v>
          </cell>
          <cell r="B53">
            <v>1400</v>
          </cell>
        </row>
        <row r="54">
          <cell r="A54">
            <v>2005</v>
          </cell>
          <cell r="B54">
            <v>1400</v>
          </cell>
        </row>
        <row r="55">
          <cell r="A55">
            <v>2082</v>
          </cell>
          <cell r="B55">
            <v>1400</v>
          </cell>
        </row>
        <row r="56">
          <cell r="A56">
            <v>2159</v>
          </cell>
          <cell r="B56">
            <v>1400</v>
          </cell>
        </row>
        <row r="57">
          <cell r="A57">
            <v>1856</v>
          </cell>
          <cell r="B57">
            <v>1306</v>
          </cell>
        </row>
        <row r="58">
          <cell r="A58">
            <v>1553</v>
          </cell>
          <cell r="B58">
            <v>1212</v>
          </cell>
        </row>
        <row r="59">
          <cell r="A59">
            <v>1250</v>
          </cell>
          <cell r="B59">
            <v>1118</v>
          </cell>
        </row>
        <row r="60">
          <cell r="A60">
            <v>1133</v>
          </cell>
          <cell r="B60">
            <v>1079</v>
          </cell>
        </row>
        <row r="61">
          <cell r="A61">
            <v>1016</v>
          </cell>
          <cell r="B61">
            <v>1040</v>
          </cell>
        </row>
        <row r="62">
          <cell r="A62">
            <v>900</v>
          </cell>
          <cell r="B62">
            <v>1000</v>
          </cell>
        </row>
        <row r="63">
          <cell r="A63">
            <v>889</v>
          </cell>
          <cell r="B63">
            <v>1000</v>
          </cell>
        </row>
        <row r="64">
          <cell r="A64">
            <v>878</v>
          </cell>
          <cell r="B64">
            <v>1000</v>
          </cell>
        </row>
        <row r="65">
          <cell r="A65">
            <v>868</v>
          </cell>
          <cell r="B65">
            <v>1000</v>
          </cell>
        </row>
        <row r="66">
          <cell r="A66">
            <v>857</v>
          </cell>
          <cell r="B66">
            <v>1000</v>
          </cell>
        </row>
        <row r="67">
          <cell r="A67">
            <v>846</v>
          </cell>
          <cell r="B67">
            <v>1000</v>
          </cell>
        </row>
        <row r="68">
          <cell r="A68">
            <v>835</v>
          </cell>
          <cell r="B68">
            <v>1000</v>
          </cell>
        </row>
        <row r="69">
          <cell r="A69">
            <v>802</v>
          </cell>
          <cell r="B69">
            <v>967</v>
          </cell>
        </row>
        <row r="70">
          <cell r="A70">
            <v>769</v>
          </cell>
          <cell r="B70">
            <v>934</v>
          </cell>
        </row>
        <row r="71">
          <cell r="A71">
            <v>735</v>
          </cell>
          <cell r="B71">
            <v>900</v>
          </cell>
        </row>
        <row r="72">
          <cell r="A72">
            <v>746</v>
          </cell>
          <cell r="B72">
            <v>900</v>
          </cell>
        </row>
        <row r="73">
          <cell r="A73">
            <v>757</v>
          </cell>
          <cell r="B73">
            <v>900</v>
          </cell>
        </row>
        <row r="74">
          <cell r="A74">
            <v>768</v>
          </cell>
          <cell r="B74">
            <v>900</v>
          </cell>
        </row>
        <row r="75">
          <cell r="A75">
            <v>735</v>
          </cell>
          <cell r="B75">
            <v>900</v>
          </cell>
        </row>
        <row r="76">
          <cell r="A76">
            <v>702</v>
          </cell>
          <cell r="B76">
            <v>900</v>
          </cell>
        </row>
        <row r="77">
          <cell r="A77">
            <v>669</v>
          </cell>
          <cell r="B77">
            <v>900</v>
          </cell>
        </row>
        <row r="78">
          <cell r="A78">
            <v>713</v>
          </cell>
          <cell r="B78">
            <v>900</v>
          </cell>
        </row>
        <row r="79">
          <cell r="A79">
            <v>757</v>
          </cell>
          <cell r="B79">
            <v>900</v>
          </cell>
        </row>
        <row r="80">
          <cell r="A80">
            <v>800</v>
          </cell>
          <cell r="B80">
            <v>900</v>
          </cell>
        </row>
        <row r="81">
          <cell r="A81">
            <v>745</v>
          </cell>
          <cell r="B81">
            <v>745</v>
          </cell>
        </row>
        <row r="82">
          <cell r="A82">
            <v>690</v>
          </cell>
          <cell r="B82">
            <v>590</v>
          </cell>
        </row>
        <row r="83">
          <cell r="A83">
            <v>636</v>
          </cell>
          <cell r="B83">
            <v>436</v>
          </cell>
        </row>
        <row r="84">
          <cell r="A84">
            <v>557</v>
          </cell>
          <cell r="B84">
            <v>357</v>
          </cell>
        </row>
        <row r="85">
          <cell r="A85">
            <v>478</v>
          </cell>
          <cell r="B85">
            <v>278</v>
          </cell>
        </row>
        <row r="86">
          <cell r="A86">
            <v>400</v>
          </cell>
          <cell r="B86">
            <v>200</v>
          </cell>
        </row>
        <row r="87">
          <cell r="A87">
            <v>400</v>
          </cell>
          <cell r="B87">
            <v>200</v>
          </cell>
        </row>
        <row r="88">
          <cell r="A88">
            <v>400</v>
          </cell>
          <cell r="B88">
            <v>200</v>
          </cell>
        </row>
        <row r="89">
          <cell r="A89">
            <v>400</v>
          </cell>
          <cell r="B89">
            <v>200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60601"/>
    </sheetNames>
    <sheetDataSet>
      <sheetData sheetId="0">
        <row r="2">
          <cell r="A2">
            <v>280</v>
          </cell>
          <cell r="B2">
            <v>0</v>
          </cell>
        </row>
        <row r="3">
          <cell r="A3">
            <v>300</v>
          </cell>
          <cell r="B3">
            <v>0</v>
          </cell>
        </row>
        <row r="4">
          <cell r="A4">
            <v>320</v>
          </cell>
          <cell r="B4">
            <v>0</v>
          </cell>
        </row>
        <row r="5">
          <cell r="A5">
            <v>340</v>
          </cell>
          <cell r="B5">
            <v>0</v>
          </cell>
        </row>
        <row r="6">
          <cell r="A6">
            <v>440</v>
          </cell>
          <cell r="B6">
            <v>0</v>
          </cell>
        </row>
        <row r="7">
          <cell r="A7">
            <v>540</v>
          </cell>
          <cell r="B7">
            <v>0</v>
          </cell>
        </row>
        <row r="8">
          <cell r="A8">
            <v>640</v>
          </cell>
          <cell r="B8">
            <v>0</v>
          </cell>
        </row>
        <row r="9">
          <cell r="A9">
            <v>760</v>
          </cell>
          <cell r="B9">
            <v>0</v>
          </cell>
        </row>
        <row r="10">
          <cell r="A10">
            <v>880</v>
          </cell>
          <cell r="B10">
            <v>0</v>
          </cell>
        </row>
        <row r="11">
          <cell r="A11">
            <v>1000</v>
          </cell>
          <cell r="B11">
            <v>0</v>
          </cell>
        </row>
        <row r="12">
          <cell r="A12">
            <v>1133</v>
          </cell>
          <cell r="B12">
            <v>33</v>
          </cell>
        </row>
        <row r="13">
          <cell r="A13">
            <v>1266</v>
          </cell>
          <cell r="B13">
            <v>66</v>
          </cell>
        </row>
        <row r="14">
          <cell r="A14">
            <v>1400</v>
          </cell>
          <cell r="B14">
            <v>100</v>
          </cell>
        </row>
        <row r="15">
          <cell r="A15">
            <v>1620</v>
          </cell>
          <cell r="B15">
            <v>67</v>
          </cell>
        </row>
        <row r="16">
          <cell r="A16">
            <v>1840</v>
          </cell>
          <cell r="B16">
            <v>34</v>
          </cell>
        </row>
        <row r="17">
          <cell r="A17">
            <v>2060</v>
          </cell>
          <cell r="B17">
            <v>0</v>
          </cell>
        </row>
        <row r="18">
          <cell r="A18">
            <v>2190</v>
          </cell>
          <cell r="B18">
            <v>0</v>
          </cell>
        </row>
        <row r="19">
          <cell r="A19">
            <v>2320</v>
          </cell>
          <cell r="B19">
            <v>0</v>
          </cell>
        </row>
        <row r="20">
          <cell r="A20">
            <v>2450</v>
          </cell>
          <cell r="B20">
            <v>0</v>
          </cell>
        </row>
        <row r="21">
          <cell r="A21">
            <v>2393</v>
          </cell>
          <cell r="B21">
            <v>0</v>
          </cell>
        </row>
        <row r="22">
          <cell r="A22">
            <v>2336</v>
          </cell>
          <cell r="B22">
            <v>0</v>
          </cell>
        </row>
        <row r="23">
          <cell r="A23">
            <v>2280</v>
          </cell>
          <cell r="B23">
            <v>0</v>
          </cell>
        </row>
        <row r="24">
          <cell r="A24">
            <v>2307</v>
          </cell>
          <cell r="B24">
            <v>0</v>
          </cell>
        </row>
        <row r="25">
          <cell r="A25">
            <v>2334</v>
          </cell>
          <cell r="B25">
            <v>0</v>
          </cell>
        </row>
        <row r="26">
          <cell r="A26">
            <v>2360</v>
          </cell>
          <cell r="B26">
            <v>0</v>
          </cell>
        </row>
        <row r="27">
          <cell r="A27">
            <v>2333</v>
          </cell>
          <cell r="B27">
            <v>23</v>
          </cell>
        </row>
        <row r="28">
          <cell r="A28">
            <v>2306</v>
          </cell>
          <cell r="B28">
            <v>46</v>
          </cell>
        </row>
        <row r="29">
          <cell r="A29">
            <v>2280</v>
          </cell>
          <cell r="B29">
            <v>70</v>
          </cell>
        </row>
        <row r="30">
          <cell r="A30">
            <v>2180</v>
          </cell>
          <cell r="B30">
            <v>63</v>
          </cell>
        </row>
        <row r="31">
          <cell r="A31">
            <v>2080</v>
          </cell>
          <cell r="B31">
            <v>56</v>
          </cell>
        </row>
        <row r="32">
          <cell r="A32">
            <v>1980</v>
          </cell>
          <cell r="B32">
            <v>50</v>
          </cell>
        </row>
        <row r="33">
          <cell r="A33">
            <v>1930</v>
          </cell>
          <cell r="B33">
            <v>87</v>
          </cell>
        </row>
        <row r="34">
          <cell r="A34">
            <v>1880</v>
          </cell>
          <cell r="B34">
            <v>124</v>
          </cell>
        </row>
        <row r="35">
          <cell r="A35">
            <v>1830</v>
          </cell>
          <cell r="B35">
            <v>160</v>
          </cell>
        </row>
        <row r="36">
          <cell r="A36">
            <v>1830</v>
          </cell>
          <cell r="B36">
            <v>173</v>
          </cell>
        </row>
        <row r="37">
          <cell r="A37">
            <v>1830</v>
          </cell>
          <cell r="B37">
            <v>186</v>
          </cell>
        </row>
        <row r="38">
          <cell r="A38">
            <v>1830</v>
          </cell>
          <cell r="B38">
            <v>200</v>
          </cell>
        </row>
        <row r="39">
          <cell r="A39">
            <v>1832</v>
          </cell>
          <cell r="B39">
            <v>267</v>
          </cell>
        </row>
        <row r="40">
          <cell r="A40">
            <v>1834</v>
          </cell>
          <cell r="B40">
            <v>334</v>
          </cell>
        </row>
        <row r="41">
          <cell r="A41">
            <v>1835</v>
          </cell>
          <cell r="B41">
            <v>400</v>
          </cell>
        </row>
        <row r="42">
          <cell r="A42">
            <v>1837</v>
          </cell>
          <cell r="B42">
            <v>400</v>
          </cell>
        </row>
        <row r="43">
          <cell r="A43">
            <v>1839</v>
          </cell>
          <cell r="B43">
            <v>400</v>
          </cell>
        </row>
        <row r="44">
          <cell r="A44">
            <v>1840</v>
          </cell>
          <cell r="B44">
            <v>400</v>
          </cell>
        </row>
        <row r="45">
          <cell r="A45">
            <v>1820</v>
          </cell>
          <cell r="B45">
            <v>533</v>
          </cell>
        </row>
        <row r="46">
          <cell r="A46">
            <v>1800</v>
          </cell>
          <cell r="B46">
            <v>666</v>
          </cell>
        </row>
        <row r="47">
          <cell r="A47">
            <v>1780</v>
          </cell>
          <cell r="B47">
            <v>800</v>
          </cell>
        </row>
        <row r="48">
          <cell r="A48">
            <v>1663</v>
          </cell>
          <cell r="B48">
            <v>800</v>
          </cell>
        </row>
        <row r="49">
          <cell r="A49">
            <v>1546</v>
          </cell>
          <cell r="B49">
            <v>800</v>
          </cell>
        </row>
        <row r="50">
          <cell r="A50">
            <v>1430</v>
          </cell>
          <cell r="B50">
            <v>800</v>
          </cell>
        </row>
        <row r="51">
          <cell r="A51">
            <v>1297</v>
          </cell>
          <cell r="B51">
            <v>800</v>
          </cell>
        </row>
        <row r="52">
          <cell r="A52">
            <v>1164</v>
          </cell>
          <cell r="B52">
            <v>800</v>
          </cell>
        </row>
        <row r="53">
          <cell r="A53">
            <v>1030</v>
          </cell>
          <cell r="B53">
            <v>800</v>
          </cell>
        </row>
        <row r="54">
          <cell r="A54">
            <v>983</v>
          </cell>
          <cell r="B54">
            <v>800</v>
          </cell>
        </row>
        <row r="55">
          <cell r="A55">
            <v>936</v>
          </cell>
          <cell r="B55">
            <v>800</v>
          </cell>
        </row>
        <row r="56">
          <cell r="A56">
            <v>890</v>
          </cell>
          <cell r="B56">
            <v>800</v>
          </cell>
        </row>
        <row r="57">
          <cell r="A57">
            <v>857</v>
          </cell>
          <cell r="B57">
            <v>800</v>
          </cell>
        </row>
        <row r="58">
          <cell r="A58">
            <v>824</v>
          </cell>
          <cell r="B58">
            <v>800</v>
          </cell>
        </row>
        <row r="59">
          <cell r="A59">
            <v>790</v>
          </cell>
          <cell r="B59">
            <v>800</v>
          </cell>
        </row>
        <row r="60">
          <cell r="A60">
            <v>773</v>
          </cell>
          <cell r="B60">
            <v>800</v>
          </cell>
        </row>
        <row r="61">
          <cell r="A61">
            <v>756</v>
          </cell>
          <cell r="B61">
            <v>800</v>
          </cell>
        </row>
        <row r="62">
          <cell r="A62">
            <v>740</v>
          </cell>
          <cell r="B62">
            <v>800</v>
          </cell>
        </row>
        <row r="63">
          <cell r="A63">
            <v>707</v>
          </cell>
          <cell r="B63">
            <v>800</v>
          </cell>
        </row>
        <row r="64">
          <cell r="A64">
            <v>674</v>
          </cell>
          <cell r="B64">
            <v>800</v>
          </cell>
        </row>
        <row r="65">
          <cell r="A65">
            <v>640</v>
          </cell>
          <cell r="B65">
            <v>800</v>
          </cell>
        </row>
        <row r="66">
          <cell r="A66">
            <v>620</v>
          </cell>
          <cell r="B66">
            <v>800</v>
          </cell>
        </row>
        <row r="67">
          <cell r="A67">
            <v>600</v>
          </cell>
          <cell r="B67">
            <v>800</v>
          </cell>
        </row>
        <row r="68">
          <cell r="A68">
            <v>580</v>
          </cell>
          <cell r="B68">
            <v>800</v>
          </cell>
        </row>
        <row r="69">
          <cell r="A69">
            <v>563</v>
          </cell>
          <cell r="B69">
            <v>800</v>
          </cell>
        </row>
        <row r="70">
          <cell r="A70">
            <v>546</v>
          </cell>
          <cell r="B70">
            <v>800</v>
          </cell>
        </row>
        <row r="71">
          <cell r="A71">
            <v>530</v>
          </cell>
          <cell r="B71">
            <v>800</v>
          </cell>
        </row>
        <row r="72">
          <cell r="A72">
            <v>517</v>
          </cell>
          <cell r="B72">
            <v>633</v>
          </cell>
        </row>
        <row r="73">
          <cell r="A73">
            <v>504</v>
          </cell>
          <cell r="B73">
            <v>466</v>
          </cell>
        </row>
        <row r="74">
          <cell r="A74">
            <v>490</v>
          </cell>
          <cell r="B74">
            <v>300</v>
          </cell>
        </row>
        <row r="75">
          <cell r="A75">
            <v>477</v>
          </cell>
          <cell r="B75">
            <v>300</v>
          </cell>
        </row>
        <row r="76">
          <cell r="A76">
            <v>464</v>
          </cell>
          <cell r="B76">
            <v>300</v>
          </cell>
        </row>
        <row r="77">
          <cell r="A77">
            <v>450</v>
          </cell>
          <cell r="B77">
            <v>300</v>
          </cell>
        </row>
        <row r="78">
          <cell r="A78">
            <v>440</v>
          </cell>
          <cell r="B78">
            <v>300</v>
          </cell>
        </row>
        <row r="79">
          <cell r="A79">
            <v>430</v>
          </cell>
          <cell r="B79">
            <v>300</v>
          </cell>
        </row>
        <row r="80">
          <cell r="A80">
            <v>420</v>
          </cell>
          <cell r="B80">
            <v>300</v>
          </cell>
        </row>
        <row r="81">
          <cell r="A81">
            <v>407</v>
          </cell>
          <cell r="B81">
            <v>267</v>
          </cell>
        </row>
        <row r="82">
          <cell r="A82">
            <v>394</v>
          </cell>
          <cell r="B82">
            <v>234</v>
          </cell>
        </row>
        <row r="83">
          <cell r="A83">
            <v>380</v>
          </cell>
          <cell r="B83">
            <v>200</v>
          </cell>
        </row>
        <row r="84">
          <cell r="A84">
            <v>367</v>
          </cell>
          <cell r="B84">
            <v>200</v>
          </cell>
        </row>
        <row r="85">
          <cell r="A85">
            <v>354</v>
          </cell>
          <cell r="B85">
            <v>200</v>
          </cell>
        </row>
        <row r="86">
          <cell r="A86">
            <v>340</v>
          </cell>
          <cell r="B86">
            <v>200</v>
          </cell>
        </row>
        <row r="87">
          <cell r="A87">
            <v>327</v>
          </cell>
          <cell r="B87">
            <v>200</v>
          </cell>
        </row>
        <row r="88">
          <cell r="A88">
            <v>314</v>
          </cell>
          <cell r="B88">
            <v>200</v>
          </cell>
        </row>
        <row r="89">
          <cell r="A89">
            <v>300</v>
          </cell>
          <cell r="B89">
            <v>200</v>
          </cell>
        </row>
        <row r="90">
          <cell r="A90">
            <v>267</v>
          </cell>
          <cell r="B90">
            <v>167</v>
          </cell>
        </row>
        <row r="91">
          <cell r="A91">
            <v>234</v>
          </cell>
          <cell r="B91">
            <v>134</v>
          </cell>
        </row>
        <row r="92">
          <cell r="A92">
            <v>200</v>
          </cell>
          <cell r="B92">
            <v>100</v>
          </cell>
        </row>
        <row r="93">
          <cell r="A93">
            <v>210</v>
          </cell>
          <cell r="B93">
            <v>100</v>
          </cell>
        </row>
        <row r="94">
          <cell r="A94">
            <v>220</v>
          </cell>
          <cell r="B94">
            <v>100</v>
          </cell>
        </row>
        <row r="95">
          <cell r="A95">
            <v>230</v>
          </cell>
          <cell r="B95">
            <v>100</v>
          </cell>
        </row>
        <row r="96">
          <cell r="A96">
            <v>263</v>
          </cell>
          <cell r="B96">
            <v>100</v>
          </cell>
        </row>
        <row r="97">
          <cell r="A97">
            <v>296</v>
          </cell>
          <cell r="B97">
            <v>100</v>
          </cell>
        </row>
        <row r="98">
          <cell r="A98">
            <v>330</v>
          </cell>
          <cell r="B98">
            <v>100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70613"/>
      <sheetName val="19970712"/>
    </sheetNames>
    <sheetDataSet>
      <sheetData sheetId="0">
        <row r="2">
          <cell r="A2">
            <v>800</v>
          </cell>
          <cell r="B2">
            <v>200</v>
          </cell>
        </row>
        <row r="3">
          <cell r="A3">
            <v>700</v>
          </cell>
          <cell r="B3">
            <v>200</v>
          </cell>
        </row>
        <row r="4">
          <cell r="A4">
            <v>900</v>
          </cell>
          <cell r="B4">
            <v>200</v>
          </cell>
        </row>
        <row r="5">
          <cell r="A5">
            <v>700</v>
          </cell>
          <cell r="B5">
            <v>200</v>
          </cell>
        </row>
        <row r="6">
          <cell r="A6">
            <v>900</v>
          </cell>
          <cell r="B6">
            <v>200</v>
          </cell>
        </row>
        <row r="7">
          <cell r="A7">
            <v>900</v>
          </cell>
          <cell r="B7">
            <v>200</v>
          </cell>
        </row>
        <row r="8">
          <cell r="A8">
            <v>1100</v>
          </cell>
          <cell r="B8">
            <v>200</v>
          </cell>
        </row>
        <row r="9">
          <cell r="A9">
            <v>1500</v>
          </cell>
          <cell r="B9">
            <v>200</v>
          </cell>
        </row>
        <row r="10">
          <cell r="A10">
            <v>1000</v>
          </cell>
          <cell r="B10">
            <v>200</v>
          </cell>
        </row>
        <row r="11">
          <cell r="A11">
            <v>1300</v>
          </cell>
          <cell r="B11">
            <v>200</v>
          </cell>
        </row>
        <row r="12">
          <cell r="A12">
            <v>1400</v>
          </cell>
          <cell r="B12">
            <v>200</v>
          </cell>
        </row>
        <row r="13">
          <cell r="A13">
            <v>1100</v>
          </cell>
          <cell r="B13">
            <v>200</v>
          </cell>
        </row>
        <row r="14">
          <cell r="A14">
            <v>1400</v>
          </cell>
          <cell r="B14">
            <v>200</v>
          </cell>
        </row>
        <row r="15">
          <cell r="A15">
            <v>800</v>
          </cell>
          <cell r="B15">
            <v>200</v>
          </cell>
        </row>
        <row r="16">
          <cell r="A16">
            <v>1100</v>
          </cell>
          <cell r="B16">
            <v>200</v>
          </cell>
        </row>
        <row r="17">
          <cell r="A17">
            <v>780</v>
          </cell>
          <cell r="B17">
            <v>200</v>
          </cell>
        </row>
        <row r="18">
          <cell r="A18">
            <v>1170</v>
          </cell>
          <cell r="B18">
            <v>200</v>
          </cell>
        </row>
        <row r="19">
          <cell r="A19">
            <v>880</v>
          </cell>
          <cell r="B19">
            <v>200</v>
          </cell>
        </row>
        <row r="20">
          <cell r="A20">
            <v>1170</v>
          </cell>
          <cell r="B20">
            <v>200</v>
          </cell>
        </row>
        <row r="21">
          <cell r="A21">
            <v>980</v>
          </cell>
          <cell r="B21">
            <v>200</v>
          </cell>
        </row>
        <row r="22">
          <cell r="A22">
            <v>1270</v>
          </cell>
          <cell r="B22">
            <v>200</v>
          </cell>
        </row>
        <row r="23">
          <cell r="A23">
            <v>880</v>
          </cell>
          <cell r="B23">
            <v>200</v>
          </cell>
        </row>
        <row r="24">
          <cell r="A24">
            <v>1080</v>
          </cell>
          <cell r="B24">
            <v>200</v>
          </cell>
        </row>
        <row r="25">
          <cell r="A25">
            <v>1080</v>
          </cell>
          <cell r="B25">
            <v>100</v>
          </cell>
        </row>
        <row r="26">
          <cell r="A26">
            <v>880</v>
          </cell>
          <cell r="B26">
            <v>400</v>
          </cell>
        </row>
        <row r="27">
          <cell r="A27">
            <v>980</v>
          </cell>
          <cell r="B27">
            <v>400</v>
          </cell>
        </row>
        <row r="28">
          <cell r="A28">
            <v>1080</v>
          </cell>
          <cell r="B28">
            <v>400</v>
          </cell>
        </row>
        <row r="29">
          <cell r="A29">
            <v>790</v>
          </cell>
          <cell r="B29">
            <v>400</v>
          </cell>
        </row>
        <row r="30">
          <cell r="A30">
            <v>980</v>
          </cell>
          <cell r="B30">
            <v>400</v>
          </cell>
        </row>
        <row r="31">
          <cell r="A31">
            <v>690</v>
          </cell>
          <cell r="B31">
            <v>400</v>
          </cell>
        </row>
        <row r="32">
          <cell r="A32">
            <v>690</v>
          </cell>
          <cell r="B32">
            <v>400</v>
          </cell>
        </row>
        <row r="33">
          <cell r="A33">
            <v>790</v>
          </cell>
          <cell r="B33">
            <v>400</v>
          </cell>
        </row>
        <row r="34">
          <cell r="A34">
            <v>700</v>
          </cell>
          <cell r="B34">
            <v>500</v>
          </cell>
        </row>
        <row r="35">
          <cell r="A35">
            <v>710</v>
          </cell>
          <cell r="B35">
            <v>500</v>
          </cell>
        </row>
        <row r="36">
          <cell r="A36">
            <v>390</v>
          </cell>
          <cell r="B36">
            <v>500</v>
          </cell>
        </row>
        <row r="37">
          <cell r="A37">
            <v>590</v>
          </cell>
          <cell r="B37">
            <v>500</v>
          </cell>
        </row>
        <row r="38">
          <cell r="A38">
            <v>300</v>
          </cell>
          <cell r="B38">
            <v>500</v>
          </cell>
        </row>
        <row r="39">
          <cell r="A39">
            <v>490</v>
          </cell>
          <cell r="B39">
            <v>500</v>
          </cell>
        </row>
        <row r="40">
          <cell r="A40">
            <v>390</v>
          </cell>
          <cell r="B40">
            <v>500</v>
          </cell>
        </row>
        <row r="41">
          <cell r="A41">
            <v>590</v>
          </cell>
          <cell r="B41">
            <v>500</v>
          </cell>
        </row>
        <row r="42">
          <cell r="A42">
            <v>590</v>
          </cell>
          <cell r="B42">
            <v>500</v>
          </cell>
        </row>
        <row r="43">
          <cell r="A43">
            <v>690</v>
          </cell>
          <cell r="B43">
            <v>500</v>
          </cell>
        </row>
        <row r="44">
          <cell r="A44">
            <v>690</v>
          </cell>
          <cell r="B44">
            <v>800</v>
          </cell>
        </row>
        <row r="45">
          <cell r="A45">
            <v>940</v>
          </cell>
          <cell r="B45">
            <v>800</v>
          </cell>
        </row>
        <row r="46">
          <cell r="A46">
            <v>1190</v>
          </cell>
          <cell r="B46">
            <v>800</v>
          </cell>
        </row>
        <row r="47">
          <cell r="A47">
            <v>1090</v>
          </cell>
          <cell r="B47">
            <v>800</v>
          </cell>
        </row>
        <row r="48">
          <cell r="A48">
            <v>1190</v>
          </cell>
          <cell r="B48">
            <v>800</v>
          </cell>
        </row>
        <row r="49">
          <cell r="A49">
            <v>1190</v>
          </cell>
          <cell r="B49">
            <v>800</v>
          </cell>
        </row>
        <row r="50">
          <cell r="A50">
            <v>1090</v>
          </cell>
          <cell r="B50">
            <v>1200</v>
          </cell>
        </row>
        <row r="51">
          <cell r="A51">
            <v>1190</v>
          </cell>
          <cell r="B51">
            <v>1200</v>
          </cell>
        </row>
        <row r="52">
          <cell r="A52">
            <v>1590</v>
          </cell>
          <cell r="B52">
            <v>1200</v>
          </cell>
        </row>
        <row r="53">
          <cell r="A53">
            <v>1490</v>
          </cell>
          <cell r="B53">
            <v>1600</v>
          </cell>
        </row>
        <row r="54">
          <cell r="A54">
            <v>1790</v>
          </cell>
          <cell r="B54">
            <v>2000</v>
          </cell>
        </row>
        <row r="55">
          <cell r="A55">
            <v>1960</v>
          </cell>
          <cell r="B55">
            <v>2400</v>
          </cell>
        </row>
        <row r="56">
          <cell r="A56">
            <v>1170</v>
          </cell>
          <cell r="B56">
            <v>2400</v>
          </cell>
        </row>
        <row r="57">
          <cell r="A57">
            <v>2690</v>
          </cell>
          <cell r="B57">
            <v>2400</v>
          </cell>
        </row>
        <row r="58">
          <cell r="A58">
            <v>1040</v>
          </cell>
          <cell r="B58">
            <v>2400</v>
          </cell>
        </row>
        <row r="59">
          <cell r="A59">
            <v>1820</v>
          </cell>
          <cell r="B59">
            <v>2400</v>
          </cell>
        </row>
        <row r="60">
          <cell r="A60">
            <v>1620</v>
          </cell>
          <cell r="B60">
            <v>2400</v>
          </cell>
        </row>
        <row r="61">
          <cell r="A61">
            <v>1820</v>
          </cell>
          <cell r="B61">
            <v>2400</v>
          </cell>
        </row>
        <row r="62">
          <cell r="A62">
            <v>1620</v>
          </cell>
          <cell r="B62">
            <v>2400</v>
          </cell>
        </row>
        <row r="63">
          <cell r="A63">
            <v>1720</v>
          </cell>
          <cell r="B63">
            <v>2400</v>
          </cell>
        </row>
        <row r="64">
          <cell r="A64">
            <v>1430</v>
          </cell>
          <cell r="B64">
            <v>2400</v>
          </cell>
        </row>
        <row r="65">
          <cell r="A65">
            <v>1620</v>
          </cell>
          <cell r="B65">
            <v>2400</v>
          </cell>
        </row>
        <row r="66">
          <cell r="A66">
            <v>1430</v>
          </cell>
          <cell r="B66">
            <v>2400</v>
          </cell>
        </row>
        <row r="67">
          <cell r="A67">
            <v>1430</v>
          </cell>
          <cell r="B67">
            <v>2400</v>
          </cell>
        </row>
        <row r="68">
          <cell r="A68">
            <v>1230</v>
          </cell>
          <cell r="B68">
            <v>2400</v>
          </cell>
        </row>
        <row r="69">
          <cell r="A69">
            <v>1330</v>
          </cell>
          <cell r="B69">
            <v>1100</v>
          </cell>
        </row>
        <row r="70">
          <cell r="A70">
            <v>1360</v>
          </cell>
          <cell r="B70">
            <v>1100</v>
          </cell>
        </row>
        <row r="71">
          <cell r="A71">
            <v>520</v>
          </cell>
          <cell r="B71">
            <v>1100</v>
          </cell>
        </row>
        <row r="72">
          <cell r="A72">
            <v>1290</v>
          </cell>
          <cell r="B72">
            <v>1100</v>
          </cell>
        </row>
        <row r="73">
          <cell r="A73">
            <v>520</v>
          </cell>
          <cell r="B73">
            <v>200</v>
          </cell>
        </row>
        <row r="74">
          <cell r="A74">
            <v>1100</v>
          </cell>
          <cell r="B74">
            <v>200</v>
          </cell>
        </row>
        <row r="75">
          <cell r="A75">
            <v>990</v>
          </cell>
          <cell r="B75">
            <v>200</v>
          </cell>
        </row>
        <row r="76">
          <cell r="A76">
            <v>767</v>
          </cell>
          <cell r="B76">
            <v>200</v>
          </cell>
        </row>
        <row r="77">
          <cell r="A77">
            <v>667</v>
          </cell>
          <cell r="B77">
            <v>200</v>
          </cell>
        </row>
        <row r="78">
          <cell r="A78">
            <v>750</v>
          </cell>
          <cell r="B78">
            <v>200</v>
          </cell>
        </row>
        <row r="79">
          <cell r="A79">
            <v>833</v>
          </cell>
          <cell r="B79">
            <v>200</v>
          </cell>
        </row>
        <row r="80">
          <cell r="A80">
            <v>1033</v>
          </cell>
          <cell r="B80">
            <v>200</v>
          </cell>
        </row>
        <row r="81">
          <cell r="A81">
            <v>620</v>
          </cell>
          <cell r="B81">
            <v>200</v>
          </cell>
        </row>
        <row r="82">
          <cell r="A82">
            <v>1167</v>
          </cell>
          <cell r="B82">
            <v>200</v>
          </cell>
        </row>
        <row r="83">
          <cell r="A83">
            <v>1567</v>
          </cell>
          <cell r="B83">
            <v>200</v>
          </cell>
        </row>
        <row r="84">
          <cell r="A84">
            <v>460</v>
          </cell>
          <cell r="B84">
            <v>200</v>
          </cell>
        </row>
      </sheetData>
      <sheetData sheetId="1">
        <row r="2">
          <cell r="A2">
            <v>603</v>
          </cell>
          <cell r="B2">
            <v>700</v>
          </cell>
        </row>
        <row r="3">
          <cell r="A3">
            <v>710</v>
          </cell>
          <cell r="B3">
            <v>1000</v>
          </cell>
        </row>
        <row r="4">
          <cell r="A4">
            <v>900</v>
          </cell>
          <cell r="B4">
            <v>1000</v>
          </cell>
        </row>
        <row r="5">
          <cell r="A5">
            <v>810</v>
          </cell>
          <cell r="B5">
            <v>1000</v>
          </cell>
        </row>
        <row r="6">
          <cell r="A6">
            <v>810</v>
          </cell>
          <cell r="B6">
            <v>1000</v>
          </cell>
        </row>
        <row r="7">
          <cell r="A7">
            <v>840</v>
          </cell>
          <cell r="B7">
            <v>700</v>
          </cell>
        </row>
        <row r="8">
          <cell r="A8">
            <v>700</v>
          </cell>
          <cell r="B8">
            <v>700</v>
          </cell>
        </row>
        <row r="9">
          <cell r="A9">
            <v>600</v>
          </cell>
          <cell r="B9">
            <v>700</v>
          </cell>
        </row>
        <row r="10">
          <cell r="A10">
            <v>890</v>
          </cell>
          <cell r="B10">
            <v>700</v>
          </cell>
        </row>
        <row r="11">
          <cell r="A11">
            <v>700</v>
          </cell>
          <cell r="B11">
            <v>700</v>
          </cell>
        </row>
        <row r="12">
          <cell r="A12">
            <v>860</v>
          </cell>
          <cell r="B12">
            <v>630</v>
          </cell>
        </row>
        <row r="13">
          <cell r="A13">
            <v>700</v>
          </cell>
          <cell r="B13">
            <v>200</v>
          </cell>
        </row>
        <row r="14">
          <cell r="A14">
            <v>990</v>
          </cell>
          <cell r="B14">
            <v>200</v>
          </cell>
        </row>
        <row r="15">
          <cell r="A15">
            <v>700</v>
          </cell>
          <cell r="B15">
            <v>200</v>
          </cell>
        </row>
        <row r="16">
          <cell r="A16">
            <v>890</v>
          </cell>
          <cell r="B16">
            <v>200</v>
          </cell>
        </row>
        <row r="17">
          <cell r="A17">
            <v>700</v>
          </cell>
          <cell r="B17">
            <v>200</v>
          </cell>
        </row>
        <row r="18">
          <cell r="A18">
            <v>800</v>
          </cell>
          <cell r="B18">
            <v>200</v>
          </cell>
        </row>
        <row r="19">
          <cell r="A19">
            <v>700</v>
          </cell>
          <cell r="B19">
            <v>200</v>
          </cell>
        </row>
        <row r="20">
          <cell r="A20">
            <v>700</v>
          </cell>
          <cell r="B20">
            <v>200</v>
          </cell>
        </row>
        <row r="21">
          <cell r="A21">
            <v>390</v>
          </cell>
          <cell r="B21">
            <v>200</v>
          </cell>
        </row>
        <row r="22">
          <cell r="A22">
            <v>490</v>
          </cell>
          <cell r="B22">
            <v>200</v>
          </cell>
        </row>
        <row r="23">
          <cell r="A23">
            <v>780</v>
          </cell>
          <cell r="B23">
            <v>200</v>
          </cell>
        </row>
        <row r="24">
          <cell r="A24">
            <v>880</v>
          </cell>
          <cell r="B24">
            <v>1000</v>
          </cell>
        </row>
        <row r="25">
          <cell r="A25">
            <v>1350</v>
          </cell>
          <cell r="B25">
            <v>1000</v>
          </cell>
        </row>
        <row r="26">
          <cell r="A26">
            <v>1390</v>
          </cell>
          <cell r="B26">
            <v>1500</v>
          </cell>
        </row>
        <row r="27">
          <cell r="A27">
            <v>1600</v>
          </cell>
          <cell r="B27">
            <v>1500</v>
          </cell>
        </row>
        <row r="28">
          <cell r="A28">
            <v>1310</v>
          </cell>
          <cell r="B28">
            <v>1500</v>
          </cell>
        </row>
        <row r="29">
          <cell r="A29">
            <v>1500</v>
          </cell>
          <cell r="B29">
            <v>1500</v>
          </cell>
        </row>
        <row r="30">
          <cell r="A30">
            <v>1600</v>
          </cell>
          <cell r="B30">
            <v>1500</v>
          </cell>
        </row>
        <row r="31">
          <cell r="A31">
            <v>1500</v>
          </cell>
          <cell r="B31">
            <v>1500</v>
          </cell>
        </row>
        <row r="32">
          <cell r="A32">
            <v>1600</v>
          </cell>
          <cell r="B32">
            <v>1500</v>
          </cell>
        </row>
        <row r="33">
          <cell r="A33">
            <v>1400</v>
          </cell>
          <cell r="B33">
            <v>1500</v>
          </cell>
        </row>
        <row r="34">
          <cell r="A34">
            <v>1500</v>
          </cell>
          <cell r="B34">
            <v>1500</v>
          </cell>
        </row>
        <row r="35">
          <cell r="A35">
            <v>1600</v>
          </cell>
          <cell r="B35">
            <v>1500</v>
          </cell>
        </row>
        <row r="36">
          <cell r="A36">
            <v>1210</v>
          </cell>
          <cell r="B36">
            <v>1500</v>
          </cell>
        </row>
        <row r="37">
          <cell r="A37">
            <v>1500</v>
          </cell>
          <cell r="B37">
            <v>1500</v>
          </cell>
        </row>
        <row r="38">
          <cell r="A38">
            <v>1210</v>
          </cell>
          <cell r="B38">
            <v>1500</v>
          </cell>
        </row>
        <row r="39">
          <cell r="A39">
            <v>1210</v>
          </cell>
          <cell r="B39">
            <v>1500</v>
          </cell>
        </row>
        <row r="40">
          <cell r="A40">
            <v>1110</v>
          </cell>
          <cell r="B40">
            <v>1500</v>
          </cell>
        </row>
        <row r="41">
          <cell r="A41">
            <v>1200</v>
          </cell>
          <cell r="B41">
            <v>1500</v>
          </cell>
        </row>
        <row r="42">
          <cell r="A42">
            <v>1300</v>
          </cell>
          <cell r="B42">
            <v>1500</v>
          </cell>
        </row>
        <row r="43">
          <cell r="A43">
            <v>1400</v>
          </cell>
          <cell r="B43">
            <v>1500</v>
          </cell>
        </row>
        <row r="44">
          <cell r="A44">
            <v>620</v>
          </cell>
          <cell r="B44">
            <v>1500</v>
          </cell>
        </row>
        <row r="45">
          <cell r="A45">
            <v>1010</v>
          </cell>
          <cell r="B45">
            <v>1500</v>
          </cell>
        </row>
        <row r="46">
          <cell r="A46">
            <v>1210</v>
          </cell>
          <cell r="B46">
            <v>1500</v>
          </cell>
        </row>
        <row r="47">
          <cell r="A47">
            <v>1210</v>
          </cell>
          <cell r="B47">
            <v>1500</v>
          </cell>
        </row>
        <row r="48">
          <cell r="A48">
            <v>1210</v>
          </cell>
          <cell r="B48">
            <v>1500</v>
          </cell>
        </row>
        <row r="49">
          <cell r="A49">
            <v>1210</v>
          </cell>
          <cell r="B49">
            <v>1500</v>
          </cell>
        </row>
        <row r="50">
          <cell r="A50">
            <v>1210</v>
          </cell>
          <cell r="B50">
            <v>1500</v>
          </cell>
        </row>
        <row r="51">
          <cell r="A51">
            <v>1210</v>
          </cell>
          <cell r="B51">
            <v>1500</v>
          </cell>
        </row>
        <row r="52">
          <cell r="A52">
            <v>1310</v>
          </cell>
          <cell r="B52">
            <v>1500</v>
          </cell>
        </row>
        <row r="53">
          <cell r="A53">
            <v>1260</v>
          </cell>
          <cell r="B53">
            <v>1500</v>
          </cell>
        </row>
        <row r="54">
          <cell r="A54">
            <v>1090</v>
          </cell>
          <cell r="B54">
            <v>1500</v>
          </cell>
        </row>
        <row r="55">
          <cell r="A55">
            <v>1380</v>
          </cell>
          <cell r="B55">
            <v>1500</v>
          </cell>
        </row>
        <row r="56">
          <cell r="A56">
            <v>890</v>
          </cell>
          <cell r="B56">
            <v>1500</v>
          </cell>
        </row>
        <row r="57">
          <cell r="A57">
            <v>1190</v>
          </cell>
          <cell r="B57">
            <v>1500</v>
          </cell>
        </row>
        <row r="58">
          <cell r="A58">
            <v>990</v>
          </cell>
          <cell r="B58">
            <v>1500</v>
          </cell>
        </row>
        <row r="59">
          <cell r="A59">
            <v>1090</v>
          </cell>
          <cell r="B59">
            <v>1500</v>
          </cell>
        </row>
        <row r="60">
          <cell r="A60">
            <v>990</v>
          </cell>
          <cell r="B60">
            <v>1500</v>
          </cell>
        </row>
        <row r="61">
          <cell r="A61">
            <v>1190</v>
          </cell>
          <cell r="B61">
            <v>1500</v>
          </cell>
        </row>
        <row r="62">
          <cell r="A62">
            <v>800</v>
          </cell>
          <cell r="B62">
            <v>1500</v>
          </cell>
        </row>
        <row r="63">
          <cell r="A63">
            <v>990</v>
          </cell>
          <cell r="B63">
            <v>1500</v>
          </cell>
        </row>
        <row r="64">
          <cell r="A64">
            <v>900</v>
          </cell>
          <cell r="B64">
            <v>700</v>
          </cell>
        </row>
        <row r="65">
          <cell r="A65">
            <v>540</v>
          </cell>
          <cell r="B65">
            <v>700</v>
          </cell>
        </row>
        <row r="66">
          <cell r="A66">
            <v>980</v>
          </cell>
          <cell r="B66">
            <v>700</v>
          </cell>
        </row>
        <row r="67">
          <cell r="A67">
            <v>590</v>
          </cell>
          <cell r="B67">
            <v>700</v>
          </cell>
        </row>
        <row r="68">
          <cell r="A68">
            <v>1070</v>
          </cell>
          <cell r="B68">
            <v>700</v>
          </cell>
        </row>
        <row r="69">
          <cell r="A69">
            <v>780</v>
          </cell>
          <cell r="B69">
            <v>1000</v>
          </cell>
        </row>
        <row r="70">
          <cell r="A70">
            <v>1390</v>
          </cell>
          <cell r="B70">
            <v>1000</v>
          </cell>
        </row>
        <row r="71">
          <cell r="A71">
            <v>1100</v>
          </cell>
          <cell r="B71">
            <v>1000</v>
          </cell>
        </row>
        <row r="72">
          <cell r="A72">
            <v>1000</v>
          </cell>
          <cell r="B72">
            <v>1000</v>
          </cell>
        </row>
        <row r="73">
          <cell r="A73">
            <v>1290</v>
          </cell>
          <cell r="B73">
            <v>1200</v>
          </cell>
        </row>
        <row r="74">
          <cell r="A74">
            <v>1200</v>
          </cell>
          <cell r="B74">
            <v>1200</v>
          </cell>
        </row>
        <row r="75">
          <cell r="A75">
            <v>1200</v>
          </cell>
          <cell r="B75">
            <v>1200</v>
          </cell>
        </row>
        <row r="76">
          <cell r="A76">
            <v>1200</v>
          </cell>
          <cell r="B76">
            <v>1200</v>
          </cell>
        </row>
        <row r="77">
          <cell r="A77">
            <v>1290</v>
          </cell>
          <cell r="B77">
            <v>1700</v>
          </cell>
        </row>
        <row r="78">
          <cell r="A78">
            <v>1600</v>
          </cell>
          <cell r="B78">
            <v>1700</v>
          </cell>
        </row>
        <row r="79">
          <cell r="A79">
            <v>1740</v>
          </cell>
          <cell r="B79">
            <v>2300</v>
          </cell>
        </row>
        <row r="80">
          <cell r="A80">
            <v>2400</v>
          </cell>
          <cell r="B80">
            <v>2500</v>
          </cell>
        </row>
        <row r="81">
          <cell r="A81">
            <v>2320</v>
          </cell>
          <cell r="B81">
            <v>2500</v>
          </cell>
        </row>
        <row r="82">
          <cell r="A82">
            <v>2400</v>
          </cell>
          <cell r="B82">
            <v>2500</v>
          </cell>
        </row>
        <row r="83">
          <cell r="A83">
            <v>2300</v>
          </cell>
          <cell r="B83">
            <v>2500</v>
          </cell>
        </row>
        <row r="84">
          <cell r="A84">
            <v>2500</v>
          </cell>
          <cell r="B84">
            <v>2500</v>
          </cell>
        </row>
        <row r="85">
          <cell r="A85">
            <v>2600</v>
          </cell>
          <cell r="B85">
            <v>2500</v>
          </cell>
        </row>
        <row r="86">
          <cell r="A86">
            <v>2400</v>
          </cell>
          <cell r="B86">
            <v>2500</v>
          </cell>
        </row>
        <row r="87">
          <cell r="A87">
            <v>2400</v>
          </cell>
          <cell r="B87">
            <v>2500</v>
          </cell>
        </row>
        <row r="88">
          <cell r="A88">
            <v>2300</v>
          </cell>
          <cell r="B88">
            <v>2500</v>
          </cell>
        </row>
        <row r="89">
          <cell r="A89">
            <v>2110</v>
          </cell>
          <cell r="B89">
            <v>2500</v>
          </cell>
        </row>
        <row r="90">
          <cell r="A90">
            <v>2210</v>
          </cell>
          <cell r="B90">
            <v>2500</v>
          </cell>
        </row>
        <row r="91">
          <cell r="A91">
            <v>1920</v>
          </cell>
          <cell r="B91">
            <v>2500</v>
          </cell>
        </row>
        <row r="92">
          <cell r="A92">
            <v>1920</v>
          </cell>
          <cell r="B92">
            <v>2500</v>
          </cell>
        </row>
        <row r="93">
          <cell r="A93">
            <v>1820</v>
          </cell>
          <cell r="B93">
            <v>1700</v>
          </cell>
        </row>
        <row r="94">
          <cell r="A94">
            <v>2050</v>
          </cell>
          <cell r="B94">
            <v>1700</v>
          </cell>
        </row>
        <row r="95">
          <cell r="A95">
            <v>1120</v>
          </cell>
          <cell r="B95">
            <v>1700</v>
          </cell>
        </row>
        <row r="96">
          <cell r="A96">
            <v>1800</v>
          </cell>
          <cell r="B96">
            <v>1700</v>
          </cell>
        </row>
        <row r="97">
          <cell r="A97">
            <v>1310</v>
          </cell>
          <cell r="B97">
            <v>1700</v>
          </cell>
        </row>
        <row r="98">
          <cell r="A98">
            <v>1310</v>
          </cell>
          <cell r="B98">
            <v>1700</v>
          </cell>
        </row>
        <row r="99">
          <cell r="A99">
            <v>1310</v>
          </cell>
          <cell r="B99">
            <v>1700</v>
          </cell>
        </row>
        <row r="100">
          <cell r="A100">
            <v>1220</v>
          </cell>
          <cell r="B100">
            <v>400</v>
          </cell>
        </row>
        <row r="101">
          <cell r="A101">
            <v>1370</v>
          </cell>
          <cell r="B101">
            <v>400</v>
          </cell>
        </row>
        <row r="102">
          <cell r="A102">
            <v>790</v>
          </cell>
          <cell r="B102">
            <v>400</v>
          </cell>
        </row>
        <row r="103">
          <cell r="A103">
            <v>880</v>
          </cell>
          <cell r="B103">
            <v>400</v>
          </cell>
        </row>
        <row r="104">
          <cell r="A104">
            <v>790</v>
          </cell>
          <cell r="B104">
            <v>400</v>
          </cell>
        </row>
        <row r="105">
          <cell r="A105">
            <v>1020</v>
          </cell>
          <cell r="B105">
            <v>400</v>
          </cell>
        </row>
        <row r="106">
          <cell r="A106">
            <v>590</v>
          </cell>
          <cell r="B106">
            <v>400</v>
          </cell>
        </row>
        <row r="107">
          <cell r="A107">
            <v>880</v>
          </cell>
          <cell r="B107">
            <v>400</v>
          </cell>
        </row>
        <row r="108">
          <cell r="A108">
            <v>490</v>
          </cell>
          <cell r="B108">
            <v>400</v>
          </cell>
        </row>
        <row r="109">
          <cell r="A109">
            <v>880</v>
          </cell>
          <cell r="B109">
            <v>400</v>
          </cell>
        </row>
        <row r="110">
          <cell r="A110">
            <v>590</v>
          </cell>
          <cell r="B110">
            <v>400</v>
          </cell>
        </row>
        <row r="111">
          <cell r="A111">
            <v>780</v>
          </cell>
          <cell r="B111">
            <v>400</v>
          </cell>
        </row>
        <row r="112">
          <cell r="A112">
            <v>590</v>
          </cell>
          <cell r="B112">
            <v>400</v>
          </cell>
        </row>
        <row r="113">
          <cell r="A113">
            <v>590</v>
          </cell>
          <cell r="B113">
            <v>500</v>
          </cell>
        </row>
        <row r="114">
          <cell r="A114">
            <v>500</v>
          </cell>
          <cell r="B114">
            <v>650</v>
          </cell>
        </row>
        <row r="115">
          <cell r="A115">
            <v>750</v>
          </cell>
          <cell r="B115">
            <v>650</v>
          </cell>
        </row>
        <row r="116">
          <cell r="A116">
            <v>550</v>
          </cell>
          <cell r="B116">
            <v>650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80216"/>
      <sheetName val="19980309"/>
      <sheetName val="19980514"/>
      <sheetName val="19980620"/>
      <sheetName val="19980806"/>
    </sheetNames>
    <sheetDataSet>
      <sheetData sheetId="0">
        <row r="2">
          <cell r="A2">
            <v>680</v>
          </cell>
          <cell r="B2">
            <v>500</v>
          </cell>
        </row>
        <row r="3">
          <cell r="A3">
            <v>697</v>
          </cell>
          <cell r="B3">
            <v>867</v>
          </cell>
        </row>
        <row r="4">
          <cell r="A4">
            <v>714</v>
          </cell>
          <cell r="B4">
            <v>1234</v>
          </cell>
        </row>
        <row r="5">
          <cell r="A5">
            <v>730</v>
          </cell>
          <cell r="B5">
            <v>1600</v>
          </cell>
        </row>
        <row r="6">
          <cell r="A6">
            <v>965</v>
          </cell>
          <cell r="B6">
            <v>1867</v>
          </cell>
        </row>
        <row r="7">
          <cell r="A7">
            <v>1200</v>
          </cell>
          <cell r="B7">
            <v>2134</v>
          </cell>
        </row>
        <row r="8">
          <cell r="A8">
            <v>1435</v>
          </cell>
          <cell r="B8">
            <v>2400</v>
          </cell>
        </row>
        <row r="9">
          <cell r="A9">
            <v>1473</v>
          </cell>
          <cell r="B9">
            <v>2600</v>
          </cell>
        </row>
        <row r="10">
          <cell r="A10">
            <v>1511</v>
          </cell>
          <cell r="B10">
            <v>2800</v>
          </cell>
        </row>
        <row r="11">
          <cell r="A11">
            <v>1550</v>
          </cell>
          <cell r="B11">
            <v>3000</v>
          </cell>
        </row>
        <row r="12">
          <cell r="A12">
            <v>1700</v>
          </cell>
          <cell r="B12">
            <v>3000</v>
          </cell>
        </row>
        <row r="13">
          <cell r="A13">
            <v>1850</v>
          </cell>
          <cell r="B13">
            <v>3000</v>
          </cell>
        </row>
        <row r="14">
          <cell r="A14">
            <v>2000</v>
          </cell>
          <cell r="B14">
            <v>3000</v>
          </cell>
        </row>
        <row r="15">
          <cell r="A15">
            <v>2050</v>
          </cell>
          <cell r="B15">
            <v>2600</v>
          </cell>
        </row>
        <row r="16">
          <cell r="A16">
            <v>2100</v>
          </cell>
          <cell r="B16">
            <v>2200</v>
          </cell>
        </row>
        <row r="17">
          <cell r="A17">
            <v>2150</v>
          </cell>
          <cell r="B17">
            <v>1800</v>
          </cell>
        </row>
        <row r="18">
          <cell r="A18">
            <v>2093</v>
          </cell>
          <cell r="B18">
            <v>1800</v>
          </cell>
        </row>
        <row r="19">
          <cell r="A19">
            <v>2036</v>
          </cell>
          <cell r="B19">
            <v>1800</v>
          </cell>
        </row>
        <row r="20">
          <cell r="A20">
            <v>1980</v>
          </cell>
          <cell r="B20">
            <v>1800</v>
          </cell>
        </row>
        <row r="21">
          <cell r="A21">
            <v>1877</v>
          </cell>
          <cell r="B21">
            <v>1800</v>
          </cell>
        </row>
        <row r="22">
          <cell r="A22">
            <v>1774</v>
          </cell>
          <cell r="B22">
            <v>1800</v>
          </cell>
        </row>
        <row r="23">
          <cell r="A23">
            <v>1670</v>
          </cell>
          <cell r="B23">
            <v>1800</v>
          </cell>
        </row>
        <row r="24">
          <cell r="A24">
            <v>1637</v>
          </cell>
          <cell r="B24">
            <v>1800</v>
          </cell>
        </row>
        <row r="25">
          <cell r="A25">
            <v>1604</v>
          </cell>
          <cell r="B25">
            <v>1800</v>
          </cell>
        </row>
        <row r="26">
          <cell r="A26">
            <v>1570</v>
          </cell>
          <cell r="B26">
            <v>1800</v>
          </cell>
        </row>
        <row r="27">
          <cell r="A27">
            <v>1503</v>
          </cell>
          <cell r="B27">
            <v>1600</v>
          </cell>
        </row>
        <row r="28">
          <cell r="A28">
            <v>1436</v>
          </cell>
          <cell r="B28">
            <v>1400</v>
          </cell>
        </row>
        <row r="29">
          <cell r="A29">
            <v>1370</v>
          </cell>
          <cell r="B29">
            <v>1200</v>
          </cell>
        </row>
        <row r="30">
          <cell r="A30">
            <v>1336</v>
          </cell>
          <cell r="B30">
            <v>1200</v>
          </cell>
        </row>
        <row r="31">
          <cell r="A31">
            <v>1302</v>
          </cell>
          <cell r="B31">
            <v>1200</v>
          </cell>
        </row>
        <row r="32">
          <cell r="A32">
            <v>1267</v>
          </cell>
          <cell r="B32">
            <v>1200</v>
          </cell>
        </row>
        <row r="33">
          <cell r="A33">
            <v>1245</v>
          </cell>
          <cell r="B33">
            <v>1200</v>
          </cell>
        </row>
        <row r="34">
          <cell r="A34">
            <v>1223</v>
          </cell>
          <cell r="B34">
            <v>1200</v>
          </cell>
        </row>
        <row r="35">
          <cell r="A35">
            <v>1200</v>
          </cell>
          <cell r="B35">
            <v>1200</v>
          </cell>
        </row>
        <row r="36">
          <cell r="A36">
            <v>1167</v>
          </cell>
          <cell r="B36">
            <v>1200</v>
          </cell>
        </row>
        <row r="37">
          <cell r="A37">
            <v>1134</v>
          </cell>
          <cell r="B37">
            <v>1200</v>
          </cell>
        </row>
        <row r="38">
          <cell r="A38">
            <v>1100</v>
          </cell>
          <cell r="B38">
            <v>1200</v>
          </cell>
        </row>
        <row r="39">
          <cell r="A39">
            <v>1100</v>
          </cell>
          <cell r="B39">
            <v>1200</v>
          </cell>
        </row>
        <row r="40">
          <cell r="A40">
            <v>1100</v>
          </cell>
          <cell r="B40">
            <v>1200</v>
          </cell>
        </row>
        <row r="41">
          <cell r="A41">
            <v>1100</v>
          </cell>
          <cell r="B41">
            <v>1200</v>
          </cell>
        </row>
        <row r="42">
          <cell r="A42">
            <v>1033</v>
          </cell>
          <cell r="B42">
            <v>1033</v>
          </cell>
        </row>
        <row r="43">
          <cell r="A43">
            <v>966</v>
          </cell>
          <cell r="B43">
            <v>866</v>
          </cell>
        </row>
        <row r="44">
          <cell r="A44">
            <v>900</v>
          </cell>
          <cell r="B44">
            <v>700</v>
          </cell>
        </row>
        <row r="45">
          <cell r="A45">
            <v>867</v>
          </cell>
          <cell r="B45">
            <v>700</v>
          </cell>
        </row>
        <row r="46">
          <cell r="A46">
            <v>834</v>
          </cell>
          <cell r="B46">
            <v>700</v>
          </cell>
        </row>
        <row r="47">
          <cell r="A47">
            <v>800</v>
          </cell>
          <cell r="B47">
            <v>700</v>
          </cell>
        </row>
        <row r="48">
          <cell r="A48">
            <v>743</v>
          </cell>
          <cell r="B48">
            <v>700</v>
          </cell>
        </row>
        <row r="49">
          <cell r="A49">
            <v>686</v>
          </cell>
          <cell r="B49">
            <v>700</v>
          </cell>
        </row>
        <row r="50">
          <cell r="A50">
            <v>630</v>
          </cell>
          <cell r="B50">
            <v>700</v>
          </cell>
        </row>
      </sheetData>
      <sheetData sheetId="1">
        <row r="2">
          <cell r="A2">
            <v>370</v>
          </cell>
          <cell r="B2">
            <v>100</v>
          </cell>
        </row>
        <row r="3">
          <cell r="A3">
            <v>370</v>
          </cell>
          <cell r="B3">
            <v>100</v>
          </cell>
        </row>
        <row r="4">
          <cell r="A4">
            <v>550</v>
          </cell>
          <cell r="B4">
            <v>500</v>
          </cell>
        </row>
        <row r="5">
          <cell r="A5">
            <v>767</v>
          </cell>
          <cell r="B5">
            <v>700</v>
          </cell>
        </row>
        <row r="6">
          <cell r="A6">
            <v>700</v>
          </cell>
          <cell r="B6">
            <v>700</v>
          </cell>
        </row>
        <row r="7">
          <cell r="A7">
            <v>933</v>
          </cell>
          <cell r="B7">
            <v>1100</v>
          </cell>
        </row>
        <row r="8">
          <cell r="A8">
            <v>900</v>
          </cell>
          <cell r="B8">
            <v>1100</v>
          </cell>
        </row>
        <row r="9">
          <cell r="A9">
            <v>1100</v>
          </cell>
          <cell r="B9">
            <v>1500</v>
          </cell>
        </row>
        <row r="10">
          <cell r="A10">
            <v>1600</v>
          </cell>
          <cell r="B10">
            <v>1500</v>
          </cell>
        </row>
        <row r="11">
          <cell r="A11">
            <v>1920</v>
          </cell>
          <cell r="B11">
            <v>1500</v>
          </cell>
        </row>
        <row r="12">
          <cell r="A12">
            <v>1640</v>
          </cell>
          <cell r="B12">
            <v>1500</v>
          </cell>
        </row>
        <row r="13">
          <cell r="A13">
            <v>1510</v>
          </cell>
          <cell r="B13">
            <v>600</v>
          </cell>
        </row>
        <row r="14">
          <cell r="A14">
            <v>1320</v>
          </cell>
          <cell r="B14">
            <v>1600</v>
          </cell>
        </row>
        <row r="15">
          <cell r="A15">
            <v>1160</v>
          </cell>
          <cell r="B15">
            <v>1700</v>
          </cell>
        </row>
        <row r="16">
          <cell r="A16">
            <v>980</v>
          </cell>
          <cell r="B16">
            <v>1700</v>
          </cell>
        </row>
        <row r="17">
          <cell r="A17">
            <v>900</v>
          </cell>
          <cell r="B17">
            <v>1600</v>
          </cell>
        </row>
        <row r="18">
          <cell r="A18">
            <v>800</v>
          </cell>
          <cell r="B18">
            <v>1700</v>
          </cell>
        </row>
        <row r="19">
          <cell r="A19">
            <v>1200</v>
          </cell>
          <cell r="B19">
            <v>700</v>
          </cell>
        </row>
        <row r="20">
          <cell r="A20">
            <v>1750</v>
          </cell>
          <cell r="B20">
            <v>700</v>
          </cell>
        </row>
        <row r="21">
          <cell r="A21">
            <v>1650</v>
          </cell>
          <cell r="B21">
            <v>1700</v>
          </cell>
        </row>
        <row r="22">
          <cell r="A22">
            <v>1750</v>
          </cell>
          <cell r="B22">
            <v>1700</v>
          </cell>
        </row>
        <row r="23">
          <cell r="A23">
            <v>1950</v>
          </cell>
          <cell r="B23">
            <v>1700</v>
          </cell>
        </row>
        <row r="24">
          <cell r="A24">
            <v>2300</v>
          </cell>
          <cell r="B24">
            <v>1600</v>
          </cell>
        </row>
        <row r="25">
          <cell r="A25">
            <v>2400</v>
          </cell>
          <cell r="B25">
            <v>2500</v>
          </cell>
        </row>
        <row r="26">
          <cell r="A26">
            <v>2600</v>
          </cell>
          <cell r="B26">
            <v>2600</v>
          </cell>
        </row>
        <row r="27">
          <cell r="A27">
            <v>2430</v>
          </cell>
          <cell r="B27">
            <v>2600</v>
          </cell>
        </row>
        <row r="28">
          <cell r="A28">
            <v>2150</v>
          </cell>
          <cell r="B28">
            <v>2600</v>
          </cell>
        </row>
        <row r="29">
          <cell r="A29">
            <v>2000</v>
          </cell>
          <cell r="B29">
            <v>2200</v>
          </cell>
        </row>
        <row r="30">
          <cell r="A30">
            <v>1600</v>
          </cell>
          <cell r="B30">
            <v>1400</v>
          </cell>
        </row>
        <row r="31">
          <cell r="A31">
            <v>1500</v>
          </cell>
          <cell r="B31">
            <v>1000</v>
          </cell>
        </row>
        <row r="32">
          <cell r="A32">
            <v>1330</v>
          </cell>
          <cell r="B32">
            <v>1000</v>
          </cell>
        </row>
        <row r="33">
          <cell r="A33">
            <v>1150</v>
          </cell>
          <cell r="B33">
            <v>1000</v>
          </cell>
        </row>
        <row r="34">
          <cell r="A34">
            <v>1200</v>
          </cell>
          <cell r="B34">
            <v>1000</v>
          </cell>
        </row>
        <row r="35">
          <cell r="A35">
            <v>1100</v>
          </cell>
          <cell r="B35">
            <v>1000</v>
          </cell>
        </row>
        <row r="36">
          <cell r="A36">
            <v>1000</v>
          </cell>
          <cell r="B36">
            <v>1000</v>
          </cell>
        </row>
        <row r="37">
          <cell r="A37">
            <v>880</v>
          </cell>
          <cell r="B37">
            <v>1300</v>
          </cell>
        </row>
        <row r="38">
          <cell r="A38">
            <v>820</v>
          </cell>
          <cell r="B38">
            <v>1300</v>
          </cell>
        </row>
        <row r="39">
          <cell r="A39">
            <v>870</v>
          </cell>
          <cell r="B39">
            <v>1300</v>
          </cell>
        </row>
        <row r="40">
          <cell r="A40">
            <v>770</v>
          </cell>
          <cell r="B40">
            <v>1300</v>
          </cell>
        </row>
        <row r="41">
          <cell r="A41">
            <v>730</v>
          </cell>
          <cell r="B41">
            <v>1300</v>
          </cell>
        </row>
      </sheetData>
      <sheetData sheetId="2">
        <row r="2">
          <cell r="A2">
            <v>200</v>
          </cell>
          <cell r="B2">
            <v>130</v>
          </cell>
        </row>
        <row r="3">
          <cell r="A3">
            <v>200</v>
          </cell>
          <cell r="B3">
            <v>130</v>
          </cell>
        </row>
        <row r="4">
          <cell r="A4">
            <v>200</v>
          </cell>
          <cell r="B4">
            <v>130</v>
          </cell>
        </row>
        <row r="5">
          <cell r="A5">
            <v>200</v>
          </cell>
          <cell r="B5">
            <v>130</v>
          </cell>
        </row>
        <row r="6">
          <cell r="A6">
            <v>200</v>
          </cell>
          <cell r="B6">
            <v>153</v>
          </cell>
        </row>
        <row r="7">
          <cell r="A7">
            <v>200</v>
          </cell>
          <cell r="B7">
            <v>176</v>
          </cell>
        </row>
        <row r="8">
          <cell r="A8">
            <v>200</v>
          </cell>
          <cell r="B8">
            <v>200</v>
          </cell>
        </row>
        <row r="9">
          <cell r="A9">
            <v>310</v>
          </cell>
          <cell r="B9">
            <v>333</v>
          </cell>
        </row>
        <row r="10">
          <cell r="A10">
            <v>420</v>
          </cell>
          <cell r="B10">
            <v>466</v>
          </cell>
        </row>
        <row r="11">
          <cell r="A11">
            <v>530</v>
          </cell>
          <cell r="B11">
            <v>600</v>
          </cell>
        </row>
        <row r="12">
          <cell r="A12">
            <v>787</v>
          </cell>
          <cell r="B12">
            <v>600</v>
          </cell>
        </row>
        <row r="13">
          <cell r="A13">
            <v>1044</v>
          </cell>
          <cell r="B13">
            <v>600</v>
          </cell>
        </row>
        <row r="14">
          <cell r="A14">
            <v>1300</v>
          </cell>
          <cell r="B14">
            <v>600</v>
          </cell>
        </row>
        <row r="15">
          <cell r="A15">
            <v>1333</v>
          </cell>
          <cell r="B15">
            <v>600</v>
          </cell>
        </row>
        <row r="16">
          <cell r="A16">
            <v>1366</v>
          </cell>
          <cell r="B16">
            <v>600</v>
          </cell>
        </row>
        <row r="17">
          <cell r="A17">
            <v>1400</v>
          </cell>
          <cell r="B17">
            <v>600</v>
          </cell>
        </row>
        <row r="18">
          <cell r="A18">
            <v>1523</v>
          </cell>
          <cell r="B18">
            <v>600</v>
          </cell>
        </row>
        <row r="19">
          <cell r="A19">
            <v>1646</v>
          </cell>
          <cell r="B19">
            <v>600</v>
          </cell>
        </row>
        <row r="20">
          <cell r="A20">
            <v>1770</v>
          </cell>
          <cell r="B20">
            <v>600</v>
          </cell>
        </row>
        <row r="21">
          <cell r="A21">
            <v>1680</v>
          </cell>
          <cell r="B21">
            <v>600</v>
          </cell>
        </row>
        <row r="22">
          <cell r="A22">
            <v>1590</v>
          </cell>
          <cell r="B22">
            <v>600</v>
          </cell>
        </row>
        <row r="23">
          <cell r="A23">
            <v>1500</v>
          </cell>
          <cell r="B23">
            <v>600</v>
          </cell>
        </row>
        <row r="24">
          <cell r="A24">
            <v>1400</v>
          </cell>
          <cell r="B24">
            <v>600</v>
          </cell>
        </row>
        <row r="25">
          <cell r="A25">
            <v>1300</v>
          </cell>
          <cell r="B25">
            <v>600</v>
          </cell>
        </row>
        <row r="26">
          <cell r="A26">
            <v>1200</v>
          </cell>
          <cell r="B26">
            <v>600</v>
          </cell>
        </row>
        <row r="27">
          <cell r="A27">
            <v>1133</v>
          </cell>
          <cell r="B27">
            <v>600</v>
          </cell>
        </row>
        <row r="28">
          <cell r="A28">
            <v>1066</v>
          </cell>
          <cell r="B28">
            <v>600</v>
          </cell>
        </row>
        <row r="29">
          <cell r="A29">
            <v>1000</v>
          </cell>
          <cell r="B29">
            <v>600</v>
          </cell>
        </row>
        <row r="30">
          <cell r="A30">
            <v>1000</v>
          </cell>
          <cell r="B30">
            <v>600</v>
          </cell>
        </row>
        <row r="31">
          <cell r="A31">
            <v>1000</v>
          </cell>
          <cell r="B31">
            <v>600</v>
          </cell>
        </row>
        <row r="32">
          <cell r="A32">
            <v>1000</v>
          </cell>
          <cell r="B32">
            <v>600</v>
          </cell>
        </row>
        <row r="33">
          <cell r="A33">
            <v>833</v>
          </cell>
          <cell r="B33">
            <v>600</v>
          </cell>
        </row>
        <row r="34">
          <cell r="A34">
            <v>666</v>
          </cell>
          <cell r="B34">
            <v>600</v>
          </cell>
        </row>
        <row r="35">
          <cell r="A35">
            <v>500</v>
          </cell>
          <cell r="B35">
            <v>600</v>
          </cell>
        </row>
        <row r="36">
          <cell r="A36">
            <v>593</v>
          </cell>
          <cell r="B36">
            <v>600</v>
          </cell>
        </row>
        <row r="37">
          <cell r="A37">
            <v>686</v>
          </cell>
          <cell r="B37">
            <v>600</v>
          </cell>
        </row>
        <row r="38">
          <cell r="A38">
            <v>780</v>
          </cell>
          <cell r="B38">
            <v>600</v>
          </cell>
        </row>
        <row r="39">
          <cell r="A39">
            <v>680</v>
          </cell>
          <cell r="B39">
            <v>600</v>
          </cell>
        </row>
        <row r="40">
          <cell r="A40">
            <v>580</v>
          </cell>
          <cell r="B40">
            <v>600</v>
          </cell>
        </row>
        <row r="41">
          <cell r="A41">
            <v>480</v>
          </cell>
          <cell r="B41">
            <v>600</v>
          </cell>
        </row>
        <row r="42">
          <cell r="A42">
            <v>537</v>
          </cell>
          <cell r="B42">
            <v>600</v>
          </cell>
        </row>
        <row r="43">
          <cell r="A43">
            <v>594</v>
          </cell>
          <cell r="B43">
            <v>600</v>
          </cell>
        </row>
        <row r="44">
          <cell r="A44">
            <v>650</v>
          </cell>
          <cell r="B44">
            <v>600</v>
          </cell>
        </row>
        <row r="45">
          <cell r="A45">
            <v>567</v>
          </cell>
          <cell r="B45">
            <v>500</v>
          </cell>
        </row>
        <row r="46">
          <cell r="A46">
            <v>484</v>
          </cell>
          <cell r="B46">
            <v>400</v>
          </cell>
        </row>
        <row r="47">
          <cell r="A47">
            <v>400</v>
          </cell>
          <cell r="B47">
            <v>300</v>
          </cell>
        </row>
        <row r="48">
          <cell r="A48">
            <v>447</v>
          </cell>
          <cell r="B48">
            <v>300</v>
          </cell>
        </row>
        <row r="49">
          <cell r="A49">
            <v>494</v>
          </cell>
          <cell r="B49">
            <v>300</v>
          </cell>
        </row>
        <row r="50">
          <cell r="A50">
            <v>540</v>
          </cell>
          <cell r="B50">
            <v>300</v>
          </cell>
        </row>
      </sheetData>
      <sheetData sheetId="3">
        <row r="2">
          <cell r="A2">
            <v>300</v>
          </cell>
        </row>
      </sheetData>
      <sheetData sheetId="4">
        <row r="2">
          <cell r="A2">
            <v>100</v>
          </cell>
          <cell r="B2">
            <v>200</v>
          </cell>
        </row>
        <row r="3">
          <cell r="A3">
            <v>100</v>
          </cell>
          <cell r="B3">
            <v>200</v>
          </cell>
        </row>
        <row r="4">
          <cell r="A4">
            <v>100</v>
          </cell>
          <cell r="B4">
            <v>200</v>
          </cell>
        </row>
        <row r="5">
          <cell r="A5">
            <v>100</v>
          </cell>
          <cell r="B5">
            <v>200</v>
          </cell>
        </row>
        <row r="6">
          <cell r="A6">
            <v>167</v>
          </cell>
          <cell r="B6">
            <v>200</v>
          </cell>
        </row>
        <row r="7">
          <cell r="A7">
            <v>234</v>
          </cell>
          <cell r="B7">
            <v>200</v>
          </cell>
        </row>
        <row r="8">
          <cell r="A8">
            <v>300</v>
          </cell>
          <cell r="B8">
            <v>200</v>
          </cell>
        </row>
        <row r="9">
          <cell r="A9">
            <v>533</v>
          </cell>
          <cell r="B9">
            <v>333</v>
          </cell>
        </row>
        <row r="10">
          <cell r="A10">
            <v>766</v>
          </cell>
          <cell r="B10">
            <v>466</v>
          </cell>
        </row>
        <row r="11">
          <cell r="A11">
            <v>1000</v>
          </cell>
          <cell r="B11">
            <v>600</v>
          </cell>
        </row>
        <row r="12">
          <cell r="A12">
            <v>1113</v>
          </cell>
          <cell r="B12">
            <v>733</v>
          </cell>
        </row>
        <row r="13">
          <cell r="A13">
            <v>1226</v>
          </cell>
          <cell r="B13">
            <v>866</v>
          </cell>
        </row>
        <row r="14">
          <cell r="A14">
            <v>1340</v>
          </cell>
          <cell r="B14">
            <v>1000</v>
          </cell>
        </row>
        <row r="15">
          <cell r="A15">
            <v>1240</v>
          </cell>
          <cell r="B15">
            <v>1033</v>
          </cell>
        </row>
        <row r="16">
          <cell r="A16">
            <v>1140</v>
          </cell>
          <cell r="B16">
            <v>1066</v>
          </cell>
        </row>
        <row r="17">
          <cell r="A17">
            <v>1040</v>
          </cell>
          <cell r="B17">
            <v>1100</v>
          </cell>
        </row>
        <row r="18">
          <cell r="A18">
            <v>1013</v>
          </cell>
          <cell r="B18">
            <v>1033</v>
          </cell>
        </row>
        <row r="19">
          <cell r="A19">
            <v>986</v>
          </cell>
          <cell r="B19">
            <v>966</v>
          </cell>
        </row>
        <row r="20">
          <cell r="A20">
            <v>960</v>
          </cell>
          <cell r="B20">
            <v>900</v>
          </cell>
        </row>
        <row r="21">
          <cell r="A21">
            <v>997</v>
          </cell>
          <cell r="B21">
            <v>967</v>
          </cell>
        </row>
        <row r="22">
          <cell r="A22">
            <v>1034</v>
          </cell>
          <cell r="B22">
            <v>1034</v>
          </cell>
        </row>
        <row r="23">
          <cell r="A23">
            <v>1070</v>
          </cell>
          <cell r="B23">
            <v>1100</v>
          </cell>
        </row>
        <row r="24">
          <cell r="A24">
            <v>1080</v>
          </cell>
          <cell r="B24">
            <v>1100</v>
          </cell>
        </row>
        <row r="25">
          <cell r="A25">
            <v>1090</v>
          </cell>
          <cell r="B25">
            <v>1100</v>
          </cell>
        </row>
        <row r="26">
          <cell r="A26">
            <v>1100</v>
          </cell>
          <cell r="B26">
            <v>1100</v>
          </cell>
        </row>
        <row r="27">
          <cell r="A27">
            <v>1122</v>
          </cell>
          <cell r="B27">
            <v>1100</v>
          </cell>
        </row>
        <row r="28">
          <cell r="A28">
            <v>1144</v>
          </cell>
          <cell r="B28">
            <v>1100</v>
          </cell>
        </row>
        <row r="29">
          <cell r="A29">
            <v>1165</v>
          </cell>
          <cell r="B29">
            <v>1100</v>
          </cell>
        </row>
        <row r="30">
          <cell r="A30">
            <v>1143</v>
          </cell>
          <cell r="B30">
            <v>1100</v>
          </cell>
        </row>
        <row r="31">
          <cell r="A31">
            <v>1121</v>
          </cell>
          <cell r="B31">
            <v>1100</v>
          </cell>
        </row>
        <row r="32">
          <cell r="A32">
            <v>1100</v>
          </cell>
          <cell r="B32">
            <v>1100</v>
          </cell>
        </row>
        <row r="33">
          <cell r="A33">
            <v>1067</v>
          </cell>
          <cell r="B33">
            <v>1100</v>
          </cell>
        </row>
        <row r="34">
          <cell r="A34">
            <v>1034</v>
          </cell>
          <cell r="B34">
            <v>1100</v>
          </cell>
        </row>
        <row r="35">
          <cell r="A35">
            <v>1000</v>
          </cell>
          <cell r="B35">
            <v>1100</v>
          </cell>
        </row>
        <row r="36">
          <cell r="A36">
            <v>967</v>
          </cell>
          <cell r="B36">
            <v>900</v>
          </cell>
        </row>
        <row r="37">
          <cell r="A37">
            <v>934</v>
          </cell>
          <cell r="B37">
            <v>700</v>
          </cell>
        </row>
        <row r="38">
          <cell r="A38">
            <v>900</v>
          </cell>
          <cell r="B38">
            <v>500</v>
          </cell>
        </row>
        <row r="39">
          <cell r="A39">
            <v>833</v>
          </cell>
          <cell r="B39">
            <v>400</v>
          </cell>
        </row>
        <row r="40">
          <cell r="A40">
            <v>766</v>
          </cell>
          <cell r="B40">
            <v>300</v>
          </cell>
        </row>
        <row r="41">
          <cell r="A41">
            <v>700</v>
          </cell>
          <cell r="B41">
            <v>200</v>
          </cell>
        </row>
        <row r="42">
          <cell r="A42">
            <v>633</v>
          </cell>
          <cell r="B42">
            <v>200</v>
          </cell>
        </row>
        <row r="43">
          <cell r="A43">
            <v>566</v>
          </cell>
          <cell r="B43">
            <v>200</v>
          </cell>
        </row>
        <row r="44">
          <cell r="A44">
            <v>500</v>
          </cell>
          <cell r="B44">
            <v>200</v>
          </cell>
        </row>
        <row r="45">
          <cell r="A45">
            <v>500</v>
          </cell>
          <cell r="B45">
            <v>200</v>
          </cell>
        </row>
        <row r="46">
          <cell r="A46">
            <v>500</v>
          </cell>
          <cell r="B46">
            <v>200</v>
          </cell>
        </row>
        <row r="47">
          <cell r="A47">
            <v>500</v>
          </cell>
          <cell r="B47">
            <v>200</v>
          </cell>
        </row>
        <row r="48">
          <cell r="A48">
            <v>467</v>
          </cell>
          <cell r="B48">
            <v>200</v>
          </cell>
        </row>
        <row r="49">
          <cell r="A49">
            <v>434</v>
          </cell>
          <cell r="B49">
            <v>200</v>
          </cell>
        </row>
        <row r="50">
          <cell r="A50">
            <v>400</v>
          </cell>
          <cell r="B50">
            <v>200</v>
          </cell>
        </row>
        <row r="51">
          <cell r="A51">
            <v>383</v>
          </cell>
          <cell r="B51">
            <v>200</v>
          </cell>
        </row>
        <row r="52">
          <cell r="A52">
            <v>366</v>
          </cell>
          <cell r="B52">
            <v>200</v>
          </cell>
        </row>
        <row r="53">
          <cell r="A53">
            <v>350</v>
          </cell>
          <cell r="B53">
            <v>200</v>
          </cell>
        </row>
        <row r="54">
          <cell r="A54">
            <v>333</v>
          </cell>
          <cell r="B54">
            <v>200</v>
          </cell>
        </row>
        <row r="55">
          <cell r="A55">
            <v>316</v>
          </cell>
          <cell r="B55">
            <v>200</v>
          </cell>
        </row>
        <row r="56">
          <cell r="A56">
            <v>300</v>
          </cell>
          <cell r="B56">
            <v>200</v>
          </cell>
        </row>
        <row r="57">
          <cell r="A57">
            <v>300</v>
          </cell>
          <cell r="B57">
            <v>200</v>
          </cell>
        </row>
        <row r="58">
          <cell r="A58">
            <v>300</v>
          </cell>
          <cell r="B58">
            <v>200</v>
          </cell>
        </row>
        <row r="59">
          <cell r="A59">
            <v>300</v>
          </cell>
          <cell r="B59">
            <v>200</v>
          </cell>
        </row>
        <row r="60">
          <cell r="A60">
            <v>300</v>
          </cell>
          <cell r="B60">
            <v>200</v>
          </cell>
        </row>
        <row r="61">
          <cell r="A61">
            <v>300</v>
          </cell>
          <cell r="B61">
            <v>200</v>
          </cell>
        </row>
        <row r="62">
          <cell r="A62">
            <v>300</v>
          </cell>
          <cell r="B62">
            <v>200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0417"/>
      <sheetName val="19990526"/>
      <sheetName val="19990718"/>
    </sheetNames>
    <sheetDataSet>
      <sheetData sheetId="0">
        <row r="2">
          <cell r="A2">
            <v>90</v>
          </cell>
          <cell r="B2">
            <v>200</v>
          </cell>
        </row>
        <row r="3">
          <cell r="A3">
            <v>100</v>
          </cell>
          <cell r="B3">
            <v>200</v>
          </cell>
        </row>
        <row r="4">
          <cell r="A4">
            <v>110</v>
          </cell>
          <cell r="B4">
            <v>200</v>
          </cell>
        </row>
        <row r="5">
          <cell r="A5">
            <v>120</v>
          </cell>
          <cell r="B5">
            <v>200</v>
          </cell>
        </row>
        <row r="6">
          <cell r="A6">
            <v>147</v>
          </cell>
          <cell r="B6">
            <v>200</v>
          </cell>
        </row>
        <row r="7">
          <cell r="A7">
            <v>174</v>
          </cell>
          <cell r="B7">
            <v>200</v>
          </cell>
        </row>
        <row r="8">
          <cell r="A8">
            <v>200</v>
          </cell>
          <cell r="B8">
            <v>200</v>
          </cell>
        </row>
        <row r="9">
          <cell r="A9">
            <v>265</v>
          </cell>
          <cell r="B9">
            <v>200</v>
          </cell>
        </row>
        <row r="10">
          <cell r="A10">
            <v>330</v>
          </cell>
          <cell r="B10">
            <v>200</v>
          </cell>
        </row>
        <row r="11">
          <cell r="A11">
            <v>395</v>
          </cell>
          <cell r="B11">
            <v>200</v>
          </cell>
        </row>
        <row r="12">
          <cell r="A12">
            <v>623</v>
          </cell>
          <cell r="B12">
            <v>200</v>
          </cell>
        </row>
        <row r="13">
          <cell r="A13">
            <v>851</v>
          </cell>
          <cell r="B13">
            <v>200</v>
          </cell>
        </row>
        <row r="14">
          <cell r="A14">
            <v>1080</v>
          </cell>
          <cell r="B14">
            <v>200</v>
          </cell>
        </row>
        <row r="15">
          <cell r="A15">
            <v>1163</v>
          </cell>
          <cell r="B15">
            <v>200</v>
          </cell>
        </row>
        <row r="16">
          <cell r="A16">
            <v>1246</v>
          </cell>
          <cell r="B16">
            <v>200</v>
          </cell>
        </row>
        <row r="17">
          <cell r="A17">
            <v>1330</v>
          </cell>
          <cell r="B17">
            <v>200</v>
          </cell>
        </row>
        <row r="18">
          <cell r="A18">
            <v>1310</v>
          </cell>
          <cell r="B18">
            <v>200</v>
          </cell>
        </row>
        <row r="19">
          <cell r="A19">
            <v>1290</v>
          </cell>
          <cell r="B19">
            <v>200</v>
          </cell>
        </row>
        <row r="20">
          <cell r="A20">
            <v>1270</v>
          </cell>
          <cell r="B20">
            <v>200</v>
          </cell>
        </row>
        <row r="21">
          <cell r="A21">
            <v>1270</v>
          </cell>
          <cell r="B21">
            <v>200</v>
          </cell>
        </row>
        <row r="22">
          <cell r="A22">
            <v>1270</v>
          </cell>
          <cell r="B22">
            <v>200</v>
          </cell>
        </row>
        <row r="23">
          <cell r="A23">
            <v>1270</v>
          </cell>
          <cell r="B23">
            <v>200</v>
          </cell>
        </row>
        <row r="24">
          <cell r="A24">
            <v>1247</v>
          </cell>
          <cell r="B24">
            <v>200</v>
          </cell>
        </row>
        <row r="25">
          <cell r="A25">
            <v>1224</v>
          </cell>
          <cell r="B25">
            <v>200</v>
          </cell>
        </row>
        <row r="26">
          <cell r="A26">
            <v>1200</v>
          </cell>
          <cell r="B26">
            <v>200</v>
          </cell>
        </row>
        <row r="27">
          <cell r="A27">
            <v>1087</v>
          </cell>
          <cell r="B27">
            <v>200</v>
          </cell>
        </row>
        <row r="28">
          <cell r="A28">
            <v>974</v>
          </cell>
          <cell r="B28">
            <v>200</v>
          </cell>
        </row>
        <row r="29">
          <cell r="A29">
            <v>860</v>
          </cell>
          <cell r="B29">
            <v>200</v>
          </cell>
        </row>
        <row r="30">
          <cell r="A30">
            <v>823</v>
          </cell>
          <cell r="B30">
            <v>200</v>
          </cell>
        </row>
        <row r="31">
          <cell r="A31">
            <v>786</v>
          </cell>
          <cell r="B31">
            <v>200</v>
          </cell>
        </row>
        <row r="32">
          <cell r="A32">
            <v>750</v>
          </cell>
          <cell r="B32">
            <v>200</v>
          </cell>
        </row>
        <row r="33">
          <cell r="A33">
            <v>660</v>
          </cell>
          <cell r="B33">
            <v>200</v>
          </cell>
        </row>
        <row r="34">
          <cell r="A34">
            <v>570</v>
          </cell>
          <cell r="B34">
            <v>200</v>
          </cell>
        </row>
        <row r="35">
          <cell r="A35">
            <v>480</v>
          </cell>
          <cell r="B35">
            <v>200</v>
          </cell>
        </row>
        <row r="36">
          <cell r="A36">
            <v>453</v>
          </cell>
          <cell r="B36">
            <v>200</v>
          </cell>
        </row>
        <row r="37">
          <cell r="A37">
            <v>426</v>
          </cell>
          <cell r="B37">
            <v>200</v>
          </cell>
        </row>
        <row r="38">
          <cell r="A38">
            <v>400</v>
          </cell>
          <cell r="B38">
            <v>200</v>
          </cell>
        </row>
      </sheetData>
      <sheetData sheetId="1">
        <row r="2">
          <cell r="A2">
            <v>267</v>
          </cell>
        </row>
      </sheetData>
      <sheetData sheetId="2">
        <row r="2">
          <cell r="A2">
            <v>200</v>
          </cell>
          <cell r="B2">
            <v>200</v>
          </cell>
        </row>
        <row r="3">
          <cell r="A3">
            <v>253</v>
          </cell>
          <cell r="B3">
            <v>200</v>
          </cell>
        </row>
        <row r="4">
          <cell r="A4">
            <v>306</v>
          </cell>
          <cell r="B4">
            <v>200</v>
          </cell>
        </row>
        <row r="5">
          <cell r="A5">
            <v>360</v>
          </cell>
          <cell r="B5">
            <v>200</v>
          </cell>
        </row>
        <row r="6">
          <cell r="A6">
            <v>373</v>
          </cell>
          <cell r="B6">
            <v>200</v>
          </cell>
        </row>
        <row r="7">
          <cell r="A7">
            <v>386</v>
          </cell>
          <cell r="B7">
            <v>200</v>
          </cell>
        </row>
        <row r="8">
          <cell r="A8">
            <v>400</v>
          </cell>
          <cell r="B8">
            <v>200</v>
          </cell>
        </row>
        <row r="9">
          <cell r="A9">
            <v>453</v>
          </cell>
          <cell r="B9">
            <v>210</v>
          </cell>
        </row>
        <row r="10">
          <cell r="A10">
            <v>506</v>
          </cell>
          <cell r="B10">
            <v>220</v>
          </cell>
        </row>
        <row r="11">
          <cell r="A11">
            <v>560</v>
          </cell>
          <cell r="B11">
            <v>230</v>
          </cell>
        </row>
        <row r="12">
          <cell r="A12">
            <v>643</v>
          </cell>
          <cell r="B12">
            <v>460</v>
          </cell>
        </row>
        <row r="13">
          <cell r="A13">
            <v>726</v>
          </cell>
          <cell r="B13">
            <v>690</v>
          </cell>
        </row>
        <row r="14">
          <cell r="A14">
            <v>810</v>
          </cell>
          <cell r="B14">
            <v>920</v>
          </cell>
        </row>
        <row r="15">
          <cell r="A15">
            <v>940</v>
          </cell>
          <cell r="B15">
            <v>1013</v>
          </cell>
        </row>
        <row r="16">
          <cell r="A16">
            <v>1070</v>
          </cell>
          <cell r="B16">
            <v>1106</v>
          </cell>
        </row>
        <row r="17">
          <cell r="A17">
            <v>1200</v>
          </cell>
          <cell r="B17">
            <v>1200</v>
          </cell>
        </row>
        <row r="18">
          <cell r="A18">
            <v>1133</v>
          </cell>
          <cell r="B18">
            <v>1200</v>
          </cell>
        </row>
        <row r="19">
          <cell r="A19">
            <v>1066</v>
          </cell>
          <cell r="B19">
            <v>1200</v>
          </cell>
        </row>
        <row r="20">
          <cell r="A20">
            <v>1000</v>
          </cell>
          <cell r="B20">
            <v>1200</v>
          </cell>
        </row>
        <row r="21">
          <cell r="A21">
            <v>910</v>
          </cell>
          <cell r="B21">
            <v>1123</v>
          </cell>
        </row>
        <row r="22">
          <cell r="A22">
            <v>820</v>
          </cell>
          <cell r="B22">
            <v>1046</v>
          </cell>
        </row>
        <row r="23">
          <cell r="A23">
            <v>730</v>
          </cell>
          <cell r="B23">
            <v>970</v>
          </cell>
        </row>
        <row r="24">
          <cell r="A24">
            <v>687</v>
          </cell>
          <cell r="B24">
            <v>813</v>
          </cell>
        </row>
        <row r="25">
          <cell r="A25">
            <v>644</v>
          </cell>
          <cell r="B25">
            <v>656</v>
          </cell>
        </row>
        <row r="26">
          <cell r="A26">
            <v>600</v>
          </cell>
          <cell r="B26">
            <v>500</v>
          </cell>
        </row>
        <row r="27">
          <cell r="A27">
            <v>567</v>
          </cell>
          <cell r="B27">
            <v>500</v>
          </cell>
        </row>
        <row r="28">
          <cell r="A28">
            <v>534</v>
          </cell>
          <cell r="B28">
            <v>500</v>
          </cell>
        </row>
        <row r="29">
          <cell r="A29">
            <v>500</v>
          </cell>
          <cell r="B29">
            <v>500</v>
          </cell>
        </row>
        <row r="30">
          <cell r="A30">
            <v>460</v>
          </cell>
          <cell r="B30">
            <v>500</v>
          </cell>
        </row>
        <row r="31">
          <cell r="A31">
            <v>420</v>
          </cell>
          <cell r="B31">
            <v>500</v>
          </cell>
        </row>
        <row r="32">
          <cell r="A32">
            <v>380</v>
          </cell>
          <cell r="B32">
            <v>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40504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4053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40615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70511"/>
      <sheetName val="19870520"/>
    </sheetNames>
    <sheetDataSet>
      <sheetData sheetId="0">
        <row r="2">
          <cell r="A2">
            <v>286</v>
          </cell>
          <cell r="B2">
            <v>130</v>
          </cell>
        </row>
        <row r="3">
          <cell r="A3">
            <v>255</v>
          </cell>
          <cell r="B3">
            <v>99</v>
          </cell>
        </row>
        <row r="4">
          <cell r="A4">
            <v>224</v>
          </cell>
          <cell r="B4">
            <v>68</v>
          </cell>
        </row>
        <row r="5">
          <cell r="A5">
            <v>192</v>
          </cell>
          <cell r="B5">
            <v>35.700000000000003</v>
          </cell>
        </row>
        <row r="6">
          <cell r="A6">
            <v>215</v>
          </cell>
          <cell r="B6">
            <v>59</v>
          </cell>
        </row>
        <row r="7">
          <cell r="A7">
            <v>238</v>
          </cell>
          <cell r="B7">
            <v>82</v>
          </cell>
        </row>
        <row r="8">
          <cell r="A8">
            <v>261</v>
          </cell>
          <cell r="B8">
            <v>105</v>
          </cell>
        </row>
        <row r="9">
          <cell r="A9">
            <v>345</v>
          </cell>
          <cell r="B9">
            <v>105</v>
          </cell>
        </row>
        <row r="10">
          <cell r="A10">
            <v>429</v>
          </cell>
          <cell r="B10">
            <v>105</v>
          </cell>
        </row>
        <row r="11">
          <cell r="A11">
            <v>513</v>
          </cell>
          <cell r="B11">
            <v>105</v>
          </cell>
        </row>
        <row r="12">
          <cell r="A12">
            <v>593</v>
          </cell>
          <cell r="B12">
            <v>113</v>
          </cell>
        </row>
        <row r="13">
          <cell r="A13">
            <v>673</v>
          </cell>
          <cell r="B13">
            <v>121</v>
          </cell>
        </row>
        <row r="14">
          <cell r="A14">
            <v>752</v>
          </cell>
          <cell r="B14">
            <v>130</v>
          </cell>
        </row>
        <row r="15">
          <cell r="A15">
            <v>769</v>
          </cell>
          <cell r="B15">
            <v>108</v>
          </cell>
        </row>
        <row r="16">
          <cell r="A16">
            <v>786</v>
          </cell>
          <cell r="B16">
            <v>86</v>
          </cell>
        </row>
        <row r="17">
          <cell r="A17">
            <v>802</v>
          </cell>
          <cell r="B17">
            <v>62.7</v>
          </cell>
        </row>
        <row r="18">
          <cell r="A18">
            <v>841</v>
          </cell>
          <cell r="B18">
            <v>42</v>
          </cell>
        </row>
        <row r="19">
          <cell r="A19">
            <v>880</v>
          </cell>
          <cell r="B19">
            <v>21</v>
          </cell>
        </row>
        <row r="20">
          <cell r="A20">
            <v>919</v>
          </cell>
          <cell r="B20">
            <v>0</v>
          </cell>
        </row>
        <row r="21">
          <cell r="A21">
            <v>819</v>
          </cell>
          <cell r="B21">
            <v>36</v>
          </cell>
        </row>
        <row r="22">
          <cell r="A22">
            <v>719</v>
          </cell>
          <cell r="B22">
            <v>72</v>
          </cell>
        </row>
        <row r="23">
          <cell r="A23">
            <v>620</v>
          </cell>
          <cell r="B23">
            <v>109</v>
          </cell>
        </row>
        <row r="24">
          <cell r="A24">
            <v>607</v>
          </cell>
          <cell r="B24">
            <v>145</v>
          </cell>
        </row>
        <row r="25">
          <cell r="A25">
            <v>594</v>
          </cell>
          <cell r="B25">
            <v>181</v>
          </cell>
        </row>
        <row r="26">
          <cell r="A26">
            <v>580</v>
          </cell>
          <cell r="B26">
            <v>218</v>
          </cell>
        </row>
        <row r="27">
          <cell r="A27">
            <v>563</v>
          </cell>
          <cell r="B27">
            <v>194</v>
          </cell>
        </row>
        <row r="28">
          <cell r="A28">
            <v>546</v>
          </cell>
          <cell r="B28">
            <v>170</v>
          </cell>
        </row>
        <row r="29">
          <cell r="A29">
            <v>528</v>
          </cell>
          <cell r="B29">
            <v>145</v>
          </cell>
        </row>
        <row r="30">
          <cell r="A30">
            <v>491</v>
          </cell>
          <cell r="B30">
            <v>157</v>
          </cell>
        </row>
        <row r="31">
          <cell r="A31">
            <v>454</v>
          </cell>
          <cell r="B31">
            <v>169</v>
          </cell>
        </row>
        <row r="32">
          <cell r="A32">
            <v>416</v>
          </cell>
          <cell r="B32">
            <v>182</v>
          </cell>
        </row>
        <row r="33">
          <cell r="A33">
            <v>400</v>
          </cell>
          <cell r="B33">
            <v>194</v>
          </cell>
        </row>
        <row r="34">
          <cell r="A34">
            <v>384</v>
          </cell>
          <cell r="B34">
            <v>206</v>
          </cell>
        </row>
        <row r="35">
          <cell r="A35">
            <v>367</v>
          </cell>
          <cell r="B35">
            <v>218</v>
          </cell>
        </row>
        <row r="36">
          <cell r="A36">
            <v>374</v>
          </cell>
          <cell r="B36">
            <v>218</v>
          </cell>
        </row>
        <row r="37">
          <cell r="A37">
            <v>381</v>
          </cell>
          <cell r="B37">
            <v>218</v>
          </cell>
        </row>
        <row r="38">
          <cell r="A38">
            <v>388</v>
          </cell>
          <cell r="B38">
            <v>218</v>
          </cell>
        </row>
        <row r="39">
          <cell r="A39">
            <v>368</v>
          </cell>
          <cell r="B39">
            <v>170</v>
          </cell>
        </row>
        <row r="40">
          <cell r="A40">
            <v>348</v>
          </cell>
          <cell r="B40">
            <v>122</v>
          </cell>
        </row>
        <row r="41">
          <cell r="A41">
            <v>329</v>
          </cell>
          <cell r="B41">
            <v>72.7</v>
          </cell>
        </row>
        <row r="42">
          <cell r="A42">
            <v>313</v>
          </cell>
          <cell r="B42">
            <v>56</v>
          </cell>
        </row>
        <row r="43">
          <cell r="A43">
            <v>297</v>
          </cell>
          <cell r="B43">
            <v>40</v>
          </cell>
        </row>
        <row r="44">
          <cell r="A44">
            <v>280</v>
          </cell>
          <cell r="B44">
            <v>23.7</v>
          </cell>
        </row>
        <row r="45">
          <cell r="A45">
            <v>245</v>
          </cell>
          <cell r="B45">
            <v>45</v>
          </cell>
        </row>
        <row r="46">
          <cell r="A46">
            <v>210</v>
          </cell>
          <cell r="B46">
            <v>67</v>
          </cell>
        </row>
        <row r="47">
          <cell r="A47">
            <v>174</v>
          </cell>
          <cell r="B47">
            <v>89</v>
          </cell>
        </row>
        <row r="48">
          <cell r="A48">
            <v>203</v>
          </cell>
          <cell r="B48">
            <v>132</v>
          </cell>
        </row>
        <row r="49">
          <cell r="A49">
            <v>232</v>
          </cell>
          <cell r="B49">
            <v>175</v>
          </cell>
        </row>
        <row r="50">
          <cell r="A50">
            <v>261</v>
          </cell>
          <cell r="B50">
            <v>218</v>
          </cell>
        </row>
        <row r="51">
          <cell r="A51">
            <v>249</v>
          </cell>
          <cell r="B51">
            <v>215</v>
          </cell>
        </row>
        <row r="52">
          <cell r="A52">
            <v>237</v>
          </cell>
          <cell r="B52">
            <v>212</v>
          </cell>
        </row>
        <row r="53">
          <cell r="A53">
            <v>226</v>
          </cell>
          <cell r="B53">
            <v>209</v>
          </cell>
        </row>
        <row r="54">
          <cell r="A54">
            <v>223</v>
          </cell>
          <cell r="B54">
            <v>212</v>
          </cell>
        </row>
        <row r="55">
          <cell r="A55">
            <v>220</v>
          </cell>
          <cell r="B55">
            <v>215</v>
          </cell>
        </row>
        <row r="56">
          <cell r="A56">
            <v>218</v>
          </cell>
          <cell r="B56">
            <v>218</v>
          </cell>
        </row>
        <row r="57">
          <cell r="A57">
            <v>218</v>
          </cell>
          <cell r="B57">
            <v>218</v>
          </cell>
        </row>
        <row r="58">
          <cell r="A58">
            <v>218</v>
          </cell>
          <cell r="B58">
            <v>218</v>
          </cell>
        </row>
        <row r="59">
          <cell r="A59">
            <v>218</v>
          </cell>
          <cell r="B59">
            <v>218</v>
          </cell>
        </row>
      </sheetData>
      <sheetData sheetId="1">
        <row r="2">
          <cell r="A2">
            <v>129</v>
          </cell>
          <cell r="B2">
            <v>65</v>
          </cell>
        </row>
        <row r="3">
          <cell r="A3">
            <v>131</v>
          </cell>
          <cell r="B3">
            <v>103</v>
          </cell>
        </row>
        <row r="4">
          <cell r="A4">
            <v>133</v>
          </cell>
          <cell r="B4">
            <v>141</v>
          </cell>
        </row>
        <row r="5">
          <cell r="A5">
            <v>135</v>
          </cell>
          <cell r="B5">
            <v>178</v>
          </cell>
        </row>
        <row r="6">
          <cell r="A6">
            <v>182</v>
          </cell>
          <cell r="B6">
            <v>189</v>
          </cell>
        </row>
        <row r="7">
          <cell r="A7">
            <v>229</v>
          </cell>
          <cell r="B7">
            <v>200</v>
          </cell>
        </row>
        <row r="8">
          <cell r="A8">
            <v>276</v>
          </cell>
          <cell r="B8">
            <v>212</v>
          </cell>
        </row>
        <row r="9">
          <cell r="A9">
            <v>361</v>
          </cell>
          <cell r="B9">
            <v>212</v>
          </cell>
        </row>
        <row r="10">
          <cell r="A10">
            <v>446</v>
          </cell>
          <cell r="B10">
            <v>212</v>
          </cell>
        </row>
        <row r="11">
          <cell r="A11">
            <v>531</v>
          </cell>
          <cell r="B11">
            <v>212</v>
          </cell>
        </row>
        <row r="12">
          <cell r="A12">
            <v>614</v>
          </cell>
          <cell r="B12">
            <v>212</v>
          </cell>
        </row>
        <row r="13">
          <cell r="A13">
            <v>697</v>
          </cell>
          <cell r="B13">
            <v>212</v>
          </cell>
        </row>
        <row r="14">
          <cell r="A14">
            <v>781</v>
          </cell>
          <cell r="B14">
            <v>212</v>
          </cell>
        </row>
        <row r="15">
          <cell r="A15">
            <v>835</v>
          </cell>
          <cell r="B15">
            <v>212</v>
          </cell>
        </row>
        <row r="16">
          <cell r="A16">
            <v>889</v>
          </cell>
          <cell r="B16">
            <v>212</v>
          </cell>
        </row>
        <row r="17">
          <cell r="A17">
            <v>942</v>
          </cell>
          <cell r="B17">
            <v>212</v>
          </cell>
        </row>
        <row r="18">
          <cell r="A18">
            <v>933</v>
          </cell>
          <cell r="B18">
            <v>212</v>
          </cell>
        </row>
        <row r="19">
          <cell r="A19">
            <v>924</v>
          </cell>
          <cell r="B19">
            <v>212</v>
          </cell>
        </row>
        <row r="20">
          <cell r="A20">
            <v>915</v>
          </cell>
          <cell r="B20">
            <v>212</v>
          </cell>
        </row>
        <row r="21">
          <cell r="A21">
            <v>886</v>
          </cell>
          <cell r="B21">
            <v>212</v>
          </cell>
        </row>
        <row r="22">
          <cell r="A22">
            <v>857</v>
          </cell>
          <cell r="B22">
            <v>212</v>
          </cell>
        </row>
        <row r="23">
          <cell r="A23">
            <v>829</v>
          </cell>
          <cell r="B23">
            <v>212</v>
          </cell>
        </row>
        <row r="24">
          <cell r="A24">
            <v>780</v>
          </cell>
          <cell r="B24">
            <v>202</v>
          </cell>
        </row>
        <row r="25">
          <cell r="A25">
            <v>731</v>
          </cell>
          <cell r="B25">
            <v>192</v>
          </cell>
        </row>
        <row r="26">
          <cell r="A26">
            <v>681</v>
          </cell>
          <cell r="B26">
            <v>181</v>
          </cell>
        </row>
        <row r="27">
          <cell r="A27">
            <v>655</v>
          </cell>
          <cell r="B27">
            <v>177</v>
          </cell>
        </row>
        <row r="28">
          <cell r="A28">
            <v>629</v>
          </cell>
          <cell r="B28">
            <v>173</v>
          </cell>
        </row>
        <row r="29">
          <cell r="A29">
            <v>604</v>
          </cell>
          <cell r="B29">
            <v>170</v>
          </cell>
        </row>
        <row r="30">
          <cell r="A30">
            <v>574</v>
          </cell>
          <cell r="B30">
            <v>181</v>
          </cell>
        </row>
        <row r="31">
          <cell r="A31">
            <v>544</v>
          </cell>
          <cell r="B31">
            <v>192</v>
          </cell>
        </row>
        <row r="32">
          <cell r="A32">
            <v>515</v>
          </cell>
          <cell r="B32">
            <v>204</v>
          </cell>
        </row>
        <row r="33">
          <cell r="A33">
            <v>493</v>
          </cell>
          <cell r="B33">
            <v>204</v>
          </cell>
        </row>
        <row r="34">
          <cell r="A34">
            <v>471</v>
          </cell>
          <cell r="B34">
            <v>204</v>
          </cell>
        </row>
        <row r="35">
          <cell r="A35">
            <v>448</v>
          </cell>
          <cell r="B35">
            <v>204</v>
          </cell>
        </row>
        <row r="36">
          <cell r="A36">
            <v>441</v>
          </cell>
          <cell r="B36">
            <v>204</v>
          </cell>
        </row>
        <row r="37">
          <cell r="A37">
            <v>434</v>
          </cell>
          <cell r="B37">
            <v>204</v>
          </cell>
        </row>
        <row r="38">
          <cell r="A38">
            <v>426</v>
          </cell>
          <cell r="B38">
            <v>204</v>
          </cell>
        </row>
        <row r="39">
          <cell r="A39">
            <v>419</v>
          </cell>
          <cell r="B39">
            <v>204</v>
          </cell>
        </row>
        <row r="40">
          <cell r="A40">
            <v>412</v>
          </cell>
          <cell r="B40">
            <v>204</v>
          </cell>
        </row>
        <row r="41">
          <cell r="A41">
            <v>404</v>
          </cell>
          <cell r="B41">
            <v>204</v>
          </cell>
        </row>
        <row r="42">
          <cell r="A42">
            <v>382</v>
          </cell>
          <cell r="B42">
            <v>204</v>
          </cell>
        </row>
        <row r="43">
          <cell r="A43">
            <v>360</v>
          </cell>
          <cell r="B43">
            <v>204</v>
          </cell>
        </row>
        <row r="44">
          <cell r="A44">
            <v>339</v>
          </cell>
          <cell r="B44">
            <v>204</v>
          </cell>
        </row>
        <row r="45">
          <cell r="A45">
            <v>334</v>
          </cell>
          <cell r="B45">
            <v>204</v>
          </cell>
        </row>
        <row r="46">
          <cell r="A46">
            <v>329</v>
          </cell>
          <cell r="B46">
            <v>204</v>
          </cell>
        </row>
        <row r="47">
          <cell r="A47">
            <v>324</v>
          </cell>
          <cell r="B47">
            <v>204</v>
          </cell>
        </row>
        <row r="48">
          <cell r="A48">
            <v>320</v>
          </cell>
          <cell r="B48">
            <v>192</v>
          </cell>
        </row>
        <row r="49">
          <cell r="A49">
            <v>316</v>
          </cell>
          <cell r="B49">
            <v>180</v>
          </cell>
        </row>
        <row r="50">
          <cell r="A50">
            <v>312</v>
          </cell>
          <cell r="B50">
            <v>168</v>
          </cell>
        </row>
        <row r="51">
          <cell r="A51">
            <v>316</v>
          </cell>
          <cell r="B51">
            <v>180</v>
          </cell>
        </row>
        <row r="52">
          <cell r="A52">
            <v>320</v>
          </cell>
          <cell r="B52">
            <v>192</v>
          </cell>
        </row>
        <row r="53">
          <cell r="A53">
            <v>324</v>
          </cell>
          <cell r="B53">
            <v>204</v>
          </cell>
        </row>
        <row r="54">
          <cell r="A54">
            <v>316</v>
          </cell>
          <cell r="B54">
            <v>204</v>
          </cell>
        </row>
        <row r="55">
          <cell r="A55">
            <v>308</v>
          </cell>
          <cell r="B55">
            <v>204</v>
          </cell>
        </row>
        <row r="56">
          <cell r="A56">
            <v>300</v>
          </cell>
          <cell r="B56">
            <v>204</v>
          </cell>
        </row>
        <row r="57">
          <cell r="A57">
            <v>300</v>
          </cell>
          <cell r="B57">
            <v>204</v>
          </cell>
        </row>
        <row r="58">
          <cell r="A58">
            <v>300</v>
          </cell>
          <cell r="B58">
            <v>204</v>
          </cell>
        </row>
        <row r="59">
          <cell r="A59">
            <v>300</v>
          </cell>
          <cell r="B59">
            <v>204</v>
          </cell>
        </row>
        <row r="60">
          <cell r="A60">
            <v>300</v>
          </cell>
          <cell r="B60">
            <v>204</v>
          </cell>
        </row>
        <row r="61">
          <cell r="A61">
            <v>300</v>
          </cell>
          <cell r="B61">
            <v>204</v>
          </cell>
        </row>
        <row r="62">
          <cell r="A62">
            <v>300</v>
          </cell>
          <cell r="B62">
            <v>204</v>
          </cell>
        </row>
        <row r="63">
          <cell r="A63">
            <v>292</v>
          </cell>
          <cell r="B63">
            <v>204</v>
          </cell>
        </row>
        <row r="64">
          <cell r="A64">
            <v>284</v>
          </cell>
          <cell r="B64">
            <v>204</v>
          </cell>
        </row>
        <row r="65">
          <cell r="A65">
            <v>276</v>
          </cell>
          <cell r="B65">
            <v>204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90419"/>
      <sheetName val="19890513"/>
      <sheetName val="19890516"/>
      <sheetName val="19890523"/>
      <sheetName val="19890630"/>
    </sheetNames>
    <sheetDataSet>
      <sheetData sheetId="0">
        <row r="2">
          <cell r="A2">
            <v>148</v>
          </cell>
          <cell r="B2">
            <v>32.4</v>
          </cell>
        </row>
        <row r="3">
          <cell r="A3">
            <v>151</v>
          </cell>
          <cell r="B3">
            <v>22</v>
          </cell>
        </row>
        <row r="4">
          <cell r="A4">
            <v>154</v>
          </cell>
          <cell r="B4">
            <v>11</v>
          </cell>
        </row>
        <row r="5">
          <cell r="A5">
            <v>158</v>
          </cell>
          <cell r="B5">
            <v>0</v>
          </cell>
        </row>
        <row r="6">
          <cell r="A6">
            <v>176</v>
          </cell>
          <cell r="B6">
            <v>0</v>
          </cell>
        </row>
        <row r="7">
          <cell r="A7">
            <v>194</v>
          </cell>
          <cell r="B7">
            <v>0</v>
          </cell>
        </row>
        <row r="8">
          <cell r="A8">
            <v>211</v>
          </cell>
          <cell r="B8">
            <v>0</v>
          </cell>
        </row>
        <row r="9">
          <cell r="A9">
            <v>276</v>
          </cell>
          <cell r="B9">
            <v>0</v>
          </cell>
        </row>
        <row r="10">
          <cell r="A10">
            <v>341</v>
          </cell>
          <cell r="B10">
            <v>0</v>
          </cell>
        </row>
        <row r="11">
          <cell r="A11">
            <v>405</v>
          </cell>
          <cell r="B11">
            <v>0</v>
          </cell>
        </row>
        <row r="12">
          <cell r="A12">
            <v>627</v>
          </cell>
          <cell r="B12">
            <v>21</v>
          </cell>
        </row>
        <row r="13">
          <cell r="A13">
            <v>849</v>
          </cell>
          <cell r="B13">
            <v>42</v>
          </cell>
        </row>
        <row r="14">
          <cell r="A14">
            <v>1071</v>
          </cell>
          <cell r="B14">
            <v>64</v>
          </cell>
        </row>
        <row r="15">
          <cell r="A15">
            <v>1320</v>
          </cell>
          <cell r="B15">
            <v>43</v>
          </cell>
        </row>
        <row r="16">
          <cell r="A16">
            <v>1569</v>
          </cell>
          <cell r="B16">
            <v>22</v>
          </cell>
        </row>
        <row r="17">
          <cell r="A17">
            <v>1817</v>
          </cell>
          <cell r="B17">
            <v>0</v>
          </cell>
        </row>
        <row r="18">
          <cell r="A18">
            <v>1795</v>
          </cell>
          <cell r="B18">
            <v>0</v>
          </cell>
        </row>
        <row r="19">
          <cell r="A19">
            <v>1773</v>
          </cell>
          <cell r="B19">
            <v>0</v>
          </cell>
        </row>
        <row r="20">
          <cell r="A20">
            <v>1750</v>
          </cell>
          <cell r="B20">
            <v>0</v>
          </cell>
        </row>
        <row r="21">
          <cell r="A21">
            <v>1594</v>
          </cell>
          <cell r="B21">
            <v>0</v>
          </cell>
        </row>
        <row r="22">
          <cell r="A22">
            <v>1438</v>
          </cell>
          <cell r="B22">
            <v>0</v>
          </cell>
        </row>
        <row r="23">
          <cell r="A23">
            <v>1283</v>
          </cell>
          <cell r="B23">
            <v>0</v>
          </cell>
        </row>
        <row r="24">
          <cell r="A24">
            <v>1284</v>
          </cell>
          <cell r="B24">
            <v>0</v>
          </cell>
        </row>
        <row r="25">
          <cell r="A25">
            <v>1285</v>
          </cell>
          <cell r="B25">
            <v>0</v>
          </cell>
        </row>
        <row r="26">
          <cell r="A26">
            <v>1285</v>
          </cell>
          <cell r="B26">
            <v>0</v>
          </cell>
        </row>
        <row r="27">
          <cell r="A27">
            <v>1242</v>
          </cell>
          <cell r="B27">
            <v>17</v>
          </cell>
        </row>
        <row r="28">
          <cell r="A28">
            <v>1199</v>
          </cell>
          <cell r="B28">
            <v>34</v>
          </cell>
        </row>
        <row r="29">
          <cell r="A29">
            <v>1157</v>
          </cell>
          <cell r="B29">
            <v>50</v>
          </cell>
        </row>
        <row r="30">
          <cell r="A30">
            <v>1048</v>
          </cell>
          <cell r="B30">
            <v>33</v>
          </cell>
        </row>
        <row r="31">
          <cell r="A31">
            <v>939</v>
          </cell>
          <cell r="B31">
            <v>16</v>
          </cell>
        </row>
        <row r="32">
          <cell r="A32">
            <v>831</v>
          </cell>
          <cell r="B32">
            <v>0</v>
          </cell>
        </row>
        <row r="33">
          <cell r="A33">
            <v>765</v>
          </cell>
          <cell r="B33">
            <v>20</v>
          </cell>
        </row>
        <row r="34">
          <cell r="A34">
            <v>699</v>
          </cell>
          <cell r="B34">
            <v>40</v>
          </cell>
        </row>
        <row r="35">
          <cell r="A35">
            <v>634</v>
          </cell>
          <cell r="B35">
            <v>58.7</v>
          </cell>
        </row>
        <row r="36">
          <cell r="A36">
            <v>648</v>
          </cell>
          <cell r="B36">
            <v>101</v>
          </cell>
        </row>
        <row r="37">
          <cell r="A37">
            <v>662</v>
          </cell>
          <cell r="B37">
            <v>143</v>
          </cell>
        </row>
        <row r="38">
          <cell r="A38">
            <v>676</v>
          </cell>
          <cell r="B38">
            <v>186</v>
          </cell>
        </row>
        <row r="39">
          <cell r="A39">
            <v>686</v>
          </cell>
          <cell r="B39">
            <v>153</v>
          </cell>
        </row>
        <row r="40">
          <cell r="A40">
            <v>696</v>
          </cell>
          <cell r="B40">
            <v>120</v>
          </cell>
        </row>
        <row r="41">
          <cell r="A41">
            <v>705</v>
          </cell>
          <cell r="B41">
            <v>87.6</v>
          </cell>
        </row>
        <row r="42">
          <cell r="A42">
            <v>761</v>
          </cell>
          <cell r="B42">
            <v>58</v>
          </cell>
        </row>
        <row r="43">
          <cell r="A43">
            <v>817</v>
          </cell>
          <cell r="B43">
            <v>29</v>
          </cell>
        </row>
        <row r="44">
          <cell r="A44">
            <v>873</v>
          </cell>
          <cell r="B44">
            <v>0</v>
          </cell>
        </row>
        <row r="45">
          <cell r="A45">
            <v>901</v>
          </cell>
          <cell r="B45">
            <v>0</v>
          </cell>
        </row>
        <row r="46">
          <cell r="A46">
            <v>929</v>
          </cell>
          <cell r="B46">
            <v>0</v>
          </cell>
        </row>
        <row r="47">
          <cell r="A47">
            <v>958</v>
          </cell>
          <cell r="B47">
            <v>0</v>
          </cell>
        </row>
        <row r="48">
          <cell r="A48">
            <v>1006</v>
          </cell>
          <cell r="B48">
            <v>19</v>
          </cell>
        </row>
        <row r="49">
          <cell r="A49">
            <v>1054</v>
          </cell>
          <cell r="B49">
            <v>38</v>
          </cell>
        </row>
        <row r="50">
          <cell r="A50">
            <v>1101</v>
          </cell>
          <cell r="B50">
            <v>57.7</v>
          </cell>
        </row>
        <row r="51">
          <cell r="A51">
            <v>1032</v>
          </cell>
          <cell r="B51">
            <v>80</v>
          </cell>
        </row>
        <row r="52">
          <cell r="A52">
            <v>963</v>
          </cell>
          <cell r="B52">
            <v>103</v>
          </cell>
        </row>
        <row r="53">
          <cell r="A53">
            <v>893</v>
          </cell>
          <cell r="B53">
            <v>126</v>
          </cell>
        </row>
        <row r="54">
          <cell r="A54">
            <v>798</v>
          </cell>
          <cell r="B54">
            <v>95</v>
          </cell>
        </row>
        <row r="55">
          <cell r="A55">
            <v>703</v>
          </cell>
          <cell r="B55">
            <v>64</v>
          </cell>
        </row>
        <row r="56">
          <cell r="A56">
            <v>609</v>
          </cell>
          <cell r="B56">
            <v>34.4</v>
          </cell>
        </row>
        <row r="57">
          <cell r="A57">
            <v>591</v>
          </cell>
          <cell r="B57">
            <v>78</v>
          </cell>
        </row>
        <row r="58">
          <cell r="A58">
            <v>573</v>
          </cell>
          <cell r="B58">
            <v>122</v>
          </cell>
        </row>
        <row r="59">
          <cell r="A59">
            <v>556</v>
          </cell>
          <cell r="B59">
            <v>165</v>
          </cell>
        </row>
        <row r="60">
          <cell r="A60">
            <v>543</v>
          </cell>
          <cell r="B60">
            <v>179</v>
          </cell>
        </row>
        <row r="61">
          <cell r="A61">
            <v>530</v>
          </cell>
          <cell r="B61">
            <v>193</v>
          </cell>
        </row>
        <row r="62">
          <cell r="A62">
            <v>517</v>
          </cell>
          <cell r="B62">
            <v>206</v>
          </cell>
        </row>
        <row r="63">
          <cell r="A63">
            <v>506</v>
          </cell>
          <cell r="B63">
            <v>195</v>
          </cell>
        </row>
        <row r="64">
          <cell r="A64">
            <v>495</v>
          </cell>
          <cell r="B64">
            <v>184</v>
          </cell>
        </row>
        <row r="65">
          <cell r="A65">
            <v>483</v>
          </cell>
          <cell r="B65">
            <v>172</v>
          </cell>
        </row>
        <row r="66">
          <cell r="A66">
            <v>447</v>
          </cell>
          <cell r="B66">
            <v>143</v>
          </cell>
        </row>
        <row r="67">
          <cell r="A67">
            <v>411</v>
          </cell>
          <cell r="B67">
            <v>114</v>
          </cell>
        </row>
        <row r="68">
          <cell r="A68">
            <v>374</v>
          </cell>
          <cell r="B68">
            <v>85</v>
          </cell>
        </row>
        <row r="69">
          <cell r="A69">
            <v>358</v>
          </cell>
          <cell r="B69">
            <v>114</v>
          </cell>
        </row>
        <row r="70">
          <cell r="A70">
            <v>342</v>
          </cell>
          <cell r="B70">
            <v>143</v>
          </cell>
        </row>
        <row r="71">
          <cell r="A71">
            <v>326</v>
          </cell>
          <cell r="B71">
            <v>171</v>
          </cell>
        </row>
        <row r="72">
          <cell r="A72">
            <v>322</v>
          </cell>
          <cell r="B72">
            <v>167</v>
          </cell>
        </row>
        <row r="73">
          <cell r="A73">
            <v>318</v>
          </cell>
          <cell r="B73">
            <v>163</v>
          </cell>
        </row>
        <row r="74">
          <cell r="A74">
            <v>314</v>
          </cell>
          <cell r="B74">
            <v>158</v>
          </cell>
        </row>
        <row r="75">
          <cell r="A75">
            <v>323</v>
          </cell>
          <cell r="B75">
            <v>175</v>
          </cell>
        </row>
        <row r="76">
          <cell r="A76">
            <v>332</v>
          </cell>
          <cell r="B76">
            <v>192</v>
          </cell>
        </row>
        <row r="77">
          <cell r="A77">
            <v>341</v>
          </cell>
          <cell r="B77">
            <v>208</v>
          </cell>
        </row>
        <row r="78">
          <cell r="A78">
            <v>315</v>
          </cell>
          <cell r="B78">
            <v>196</v>
          </cell>
        </row>
        <row r="79">
          <cell r="A79">
            <v>289</v>
          </cell>
          <cell r="B79">
            <v>184</v>
          </cell>
        </row>
        <row r="80">
          <cell r="A80">
            <v>262</v>
          </cell>
          <cell r="B80">
            <v>173</v>
          </cell>
        </row>
        <row r="81">
          <cell r="A81">
            <v>281</v>
          </cell>
          <cell r="B81">
            <v>185</v>
          </cell>
        </row>
        <row r="82">
          <cell r="A82">
            <v>300</v>
          </cell>
          <cell r="B82">
            <v>197</v>
          </cell>
        </row>
        <row r="83">
          <cell r="A83">
            <v>319</v>
          </cell>
          <cell r="B83">
            <v>208</v>
          </cell>
        </row>
        <row r="84">
          <cell r="A84">
            <v>281</v>
          </cell>
          <cell r="B84">
            <v>185</v>
          </cell>
        </row>
        <row r="85">
          <cell r="A85">
            <v>243</v>
          </cell>
          <cell r="B85">
            <v>162</v>
          </cell>
        </row>
        <row r="86">
          <cell r="A86">
            <v>204</v>
          </cell>
          <cell r="B86">
            <v>138</v>
          </cell>
        </row>
        <row r="87">
          <cell r="A87">
            <v>212</v>
          </cell>
          <cell r="B87">
            <v>138</v>
          </cell>
        </row>
        <row r="88">
          <cell r="A88">
            <v>220</v>
          </cell>
          <cell r="B88">
            <v>138</v>
          </cell>
        </row>
        <row r="89">
          <cell r="A89">
            <v>227</v>
          </cell>
          <cell r="B89">
            <v>138</v>
          </cell>
        </row>
      </sheetData>
      <sheetData sheetId="1">
        <row r="2">
          <cell r="A2">
            <v>183</v>
          </cell>
          <cell r="B2">
            <v>214</v>
          </cell>
        </row>
        <row r="3">
          <cell r="A3">
            <v>173</v>
          </cell>
          <cell r="B3">
            <v>214</v>
          </cell>
        </row>
        <row r="4">
          <cell r="A4">
            <v>163</v>
          </cell>
          <cell r="B4">
            <v>214</v>
          </cell>
        </row>
        <row r="5">
          <cell r="A5">
            <v>153</v>
          </cell>
          <cell r="B5">
            <v>214</v>
          </cell>
        </row>
        <row r="6">
          <cell r="A6">
            <v>173</v>
          </cell>
          <cell r="B6">
            <v>214</v>
          </cell>
        </row>
        <row r="7">
          <cell r="A7">
            <v>193</v>
          </cell>
          <cell r="B7">
            <v>214</v>
          </cell>
        </row>
        <row r="8">
          <cell r="A8">
            <v>214</v>
          </cell>
          <cell r="B8">
            <v>214</v>
          </cell>
        </row>
        <row r="9">
          <cell r="A9">
            <v>275</v>
          </cell>
          <cell r="B9">
            <v>214</v>
          </cell>
        </row>
        <row r="10">
          <cell r="A10">
            <v>336</v>
          </cell>
          <cell r="B10">
            <v>214</v>
          </cell>
        </row>
        <row r="11">
          <cell r="A11">
            <v>397</v>
          </cell>
          <cell r="B11">
            <v>214</v>
          </cell>
        </row>
        <row r="12">
          <cell r="A12">
            <v>407</v>
          </cell>
          <cell r="B12">
            <v>214</v>
          </cell>
        </row>
        <row r="13">
          <cell r="A13">
            <v>417</v>
          </cell>
          <cell r="B13">
            <v>214</v>
          </cell>
        </row>
        <row r="14">
          <cell r="A14">
            <v>428</v>
          </cell>
          <cell r="B14">
            <v>214</v>
          </cell>
        </row>
        <row r="15">
          <cell r="A15">
            <v>489</v>
          </cell>
          <cell r="B15">
            <v>214</v>
          </cell>
        </row>
        <row r="16">
          <cell r="A16">
            <v>550</v>
          </cell>
          <cell r="B16">
            <v>214</v>
          </cell>
        </row>
        <row r="17">
          <cell r="A17">
            <v>611</v>
          </cell>
          <cell r="B17">
            <v>214</v>
          </cell>
        </row>
        <row r="18">
          <cell r="A18">
            <v>586</v>
          </cell>
          <cell r="B18">
            <v>178</v>
          </cell>
        </row>
        <row r="19">
          <cell r="A19">
            <v>561</v>
          </cell>
          <cell r="B19">
            <v>142</v>
          </cell>
        </row>
        <row r="20">
          <cell r="A20">
            <v>535</v>
          </cell>
          <cell r="B20">
            <v>107</v>
          </cell>
        </row>
        <row r="21">
          <cell r="A21">
            <v>508</v>
          </cell>
          <cell r="B21">
            <v>131</v>
          </cell>
        </row>
        <row r="22">
          <cell r="A22">
            <v>481</v>
          </cell>
          <cell r="B22">
            <v>155</v>
          </cell>
        </row>
        <row r="23">
          <cell r="A23">
            <v>453</v>
          </cell>
          <cell r="B23">
            <v>178</v>
          </cell>
        </row>
        <row r="24">
          <cell r="A24">
            <v>465</v>
          </cell>
          <cell r="B24">
            <v>190</v>
          </cell>
        </row>
        <row r="25">
          <cell r="A25">
            <v>477</v>
          </cell>
          <cell r="B25">
            <v>202</v>
          </cell>
        </row>
        <row r="26">
          <cell r="A26">
            <v>488</v>
          </cell>
          <cell r="B26">
            <v>213</v>
          </cell>
        </row>
        <row r="27">
          <cell r="A27">
            <v>458</v>
          </cell>
          <cell r="B27">
            <v>213</v>
          </cell>
        </row>
        <row r="28">
          <cell r="A28">
            <v>428</v>
          </cell>
          <cell r="B28">
            <v>213</v>
          </cell>
        </row>
        <row r="29">
          <cell r="A29">
            <v>397</v>
          </cell>
          <cell r="B29">
            <v>213</v>
          </cell>
        </row>
        <row r="30">
          <cell r="A30">
            <v>417</v>
          </cell>
          <cell r="B30">
            <v>213</v>
          </cell>
        </row>
        <row r="31">
          <cell r="A31">
            <v>437</v>
          </cell>
          <cell r="B31">
            <v>213</v>
          </cell>
        </row>
        <row r="32">
          <cell r="A32">
            <v>458</v>
          </cell>
          <cell r="B32">
            <v>213</v>
          </cell>
        </row>
        <row r="33">
          <cell r="A33">
            <v>417</v>
          </cell>
          <cell r="B33">
            <v>213</v>
          </cell>
        </row>
        <row r="34">
          <cell r="A34">
            <v>376</v>
          </cell>
          <cell r="B34">
            <v>213</v>
          </cell>
        </row>
        <row r="35">
          <cell r="A35">
            <v>335</v>
          </cell>
          <cell r="B35">
            <v>213</v>
          </cell>
        </row>
        <row r="36">
          <cell r="A36">
            <v>366</v>
          </cell>
          <cell r="B36">
            <v>213</v>
          </cell>
        </row>
        <row r="37">
          <cell r="A37">
            <v>397</v>
          </cell>
          <cell r="B37">
            <v>213</v>
          </cell>
        </row>
        <row r="38">
          <cell r="A38">
            <v>427</v>
          </cell>
          <cell r="B38">
            <v>213</v>
          </cell>
        </row>
        <row r="39">
          <cell r="A39">
            <v>507</v>
          </cell>
          <cell r="B39">
            <v>213</v>
          </cell>
        </row>
        <row r="40">
          <cell r="A40">
            <v>587</v>
          </cell>
          <cell r="B40">
            <v>213</v>
          </cell>
        </row>
        <row r="41">
          <cell r="A41">
            <v>666</v>
          </cell>
          <cell r="B41">
            <v>213</v>
          </cell>
        </row>
        <row r="42">
          <cell r="A42">
            <v>678</v>
          </cell>
          <cell r="B42">
            <v>154</v>
          </cell>
        </row>
        <row r="43">
          <cell r="A43">
            <v>690</v>
          </cell>
          <cell r="B43">
            <v>95</v>
          </cell>
        </row>
        <row r="44">
          <cell r="A44">
            <v>703</v>
          </cell>
          <cell r="B44">
            <v>36</v>
          </cell>
        </row>
        <row r="45">
          <cell r="A45">
            <v>691</v>
          </cell>
          <cell r="B45">
            <v>24</v>
          </cell>
        </row>
        <row r="46">
          <cell r="A46">
            <v>679</v>
          </cell>
          <cell r="B46">
            <v>12</v>
          </cell>
        </row>
        <row r="47">
          <cell r="A47">
            <v>667</v>
          </cell>
          <cell r="B47">
            <v>0</v>
          </cell>
        </row>
        <row r="48">
          <cell r="A48">
            <v>801</v>
          </cell>
          <cell r="B48">
            <v>67</v>
          </cell>
        </row>
        <row r="49">
          <cell r="A49">
            <v>935</v>
          </cell>
          <cell r="B49">
            <v>134</v>
          </cell>
        </row>
        <row r="50">
          <cell r="A50">
            <v>1069</v>
          </cell>
          <cell r="B50">
            <v>202</v>
          </cell>
        </row>
        <row r="51">
          <cell r="A51">
            <v>1144</v>
          </cell>
          <cell r="B51">
            <v>199</v>
          </cell>
        </row>
        <row r="52">
          <cell r="A52">
            <v>1219</v>
          </cell>
          <cell r="B52">
            <v>196</v>
          </cell>
        </row>
        <row r="53">
          <cell r="A53">
            <v>1294</v>
          </cell>
          <cell r="B53">
            <v>194</v>
          </cell>
        </row>
        <row r="54">
          <cell r="A54">
            <v>1184</v>
          </cell>
          <cell r="B54">
            <v>172</v>
          </cell>
        </row>
        <row r="55">
          <cell r="A55">
            <v>1074</v>
          </cell>
          <cell r="B55">
            <v>150</v>
          </cell>
        </row>
        <row r="56">
          <cell r="A56">
            <v>963</v>
          </cell>
          <cell r="B56">
            <v>129</v>
          </cell>
        </row>
        <row r="57">
          <cell r="A57">
            <v>935</v>
          </cell>
          <cell r="B57">
            <v>157</v>
          </cell>
        </row>
        <row r="58">
          <cell r="A58">
            <v>907</v>
          </cell>
          <cell r="B58">
            <v>185</v>
          </cell>
        </row>
        <row r="59">
          <cell r="A59">
            <v>879</v>
          </cell>
          <cell r="B59">
            <v>212</v>
          </cell>
        </row>
        <row r="60">
          <cell r="A60">
            <v>846</v>
          </cell>
          <cell r="B60">
            <v>212</v>
          </cell>
        </row>
        <row r="61">
          <cell r="A61">
            <v>813</v>
          </cell>
          <cell r="B61">
            <v>212</v>
          </cell>
        </row>
        <row r="62">
          <cell r="A62">
            <v>779</v>
          </cell>
          <cell r="B62">
            <v>212</v>
          </cell>
        </row>
        <row r="63">
          <cell r="A63">
            <v>779</v>
          </cell>
          <cell r="B63">
            <v>212</v>
          </cell>
        </row>
        <row r="64">
          <cell r="A64">
            <v>779</v>
          </cell>
          <cell r="B64">
            <v>212</v>
          </cell>
        </row>
        <row r="65">
          <cell r="A65">
            <v>779</v>
          </cell>
          <cell r="B65">
            <v>212</v>
          </cell>
        </row>
        <row r="66">
          <cell r="A66">
            <v>695</v>
          </cell>
          <cell r="B66">
            <v>172</v>
          </cell>
        </row>
        <row r="67">
          <cell r="A67">
            <v>611</v>
          </cell>
          <cell r="B67">
            <v>132</v>
          </cell>
        </row>
        <row r="68">
          <cell r="A68">
            <v>526</v>
          </cell>
          <cell r="B68">
            <v>92.4</v>
          </cell>
        </row>
        <row r="69">
          <cell r="A69">
            <v>524</v>
          </cell>
          <cell r="B69">
            <v>116</v>
          </cell>
        </row>
        <row r="70">
          <cell r="A70">
            <v>522</v>
          </cell>
          <cell r="B70">
            <v>140</v>
          </cell>
        </row>
        <row r="71">
          <cell r="A71">
            <v>521</v>
          </cell>
          <cell r="B71">
            <v>164</v>
          </cell>
        </row>
        <row r="72">
          <cell r="A72">
            <v>498</v>
          </cell>
          <cell r="B72">
            <v>173</v>
          </cell>
        </row>
        <row r="73">
          <cell r="A73">
            <v>475</v>
          </cell>
          <cell r="B73">
            <v>182</v>
          </cell>
        </row>
        <row r="74">
          <cell r="A74">
            <v>451</v>
          </cell>
          <cell r="B74">
            <v>191</v>
          </cell>
        </row>
        <row r="75">
          <cell r="A75">
            <v>434</v>
          </cell>
          <cell r="B75">
            <v>196</v>
          </cell>
        </row>
        <row r="76">
          <cell r="A76">
            <v>417</v>
          </cell>
          <cell r="B76">
            <v>201</v>
          </cell>
        </row>
        <row r="77">
          <cell r="A77">
            <v>400</v>
          </cell>
          <cell r="B77">
            <v>206</v>
          </cell>
        </row>
        <row r="78">
          <cell r="A78">
            <v>400</v>
          </cell>
          <cell r="B78">
            <v>206</v>
          </cell>
        </row>
        <row r="79">
          <cell r="A79">
            <v>400</v>
          </cell>
          <cell r="B79">
            <v>206</v>
          </cell>
        </row>
        <row r="80">
          <cell r="A80">
            <v>400</v>
          </cell>
          <cell r="B80">
            <v>206</v>
          </cell>
        </row>
        <row r="81">
          <cell r="A81">
            <v>378</v>
          </cell>
          <cell r="B81">
            <v>206</v>
          </cell>
        </row>
        <row r="82">
          <cell r="A82">
            <v>356</v>
          </cell>
          <cell r="B82">
            <v>206</v>
          </cell>
        </row>
        <row r="83">
          <cell r="A83">
            <v>335</v>
          </cell>
          <cell r="B83">
            <v>206</v>
          </cell>
        </row>
        <row r="84">
          <cell r="A84">
            <v>346</v>
          </cell>
          <cell r="B84">
            <v>206</v>
          </cell>
        </row>
        <row r="85">
          <cell r="A85">
            <v>357</v>
          </cell>
          <cell r="B85">
            <v>206</v>
          </cell>
        </row>
        <row r="86">
          <cell r="A86">
            <v>368</v>
          </cell>
          <cell r="B86">
            <v>206</v>
          </cell>
        </row>
        <row r="87">
          <cell r="A87">
            <v>379</v>
          </cell>
          <cell r="B87">
            <v>206</v>
          </cell>
        </row>
        <row r="88">
          <cell r="A88">
            <v>390</v>
          </cell>
          <cell r="B88">
            <v>206</v>
          </cell>
        </row>
        <row r="89">
          <cell r="A89">
            <v>400</v>
          </cell>
          <cell r="B89">
            <v>206</v>
          </cell>
        </row>
        <row r="90">
          <cell r="A90">
            <v>355</v>
          </cell>
          <cell r="B90">
            <v>171</v>
          </cell>
        </row>
        <row r="91">
          <cell r="A91">
            <v>310</v>
          </cell>
          <cell r="B91">
            <v>136</v>
          </cell>
        </row>
        <row r="92">
          <cell r="A92">
            <v>264</v>
          </cell>
          <cell r="B92">
            <v>102</v>
          </cell>
        </row>
        <row r="93">
          <cell r="A93">
            <v>232</v>
          </cell>
          <cell r="B93">
            <v>102</v>
          </cell>
        </row>
        <row r="94">
          <cell r="A94">
            <v>200</v>
          </cell>
          <cell r="B94">
            <v>102</v>
          </cell>
        </row>
        <row r="95">
          <cell r="A95">
            <v>167</v>
          </cell>
          <cell r="B95">
            <v>102</v>
          </cell>
        </row>
      </sheetData>
      <sheetData sheetId="2">
        <row r="2">
          <cell r="A2">
            <v>232</v>
          </cell>
          <cell r="B2">
            <v>167</v>
          </cell>
        </row>
        <row r="3">
          <cell r="A3">
            <v>234</v>
          </cell>
          <cell r="B3">
            <v>180</v>
          </cell>
        </row>
        <row r="4">
          <cell r="A4">
            <v>236</v>
          </cell>
          <cell r="B4">
            <v>193</v>
          </cell>
        </row>
        <row r="5">
          <cell r="A5">
            <v>237</v>
          </cell>
          <cell r="B5">
            <v>205</v>
          </cell>
        </row>
        <row r="6">
          <cell r="A6">
            <v>283</v>
          </cell>
          <cell r="B6">
            <v>305</v>
          </cell>
        </row>
        <row r="7">
          <cell r="A7">
            <v>329</v>
          </cell>
          <cell r="B7">
            <v>405</v>
          </cell>
        </row>
        <row r="8">
          <cell r="A8">
            <v>375</v>
          </cell>
          <cell r="B8">
            <v>505</v>
          </cell>
        </row>
        <row r="9">
          <cell r="A9">
            <v>375</v>
          </cell>
          <cell r="B9">
            <v>505</v>
          </cell>
        </row>
        <row r="10">
          <cell r="A10">
            <v>375</v>
          </cell>
          <cell r="B10">
            <v>505</v>
          </cell>
        </row>
        <row r="11">
          <cell r="A11">
            <v>375</v>
          </cell>
          <cell r="B11">
            <v>505</v>
          </cell>
        </row>
        <row r="12">
          <cell r="A12">
            <v>375</v>
          </cell>
          <cell r="B12">
            <v>505</v>
          </cell>
        </row>
        <row r="13">
          <cell r="A13">
            <v>375</v>
          </cell>
          <cell r="B13">
            <v>505</v>
          </cell>
        </row>
        <row r="14">
          <cell r="A14">
            <v>375</v>
          </cell>
          <cell r="B14">
            <v>505</v>
          </cell>
        </row>
        <row r="15">
          <cell r="A15">
            <v>429</v>
          </cell>
          <cell r="B15">
            <v>505</v>
          </cell>
        </row>
        <row r="16">
          <cell r="A16">
            <v>483</v>
          </cell>
          <cell r="B16">
            <v>505</v>
          </cell>
        </row>
        <row r="17">
          <cell r="A17">
            <v>537</v>
          </cell>
          <cell r="B17">
            <v>505</v>
          </cell>
        </row>
        <row r="18">
          <cell r="A18">
            <v>570</v>
          </cell>
          <cell r="B18">
            <v>505</v>
          </cell>
        </row>
        <row r="19">
          <cell r="A19">
            <v>603</v>
          </cell>
          <cell r="B19">
            <v>505</v>
          </cell>
        </row>
        <row r="20">
          <cell r="A20">
            <v>635</v>
          </cell>
          <cell r="B20">
            <v>505</v>
          </cell>
        </row>
        <row r="21">
          <cell r="A21">
            <v>681</v>
          </cell>
          <cell r="B21">
            <v>497</v>
          </cell>
        </row>
        <row r="22">
          <cell r="A22">
            <v>727</v>
          </cell>
          <cell r="B22">
            <v>489</v>
          </cell>
        </row>
        <row r="23">
          <cell r="A23">
            <v>774</v>
          </cell>
          <cell r="B23">
            <v>482</v>
          </cell>
        </row>
        <row r="24">
          <cell r="A24">
            <v>799</v>
          </cell>
          <cell r="B24">
            <v>489</v>
          </cell>
        </row>
        <row r="25">
          <cell r="A25">
            <v>824</v>
          </cell>
          <cell r="B25">
            <v>496</v>
          </cell>
        </row>
        <row r="26">
          <cell r="A26">
            <v>848</v>
          </cell>
          <cell r="B26">
            <v>504</v>
          </cell>
        </row>
        <row r="27">
          <cell r="A27">
            <v>894</v>
          </cell>
          <cell r="B27">
            <v>503</v>
          </cell>
        </row>
        <row r="28">
          <cell r="A28">
            <v>940</v>
          </cell>
          <cell r="B28">
            <v>502</v>
          </cell>
        </row>
        <row r="29">
          <cell r="A29">
            <v>986</v>
          </cell>
          <cell r="B29">
            <v>500</v>
          </cell>
        </row>
        <row r="30">
          <cell r="A30">
            <v>1072</v>
          </cell>
          <cell r="B30">
            <v>533</v>
          </cell>
        </row>
        <row r="31">
          <cell r="A31">
            <v>1158</v>
          </cell>
          <cell r="B31">
            <v>566</v>
          </cell>
        </row>
        <row r="32">
          <cell r="A32">
            <v>1245</v>
          </cell>
          <cell r="B32">
            <v>600</v>
          </cell>
        </row>
        <row r="33">
          <cell r="A33">
            <v>1371</v>
          </cell>
          <cell r="B33">
            <v>600</v>
          </cell>
        </row>
        <row r="34">
          <cell r="A34">
            <v>1497</v>
          </cell>
          <cell r="B34">
            <v>600</v>
          </cell>
        </row>
        <row r="35">
          <cell r="A35">
            <v>1623</v>
          </cell>
          <cell r="B35">
            <v>600</v>
          </cell>
        </row>
        <row r="36">
          <cell r="A36">
            <v>1639</v>
          </cell>
          <cell r="B36">
            <v>600</v>
          </cell>
        </row>
        <row r="37">
          <cell r="A37">
            <v>1655</v>
          </cell>
          <cell r="B37">
            <v>600</v>
          </cell>
        </row>
        <row r="38">
          <cell r="A38">
            <v>1671</v>
          </cell>
          <cell r="B38">
            <v>600</v>
          </cell>
        </row>
        <row r="39">
          <cell r="A39">
            <v>1671</v>
          </cell>
          <cell r="B39">
            <v>600</v>
          </cell>
        </row>
        <row r="40">
          <cell r="A40">
            <v>1671</v>
          </cell>
          <cell r="B40">
            <v>600</v>
          </cell>
        </row>
        <row r="41">
          <cell r="A41">
            <v>1670</v>
          </cell>
          <cell r="B41">
            <v>600</v>
          </cell>
        </row>
        <row r="42">
          <cell r="A42">
            <v>1672</v>
          </cell>
          <cell r="B42">
            <v>667</v>
          </cell>
        </row>
        <row r="43">
          <cell r="A43">
            <v>1674</v>
          </cell>
          <cell r="B43">
            <v>734</v>
          </cell>
        </row>
        <row r="44">
          <cell r="A44">
            <v>1675</v>
          </cell>
          <cell r="B44">
            <v>800</v>
          </cell>
        </row>
        <row r="45">
          <cell r="A45">
            <v>1906</v>
          </cell>
          <cell r="B45">
            <v>933</v>
          </cell>
        </row>
        <row r="46">
          <cell r="A46">
            <v>2137</v>
          </cell>
          <cell r="B46">
            <v>1066</v>
          </cell>
        </row>
        <row r="47">
          <cell r="A47">
            <v>2367</v>
          </cell>
          <cell r="B47">
            <v>1200</v>
          </cell>
        </row>
        <row r="48">
          <cell r="A48">
            <v>2209</v>
          </cell>
          <cell r="B48">
            <v>1333</v>
          </cell>
        </row>
        <row r="49">
          <cell r="A49">
            <v>2051</v>
          </cell>
          <cell r="B49">
            <v>1466</v>
          </cell>
        </row>
        <row r="50">
          <cell r="A50">
            <v>1892</v>
          </cell>
          <cell r="B50">
            <v>1600</v>
          </cell>
        </row>
        <row r="51">
          <cell r="A51">
            <v>2058</v>
          </cell>
          <cell r="B51">
            <v>1733</v>
          </cell>
        </row>
        <row r="52">
          <cell r="A52">
            <v>2224</v>
          </cell>
          <cell r="B52">
            <v>1866</v>
          </cell>
        </row>
        <row r="53">
          <cell r="A53">
            <v>2390</v>
          </cell>
          <cell r="B53">
            <v>2000</v>
          </cell>
        </row>
        <row r="54">
          <cell r="A54">
            <v>2260</v>
          </cell>
          <cell r="B54">
            <v>2000</v>
          </cell>
        </row>
        <row r="55">
          <cell r="A55">
            <v>2130</v>
          </cell>
          <cell r="B55">
            <v>2000</v>
          </cell>
        </row>
        <row r="56">
          <cell r="A56">
            <v>2000</v>
          </cell>
          <cell r="B56">
            <v>2000</v>
          </cell>
        </row>
        <row r="57">
          <cell r="A57">
            <v>2043</v>
          </cell>
          <cell r="B57">
            <v>2000</v>
          </cell>
        </row>
        <row r="58">
          <cell r="A58">
            <v>2086</v>
          </cell>
          <cell r="B58">
            <v>2000</v>
          </cell>
        </row>
        <row r="59">
          <cell r="A59">
            <v>2130</v>
          </cell>
          <cell r="B59">
            <v>2000</v>
          </cell>
        </row>
        <row r="60">
          <cell r="A60">
            <v>2022</v>
          </cell>
          <cell r="B60">
            <v>2000</v>
          </cell>
        </row>
        <row r="61">
          <cell r="A61">
            <v>1914</v>
          </cell>
          <cell r="B61">
            <v>2000</v>
          </cell>
        </row>
        <row r="62">
          <cell r="A62">
            <v>1806</v>
          </cell>
          <cell r="B62">
            <v>2000</v>
          </cell>
        </row>
        <row r="63">
          <cell r="A63">
            <v>1806</v>
          </cell>
          <cell r="B63">
            <v>2000</v>
          </cell>
        </row>
        <row r="64">
          <cell r="A64">
            <v>1806</v>
          </cell>
          <cell r="B64">
            <v>2000</v>
          </cell>
        </row>
        <row r="65">
          <cell r="A65">
            <v>1806</v>
          </cell>
          <cell r="B65">
            <v>2000</v>
          </cell>
        </row>
        <row r="66">
          <cell r="A66">
            <v>1751</v>
          </cell>
          <cell r="B66">
            <v>2000</v>
          </cell>
        </row>
        <row r="67">
          <cell r="A67">
            <v>1696</v>
          </cell>
          <cell r="B67">
            <v>2000</v>
          </cell>
        </row>
        <row r="68">
          <cell r="A68">
            <v>1640</v>
          </cell>
          <cell r="B68">
            <v>2000</v>
          </cell>
        </row>
        <row r="69">
          <cell r="A69">
            <v>1535</v>
          </cell>
          <cell r="B69">
            <v>2000</v>
          </cell>
        </row>
        <row r="70">
          <cell r="A70">
            <v>1430</v>
          </cell>
          <cell r="B70">
            <v>2000</v>
          </cell>
        </row>
        <row r="71">
          <cell r="A71">
            <v>1324</v>
          </cell>
          <cell r="B71">
            <v>2000</v>
          </cell>
        </row>
        <row r="72">
          <cell r="A72">
            <v>1292</v>
          </cell>
          <cell r="B72">
            <v>2000</v>
          </cell>
        </row>
        <row r="73">
          <cell r="A73">
            <v>1260</v>
          </cell>
          <cell r="B73">
            <v>2000</v>
          </cell>
        </row>
        <row r="74">
          <cell r="A74">
            <v>1227</v>
          </cell>
          <cell r="B74">
            <v>2000</v>
          </cell>
        </row>
        <row r="75">
          <cell r="A75">
            <v>1205</v>
          </cell>
          <cell r="B75">
            <v>2000</v>
          </cell>
        </row>
        <row r="76">
          <cell r="A76">
            <v>1183</v>
          </cell>
          <cell r="B76">
            <v>2000</v>
          </cell>
        </row>
        <row r="77">
          <cell r="A77">
            <v>1162</v>
          </cell>
          <cell r="B77">
            <v>2000</v>
          </cell>
        </row>
        <row r="78">
          <cell r="A78">
            <v>1141</v>
          </cell>
          <cell r="B78">
            <v>2000</v>
          </cell>
        </row>
        <row r="79">
          <cell r="A79">
            <v>1120</v>
          </cell>
          <cell r="B79">
            <v>2000</v>
          </cell>
        </row>
        <row r="80">
          <cell r="A80">
            <v>1098</v>
          </cell>
          <cell r="B80">
            <v>2000</v>
          </cell>
        </row>
        <row r="81">
          <cell r="A81">
            <v>1076</v>
          </cell>
          <cell r="B81">
            <v>2000</v>
          </cell>
        </row>
        <row r="82">
          <cell r="A82">
            <v>1054</v>
          </cell>
          <cell r="B82">
            <v>2000</v>
          </cell>
        </row>
        <row r="83">
          <cell r="A83">
            <v>1033</v>
          </cell>
          <cell r="B83">
            <v>2000</v>
          </cell>
        </row>
        <row r="84">
          <cell r="A84">
            <v>1001</v>
          </cell>
          <cell r="B84">
            <v>2000</v>
          </cell>
        </row>
        <row r="85">
          <cell r="A85">
            <v>969</v>
          </cell>
          <cell r="B85">
            <v>2000</v>
          </cell>
        </row>
        <row r="86">
          <cell r="A86">
            <v>936</v>
          </cell>
          <cell r="B86">
            <v>2000</v>
          </cell>
        </row>
        <row r="87">
          <cell r="A87">
            <v>793</v>
          </cell>
          <cell r="B87">
            <v>1745</v>
          </cell>
        </row>
        <row r="88">
          <cell r="A88">
            <v>650</v>
          </cell>
          <cell r="B88">
            <v>1490</v>
          </cell>
        </row>
        <row r="89">
          <cell r="A89">
            <v>506</v>
          </cell>
          <cell r="B89">
            <v>1235</v>
          </cell>
        </row>
        <row r="90">
          <cell r="A90">
            <v>500</v>
          </cell>
          <cell r="B90">
            <v>1030</v>
          </cell>
        </row>
        <row r="91">
          <cell r="A91">
            <v>494</v>
          </cell>
          <cell r="B91">
            <v>825</v>
          </cell>
        </row>
        <row r="92">
          <cell r="A92">
            <v>487</v>
          </cell>
          <cell r="B92">
            <v>620</v>
          </cell>
        </row>
        <row r="93">
          <cell r="A93">
            <v>515</v>
          </cell>
          <cell r="B93">
            <v>571</v>
          </cell>
        </row>
        <row r="94">
          <cell r="A94">
            <v>543</v>
          </cell>
          <cell r="B94">
            <v>522</v>
          </cell>
        </row>
        <row r="95">
          <cell r="A95">
            <v>572</v>
          </cell>
          <cell r="B95">
            <v>472</v>
          </cell>
        </row>
        <row r="96">
          <cell r="A96">
            <v>561</v>
          </cell>
          <cell r="B96">
            <v>472</v>
          </cell>
        </row>
        <row r="97">
          <cell r="A97">
            <v>550</v>
          </cell>
          <cell r="B97">
            <v>472</v>
          </cell>
        </row>
        <row r="98">
          <cell r="A98">
            <v>539</v>
          </cell>
          <cell r="B98">
            <v>472</v>
          </cell>
        </row>
        <row r="99">
          <cell r="A99">
            <v>517</v>
          </cell>
          <cell r="B99">
            <v>472</v>
          </cell>
        </row>
        <row r="100">
          <cell r="A100">
            <v>495</v>
          </cell>
          <cell r="B100">
            <v>472</v>
          </cell>
        </row>
        <row r="101">
          <cell r="A101">
            <v>472</v>
          </cell>
          <cell r="B101">
            <v>472</v>
          </cell>
        </row>
        <row r="102">
          <cell r="A102">
            <v>483</v>
          </cell>
          <cell r="B102">
            <v>472</v>
          </cell>
        </row>
        <row r="103">
          <cell r="A103">
            <v>494</v>
          </cell>
          <cell r="B103">
            <v>472</v>
          </cell>
        </row>
        <row r="104">
          <cell r="A104">
            <v>505</v>
          </cell>
          <cell r="B104">
            <v>472</v>
          </cell>
        </row>
        <row r="105">
          <cell r="A105">
            <v>482</v>
          </cell>
          <cell r="B105">
            <v>449</v>
          </cell>
        </row>
        <row r="106">
          <cell r="A106">
            <v>459</v>
          </cell>
          <cell r="B106">
            <v>426</v>
          </cell>
        </row>
        <row r="107">
          <cell r="A107">
            <v>437</v>
          </cell>
          <cell r="B107">
            <v>403</v>
          </cell>
        </row>
        <row r="108">
          <cell r="A108">
            <v>401</v>
          </cell>
          <cell r="B108">
            <v>390</v>
          </cell>
        </row>
        <row r="109">
          <cell r="A109">
            <v>365</v>
          </cell>
          <cell r="B109">
            <v>377</v>
          </cell>
        </row>
        <row r="110">
          <cell r="A110">
            <v>330</v>
          </cell>
          <cell r="B110">
            <v>363</v>
          </cell>
        </row>
      </sheetData>
      <sheetData sheetId="3">
        <row r="2">
          <cell r="A2">
            <v>308</v>
          </cell>
          <cell r="B2">
            <v>208</v>
          </cell>
        </row>
        <row r="3">
          <cell r="A3">
            <v>308</v>
          </cell>
          <cell r="B3">
            <v>208</v>
          </cell>
        </row>
        <row r="4">
          <cell r="A4">
            <v>308</v>
          </cell>
          <cell r="B4">
            <v>208</v>
          </cell>
        </row>
        <row r="5">
          <cell r="A5">
            <v>308</v>
          </cell>
          <cell r="B5">
            <v>208</v>
          </cell>
        </row>
        <row r="6">
          <cell r="A6">
            <v>319</v>
          </cell>
          <cell r="B6">
            <v>208</v>
          </cell>
        </row>
        <row r="7">
          <cell r="A7">
            <v>330</v>
          </cell>
          <cell r="B7">
            <v>208</v>
          </cell>
        </row>
        <row r="8">
          <cell r="A8">
            <v>341</v>
          </cell>
          <cell r="B8">
            <v>208</v>
          </cell>
        </row>
        <row r="9">
          <cell r="A9">
            <v>397</v>
          </cell>
          <cell r="B9">
            <v>208</v>
          </cell>
        </row>
        <row r="10">
          <cell r="A10">
            <v>453</v>
          </cell>
          <cell r="B10">
            <v>208</v>
          </cell>
        </row>
        <row r="11">
          <cell r="A11">
            <v>508</v>
          </cell>
          <cell r="B11">
            <v>208</v>
          </cell>
        </row>
        <row r="12">
          <cell r="A12">
            <v>481</v>
          </cell>
          <cell r="B12">
            <v>171</v>
          </cell>
        </row>
        <row r="13">
          <cell r="A13">
            <v>454</v>
          </cell>
          <cell r="B13">
            <v>134</v>
          </cell>
        </row>
        <row r="14">
          <cell r="A14">
            <v>428</v>
          </cell>
          <cell r="B14">
            <v>97</v>
          </cell>
        </row>
        <row r="15">
          <cell r="A15">
            <v>437</v>
          </cell>
          <cell r="B15">
            <v>97</v>
          </cell>
        </row>
        <row r="16">
          <cell r="A16">
            <v>446</v>
          </cell>
          <cell r="B16">
            <v>97</v>
          </cell>
        </row>
        <row r="17">
          <cell r="A17">
            <v>454</v>
          </cell>
          <cell r="B17">
            <v>97</v>
          </cell>
        </row>
        <row r="18">
          <cell r="A18">
            <v>534</v>
          </cell>
          <cell r="B18">
            <v>134</v>
          </cell>
        </row>
        <row r="19">
          <cell r="A19">
            <v>614</v>
          </cell>
          <cell r="B19">
            <v>171</v>
          </cell>
        </row>
        <row r="20">
          <cell r="A20">
            <v>693</v>
          </cell>
          <cell r="B20">
            <v>207</v>
          </cell>
        </row>
        <row r="21">
          <cell r="A21">
            <v>768</v>
          </cell>
          <cell r="B21">
            <v>249</v>
          </cell>
        </row>
        <row r="22">
          <cell r="A22">
            <v>843</v>
          </cell>
          <cell r="B22">
            <v>291</v>
          </cell>
        </row>
        <row r="23">
          <cell r="A23">
            <v>917</v>
          </cell>
          <cell r="B23">
            <v>334</v>
          </cell>
        </row>
        <row r="24">
          <cell r="A24">
            <v>944</v>
          </cell>
          <cell r="B24">
            <v>458</v>
          </cell>
        </row>
        <row r="25">
          <cell r="A25">
            <v>971</v>
          </cell>
          <cell r="B25">
            <v>582</v>
          </cell>
        </row>
        <row r="26">
          <cell r="A26">
            <v>999</v>
          </cell>
          <cell r="B26">
            <v>707</v>
          </cell>
        </row>
        <row r="27">
          <cell r="A27">
            <v>1115</v>
          </cell>
          <cell r="B27">
            <v>758</v>
          </cell>
        </row>
        <row r="28">
          <cell r="A28">
            <v>1231</v>
          </cell>
          <cell r="B28">
            <v>809</v>
          </cell>
        </row>
        <row r="29">
          <cell r="A29">
            <v>1346</v>
          </cell>
          <cell r="B29">
            <v>860</v>
          </cell>
        </row>
        <row r="30">
          <cell r="A30">
            <v>1397</v>
          </cell>
          <cell r="B30">
            <v>976</v>
          </cell>
        </row>
        <row r="31">
          <cell r="A31">
            <v>1448</v>
          </cell>
          <cell r="B31">
            <v>1092</v>
          </cell>
        </row>
        <row r="32">
          <cell r="A32">
            <v>1499</v>
          </cell>
          <cell r="B32">
            <v>1207</v>
          </cell>
        </row>
        <row r="33">
          <cell r="A33">
            <v>1564</v>
          </cell>
          <cell r="B33">
            <v>1207</v>
          </cell>
        </row>
        <row r="34">
          <cell r="A34">
            <v>1629</v>
          </cell>
          <cell r="B34">
            <v>1207</v>
          </cell>
        </row>
        <row r="35">
          <cell r="A35">
            <v>1693</v>
          </cell>
          <cell r="B35">
            <v>1207</v>
          </cell>
        </row>
        <row r="36">
          <cell r="A36">
            <v>1661</v>
          </cell>
          <cell r="B36">
            <v>1207</v>
          </cell>
        </row>
        <row r="37">
          <cell r="A37">
            <v>1629</v>
          </cell>
          <cell r="B37">
            <v>1207</v>
          </cell>
        </row>
        <row r="38">
          <cell r="A38">
            <v>1596</v>
          </cell>
          <cell r="B38">
            <v>1207</v>
          </cell>
        </row>
        <row r="39">
          <cell r="A39">
            <v>1596</v>
          </cell>
          <cell r="B39">
            <v>1207</v>
          </cell>
        </row>
        <row r="40">
          <cell r="A40">
            <v>1596</v>
          </cell>
          <cell r="B40">
            <v>1207</v>
          </cell>
        </row>
        <row r="41">
          <cell r="A41">
            <v>1596</v>
          </cell>
          <cell r="B41">
            <v>1207</v>
          </cell>
        </row>
        <row r="42">
          <cell r="A42">
            <v>1661</v>
          </cell>
          <cell r="B42">
            <v>1207</v>
          </cell>
        </row>
        <row r="43">
          <cell r="A43">
            <v>1726</v>
          </cell>
          <cell r="B43">
            <v>1207</v>
          </cell>
        </row>
        <row r="44">
          <cell r="A44">
            <v>1790</v>
          </cell>
          <cell r="B44">
            <v>1207</v>
          </cell>
        </row>
        <row r="45">
          <cell r="A45">
            <v>1725</v>
          </cell>
          <cell r="B45">
            <v>1207</v>
          </cell>
        </row>
        <row r="46">
          <cell r="A46">
            <v>1660</v>
          </cell>
          <cell r="B46">
            <v>1207</v>
          </cell>
        </row>
        <row r="47">
          <cell r="A47">
            <v>1596</v>
          </cell>
          <cell r="B47">
            <v>1207</v>
          </cell>
        </row>
        <row r="48">
          <cell r="A48">
            <v>1596</v>
          </cell>
          <cell r="B48">
            <v>1207</v>
          </cell>
        </row>
        <row r="49">
          <cell r="A49">
            <v>1596</v>
          </cell>
          <cell r="B49">
            <v>1207</v>
          </cell>
        </row>
        <row r="50">
          <cell r="A50">
            <v>1596</v>
          </cell>
          <cell r="B50">
            <v>1207</v>
          </cell>
        </row>
        <row r="51">
          <cell r="A51">
            <v>1564</v>
          </cell>
          <cell r="B51">
            <v>1207</v>
          </cell>
        </row>
        <row r="52">
          <cell r="A52">
            <v>1532</v>
          </cell>
          <cell r="B52">
            <v>1207</v>
          </cell>
        </row>
        <row r="53">
          <cell r="A53">
            <v>1499</v>
          </cell>
          <cell r="B53">
            <v>1207</v>
          </cell>
        </row>
        <row r="54">
          <cell r="A54">
            <v>1434</v>
          </cell>
          <cell r="B54">
            <v>1207</v>
          </cell>
        </row>
        <row r="55">
          <cell r="A55">
            <v>1369</v>
          </cell>
          <cell r="B55">
            <v>1207</v>
          </cell>
        </row>
        <row r="56">
          <cell r="A56">
            <v>1304</v>
          </cell>
          <cell r="B56">
            <v>1207</v>
          </cell>
        </row>
        <row r="57">
          <cell r="A57">
            <v>1336</v>
          </cell>
          <cell r="B57">
            <v>1207</v>
          </cell>
        </row>
        <row r="58">
          <cell r="A58">
            <v>1368</v>
          </cell>
          <cell r="B58">
            <v>1207</v>
          </cell>
        </row>
        <row r="59">
          <cell r="A59">
            <v>1401</v>
          </cell>
          <cell r="B59">
            <v>1207</v>
          </cell>
        </row>
        <row r="60">
          <cell r="A60">
            <v>1336</v>
          </cell>
          <cell r="B60">
            <v>1207</v>
          </cell>
        </row>
        <row r="61">
          <cell r="A61">
            <v>1271</v>
          </cell>
          <cell r="B61">
            <v>1207</v>
          </cell>
        </row>
        <row r="62">
          <cell r="A62">
            <v>1207</v>
          </cell>
          <cell r="B62">
            <v>1207</v>
          </cell>
        </row>
        <row r="63">
          <cell r="A63">
            <v>1239</v>
          </cell>
          <cell r="B63">
            <v>1207</v>
          </cell>
        </row>
        <row r="64">
          <cell r="A64">
            <v>1271</v>
          </cell>
          <cell r="B64">
            <v>1207</v>
          </cell>
        </row>
        <row r="65">
          <cell r="A65">
            <v>1304</v>
          </cell>
          <cell r="B65">
            <v>1207</v>
          </cell>
        </row>
        <row r="66">
          <cell r="A66">
            <v>1230</v>
          </cell>
          <cell r="B66">
            <v>1198</v>
          </cell>
        </row>
        <row r="67">
          <cell r="A67">
            <v>1156</v>
          </cell>
          <cell r="B67">
            <v>1189</v>
          </cell>
        </row>
        <row r="68">
          <cell r="A68">
            <v>1083</v>
          </cell>
          <cell r="B68">
            <v>1180</v>
          </cell>
        </row>
        <row r="69">
          <cell r="A69">
            <v>1055</v>
          </cell>
          <cell r="B69">
            <v>1152</v>
          </cell>
        </row>
        <row r="70">
          <cell r="A70">
            <v>1027</v>
          </cell>
          <cell r="B70">
            <v>1124</v>
          </cell>
        </row>
        <row r="71">
          <cell r="A71">
            <v>1000</v>
          </cell>
          <cell r="B71">
            <v>1097</v>
          </cell>
        </row>
        <row r="72">
          <cell r="A72">
            <v>968</v>
          </cell>
          <cell r="B72">
            <v>1097</v>
          </cell>
        </row>
        <row r="73">
          <cell r="A73">
            <v>936</v>
          </cell>
          <cell r="B73">
            <v>1097</v>
          </cell>
        </row>
        <row r="74">
          <cell r="A74">
            <v>903</v>
          </cell>
          <cell r="B74">
            <v>1097</v>
          </cell>
        </row>
        <row r="75">
          <cell r="A75">
            <v>903</v>
          </cell>
          <cell r="B75">
            <v>1097</v>
          </cell>
        </row>
        <row r="76">
          <cell r="A76">
            <v>903</v>
          </cell>
          <cell r="B76">
            <v>1097</v>
          </cell>
        </row>
        <row r="77">
          <cell r="A77">
            <v>903</v>
          </cell>
          <cell r="B77">
            <v>1097</v>
          </cell>
        </row>
        <row r="78">
          <cell r="A78">
            <v>870</v>
          </cell>
          <cell r="B78">
            <v>1097</v>
          </cell>
        </row>
        <row r="79">
          <cell r="A79">
            <v>837</v>
          </cell>
          <cell r="B79">
            <v>1097</v>
          </cell>
        </row>
        <row r="80">
          <cell r="A80">
            <v>805</v>
          </cell>
          <cell r="B80">
            <v>1097</v>
          </cell>
        </row>
        <row r="81">
          <cell r="A81">
            <v>805</v>
          </cell>
          <cell r="B81">
            <v>1097</v>
          </cell>
        </row>
        <row r="82">
          <cell r="A82">
            <v>805</v>
          </cell>
          <cell r="B82">
            <v>1097</v>
          </cell>
        </row>
        <row r="83">
          <cell r="A83">
            <v>805</v>
          </cell>
          <cell r="B83">
            <v>1097</v>
          </cell>
        </row>
        <row r="84">
          <cell r="A84">
            <v>773</v>
          </cell>
          <cell r="B84">
            <v>1097</v>
          </cell>
        </row>
        <row r="85">
          <cell r="A85">
            <v>741</v>
          </cell>
          <cell r="B85">
            <v>1097</v>
          </cell>
        </row>
        <row r="86">
          <cell r="A86">
            <v>708</v>
          </cell>
          <cell r="B86">
            <v>1097</v>
          </cell>
        </row>
        <row r="87">
          <cell r="A87">
            <v>759</v>
          </cell>
          <cell r="B87">
            <v>1133</v>
          </cell>
        </row>
        <row r="88">
          <cell r="A88">
            <v>810</v>
          </cell>
          <cell r="B88">
            <v>1169</v>
          </cell>
        </row>
        <row r="89">
          <cell r="A89">
            <v>861</v>
          </cell>
          <cell r="B89">
            <v>1205</v>
          </cell>
        </row>
        <row r="90">
          <cell r="A90">
            <v>861</v>
          </cell>
          <cell r="B90">
            <v>1205</v>
          </cell>
        </row>
        <row r="91">
          <cell r="A91">
            <v>861</v>
          </cell>
          <cell r="B91">
            <v>1205</v>
          </cell>
        </row>
        <row r="92">
          <cell r="A92">
            <v>861</v>
          </cell>
          <cell r="B92">
            <v>1205</v>
          </cell>
        </row>
        <row r="93">
          <cell r="A93">
            <v>781</v>
          </cell>
          <cell r="B93">
            <v>1205</v>
          </cell>
        </row>
        <row r="94">
          <cell r="A94">
            <v>701</v>
          </cell>
          <cell r="B94">
            <v>1205</v>
          </cell>
        </row>
        <row r="95">
          <cell r="A95">
            <v>622</v>
          </cell>
          <cell r="B95">
            <v>1205</v>
          </cell>
        </row>
        <row r="96">
          <cell r="A96">
            <v>719</v>
          </cell>
          <cell r="B96">
            <v>1205</v>
          </cell>
        </row>
        <row r="97">
          <cell r="A97">
            <v>816</v>
          </cell>
          <cell r="B97">
            <v>1205</v>
          </cell>
        </row>
        <row r="98">
          <cell r="A98">
            <v>913</v>
          </cell>
          <cell r="B98">
            <v>1205</v>
          </cell>
        </row>
        <row r="99">
          <cell r="A99">
            <v>848</v>
          </cell>
          <cell r="B99">
            <v>1205</v>
          </cell>
        </row>
        <row r="100">
          <cell r="A100">
            <v>783</v>
          </cell>
          <cell r="B100">
            <v>1205</v>
          </cell>
        </row>
        <row r="101">
          <cell r="A101">
            <v>719</v>
          </cell>
          <cell r="B101">
            <v>1205</v>
          </cell>
        </row>
        <row r="102">
          <cell r="A102">
            <v>698</v>
          </cell>
          <cell r="B102">
            <v>1205</v>
          </cell>
        </row>
        <row r="103">
          <cell r="A103">
            <v>677</v>
          </cell>
          <cell r="B103">
            <v>1205</v>
          </cell>
        </row>
        <row r="104">
          <cell r="A104">
            <v>655</v>
          </cell>
          <cell r="B104">
            <v>1205</v>
          </cell>
        </row>
        <row r="105">
          <cell r="A105">
            <v>610</v>
          </cell>
          <cell r="B105">
            <v>1205</v>
          </cell>
        </row>
        <row r="106">
          <cell r="A106">
            <v>565</v>
          </cell>
          <cell r="B106">
            <v>1205</v>
          </cell>
        </row>
        <row r="107">
          <cell r="A107">
            <v>519</v>
          </cell>
          <cell r="B107">
            <v>1205</v>
          </cell>
        </row>
        <row r="108">
          <cell r="A108">
            <v>581</v>
          </cell>
          <cell r="B108">
            <v>1205</v>
          </cell>
        </row>
        <row r="109">
          <cell r="A109">
            <v>643</v>
          </cell>
          <cell r="B109">
            <v>1205</v>
          </cell>
        </row>
        <row r="110">
          <cell r="A110">
            <v>705</v>
          </cell>
          <cell r="B110">
            <v>1205</v>
          </cell>
        </row>
        <row r="111">
          <cell r="A111">
            <v>672</v>
          </cell>
          <cell r="B111">
            <v>1205</v>
          </cell>
        </row>
        <row r="112">
          <cell r="A112">
            <v>639</v>
          </cell>
          <cell r="B112">
            <v>1205</v>
          </cell>
        </row>
        <row r="113">
          <cell r="A113">
            <v>605</v>
          </cell>
          <cell r="B113">
            <v>1205</v>
          </cell>
        </row>
        <row r="114">
          <cell r="A114">
            <v>605</v>
          </cell>
          <cell r="B114">
            <v>1205</v>
          </cell>
        </row>
        <row r="115">
          <cell r="A115">
            <v>605</v>
          </cell>
          <cell r="B115">
            <v>1205</v>
          </cell>
        </row>
        <row r="116">
          <cell r="A116">
            <v>605</v>
          </cell>
          <cell r="B116">
            <v>1205</v>
          </cell>
        </row>
        <row r="117">
          <cell r="A117">
            <v>604</v>
          </cell>
          <cell r="B117">
            <v>904</v>
          </cell>
        </row>
        <row r="118">
          <cell r="A118">
            <v>603</v>
          </cell>
          <cell r="B118">
            <v>603</v>
          </cell>
        </row>
        <row r="119">
          <cell r="A119">
            <v>602</v>
          </cell>
          <cell r="B119">
            <v>302</v>
          </cell>
        </row>
        <row r="120">
          <cell r="A120">
            <v>480</v>
          </cell>
          <cell r="B120">
            <v>236</v>
          </cell>
        </row>
        <row r="121">
          <cell r="A121">
            <v>358</v>
          </cell>
          <cell r="B121">
            <v>170</v>
          </cell>
        </row>
        <row r="122">
          <cell r="A122">
            <v>236</v>
          </cell>
          <cell r="B122">
            <v>103</v>
          </cell>
        </row>
        <row r="123">
          <cell r="A123">
            <v>270</v>
          </cell>
          <cell r="B123">
            <v>137</v>
          </cell>
        </row>
        <row r="124">
          <cell r="A124">
            <v>304</v>
          </cell>
          <cell r="B124">
            <v>171</v>
          </cell>
        </row>
        <row r="125">
          <cell r="A125">
            <v>339</v>
          </cell>
          <cell r="B125">
            <v>206</v>
          </cell>
        </row>
        <row r="126">
          <cell r="A126">
            <v>350</v>
          </cell>
          <cell r="B126">
            <v>206</v>
          </cell>
        </row>
        <row r="127">
          <cell r="A127">
            <v>361</v>
          </cell>
          <cell r="B127">
            <v>206</v>
          </cell>
        </row>
        <row r="128">
          <cell r="A128">
            <v>373</v>
          </cell>
          <cell r="B128">
            <v>206</v>
          </cell>
        </row>
        <row r="129">
          <cell r="A129">
            <v>351</v>
          </cell>
          <cell r="B129">
            <v>206</v>
          </cell>
        </row>
        <row r="130">
          <cell r="A130">
            <v>329</v>
          </cell>
          <cell r="B130">
            <v>206</v>
          </cell>
        </row>
        <row r="131">
          <cell r="A131">
            <v>306</v>
          </cell>
          <cell r="B131">
            <v>206</v>
          </cell>
        </row>
        <row r="132">
          <cell r="A132">
            <v>306</v>
          </cell>
          <cell r="B132">
            <v>206</v>
          </cell>
        </row>
        <row r="133">
          <cell r="A133">
            <v>306</v>
          </cell>
          <cell r="B133">
            <v>206</v>
          </cell>
        </row>
        <row r="134">
          <cell r="A134">
            <v>306</v>
          </cell>
          <cell r="B134">
            <v>206</v>
          </cell>
        </row>
      </sheetData>
      <sheetData sheetId="4">
        <row r="2">
          <cell r="A2">
            <v>200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00613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10322"/>
      <sheetName val="19910330"/>
    </sheetNames>
    <sheetDataSet>
      <sheetData sheetId="0">
        <row r="2">
          <cell r="A2">
            <v>85</v>
          </cell>
          <cell r="B2">
            <v>200</v>
          </cell>
        </row>
        <row r="3">
          <cell r="A3">
            <v>85</v>
          </cell>
          <cell r="B3">
            <v>200</v>
          </cell>
        </row>
        <row r="4">
          <cell r="A4">
            <v>85</v>
          </cell>
          <cell r="B4">
            <v>200</v>
          </cell>
        </row>
        <row r="5">
          <cell r="A5">
            <v>85</v>
          </cell>
          <cell r="B5">
            <v>200</v>
          </cell>
        </row>
        <row r="6">
          <cell r="A6">
            <v>162</v>
          </cell>
          <cell r="B6">
            <v>200</v>
          </cell>
        </row>
        <row r="7">
          <cell r="A7">
            <v>239</v>
          </cell>
          <cell r="B7">
            <v>200</v>
          </cell>
        </row>
        <row r="8">
          <cell r="A8">
            <v>315</v>
          </cell>
          <cell r="B8">
            <v>200</v>
          </cell>
        </row>
        <row r="9">
          <cell r="A9">
            <v>323</v>
          </cell>
          <cell r="B9">
            <v>200</v>
          </cell>
        </row>
        <row r="10">
          <cell r="A10">
            <v>331</v>
          </cell>
          <cell r="B10">
            <v>200</v>
          </cell>
        </row>
        <row r="11">
          <cell r="A11">
            <v>340</v>
          </cell>
          <cell r="B11">
            <v>200</v>
          </cell>
        </row>
        <row r="12">
          <cell r="A12">
            <v>407</v>
          </cell>
          <cell r="B12">
            <v>200</v>
          </cell>
        </row>
        <row r="13">
          <cell r="A13">
            <v>474</v>
          </cell>
          <cell r="B13">
            <v>200</v>
          </cell>
        </row>
        <row r="14">
          <cell r="A14">
            <v>540</v>
          </cell>
          <cell r="B14">
            <v>200</v>
          </cell>
        </row>
        <row r="15">
          <cell r="A15">
            <v>690</v>
          </cell>
          <cell r="B15">
            <v>213</v>
          </cell>
        </row>
        <row r="16">
          <cell r="A16">
            <v>840</v>
          </cell>
          <cell r="B16">
            <v>226</v>
          </cell>
        </row>
        <row r="17">
          <cell r="A17">
            <v>990</v>
          </cell>
          <cell r="B17">
            <v>240</v>
          </cell>
        </row>
        <row r="18">
          <cell r="A18">
            <v>1183</v>
          </cell>
          <cell r="B18">
            <v>267</v>
          </cell>
        </row>
        <row r="19">
          <cell r="A19">
            <v>1376</v>
          </cell>
          <cell r="B19">
            <v>294</v>
          </cell>
        </row>
        <row r="20">
          <cell r="A20">
            <v>1570</v>
          </cell>
          <cell r="B20">
            <v>320</v>
          </cell>
        </row>
        <row r="21">
          <cell r="A21">
            <v>1680</v>
          </cell>
          <cell r="B21">
            <v>307</v>
          </cell>
        </row>
        <row r="22">
          <cell r="A22">
            <v>1790</v>
          </cell>
          <cell r="B22">
            <v>294</v>
          </cell>
        </row>
        <row r="23">
          <cell r="A23">
            <v>1900</v>
          </cell>
          <cell r="B23">
            <v>280</v>
          </cell>
        </row>
        <row r="24">
          <cell r="A24">
            <v>1917</v>
          </cell>
          <cell r="B24">
            <v>280</v>
          </cell>
        </row>
        <row r="25">
          <cell r="A25">
            <v>1934</v>
          </cell>
          <cell r="B25">
            <v>280</v>
          </cell>
        </row>
        <row r="26">
          <cell r="A26">
            <v>1950</v>
          </cell>
          <cell r="B26">
            <v>280</v>
          </cell>
        </row>
        <row r="27">
          <cell r="A27">
            <v>1837</v>
          </cell>
          <cell r="B27">
            <v>280</v>
          </cell>
        </row>
        <row r="28">
          <cell r="A28">
            <v>1724</v>
          </cell>
          <cell r="B28">
            <v>280</v>
          </cell>
        </row>
        <row r="29">
          <cell r="A29">
            <v>1610</v>
          </cell>
          <cell r="B29">
            <v>280</v>
          </cell>
        </row>
        <row r="30">
          <cell r="A30">
            <v>1490</v>
          </cell>
          <cell r="B30">
            <v>280</v>
          </cell>
        </row>
        <row r="31">
          <cell r="A31">
            <v>1370</v>
          </cell>
          <cell r="B31">
            <v>280</v>
          </cell>
        </row>
        <row r="32">
          <cell r="A32">
            <v>1250</v>
          </cell>
          <cell r="B32">
            <v>280</v>
          </cell>
        </row>
        <row r="33">
          <cell r="A33">
            <v>1127</v>
          </cell>
          <cell r="B33">
            <v>280</v>
          </cell>
        </row>
        <row r="34">
          <cell r="A34">
            <v>1004</v>
          </cell>
          <cell r="B34">
            <v>280</v>
          </cell>
        </row>
        <row r="35">
          <cell r="A35">
            <v>880</v>
          </cell>
          <cell r="B35">
            <v>280</v>
          </cell>
        </row>
        <row r="36">
          <cell r="A36">
            <v>803</v>
          </cell>
          <cell r="B36">
            <v>280</v>
          </cell>
        </row>
        <row r="37">
          <cell r="A37">
            <v>726</v>
          </cell>
          <cell r="B37">
            <v>280</v>
          </cell>
        </row>
        <row r="38">
          <cell r="A38">
            <v>650</v>
          </cell>
          <cell r="B38">
            <v>280</v>
          </cell>
        </row>
        <row r="39">
          <cell r="A39">
            <v>617</v>
          </cell>
          <cell r="B39">
            <v>280</v>
          </cell>
        </row>
        <row r="40">
          <cell r="A40">
            <v>584</v>
          </cell>
          <cell r="B40">
            <v>280</v>
          </cell>
        </row>
        <row r="41">
          <cell r="A41">
            <v>550</v>
          </cell>
          <cell r="B41">
            <v>280</v>
          </cell>
        </row>
        <row r="42">
          <cell r="A42">
            <v>560</v>
          </cell>
          <cell r="B42">
            <v>280</v>
          </cell>
        </row>
        <row r="43">
          <cell r="A43">
            <v>570</v>
          </cell>
          <cell r="B43">
            <v>280</v>
          </cell>
        </row>
        <row r="44">
          <cell r="A44">
            <v>580</v>
          </cell>
          <cell r="B44">
            <v>280</v>
          </cell>
        </row>
        <row r="45">
          <cell r="A45">
            <v>537</v>
          </cell>
          <cell r="B45">
            <v>280</v>
          </cell>
        </row>
        <row r="46">
          <cell r="A46">
            <v>494</v>
          </cell>
          <cell r="B46">
            <v>280</v>
          </cell>
        </row>
        <row r="47">
          <cell r="A47">
            <v>450</v>
          </cell>
          <cell r="B47">
            <v>280</v>
          </cell>
        </row>
        <row r="48">
          <cell r="A48">
            <v>427</v>
          </cell>
          <cell r="B48">
            <v>280</v>
          </cell>
        </row>
        <row r="49">
          <cell r="A49">
            <v>404</v>
          </cell>
          <cell r="B49">
            <v>280</v>
          </cell>
        </row>
        <row r="50">
          <cell r="A50">
            <v>380</v>
          </cell>
          <cell r="B50">
            <v>280</v>
          </cell>
        </row>
        <row r="51">
          <cell r="A51">
            <v>380</v>
          </cell>
          <cell r="B51">
            <v>280</v>
          </cell>
        </row>
        <row r="52">
          <cell r="A52">
            <v>380</v>
          </cell>
          <cell r="B52">
            <v>280</v>
          </cell>
        </row>
        <row r="53">
          <cell r="A53">
            <v>380</v>
          </cell>
          <cell r="B53">
            <v>280</v>
          </cell>
        </row>
        <row r="54">
          <cell r="A54">
            <v>358</v>
          </cell>
          <cell r="B54">
            <v>280</v>
          </cell>
        </row>
        <row r="55">
          <cell r="A55">
            <v>336</v>
          </cell>
          <cell r="B55">
            <v>280</v>
          </cell>
        </row>
        <row r="56">
          <cell r="A56">
            <v>315</v>
          </cell>
          <cell r="B56">
            <v>280</v>
          </cell>
        </row>
        <row r="57">
          <cell r="A57">
            <v>315</v>
          </cell>
          <cell r="B57">
            <v>280</v>
          </cell>
        </row>
        <row r="58">
          <cell r="A58">
            <v>315</v>
          </cell>
          <cell r="B58">
            <v>280</v>
          </cell>
        </row>
        <row r="59">
          <cell r="A59">
            <v>315</v>
          </cell>
          <cell r="B59">
            <v>280</v>
          </cell>
        </row>
        <row r="60">
          <cell r="A60">
            <v>307</v>
          </cell>
          <cell r="B60">
            <v>260</v>
          </cell>
        </row>
        <row r="61">
          <cell r="A61">
            <v>299</v>
          </cell>
          <cell r="B61">
            <v>240</v>
          </cell>
        </row>
        <row r="62">
          <cell r="A62">
            <v>290</v>
          </cell>
          <cell r="B62">
            <v>220</v>
          </cell>
        </row>
        <row r="63">
          <cell r="A63">
            <v>300</v>
          </cell>
          <cell r="B63">
            <v>220</v>
          </cell>
        </row>
        <row r="64">
          <cell r="A64">
            <v>310</v>
          </cell>
          <cell r="B64">
            <v>220</v>
          </cell>
        </row>
        <row r="65">
          <cell r="A65">
            <v>320</v>
          </cell>
          <cell r="B65">
            <v>220</v>
          </cell>
        </row>
        <row r="66">
          <cell r="A66">
            <v>307</v>
          </cell>
          <cell r="B66">
            <v>240</v>
          </cell>
        </row>
        <row r="67">
          <cell r="A67">
            <v>294</v>
          </cell>
          <cell r="B67">
            <v>260</v>
          </cell>
        </row>
        <row r="68">
          <cell r="A68">
            <v>280</v>
          </cell>
          <cell r="B68">
            <v>280</v>
          </cell>
        </row>
        <row r="69">
          <cell r="A69">
            <v>280</v>
          </cell>
          <cell r="B69">
            <v>280</v>
          </cell>
        </row>
        <row r="70">
          <cell r="A70">
            <v>280</v>
          </cell>
          <cell r="B70">
            <v>280</v>
          </cell>
        </row>
        <row r="71">
          <cell r="A71">
            <v>280</v>
          </cell>
          <cell r="B71">
            <v>280</v>
          </cell>
        </row>
        <row r="72">
          <cell r="A72">
            <v>280</v>
          </cell>
          <cell r="B72">
            <v>280</v>
          </cell>
        </row>
        <row r="73">
          <cell r="A73">
            <v>280</v>
          </cell>
          <cell r="B73">
            <v>280</v>
          </cell>
        </row>
        <row r="74">
          <cell r="A74">
            <v>280</v>
          </cell>
          <cell r="B74">
            <v>280</v>
          </cell>
        </row>
        <row r="75">
          <cell r="A75">
            <v>292</v>
          </cell>
          <cell r="B75">
            <v>280</v>
          </cell>
        </row>
        <row r="76">
          <cell r="A76">
            <v>304</v>
          </cell>
          <cell r="B76">
            <v>280</v>
          </cell>
        </row>
        <row r="77">
          <cell r="A77">
            <v>315</v>
          </cell>
          <cell r="B77">
            <v>280</v>
          </cell>
        </row>
        <row r="78">
          <cell r="A78">
            <v>303</v>
          </cell>
          <cell r="B78">
            <v>280</v>
          </cell>
        </row>
        <row r="79">
          <cell r="A79">
            <v>291</v>
          </cell>
          <cell r="B79">
            <v>280</v>
          </cell>
        </row>
        <row r="80">
          <cell r="A80">
            <v>280</v>
          </cell>
          <cell r="B80">
            <v>280</v>
          </cell>
        </row>
        <row r="81">
          <cell r="A81">
            <v>292</v>
          </cell>
          <cell r="B81">
            <v>280</v>
          </cell>
        </row>
        <row r="82">
          <cell r="A82">
            <v>304</v>
          </cell>
          <cell r="B82">
            <v>280</v>
          </cell>
        </row>
        <row r="83">
          <cell r="A83">
            <v>315</v>
          </cell>
          <cell r="B83">
            <v>280</v>
          </cell>
        </row>
        <row r="84">
          <cell r="A84">
            <v>298</v>
          </cell>
          <cell r="B84">
            <v>280</v>
          </cell>
        </row>
        <row r="85">
          <cell r="A85">
            <v>281</v>
          </cell>
          <cell r="B85">
            <v>280</v>
          </cell>
        </row>
        <row r="86">
          <cell r="A86">
            <v>265</v>
          </cell>
          <cell r="B86">
            <v>280</v>
          </cell>
        </row>
        <row r="87">
          <cell r="A87">
            <v>272</v>
          </cell>
          <cell r="B87">
            <v>280</v>
          </cell>
        </row>
        <row r="88">
          <cell r="A88">
            <v>279</v>
          </cell>
          <cell r="B88">
            <v>280</v>
          </cell>
        </row>
        <row r="89">
          <cell r="A89">
            <v>285</v>
          </cell>
          <cell r="B89">
            <v>280</v>
          </cell>
        </row>
        <row r="90">
          <cell r="A90">
            <v>295</v>
          </cell>
          <cell r="B90">
            <v>280</v>
          </cell>
        </row>
        <row r="91">
          <cell r="A91">
            <v>305</v>
          </cell>
          <cell r="B91">
            <v>280</v>
          </cell>
        </row>
        <row r="92">
          <cell r="A92">
            <v>315</v>
          </cell>
          <cell r="B92">
            <v>280</v>
          </cell>
        </row>
        <row r="93">
          <cell r="A93">
            <v>292</v>
          </cell>
          <cell r="B93">
            <v>280</v>
          </cell>
        </row>
        <row r="94">
          <cell r="A94">
            <v>269</v>
          </cell>
          <cell r="B94">
            <v>280</v>
          </cell>
        </row>
        <row r="95">
          <cell r="A95">
            <v>245</v>
          </cell>
          <cell r="B95">
            <v>280</v>
          </cell>
        </row>
        <row r="96">
          <cell r="A96">
            <v>268</v>
          </cell>
          <cell r="B96">
            <v>280</v>
          </cell>
        </row>
        <row r="97">
          <cell r="A97">
            <v>291</v>
          </cell>
          <cell r="B97">
            <v>280</v>
          </cell>
        </row>
        <row r="98">
          <cell r="A98">
            <v>315</v>
          </cell>
          <cell r="B98">
            <v>280</v>
          </cell>
        </row>
        <row r="99">
          <cell r="A99">
            <v>282</v>
          </cell>
          <cell r="B99">
            <v>280</v>
          </cell>
        </row>
        <row r="100">
          <cell r="A100">
            <v>249</v>
          </cell>
          <cell r="B100">
            <v>280</v>
          </cell>
        </row>
        <row r="101">
          <cell r="A101">
            <v>215</v>
          </cell>
          <cell r="B101">
            <v>280</v>
          </cell>
        </row>
        <row r="102">
          <cell r="A102">
            <v>208</v>
          </cell>
          <cell r="B102">
            <v>280</v>
          </cell>
        </row>
        <row r="103">
          <cell r="A103">
            <v>201</v>
          </cell>
          <cell r="B103">
            <v>280</v>
          </cell>
        </row>
        <row r="104">
          <cell r="A104">
            <v>195</v>
          </cell>
          <cell r="B104">
            <v>280</v>
          </cell>
        </row>
      </sheetData>
      <sheetData sheetId="1">
        <row r="2">
          <cell r="A2">
            <v>985</v>
          </cell>
          <cell r="B2">
            <v>283</v>
          </cell>
        </row>
        <row r="3">
          <cell r="A3">
            <v>985</v>
          </cell>
          <cell r="B3">
            <v>283</v>
          </cell>
        </row>
        <row r="4">
          <cell r="A4">
            <v>985</v>
          </cell>
          <cell r="B4">
            <v>283</v>
          </cell>
        </row>
        <row r="5">
          <cell r="A5">
            <v>985</v>
          </cell>
          <cell r="B5">
            <v>283</v>
          </cell>
        </row>
        <row r="6">
          <cell r="A6">
            <v>1093</v>
          </cell>
          <cell r="B6">
            <v>284</v>
          </cell>
        </row>
        <row r="7">
          <cell r="A7">
            <v>1201</v>
          </cell>
          <cell r="B7">
            <v>285</v>
          </cell>
        </row>
        <row r="8">
          <cell r="A8">
            <v>1310</v>
          </cell>
          <cell r="B8">
            <v>285</v>
          </cell>
        </row>
        <row r="9">
          <cell r="A9">
            <v>1282</v>
          </cell>
          <cell r="B9">
            <v>285</v>
          </cell>
        </row>
        <row r="10">
          <cell r="A10">
            <v>1254</v>
          </cell>
          <cell r="B10">
            <v>285</v>
          </cell>
        </row>
        <row r="11">
          <cell r="A11">
            <v>1225</v>
          </cell>
          <cell r="B11">
            <v>285</v>
          </cell>
        </row>
        <row r="12">
          <cell r="A12">
            <v>1192</v>
          </cell>
          <cell r="B12">
            <v>285</v>
          </cell>
        </row>
        <row r="13">
          <cell r="A13">
            <v>1159</v>
          </cell>
          <cell r="B13">
            <v>285</v>
          </cell>
        </row>
        <row r="14">
          <cell r="A14">
            <v>1125</v>
          </cell>
          <cell r="B14">
            <v>285</v>
          </cell>
        </row>
        <row r="15">
          <cell r="A15">
            <v>1062</v>
          </cell>
          <cell r="B15">
            <v>285</v>
          </cell>
        </row>
        <row r="16">
          <cell r="A16">
            <v>999</v>
          </cell>
          <cell r="B16">
            <v>285</v>
          </cell>
        </row>
        <row r="17">
          <cell r="A17">
            <v>935</v>
          </cell>
          <cell r="B17">
            <v>285</v>
          </cell>
        </row>
        <row r="18">
          <cell r="A18">
            <v>902</v>
          </cell>
          <cell r="B18">
            <v>285</v>
          </cell>
        </row>
        <row r="19">
          <cell r="A19">
            <v>869</v>
          </cell>
          <cell r="B19">
            <v>285</v>
          </cell>
        </row>
        <row r="20">
          <cell r="A20">
            <v>835</v>
          </cell>
          <cell r="B20">
            <v>285</v>
          </cell>
        </row>
        <row r="21">
          <cell r="A21">
            <v>782</v>
          </cell>
          <cell r="B21">
            <v>285</v>
          </cell>
        </row>
        <row r="22">
          <cell r="A22">
            <v>729</v>
          </cell>
          <cell r="B22">
            <v>285</v>
          </cell>
        </row>
        <row r="23">
          <cell r="A23">
            <v>675</v>
          </cell>
          <cell r="B23">
            <v>285</v>
          </cell>
        </row>
        <row r="24">
          <cell r="A24">
            <v>632</v>
          </cell>
          <cell r="B24">
            <v>285</v>
          </cell>
        </row>
        <row r="25">
          <cell r="A25">
            <v>589</v>
          </cell>
          <cell r="B25">
            <v>285</v>
          </cell>
        </row>
        <row r="26">
          <cell r="A26">
            <v>545</v>
          </cell>
          <cell r="B26">
            <v>285</v>
          </cell>
        </row>
        <row r="27">
          <cell r="A27">
            <v>555</v>
          </cell>
          <cell r="B27">
            <v>285</v>
          </cell>
        </row>
        <row r="28">
          <cell r="A28">
            <v>565</v>
          </cell>
          <cell r="B28">
            <v>285</v>
          </cell>
        </row>
        <row r="29">
          <cell r="A29">
            <v>575</v>
          </cell>
          <cell r="B29">
            <v>285</v>
          </cell>
        </row>
        <row r="30">
          <cell r="A30">
            <v>575</v>
          </cell>
          <cell r="B30">
            <v>285</v>
          </cell>
        </row>
        <row r="31">
          <cell r="A31">
            <v>575</v>
          </cell>
          <cell r="B31">
            <v>285</v>
          </cell>
        </row>
        <row r="32">
          <cell r="A32">
            <v>575</v>
          </cell>
          <cell r="B32">
            <v>285</v>
          </cell>
        </row>
        <row r="33">
          <cell r="A33">
            <v>543</v>
          </cell>
          <cell r="B33">
            <v>285</v>
          </cell>
        </row>
        <row r="34">
          <cell r="A34">
            <v>511</v>
          </cell>
          <cell r="B34">
            <v>285</v>
          </cell>
        </row>
        <row r="35">
          <cell r="A35">
            <v>480</v>
          </cell>
          <cell r="B35">
            <v>285</v>
          </cell>
        </row>
        <row r="36">
          <cell r="A36">
            <v>497</v>
          </cell>
          <cell r="B36">
            <v>313</v>
          </cell>
        </row>
        <row r="37">
          <cell r="A37">
            <v>514</v>
          </cell>
          <cell r="B37">
            <v>341</v>
          </cell>
        </row>
        <row r="38">
          <cell r="A38">
            <v>532</v>
          </cell>
          <cell r="B38">
            <v>370</v>
          </cell>
        </row>
        <row r="39">
          <cell r="A39">
            <v>575</v>
          </cell>
          <cell r="B39">
            <v>370</v>
          </cell>
        </row>
        <row r="40">
          <cell r="A40">
            <v>618</v>
          </cell>
          <cell r="B40">
            <v>370</v>
          </cell>
        </row>
        <row r="41">
          <cell r="A41">
            <v>660</v>
          </cell>
          <cell r="B41">
            <v>370</v>
          </cell>
        </row>
        <row r="42">
          <cell r="A42">
            <v>737</v>
          </cell>
          <cell r="B42">
            <v>392</v>
          </cell>
        </row>
        <row r="43">
          <cell r="A43">
            <v>814</v>
          </cell>
          <cell r="B43">
            <v>414</v>
          </cell>
        </row>
        <row r="44">
          <cell r="A44">
            <v>890</v>
          </cell>
          <cell r="B44">
            <v>435</v>
          </cell>
        </row>
        <row r="45">
          <cell r="A45">
            <v>937</v>
          </cell>
          <cell r="B45">
            <v>438</v>
          </cell>
        </row>
        <row r="46">
          <cell r="A46">
            <v>984</v>
          </cell>
          <cell r="B46">
            <v>441</v>
          </cell>
        </row>
        <row r="47">
          <cell r="A47">
            <v>1030</v>
          </cell>
          <cell r="B47">
            <v>445</v>
          </cell>
        </row>
        <row r="48">
          <cell r="A48">
            <v>1023</v>
          </cell>
          <cell r="B48">
            <v>558</v>
          </cell>
        </row>
        <row r="49">
          <cell r="A49">
            <v>1016</v>
          </cell>
          <cell r="B49">
            <v>671</v>
          </cell>
        </row>
        <row r="50">
          <cell r="A50">
            <v>1010</v>
          </cell>
          <cell r="B50">
            <v>785</v>
          </cell>
        </row>
        <row r="51">
          <cell r="A51">
            <v>1070</v>
          </cell>
          <cell r="B51">
            <v>823</v>
          </cell>
        </row>
        <row r="52">
          <cell r="A52">
            <v>1130</v>
          </cell>
          <cell r="B52">
            <v>861</v>
          </cell>
        </row>
        <row r="53">
          <cell r="A53">
            <v>1190</v>
          </cell>
          <cell r="B53">
            <v>900</v>
          </cell>
        </row>
        <row r="54">
          <cell r="A54">
            <v>1255</v>
          </cell>
          <cell r="B54">
            <v>900</v>
          </cell>
        </row>
        <row r="55">
          <cell r="A55">
            <v>1320</v>
          </cell>
          <cell r="B55">
            <v>900</v>
          </cell>
        </row>
        <row r="56">
          <cell r="A56">
            <v>1385</v>
          </cell>
          <cell r="B56">
            <v>900</v>
          </cell>
        </row>
        <row r="57">
          <cell r="A57">
            <v>1513</v>
          </cell>
          <cell r="B57">
            <v>1028</v>
          </cell>
        </row>
        <row r="58">
          <cell r="A58">
            <v>1641</v>
          </cell>
          <cell r="B58">
            <v>1156</v>
          </cell>
        </row>
        <row r="59">
          <cell r="A59">
            <v>1770</v>
          </cell>
          <cell r="B59">
            <v>1285</v>
          </cell>
        </row>
        <row r="60">
          <cell r="A60">
            <v>1815</v>
          </cell>
          <cell r="B60">
            <v>1482</v>
          </cell>
        </row>
        <row r="61">
          <cell r="A61">
            <v>1860</v>
          </cell>
          <cell r="B61">
            <v>1679</v>
          </cell>
        </row>
        <row r="62">
          <cell r="A62">
            <v>1905</v>
          </cell>
          <cell r="B62">
            <v>1875</v>
          </cell>
        </row>
        <row r="63">
          <cell r="A63">
            <v>1943</v>
          </cell>
          <cell r="B63">
            <v>1902</v>
          </cell>
        </row>
        <row r="64">
          <cell r="A64">
            <v>1981</v>
          </cell>
          <cell r="B64">
            <v>1929</v>
          </cell>
        </row>
        <row r="65">
          <cell r="A65">
            <v>2020</v>
          </cell>
          <cell r="B65">
            <v>1955</v>
          </cell>
        </row>
        <row r="66">
          <cell r="A66">
            <v>2027</v>
          </cell>
          <cell r="B66">
            <v>2017</v>
          </cell>
        </row>
        <row r="67">
          <cell r="A67">
            <v>2034</v>
          </cell>
          <cell r="B67">
            <v>2079</v>
          </cell>
        </row>
        <row r="68">
          <cell r="A68">
            <v>2040</v>
          </cell>
          <cell r="B68">
            <v>2140</v>
          </cell>
        </row>
        <row r="69">
          <cell r="A69">
            <v>1998</v>
          </cell>
          <cell r="B69">
            <v>2140</v>
          </cell>
        </row>
        <row r="70">
          <cell r="A70">
            <v>1956</v>
          </cell>
          <cell r="B70">
            <v>2140</v>
          </cell>
        </row>
        <row r="71">
          <cell r="A71">
            <v>1915</v>
          </cell>
          <cell r="B71">
            <v>2140</v>
          </cell>
        </row>
        <row r="72">
          <cell r="A72">
            <v>1882</v>
          </cell>
          <cell r="B72">
            <v>2140</v>
          </cell>
        </row>
        <row r="73">
          <cell r="A73">
            <v>1849</v>
          </cell>
          <cell r="B73">
            <v>2140</v>
          </cell>
        </row>
        <row r="74">
          <cell r="A74">
            <v>1815</v>
          </cell>
          <cell r="B74">
            <v>2140</v>
          </cell>
        </row>
        <row r="75">
          <cell r="A75">
            <v>1760</v>
          </cell>
          <cell r="B75">
            <v>2140</v>
          </cell>
        </row>
        <row r="76">
          <cell r="A76">
            <v>1705</v>
          </cell>
          <cell r="B76">
            <v>2140</v>
          </cell>
        </row>
        <row r="77">
          <cell r="A77">
            <v>1650</v>
          </cell>
          <cell r="B77">
            <v>2140</v>
          </cell>
        </row>
        <row r="78">
          <cell r="A78">
            <v>1587</v>
          </cell>
          <cell r="B78">
            <v>2140</v>
          </cell>
        </row>
        <row r="79">
          <cell r="A79">
            <v>1524</v>
          </cell>
          <cell r="B79">
            <v>2140</v>
          </cell>
        </row>
        <row r="80">
          <cell r="A80">
            <v>1460</v>
          </cell>
          <cell r="B80">
            <v>2140</v>
          </cell>
        </row>
        <row r="81">
          <cell r="A81">
            <v>1448</v>
          </cell>
          <cell r="B81">
            <v>2140</v>
          </cell>
        </row>
        <row r="82">
          <cell r="A82">
            <v>1436</v>
          </cell>
          <cell r="B82">
            <v>2140</v>
          </cell>
        </row>
        <row r="83">
          <cell r="A83">
            <v>1425</v>
          </cell>
          <cell r="B83">
            <v>2140</v>
          </cell>
        </row>
        <row r="84">
          <cell r="A84">
            <v>1403</v>
          </cell>
          <cell r="B84">
            <v>2140</v>
          </cell>
        </row>
        <row r="85">
          <cell r="A85">
            <v>1381</v>
          </cell>
          <cell r="B85">
            <v>2140</v>
          </cell>
        </row>
        <row r="86">
          <cell r="A86">
            <v>1360</v>
          </cell>
          <cell r="B86">
            <v>2140</v>
          </cell>
        </row>
        <row r="87">
          <cell r="A87">
            <v>1360</v>
          </cell>
          <cell r="B87">
            <v>2140</v>
          </cell>
        </row>
        <row r="88">
          <cell r="A88">
            <v>1360</v>
          </cell>
          <cell r="B88">
            <v>2140</v>
          </cell>
        </row>
        <row r="89">
          <cell r="A89">
            <v>1360</v>
          </cell>
          <cell r="B89">
            <v>2140</v>
          </cell>
        </row>
        <row r="90">
          <cell r="A90">
            <v>1393</v>
          </cell>
          <cell r="B90">
            <v>2140</v>
          </cell>
        </row>
        <row r="91">
          <cell r="A91">
            <v>1426</v>
          </cell>
          <cell r="B91">
            <v>2140</v>
          </cell>
        </row>
        <row r="92">
          <cell r="A92">
            <v>1460</v>
          </cell>
          <cell r="B92">
            <v>2140</v>
          </cell>
        </row>
        <row r="93">
          <cell r="A93">
            <v>1383</v>
          </cell>
          <cell r="B93">
            <v>2140</v>
          </cell>
        </row>
        <row r="94">
          <cell r="A94">
            <v>1306</v>
          </cell>
          <cell r="B94">
            <v>2140</v>
          </cell>
        </row>
        <row r="95">
          <cell r="A95">
            <v>1230</v>
          </cell>
          <cell r="B95">
            <v>2140</v>
          </cell>
        </row>
        <row r="96">
          <cell r="A96">
            <v>1252</v>
          </cell>
          <cell r="B96">
            <v>2140</v>
          </cell>
        </row>
        <row r="97">
          <cell r="A97">
            <v>1274</v>
          </cell>
          <cell r="B97">
            <v>2140</v>
          </cell>
        </row>
        <row r="98">
          <cell r="A98">
            <v>1295</v>
          </cell>
          <cell r="B98">
            <v>2140</v>
          </cell>
        </row>
        <row r="99">
          <cell r="A99">
            <v>1222</v>
          </cell>
          <cell r="B99">
            <v>1763</v>
          </cell>
        </row>
        <row r="100">
          <cell r="A100">
            <v>1149</v>
          </cell>
          <cell r="B100">
            <v>1386</v>
          </cell>
        </row>
        <row r="101">
          <cell r="A101">
            <v>1075</v>
          </cell>
          <cell r="B101">
            <v>1010</v>
          </cell>
        </row>
        <row r="102">
          <cell r="A102">
            <v>957</v>
          </cell>
          <cell r="B102">
            <v>740</v>
          </cell>
        </row>
        <row r="103">
          <cell r="A103">
            <v>839</v>
          </cell>
          <cell r="B103">
            <v>470</v>
          </cell>
        </row>
        <row r="104">
          <cell r="A104">
            <v>720</v>
          </cell>
          <cell r="B104">
            <v>200</v>
          </cell>
        </row>
        <row r="105">
          <cell r="A105">
            <v>633</v>
          </cell>
          <cell r="B105">
            <v>200</v>
          </cell>
        </row>
        <row r="106">
          <cell r="A106">
            <v>546</v>
          </cell>
          <cell r="B106">
            <v>200</v>
          </cell>
        </row>
        <row r="107">
          <cell r="A107">
            <v>460</v>
          </cell>
          <cell r="B107">
            <v>200</v>
          </cell>
        </row>
        <row r="108">
          <cell r="A108">
            <v>503</v>
          </cell>
          <cell r="B108">
            <v>200</v>
          </cell>
        </row>
        <row r="109">
          <cell r="A109">
            <v>546</v>
          </cell>
          <cell r="B109">
            <v>200</v>
          </cell>
        </row>
        <row r="110">
          <cell r="A110">
            <v>590</v>
          </cell>
          <cell r="B110">
            <v>200</v>
          </cell>
        </row>
        <row r="111">
          <cell r="A111">
            <v>535</v>
          </cell>
          <cell r="B111">
            <v>200</v>
          </cell>
        </row>
        <row r="112">
          <cell r="A112">
            <v>480</v>
          </cell>
          <cell r="B112">
            <v>200</v>
          </cell>
        </row>
        <row r="113">
          <cell r="A113">
            <v>425</v>
          </cell>
          <cell r="B113">
            <v>200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20325"/>
      <sheetName val="19920426"/>
      <sheetName val="19920502"/>
      <sheetName val="19920619"/>
      <sheetName val="19920624"/>
      <sheetName val="19920706"/>
    </sheetNames>
    <sheetDataSet>
      <sheetData sheetId="0">
        <row r="2">
          <cell r="A2">
            <v>548.6</v>
          </cell>
          <cell r="B2">
            <v>516.20000000000005</v>
          </cell>
        </row>
        <row r="3">
          <cell r="A3">
            <v>554</v>
          </cell>
          <cell r="B3">
            <v>511</v>
          </cell>
        </row>
        <row r="4">
          <cell r="A4">
            <v>560</v>
          </cell>
          <cell r="B4">
            <v>506</v>
          </cell>
        </row>
        <row r="5">
          <cell r="A5">
            <v>565.5</v>
          </cell>
          <cell r="B5">
            <v>500.7</v>
          </cell>
        </row>
        <row r="6">
          <cell r="A6">
            <v>561</v>
          </cell>
          <cell r="B6">
            <v>529</v>
          </cell>
        </row>
        <row r="7">
          <cell r="A7">
            <v>557</v>
          </cell>
          <cell r="B7">
            <v>557</v>
          </cell>
        </row>
        <row r="8">
          <cell r="A8">
            <v>552.6</v>
          </cell>
          <cell r="B8">
            <v>585</v>
          </cell>
        </row>
        <row r="9">
          <cell r="A9">
            <v>548</v>
          </cell>
          <cell r="B9">
            <v>591</v>
          </cell>
        </row>
        <row r="10">
          <cell r="A10">
            <v>543</v>
          </cell>
          <cell r="B10">
            <v>597</v>
          </cell>
        </row>
        <row r="11">
          <cell r="A11">
            <v>539</v>
          </cell>
          <cell r="B11">
            <v>604</v>
          </cell>
        </row>
        <row r="12">
          <cell r="A12">
            <v>615</v>
          </cell>
          <cell r="B12">
            <v>604</v>
          </cell>
        </row>
        <row r="13">
          <cell r="A13">
            <v>691</v>
          </cell>
          <cell r="B13">
            <v>604</v>
          </cell>
        </row>
        <row r="14">
          <cell r="A14">
            <v>766</v>
          </cell>
          <cell r="B14">
            <v>604</v>
          </cell>
        </row>
        <row r="15">
          <cell r="A15">
            <v>809</v>
          </cell>
          <cell r="B15">
            <v>604</v>
          </cell>
        </row>
        <row r="16">
          <cell r="A16">
            <v>852</v>
          </cell>
          <cell r="B16">
            <v>604</v>
          </cell>
        </row>
        <row r="17">
          <cell r="A17">
            <v>896</v>
          </cell>
          <cell r="B17">
            <v>604</v>
          </cell>
        </row>
        <row r="18">
          <cell r="A18">
            <v>1119</v>
          </cell>
          <cell r="B18">
            <v>871</v>
          </cell>
        </row>
        <row r="19">
          <cell r="A19">
            <v>1342</v>
          </cell>
          <cell r="B19">
            <v>1138</v>
          </cell>
        </row>
        <row r="20">
          <cell r="A20">
            <v>1564</v>
          </cell>
          <cell r="B20">
            <v>1404</v>
          </cell>
        </row>
        <row r="21">
          <cell r="A21">
            <v>1648</v>
          </cell>
          <cell r="B21">
            <v>1671</v>
          </cell>
        </row>
        <row r="22">
          <cell r="A22">
            <v>1732</v>
          </cell>
          <cell r="B22">
            <v>1938</v>
          </cell>
        </row>
        <row r="23">
          <cell r="A23">
            <v>1815</v>
          </cell>
          <cell r="B23">
            <v>2204</v>
          </cell>
        </row>
        <row r="24">
          <cell r="A24">
            <v>1805</v>
          </cell>
          <cell r="B24">
            <v>2437</v>
          </cell>
        </row>
        <row r="25">
          <cell r="A25">
            <v>1795</v>
          </cell>
          <cell r="B25">
            <v>2670</v>
          </cell>
        </row>
        <row r="26">
          <cell r="A26">
            <v>1784</v>
          </cell>
          <cell r="B26">
            <v>2902</v>
          </cell>
        </row>
        <row r="27">
          <cell r="A27">
            <v>1842</v>
          </cell>
          <cell r="B27">
            <v>2868</v>
          </cell>
        </row>
        <row r="28">
          <cell r="A28">
            <v>1900</v>
          </cell>
          <cell r="B28">
            <v>2834</v>
          </cell>
        </row>
        <row r="29">
          <cell r="A29">
            <v>1957.4</v>
          </cell>
          <cell r="B29">
            <v>2800</v>
          </cell>
        </row>
        <row r="30">
          <cell r="A30">
            <v>1622</v>
          </cell>
          <cell r="B30">
            <v>2508</v>
          </cell>
        </row>
        <row r="31">
          <cell r="A31">
            <v>1287</v>
          </cell>
          <cell r="B31">
            <v>2216</v>
          </cell>
        </row>
        <row r="32">
          <cell r="A32">
            <v>950.9</v>
          </cell>
          <cell r="B32">
            <v>1923.1</v>
          </cell>
        </row>
        <row r="33">
          <cell r="A33">
            <v>1057</v>
          </cell>
          <cell r="B33">
            <v>1878</v>
          </cell>
        </row>
        <row r="34">
          <cell r="A34">
            <v>1163</v>
          </cell>
          <cell r="B34">
            <v>1833</v>
          </cell>
        </row>
        <row r="35">
          <cell r="A35">
            <v>1270</v>
          </cell>
          <cell r="B35">
            <v>1788.6</v>
          </cell>
        </row>
        <row r="36">
          <cell r="A36">
            <v>1209</v>
          </cell>
          <cell r="B36">
            <v>1695</v>
          </cell>
        </row>
        <row r="37">
          <cell r="A37">
            <v>1148</v>
          </cell>
          <cell r="B37">
            <v>1601</v>
          </cell>
        </row>
        <row r="38">
          <cell r="A38">
            <v>1085.9000000000001</v>
          </cell>
          <cell r="B38">
            <v>1507.2</v>
          </cell>
        </row>
        <row r="39">
          <cell r="A39">
            <v>1141</v>
          </cell>
          <cell r="B39">
            <v>1444</v>
          </cell>
        </row>
        <row r="40">
          <cell r="A40">
            <v>1196</v>
          </cell>
          <cell r="B40">
            <v>1380</v>
          </cell>
        </row>
        <row r="41">
          <cell r="A41">
            <v>1251.8</v>
          </cell>
          <cell r="B41">
            <v>1316.6</v>
          </cell>
        </row>
        <row r="42">
          <cell r="A42">
            <v>1224</v>
          </cell>
          <cell r="B42">
            <v>1213</v>
          </cell>
        </row>
        <row r="43">
          <cell r="A43">
            <v>1196</v>
          </cell>
          <cell r="B43">
            <v>1110</v>
          </cell>
        </row>
        <row r="44">
          <cell r="A44">
            <v>1169.2</v>
          </cell>
          <cell r="B44">
            <v>1007.2</v>
          </cell>
        </row>
        <row r="45">
          <cell r="A45">
            <v>1171</v>
          </cell>
          <cell r="B45">
            <v>1031</v>
          </cell>
        </row>
        <row r="46">
          <cell r="A46">
            <v>1173</v>
          </cell>
          <cell r="B46">
            <v>1054</v>
          </cell>
        </row>
        <row r="47">
          <cell r="A47">
            <v>1175.3</v>
          </cell>
          <cell r="B47">
            <v>1077.2</v>
          </cell>
        </row>
        <row r="48">
          <cell r="A48">
            <v>1246</v>
          </cell>
          <cell r="B48">
            <v>1180</v>
          </cell>
        </row>
        <row r="49">
          <cell r="A49">
            <v>1317</v>
          </cell>
          <cell r="B49">
            <v>1283</v>
          </cell>
        </row>
        <row r="50">
          <cell r="A50">
            <v>1387</v>
          </cell>
          <cell r="B50">
            <v>1387</v>
          </cell>
        </row>
        <row r="51">
          <cell r="A51">
            <v>1358</v>
          </cell>
          <cell r="B51">
            <v>1379</v>
          </cell>
        </row>
        <row r="52">
          <cell r="A52">
            <v>1329</v>
          </cell>
          <cell r="B52">
            <v>1371</v>
          </cell>
        </row>
        <row r="53">
          <cell r="A53">
            <v>1299.2</v>
          </cell>
          <cell r="B53">
            <v>1364</v>
          </cell>
        </row>
        <row r="54">
          <cell r="A54">
            <v>1335</v>
          </cell>
          <cell r="B54">
            <v>1379</v>
          </cell>
        </row>
        <row r="55">
          <cell r="A55">
            <v>1371</v>
          </cell>
          <cell r="B55">
            <v>1394</v>
          </cell>
        </row>
        <row r="56">
          <cell r="A56">
            <v>1408</v>
          </cell>
          <cell r="B56">
            <v>1408</v>
          </cell>
        </row>
        <row r="57">
          <cell r="A57">
            <v>1398</v>
          </cell>
          <cell r="B57">
            <v>1409</v>
          </cell>
        </row>
        <row r="58">
          <cell r="A58">
            <v>1388</v>
          </cell>
          <cell r="B58">
            <v>1410</v>
          </cell>
        </row>
        <row r="59">
          <cell r="A59">
            <v>1378</v>
          </cell>
          <cell r="B59">
            <v>1410</v>
          </cell>
        </row>
        <row r="60">
          <cell r="A60">
            <v>1388</v>
          </cell>
          <cell r="B60">
            <v>1409</v>
          </cell>
        </row>
        <row r="61">
          <cell r="A61">
            <v>1398</v>
          </cell>
          <cell r="B61">
            <v>1408</v>
          </cell>
        </row>
        <row r="62">
          <cell r="A62">
            <v>1408</v>
          </cell>
          <cell r="B62">
            <v>1408</v>
          </cell>
        </row>
        <row r="63">
          <cell r="A63">
            <v>1397</v>
          </cell>
          <cell r="B63">
            <v>1408</v>
          </cell>
        </row>
        <row r="64">
          <cell r="A64">
            <v>1386</v>
          </cell>
          <cell r="B64">
            <v>1408</v>
          </cell>
        </row>
        <row r="65">
          <cell r="A65">
            <v>1376</v>
          </cell>
          <cell r="B65">
            <v>1408</v>
          </cell>
        </row>
        <row r="66">
          <cell r="A66">
            <v>1376</v>
          </cell>
          <cell r="B66">
            <v>1408</v>
          </cell>
        </row>
        <row r="67">
          <cell r="A67">
            <v>1376</v>
          </cell>
          <cell r="B67">
            <v>1408</v>
          </cell>
        </row>
        <row r="68">
          <cell r="A68">
            <v>1376</v>
          </cell>
          <cell r="B68">
            <v>1408</v>
          </cell>
        </row>
        <row r="69">
          <cell r="A69">
            <v>1354</v>
          </cell>
          <cell r="B69">
            <v>1408</v>
          </cell>
        </row>
        <row r="70">
          <cell r="A70">
            <v>1332</v>
          </cell>
          <cell r="B70">
            <v>1408</v>
          </cell>
        </row>
        <row r="71">
          <cell r="A71">
            <v>1310.8</v>
          </cell>
          <cell r="B71">
            <v>1408</v>
          </cell>
        </row>
        <row r="72">
          <cell r="A72">
            <v>1279</v>
          </cell>
          <cell r="B72">
            <v>1409</v>
          </cell>
        </row>
        <row r="73">
          <cell r="A73">
            <v>1247</v>
          </cell>
          <cell r="B73">
            <v>1410</v>
          </cell>
        </row>
        <row r="74">
          <cell r="A74">
            <v>1215.5999999999999</v>
          </cell>
          <cell r="B74">
            <v>1410</v>
          </cell>
        </row>
        <row r="75">
          <cell r="A75">
            <v>1172</v>
          </cell>
          <cell r="B75">
            <v>1410</v>
          </cell>
        </row>
        <row r="76">
          <cell r="A76">
            <v>1129</v>
          </cell>
          <cell r="B76">
            <v>1410</v>
          </cell>
        </row>
        <row r="77">
          <cell r="A77">
            <v>1085.9000000000001</v>
          </cell>
          <cell r="B77">
            <v>1410</v>
          </cell>
        </row>
        <row r="78">
          <cell r="A78">
            <v>1075</v>
          </cell>
          <cell r="B78">
            <v>1409</v>
          </cell>
        </row>
        <row r="79">
          <cell r="A79">
            <v>1064</v>
          </cell>
          <cell r="B79">
            <v>1408</v>
          </cell>
        </row>
        <row r="80">
          <cell r="A80">
            <v>1052</v>
          </cell>
          <cell r="B80">
            <v>1408</v>
          </cell>
        </row>
        <row r="81">
          <cell r="A81">
            <v>997</v>
          </cell>
          <cell r="B81">
            <v>1343</v>
          </cell>
        </row>
        <row r="82">
          <cell r="A82">
            <v>942</v>
          </cell>
          <cell r="B82">
            <v>1278</v>
          </cell>
        </row>
        <row r="83">
          <cell r="A83">
            <v>888.3</v>
          </cell>
          <cell r="B83">
            <v>1212.4000000000001</v>
          </cell>
        </row>
        <row r="84">
          <cell r="A84">
            <v>874</v>
          </cell>
          <cell r="B84">
            <v>1144</v>
          </cell>
        </row>
        <row r="85">
          <cell r="A85">
            <v>860</v>
          </cell>
          <cell r="B85">
            <v>1076</v>
          </cell>
        </row>
        <row r="86">
          <cell r="A86">
            <v>846</v>
          </cell>
          <cell r="B86">
            <v>1008</v>
          </cell>
        </row>
        <row r="87">
          <cell r="A87">
            <v>801</v>
          </cell>
          <cell r="B87">
            <v>909</v>
          </cell>
        </row>
        <row r="88">
          <cell r="A88">
            <v>756</v>
          </cell>
          <cell r="B88">
            <v>810</v>
          </cell>
        </row>
        <row r="89">
          <cell r="A89">
            <v>710</v>
          </cell>
          <cell r="B89">
            <v>710</v>
          </cell>
        </row>
        <row r="90">
          <cell r="A90">
            <v>796</v>
          </cell>
          <cell r="B90">
            <v>710</v>
          </cell>
        </row>
        <row r="91">
          <cell r="A91">
            <v>882</v>
          </cell>
          <cell r="B91">
            <v>710</v>
          </cell>
        </row>
        <row r="92">
          <cell r="A92">
            <v>969.3</v>
          </cell>
          <cell r="B92">
            <v>710</v>
          </cell>
        </row>
        <row r="93">
          <cell r="A93">
            <v>1077</v>
          </cell>
          <cell r="B93">
            <v>710</v>
          </cell>
        </row>
        <row r="94">
          <cell r="A94">
            <v>1185</v>
          </cell>
          <cell r="B94">
            <v>710</v>
          </cell>
        </row>
        <row r="95">
          <cell r="A95">
            <v>1293.3</v>
          </cell>
          <cell r="B95">
            <v>710</v>
          </cell>
        </row>
        <row r="96">
          <cell r="A96">
            <v>1502</v>
          </cell>
          <cell r="B96">
            <v>838</v>
          </cell>
        </row>
        <row r="97">
          <cell r="A97">
            <v>1711</v>
          </cell>
          <cell r="B97">
            <v>966</v>
          </cell>
        </row>
        <row r="98">
          <cell r="A98">
            <v>1920</v>
          </cell>
          <cell r="B98">
            <v>1093.4000000000001</v>
          </cell>
        </row>
        <row r="99">
          <cell r="A99">
            <v>1894</v>
          </cell>
          <cell r="B99">
            <v>1127</v>
          </cell>
        </row>
        <row r="100">
          <cell r="A100">
            <v>1868</v>
          </cell>
          <cell r="B100">
            <v>1161</v>
          </cell>
        </row>
        <row r="101">
          <cell r="A101">
            <v>1842.5</v>
          </cell>
          <cell r="B101">
            <v>1194.4000000000001</v>
          </cell>
        </row>
        <row r="102">
          <cell r="A102">
            <v>1877</v>
          </cell>
          <cell r="B102">
            <v>1229</v>
          </cell>
        </row>
        <row r="103">
          <cell r="A103">
            <v>1912</v>
          </cell>
          <cell r="B103">
            <v>1264</v>
          </cell>
        </row>
        <row r="104">
          <cell r="A104">
            <v>1946.5</v>
          </cell>
          <cell r="B104">
            <v>1298.4000000000001</v>
          </cell>
        </row>
        <row r="105">
          <cell r="A105">
            <v>1877</v>
          </cell>
          <cell r="B105">
            <v>1359</v>
          </cell>
        </row>
        <row r="106">
          <cell r="A106">
            <v>1808</v>
          </cell>
          <cell r="B106">
            <v>1419</v>
          </cell>
        </row>
        <row r="107">
          <cell r="A107">
            <v>1738.7</v>
          </cell>
          <cell r="B107">
            <v>1479.4</v>
          </cell>
        </row>
        <row r="108">
          <cell r="A108">
            <v>1731</v>
          </cell>
          <cell r="B108">
            <v>1620</v>
          </cell>
        </row>
        <row r="109">
          <cell r="A109">
            <v>1723</v>
          </cell>
          <cell r="B109">
            <v>1760</v>
          </cell>
        </row>
        <row r="110">
          <cell r="A110">
            <v>1715.6</v>
          </cell>
          <cell r="B110">
            <v>1900</v>
          </cell>
        </row>
        <row r="111">
          <cell r="A111">
            <v>1640</v>
          </cell>
          <cell r="B111">
            <v>1903</v>
          </cell>
        </row>
        <row r="112">
          <cell r="A112">
            <v>1564</v>
          </cell>
          <cell r="B112">
            <v>1906</v>
          </cell>
        </row>
        <row r="113">
          <cell r="A113">
            <v>1488.7</v>
          </cell>
          <cell r="B113">
            <v>1910</v>
          </cell>
        </row>
        <row r="114">
          <cell r="A114">
            <v>1424</v>
          </cell>
          <cell r="B114">
            <v>1910</v>
          </cell>
        </row>
        <row r="115">
          <cell r="A115">
            <v>1359</v>
          </cell>
          <cell r="B115">
            <v>1910</v>
          </cell>
        </row>
        <row r="116">
          <cell r="A116">
            <v>1294.3</v>
          </cell>
          <cell r="B116">
            <v>1910</v>
          </cell>
        </row>
        <row r="117">
          <cell r="A117">
            <v>1275</v>
          </cell>
          <cell r="B117">
            <v>1772</v>
          </cell>
        </row>
        <row r="118">
          <cell r="A118">
            <v>1256</v>
          </cell>
          <cell r="B118">
            <v>1634</v>
          </cell>
        </row>
        <row r="119">
          <cell r="A119">
            <v>1237.7</v>
          </cell>
          <cell r="B119">
            <v>1497</v>
          </cell>
        </row>
        <row r="120">
          <cell r="A120">
            <v>1186</v>
          </cell>
          <cell r="B120">
            <v>1445</v>
          </cell>
        </row>
        <row r="121">
          <cell r="A121">
            <v>1134</v>
          </cell>
          <cell r="B121">
            <v>1393</v>
          </cell>
        </row>
        <row r="122">
          <cell r="A122">
            <v>1082</v>
          </cell>
          <cell r="B122">
            <v>1341.3</v>
          </cell>
        </row>
        <row r="123">
          <cell r="A123">
            <v>1083</v>
          </cell>
          <cell r="B123">
            <v>1320</v>
          </cell>
        </row>
        <row r="124">
          <cell r="A124">
            <v>1084</v>
          </cell>
          <cell r="B124">
            <v>1299</v>
          </cell>
        </row>
        <row r="125">
          <cell r="A125">
            <v>1084.3</v>
          </cell>
          <cell r="B125">
            <v>1278.7</v>
          </cell>
        </row>
        <row r="126">
          <cell r="A126">
            <v>1079</v>
          </cell>
          <cell r="B126">
            <v>1316</v>
          </cell>
        </row>
        <row r="127">
          <cell r="A127">
            <v>1074</v>
          </cell>
          <cell r="B127">
            <v>1354</v>
          </cell>
        </row>
        <row r="128">
          <cell r="A128">
            <v>1067.9000000000001</v>
          </cell>
          <cell r="B128">
            <v>1392</v>
          </cell>
        </row>
        <row r="129">
          <cell r="A129">
            <v>1021</v>
          </cell>
          <cell r="B129">
            <v>1399</v>
          </cell>
        </row>
        <row r="130">
          <cell r="A130">
            <v>974</v>
          </cell>
          <cell r="B130">
            <v>1406</v>
          </cell>
        </row>
        <row r="131">
          <cell r="A131">
            <v>927.5</v>
          </cell>
          <cell r="B131">
            <v>1413.6</v>
          </cell>
        </row>
        <row r="132">
          <cell r="A132">
            <v>761</v>
          </cell>
          <cell r="B132">
            <v>1172</v>
          </cell>
        </row>
        <row r="133">
          <cell r="A133">
            <v>595</v>
          </cell>
          <cell r="B133">
            <v>930</v>
          </cell>
        </row>
        <row r="134">
          <cell r="A134">
            <v>428.5</v>
          </cell>
          <cell r="B134">
            <v>687.8</v>
          </cell>
        </row>
        <row r="135">
          <cell r="A135">
            <v>496</v>
          </cell>
          <cell r="B135">
            <v>529</v>
          </cell>
        </row>
        <row r="136">
          <cell r="A136">
            <v>564</v>
          </cell>
          <cell r="B136">
            <v>370</v>
          </cell>
        </row>
        <row r="137">
          <cell r="A137">
            <v>631.29999999999995</v>
          </cell>
          <cell r="B137">
            <v>210</v>
          </cell>
        </row>
        <row r="138">
          <cell r="A138">
            <v>621</v>
          </cell>
          <cell r="B138">
            <v>210</v>
          </cell>
        </row>
        <row r="139">
          <cell r="A139">
            <v>610</v>
          </cell>
          <cell r="B139">
            <v>210</v>
          </cell>
        </row>
        <row r="140">
          <cell r="A140">
            <v>598.9</v>
          </cell>
          <cell r="B140">
            <v>210</v>
          </cell>
        </row>
        <row r="141">
          <cell r="A141">
            <v>577</v>
          </cell>
          <cell r="B141">
            <v>210</v>
          </cell>
        </row>
        <row r="142">
          <cell r="A142">
            <v>555</v>
          </cell>
          <cell r="B142">
            <v>210</v>
          </cell>
        </row>
        <row r="143">
          <cell r="A143">
            <v>534.1</v>
          </cell>
          <cell r="B143">
            <v>210</v>
          </cell>
        </row>
        <row r="144">
          <cell r="A144">
            <v>551</v>
          </cell>
          <cell r="B144">
            <v>152</v>
          </cell>
        </row>
        <row r="145">
          <cell r="A145">
            <v>568</v>
          </cell>
          <cell r="B145">
            <v>94</v>
          </cell>
        </row>
        <row r="146">
          <cell r="A146">
            <v>585.9</v>
          </cell>
          <cell r="B146">
            <v>35</v>
          </cell>
        </row>
        <row r="147">
          <cell r="A147">
            <v>531</v>
          </cell>
          <cell r="B147">
            <v>23</v>
          </cell>
        </row>
        <row r="148">
          <cell r="A148">
            <v>476</v>
          </cell>
          <cell r="B148">
            <v>11</v>
          </cell>
        </row>
        <row r="149">
          <cell r="A149">
            <v>421.3</v>
          </cell>
          <cell r="B149">
            <v>0</v>
          </cell>
        </row>
        <row r="150">
          <cell r="A150">
            <v>429</v>
          </cell>
          <cell r="B150">
            <v>40</v>
          </cell>
        </row>
        <row r="151">
          <cell r="A151">
            <v>437</v>
          </cell>
          <cell r="B151">
            <v>80</v>
          </cell>
        </row>
        <row r="152">
          <cell r="A152">
            <v>445</v>
          </cell>
          <cell r="B152">
            <v>120.9</v>
          </cell>
        </row>
        <row r="153">
          <cell r="A153">
            <v>462</v>
          </cell>
          <cell r="B153">
            <v>149</v>
          </cell>
        </row>
        <row r="154">
          <cell r="A154">
            <v>479</v>
          </cell>
          <cell r="B154">
            <v>177</v>
          </cell>
        </row>
        <row r="155">
          <cell r="A155">
            <v>495.7</v>
          </cell>
          <cell r="B155">
            <v>204</v>
          </cell>
        </row>
        <row r="156">
          <cell r="A156">
            <v>555</v>
          </cell>
          <cell r="B156">
            <v>242</v>
          </cell>
        </row>
        <row r="157">
          <cell r="A157">
            <v>614</v>
          </cell>
          <cell r="B157">
            <v>280</v>
          </cell>
        </row>
        <row r="158">
          <cell r="A158">
            <v>673.7</v>
          </cell>
          <cell r="B158">
            <v>317.2</v>
          </cell>
        </row>
        <row r="159">
          <cell r="A159">
            <v>691</v>
          </cell>
          <cell r="B159">
            <v>432</v>
          </cell>
        </row>
        <row r="160">
          <cell r="A160">
            <v>709</v>
          </cell>
          <cell r="B160">
            <v>547</v>
          </cell>
        </row>
        <row r="161">
          <cell r="A161">
            <v>726.4</v>
          </cell>
          <cell r="B161">
            <v>661.6</v>
          </cell>
        </row>
        <row r="162">
          <cell r="A162">
            <v>775</v>
          </cell>
          <cell r="B162">
            <v>710</v>
          </cell>
        </row>
        <row r="163">
          <cell r="A163">
            <v>823</v>
          </cell>
          <cell r="B163">
            <v>758</v>
          </cell>
        </row>
        <row r="164">
          <cell r="A164">
            <v>870.8</v>
          </cell>
          <cell r="B164">
            <v>806</v>
          </cell>
        </row>
        <row r="165">
          <cell r="A165">
            <v>844</v>
          </cell>
          <cell r="B165">
            <v>823</v>
          </cell>
        </row>
        <row r="166">
          <cell r="A166">
            <v>818</v>
          </cell>
          <cell r="B166">
            <v>840</v>
          </cell>
        </row>
        <row r="167">
          <cell r="A167">
            <v>791.8</v>
          </cell>
          <cell r="B167">
            <v>856</v>
          </cell>
        </row>
        <row r="168">
          <cell r="A168">
            <v>982</v>
          </cell>
          <cell r="B168">
            <v>1057</v>
          </cell>
        </row>
        <row r="169">
          <cell r="A169">
            <v>1172</v>
          </cell>
          <cell r="B169">
            <v>1258</v>
          </cell>
        </row>
        <row r="170">
          <cell r="A170">
            <v>1362.8</v>
          </cell>
          <cell r="B170">
            <v>1460</v>
          </cell>
        </row>
        <row r="171">
          <cell r="A171">
            <v>1385</v>
          </cell>
          <cell r="B171">
            <v>1461</v>
          </cell>
        </row>
        <row r="172">
          <cell r="A172">
            <v>1407</v>
          </cell>
          <cell r="B172">
            <v>1462</v>
          </cell>
        </row>
        <row r="173">
          <cell r="A173">
            <v>1429.6</v>
          </cell>
          <cell r="B173">
            <v>1462</v>
          </cell>
        </row>
        <row r="174">
          <cell r="A174">
            <v>1518</v>
          </cell>
          <cell r="B174">
            <v>1496</v>
          </cell>
        </row>
        <row r="175">
          <cell r="A175">
            <v>1606</v>
          </cell>
          <cell r="B175">
            <v>1530</v>
          </cell>
        </row>
        <row r="176">
          <cell r="A176">
            <v>1693.6</v>
          </cell>
          <cell r="B176">
            <v>1564</v>
          </cell>
        </row>
        <row r="177">
          <cell r="A177">
            <v>1712</v>
          </cell>
          <cell r="B177">
            <v>1564</v>
          </cell>
        </row>
        <row r="178">
          <cell r="A178">
            <v>1731</v>
          </cell>
          <cell r="B178">
            <v>1564</v>
          </cell>
        </row>
        <row r="179">
          <cell r="A179">
            <v>1750</v>
          </cell>
          <cell r="B179">
            <v>1564</v>
          </cell>
        </row>
        <row r="180">
          <cell r="A180">
            <v>1859</v>
          </cell>
          <cell r="B180">
            <v>1843</v>
          </cell>
        </row>
        <row r="181">
          <cell r="A181">
            <v>1968</v>
          </cell>
          <cell r="B181">
            <v>2122</v>
          </cell>
        </row>
        <row r="182">
          <cell r="A182">
            <v>2076</v>
          </cell>
          <cell r="B182">
            <v>2400</v>
          </cell>
        </row>
        <row r="183">
          <cell r="A183">
            <v>2000</v>
          </cell>
          <cell r="B183">
            <v>2400</v>
          </cell>
        </row>
        <row r="184">
          <cell r="A184">
            <v>1924</v>
          </cell>
          <cell r="B184">
            <v>2400</v>
          </cell>
        </row>
        <row r="185">
          <cell r="A185">
            <v>1849</v>
          </cell>
          <cell r="B185">
            <v>2400</v>
          </cell>
        </row>
        <row r="186">
          <cell r="A186">
            <v>1806</v>
          </cell>
          <cell r="B186">
            <v>2400</v>
          </cell>
        </row>
        <row r="187">
          <cell r="A187">
            <v>1763</v>
          </cell>
          <cell r="B187">
            <v>2400</v>
          </cell>
        </row>
        <row r="188">
          <cell r="A188">
            <v>1719.4</v>
          </cell>
          <cell r="B188">
            <v>2400</v>
          </cell>
        </row>
        <row r="189">
          <cell r="A189">
            <v>1703</v>
          </cell>
          <cell r="B189">
            <v>2329</v>
          </cell>
        </row>
        <row r="190">
          <cell r="A190">
            <v>1686</v>
          </cell>
          <cell r="B190">
            <v>2258</v>
          </cell>
        </row>
        <row r="191">
          <cell r="A191">
            <v>1668.9</v>
          </cell>
          <cell r="B191">
            <v>2187.4</v>
          </cell>
        </row>
        <row r="192">
          <cell r="A192">
            <v>1438</v>
          </cell>
          <cell r="B192">
            <v>1892</v>
          </cell>
        </row>
        <row r="193">
          <cell r="A193">
            <v>1207</v>
          </cell>
          <cell r="B193">
            <v>1596</v>
          </cell>
        </row>
        <row r="194">
          <cell r="A194">
            <v>975.9</v>
          </cell>
          <cell r="B194">
            <v>1300</v>
          </cell>
        </row>
        <row r="195">
          <cell r="A195">
            <v>1003</v>
          </cell>
          <cell r="B195">
            <v>1294</v>
          </cell>
        </row>
        <row r="196">
          <cell r="A196">
            <v>1030</v>
          </cell>
          <cell r="B196">
            <v>1288</v>
          </cell>
        </row>
        <row r="197">
          <cell r="A197">
            <v>1056.3</v>
          </cell>
          <cell r="B197">
            <v>1283</v>
          </cell>
        </row>
        <row r="198">
          <cell r="A198">
            <v>1063</v>
          </cell>
          <cell r="B198">
            <v>1322</v>
          </cell>
        </row>
        <row r="199">
          <cell r="A199">
            <v>1070</v>
          </cell>
          <cell r="B199">
            <v>1361</v>
          </cell>
        </row>
        <row r="200">
          <cell r="A200">
            <v>1076</v>
          </cell>
          <cell r="B200">
            <v>1400</v>
          </cell>
        </row>
        <row r="201">
          <cell r="A201">
            <v>1022</v>
          </cell>
          <cell r="B201">
            <v>1400</v>
          </cell>
        </row>
        <row r="202">
          <cell r="A202">
            <v>968</v>
          </cell>
          <cell r="B202">
            <v>1400</v>
          </cell>
        </row>
        <row r="203">
          <cell r="A203">
            <v>914</v>
          </cell>
          <cell r="B203">
            <v>1400</v>
          </cell>
        </row>
        <row r="204">
          <cell r="A204">
            <v>884</v>
          </cell>
          <cell r="B204">
            <v>1133</v>
          </cell>
        </row>
        <row r="205">
          <cell r="A205">
            <v>854</v>
          </cell>
          <cell r="B205">
            <v>866</v>
          </cell>
        </row>
        <row r="206">
          <cell r="A206">
            <v>825</v>
          </cell>
          <cell r="B206">
            <v>598</v>
          </cell>
        </row>
        <row r="207">
          <cell r="A207">
            <v>770</v>
          </cell>
          <cell r="B207">
            <v>532</v>
          </cell>
        </row>
        <row r="208">
          <cell r="A208">
            <v>715</v>
          </cell>
          <cell r="B208">
            <v>466</v>
          </cell>
        </row>
        <row r="209">
          <cell r="A209">
            <v>659</v>
          </cell>
          <cell r="B209">
            <v>400</v>
          </cell>
        </row>
        <row r="210">
          <cell r="A210">
            <v>607</v>
          </cell>
          <cell r="B210">
            <v>400</v>
          </cell>
        </row>
        <row r="211">
          <cell r="A211">
            <v>555</v>
          </cell>
          <cell r="B211">
            <v>400</v>
          </cell>
        </row>
        <row r="212">
          <cell r="A212">
            <v>504.4</v>
          </cell>
          <cell r="B212">
            <v>400</v>
          </cell>
        </row>
        <row r="213">
          <cell r="A213">
            <v>534</v>
          </cell>
          <cell r="B213">
            <v>400</v>
          </cell>
        </row>
        <row r="214">
          <cell r="A214">
            <v>564</v>
          </cell>
          <cell r="B214">
            <v>400</v>
          </cell>
        </row>
        <row r="215">
          <cell r="A215">
            <v>594.4</v>
          </cell>
          <cell r="B215">
            <v>400</v>
          </cell>
        </row>
      </sheetData>
      <sheetData sheetId="1">
        <row r="2">
          <cell r="A2">
            <v>494</v>
          </cell>
          <cell r="B2">
            <v>300</v>
          </cell>
        </row>
        <row r="3">
          <cell r="A3">
            <v>473</v>
          </cell>
          <cell r="B3">
            <v>300</v>
          </cell>
        </row>
        <row r="4">
          <cell r="A4">
            <v>452</v>
          </cell>
          <cell r="B4">
            <v>300</v>
          </cell>
        </row>
        <row r="5">
          <cell r="A5">
            <v>430</v>
          </cell>
          <cell r="B5">
            <v>300</v>
          </cell>
        </row>
        <row r="6">
          <cell r="A6">
            <v>441</v>
          </cell>
          <cell r="B6">
            <v>300</v>
          </cell>
        </row>
        <row r="7">
          <cell r="A7">
            <v>452</v>
          </cell>
          <cell r="B7">
            <v>300</v>
          </cell>
        </row>
        <row r="8">
          <cell r="A8">
            <v>462</v>
          </cell>
          <cell r="B8">
            <v>300</v>
          </cell>
        </row>
        <row r="9">
          <cell r="A9">
            <v>432</v>
          </cell>
          <cell r="B9">
            <v>324</v>
          </cell>
        </row>
        <row r="10">
          <cell r="A10">
            <v>402</v>
          </cell>
          <cell r="B10">
            <v>348</v>
          </cell>
        </row>
        <row r="11">
          <cell r="A11">
            <v>371</v>
          </cell>
          <cell r="B11">
            <v>371</v>
          </cell>
        </row>
        <row r="12">
          <cell r="A12">
            <v>376</v>
          </cell>
          <cell r="B12">
            <v>397</v>
          </cell>
        </row>
        <row r="13">
          <cell r="A13">
            <v>381</v>
          </cell>
          <cell r="B13">
            <v>423</v>
          </cell>
        </row>
        <row r="14">
          <cell r="A14">
            <v>385</v>
          </cell>
          <cell r="B14">
            <v>450</v>
          </cell>
        </row>
        <row r="15">
          <cell r="A15">
            <v>402</v>
          </cell>
          <cell r="B15">
            <v>478</v>
          </cell>
        </row>
        <row r="16">
          <cell r="A16">
            <v>419</v>
          </cell>
          <cell r="B16">
            <v>506</v>
          </cell>
        </row>
        <row r="17">
          <cell r="A17">
            <v>436</v>
          </cell>
          <cell r="B17">
            <v>533</v>
          </cell>
        </row>
        <row r="18">
          <cell r="A18">
            <v>528</v>
          </cell>
          <cell r="B18">
            <v>539</v>
          </cell>
        </row>
        <row r="19">
          <cell r="A19">
            <v>620</v>
          </cell>
          <cell r="B19">
            <v>545</v>
          </cell>
        </row>
        <row r="20">
          <cell r="A20">
            <v>712</v>
          </cell>
          <cell r="B20">
            <v>550</v>
          </cell>
        </row>
        <row r="21">
          <cell r="A21">
            <v>847</v>
          </cell>
          <cell r="B21">
            <v>663</v>
          </cell>
        </row>
        <row r="22">
          <cell r="A22">
            <v>982</v>
          </cell>
          <cell r="B22">
            <v>776</v>
          </cell>
        </row>
        <row r="23">
          <cell r="A23">
            <v>1116</v>
          </cell>
          <cell r="B23">
            <v>889</v>
          </cell>
        </row>
        <row r="24">
          <cell r="A24">
            <v>1197</v>
          </cell>
          <cell r="B24">
            <v>959</v>
          </cell>
        </row>
        <row r="25">
          <cell r="A25">
            <v>1278</v>
          </cell>
          <cell r="B25">
            <v>1029</v>
          </cell>
        </row>
        <row r="26">
          <cell r="A26">
            <v>1359</v>
          </cell>
          <cell r="B26">
            <v>1100</v>
          </cell>
        </row>
        <row r="27">
          <cell r="A27">
            <v>1449</v>
          </cell>
          <cell r="B27">
            <v>1243</v>
          </cell>
        </row>
        <row r="28">
          <cell r="A28">
            <v>1539</v>
          </cell>
          <cell r="B28">
            <v>1386</v>
          </cell>
        </row>
        <row r="29">
          <cell r="A29">
            <v>1628</v>
          </cell>
          <cell r="B29">
            <v>1530</v>
          </cell>
        </row>
        <row r="30">
          <cell r="A30">
            <v>1651</v>
          </cell>
          <cell r="B30">
            <v>1553</v>
          </cell>
        </row>
        <row r="31">
          <cell r="A31">
            <v>1674</v>
          </cell>
          <cell r="B31">
            <v>1576</v>
          </cell>
        </row>
        <row r="32">
          <cell r="A32">
            <v>1697</v>
          </cell>
          <cell r="B32">
            <v>1600</v>
          </cell>
        </row>
        <row r="33">
          <cell r="A33">
            <v>1600</v>
          </cell>
          <cell r="B33">
            <v>1600</v>
          </cell>
        </row>
        <row r="34">
          <cell r="A34">
            <v>1503</v>
          </cell>
          <cell r="B34">
            <v>1600</v>
          </cell>
        </row>
        <row r="35">
          <cell r="A35">
            <v>1406</v>
          </cell>
          <cell r="B35">
            <v>1600</v>
          </cell>
        </row>
        <row r="36">
          <cell r="A36">
            <v>1395</v>
          </cell>
          <cell r="B36">
            <v>1600</v>
          </cell>
        </row>
        <row r="37">
          <cell r="A37">
            <v>1384</v>
          </cell>
          <cell r="B37">
            <v>1600</v>
          </cell>
        </row>
        <row r="38">
          <cell r="A38">
            <v>1373</v>
          </cell>
          <cell r="B38">
            <v>1600</v>
          </cell>
        </row>
        <row r="39">
          <cell r="A39">
            <v>1308</v>
          </cell>
          <cell r="B39">
            <v>1600</v>
          </cell>
        </row>
        <row r="40">
          <cell r="A40">
            <v>1243</v>
          </cell>
          <cell r="B40">
            <v>1600</v>
          </cell>
        </row>
        <row r="41">
          <cell r="A41">
            <v>1179</v>
          </cell>
          <cell r="B41">
            <v>1600</v>
          </cell>
        </row>
        <row r="42">
          <cell r="A42">
            <v>1103</v>
          </cell>
          <cell r="B42">
            <v>1600</v>
          </cell>
        </row>
        <row r="43">
          <cell r="A43">
            <v>1027</v>
          </cell>
          <cell r="B43">
            <v>1600</v>
          </cell>
        </row>
        <row r="44">
          <cell r="A44">
            <v>952</v>
          </cell>
          <cell r="B44">
            <v>1600</v>
          </cell>
        </row>
        <row r="45">
          <cell r="A45">
            <v>941</v>
          </cell>
          <cell r="B45">
            <v>1600</v>
          </cell>
        </row>
        <row r="46">
          <cell r="A46">
            <v>930</v>
          </cell>
          <cell r="B46">
            <v>1600</v>
          </cell>
        </row>
        <row r="47">
          <cell r="A47">
            <v>919</v>
          </cell>
          <cell r="B47">
            <v>1600</v>
          </cell>
        </row>
        <row r="48">
          <cell r="A48">
            <v>931</v>
          </cell>
          <cell r="B48">
            <v>1600</v>
          </cell>
        </row>
        <row r="49">
          <cell r="A49">
            <v>943</v>
          </cell>
          <cell r="B49">
            <v>1600</v>
          </cell>
        </row>
        <row r="50">
          <cell r="A50">
            <v>954</v>
          </cell>
          <cell r="B50">
            <v>1600</v>
          </cell>
        </row>
        <row r="51">
          <cell r="A51">
            <v>884</v>
          </cell>
          <cell r="B51">
            <v>1271</v>
          </cell>
        </row>
        <row r="52">
          <cell r="A52">
            <v>814</v>
          </cell>
          <cell r="B52">
            <v>942</v>
          </cell>
        </row>
        <row r="53">
          <cell r="A53">
            <v>744</v>
          </cell>
          <cell r="B53">
            <v>614</v>
          </cell>
        </row>
        <row r="54">
          <cell r="A54">
            <v>711</v>
          </cell>
          <cell r="B54">
            <v>476</v>
          </cell>
        </row>
        <row r="55">
          <cell r="A55">
            <v>678</v>
          </cell>
          <cell r="B55">
            <v>338</v>
          </cell>
        </row>
        <row r="56">
          <cell r="A56">
            <v>645</v>
          </cell>
          <cell r="B56">
            <v>200</v>
          </cell>
        </row>
        <row r="57">
          <cell r="A57">
            <v>595</v>
          </cell>
          <cell r="B57">
            <v>201</v>
          </cell>
        </row>
        <row r="58">
          <cell r="A58">
            <v>545</v>
          </cell>
          <cell r="B58">
            <v>202</v>
          </cell>
        </row>
        <row r="59">
          <cell r="A59">
            <v>494</v>
          </cell>
          <cell r="B59">
            <v>202</v>
          </cell>
        </row>
        <row r="60">
          <cell r="A60">
            <v>494</v>
          </cell>
          <cell r="B60">
            <v>202</v>
          </cell>
        </row>
        <row r="61">
          <cell r="A61">
            <v>494</v>
          </cell>
          <cell r="B61">
            <v>202</v>
          </cell>
        </row>
        <row r="62">
          <cell r="A62">
            <v>494</v>
          </cell>
          <cell r="B62">
            <v>202</v>
          </cell>
        </row>
        <row r="63">
          <cell r="A63">
            <v>673</v>
          </cell>
          <cell r="B63">
            <v>359</v>
          </cell>
        </row>
        <row r="64">
          <cell r="A64">
            <v>852</v>
          </cell>
          <cell r="B64">
            <v>516</v>
          </cell>
        </row>
        <row r="65">
          <cell r="A65">
            <v>1031</v>
          </cell>
          <cell r="B65">
            <v>674</v>
          </cell>
        </row>
        <row r="66">
          <cell r="A66">
            <v>1100</v>
          </cell>
          <cell r="B66">
            <v>786</v>
          </cell>
        </row>
        <row r="67">
          <cell r="A67">
            <v>1169</v>
          </cell>
          <cell r="B67">
            <v>898</v>
          </cell>
        </row>
        <row r="68">
          <cell r="A68">
            <v>1237</v>
          </cell>
          <cell r="B68">
            <v>1010</v>
          </cell>
        </row>
        <row r="69">
          <cell r="A69">
            <v>1170</v>
          </cell>
          <cell r="B69">
            <v>893</v>
          </cell>
        </row>
        <row r="70">
          <cell r="A70">
            <v>1103</v>
          </cell>
          <cell r="B70">
            <v>776</v>
          </cell>
        </row>
        <row r="71">
          <cell r="A71">
            <v>1036</v>
          </cell>
          <cell r="B71">
            <v>660</v>
          </cell>
        </row>
        <row r="72">
          <cell r="A72">
            <v>1025</v>
          </cell>
          <cell r="B72">
            <v>775</v>
          </cell>
        </row>
        <row r="73">
          <cell r="A73">
            <v>1014</v>
          </cell>
          <cell r="B73">
            <v>890</v>
          </cell>
        </row>
        <row r="74">
          <cell r="A74">
            <v>1004</v>
          </cell>
          <cell r="B74">
            <v>1004</v>
          </cell>
        </row>
        <row r="75">
          <cell r="A75">
            <v>1004</v>
          </cell>
          <cell r="B75">
            <v>1004</v>
          </cell>
        </row>
        <row r="76">
          <cell r="A76">
            <v>1004</v>
          </cell>
          <cell r="B76">
            <v>1004</v>
          </cell>
        </row>
        <row r="77">
          <cell r="A77">
            <v>1004</v>
          </cell>
          <cell r="B77">
            <v>1004</v>
          </cell>
        </row>
        <row r="78">
          <cell r="A78">
            <v>992</v>
          </cell>
          <cell r="B78">
            <v>1004</v>
          </cell>
        </row>
        <row r="79">
          <cell r="A79">
            <v>980</v>
          </cell>
          <cell r="B79">
            <v>1004</v>
          </cell>
        </row>
        <row r="80">
          <cell r="A80">
            <v>968</v>
          </cell>
          <cell r="B80">
            <v>1004</v>
          </cell>
        </row>
        <row r="81">
          <cell r="A81">
            <v>937</v>
          </cell>
          <cell r="B81">
            <v>1004</v>
          </cell>
        </row>
        <row r="82">
          <cell r="A82">
            <v>906</v>
          </cell>
          <cell r="B82">
            <v>1004</v>
          </cell>
        </row>
        <row r="83">
          <cell r="A83">
            <v>874</v>
          </cell>
          <cell r="B83">
            <v>1004</v>
          </cell>
        </row>
        <row r="84">
          <cell r="A84">
            <v>853</v>
          </cell>
          <cell r="B84">
            <v>1004</v>
          </cell>
        </row>
        <row r="85">
          <cell r="A85">
            <v>832</v>
          </cell>
          <cell r="B85">
            <v>1004</v>
          </cell>
        </row>
        <row r="86">
          <cell r="A86">
            <v>810</v>
          </cell>
          <cell r="B86">
            <v>1004</v>
          </cell>
        </row>
        <row r="87">
          <cell r="A87">
            <v>801</v>
          </cell>
          <cell r="B87">
            <v>1006</v>
          </cell>
        </row>
        <row r="88">
          <cell r="A88">
            <v>792</v>
          </cell>
          <cell r="B88">
            <v>1008</v>
          </cell>
        </row>
        <row r="89">
          <cell r="A89">
            <v>783</v>
          </cell>
          <cell r="B89">
            <v>1010</v>
          </cell>
        </row>
        <row r="90">
          <cell r="A90">
            <v>740</v>
          </cell>
          <cell r="B90">
            <v>1010</v>
          </cell>
        </row>
        <row r="91">
          <cell r="A91">
            <v>697</v>
          </cell>
          <cell r="B91">
            <v>1010</v>
          </cell>
        </row>
        <row r="92">
          <cell r="A92">
            <v>654</v>
          </cell>
          <cell r="B92">
            <v>1010</v>
          </cell>
        </row>
        <row r="93">
          <cell r="A93">
            <v>590</v>
          </cell>
          <cell r="B93">
            <v>892</v>
          </cell>
        </row>
        <row r="94">
          <cell r="A94">
            <v>526</v>
          </cell>
          <cell r="B94">
            <v>774</v>
          </cell>
        </row>
        <row r="95">
          <cell r="A95">
            <v>463</v>
          </cell>
          <cell r="B95">
            <v>657</v>
          </cell>
        </row>
        <row r="96">
          <cell r="A96">
            <v>464</v>
          </cell>
          <cell r="B96">
            <v>507</v>
          </cell>
        </row>
        <row r="97">
          <cell r="A97">
            <v>465</v>
          </cell>
          <cell r="B97">
            <v>357</v>
          </cell>
        </row>
        <row r="98">
          <cell r="A98">
            <v>465</v>
          </cell>
          <cell r="B98">
            <v>206</v>
          </cell>
        </row>
        <row r="99">
          <cell r="A99">
            <v>422</v>
          </cell>
          <cell r="B99">
            <v>206</v>
          </cell>
        </row>
        <row r="100">
          <cell r="A100">
            <v>379</v>
          </cell>
          <cell r="B100">
            <v>206</v>
          </cell>
        </row>
        <row r="101">
          <cell r="A101">
            <v>336</v>
          </cell>
          <cell r="B101">
            <v>206</v>
          </cell>
        </row>
        <row r="102">
          <cell r="A102">
            <v>347</v>
          </cell>
          <cell r="B102">
            <v>206</v>
          </cell>
        </row>
        <row r="103">
          <cell r="A103">
            <v>358</v>
          </cell>
          <cell r="B103">
            <v>206</v>
          </cell>
        </row>
        <row r="104">
          <cell r="A104">
            <v>368</v>
          </cell>
          <cell r="B104">
            <v>206</v>
          </cell>
        </row>
      </sheetData>
      <sheetData sheetId="2">
        <row r="2">
          <cell r="A2">
            <v>238</v>
          </cell>
          <cell r="B2">
            <v>206</v>
          </cell>
        </row>
        <row r="3">
          <cell r="A3">
            <v>260</v>
          </cell>
          <cell r="B3">
            <v>206</v>
          </cell>
        </row>
        <row r="4">
          <cell r="A4">
            <v>282</v>
          </cell>
          <cell r="B4">
            <v>206</v>
          </cell>
        </row>
        <row r="5">
          <cell r="A5">
            <v>303</v>
          </cell>
          <cell r="B5">
            <v>206</v>
          </cell>
        </row>
        <row r="6">
          <cell r="A6">
            <v>314</v>
          </cell>
          <cell r="B6">
            <v>206</v>
          </cell>
        </row>
        <row r="7">
          <cell r="A7">
            <v>325</v>
          </cell>
          <cell r="B7">
            <v>206</v>
          </cell>
        </row>
        <row r="8">
          <cell r="A8">
            <v>336</v>
          </cell>
          <cell r="B8">
            <v>206</v>
          </cell>
        </row>
        <row r="9">
          <cell r="A9">
            <v>479</v>
          </cell>
          <cell r="B9">
            <v>338</v>
          </cell>
        </row>
        <row r="10">
          <cell r="A10">
            <v>622</v>
          </cell>
          <cell r="B10">
            <v>470</v>
          </cell>
        </row>
        <row r="11">
          <cell r="A11">
            <v>765</v>
          </cell>
          <cell r="B11">
            <v>602</v>
          </cell>
        </row>
        <row r="12">
          <cell r="A12">
            <v>779</v>
          </cell>
          <cell r="B12">
            <v>670</v>
          </cell>
        </row>
        <row r="13">
          <cell r="A13">
            <v>793</v>
          </cell>
          <cell r="B13">
            <v>738</v>
          </cell>
        </row>
        <row r="14">
          <cell r="A14">
            <v>806</v>
          </cell>
          <cell r="B14">
            <v>806</v>
          </cell>
        </row>
        <row r="15">
          <cell r="A15">
            <v>1000</v>
          </cell>
          <cell r="B15">
            <v>806</v>
          </cell>
        </row>
        <row r="16">
          <cell r="A16">
            <v>1194</v>
          </cell>
          <cell r="B16">
            <v>806</v>
          </cell>
        </row>
        <row r="17">
          <cell r="A17">
            <v>1389</v>
          </cell>
          <cell r="B17">
            <v>806</v>
          </cell>
        </row>
        <row r="18">
          <cell r="A18">
            <v>1629</v>
          </cell>
          <cell r="B18">
            <v>960</v>
          </cell>
        </row>
        <row r="19">
          <cell r="A19">
            <v>1869</v>
          </cell>
          <cell r="B19">
            <v>1114</v>
          </cell>
        </row>
        <row r="20">
          <cell r="A20">
            <v>2109</v>
          </cell>
          <cell r="B20">
            <v>1267</v>
          </cell>
        </row>
        <row r="21">
          <cell r="A21">
            <v>2191</v>
          </cell>
          <cell r="B21">
            <v>1381</v>
          </cell>
        </row>
        <row r="22">
          <cell r="A22">
            <v>2273</v>
          </cell>
          <cell r="B22">
            <v>1495</v>
          </cell>
        </row>
        <row r="23">
          <cell r="A23">
            <v>2356</v>
          </cell>
          <cell r="B23">
            <v>1610</v>
          </cell>
        </row>
        <row r="24">
          <cell r="A24">
            <v>2355</v>
          </cell>
          <cell r="B24">
            <v>1836</v>
          </cell>
        </row>
        <row r="25">
          <cell r="A25">
            <v>2354</v>
          </cell>
          <cell r="B25">
            <v>2062</v>
          </cell>
        </row>
        <row r="26">
          <cell r="A26">
            <v>2353</v>
          </cell>
          <cell r="B26">
            <v>2288</v>
          </cell>
        </row>
        <row r="27">
          <cell r="A27">
            <v>2320</v>
          </cell>
          <cell r="B27">
            <v>2395</v>
          </cell>
        </row>
        <row r="28">
          <cell r="A28">
            <v>2287</v>
          </cell>
          <cell r="B28">
            <v>2502</v>
          </cell>
        </row>
        <row r="29">
          <cell r="A29">
            <v>2254</v>
          </cell>
          <cell r="B29">
            <v>2610</v>
          </cell>
        </row>
        <row r="30">
          <cell r="A30">
            <v>2081</v>
          </cell>
          <cell r="B30">
            <v>2610</v>
          </cell>
        </row>
        <row r="31">
          <cell r="A31">
            <v>1908</v>
          </cell>
          <cell r="B31">
            <v>2610</v>
          </cell>
        </row>
        <row r="32">
          <cell r="A32">
            <v>1735</v>
          </cell>
          <cell r="B32">
            <v>2610</v>
          </cell>
        </row>
        <row r="33">
          <cell r="A33">
            <v>1649</v>
          </cell>
          <cell r="B33">
            <v>2610</v>
          </cell>
        </row>
        <row r="34">
          <cell r="A34">
            <v>1563</v>
          </cell>
          <cell r="B34">
            <v>2610</v>
          </cell>
        </row>
        <row r="35">
          <cell r="A35">
            <v>1476</v>
          </cell>
          <cell r="B35">
            <v>2610</v>
          </cell>
        </row>
        <row r="36">
          <cell r="A36">
            <v>1400</v>
          </cell>
          <cell r="B36">
            <v>2610</v>
          </cell>
        </row>
        <row r="37">
          <cell r="A37">
            <v>1324</v>
          </cell>
          <cell r="B37">
            <v>2610</v>
          </cell>
        </row>
        <row r="38">
          <cell r="A38">
            <v>1249</v>
          </cell>
          <cell r="B38">
            <v>2610</v>
          </cell>
        </row>
        <row r="39">
          <cell r="A39">
            <v>1178</v>
          </cell>
          <cell r="B39">
            <v>2107</v>
          </cell>
        </row>
        <row r="40">
          <cell r="A40">
            <v>1107</v>
          </cell>
          <cell r="B40">
            <v>1604</v>
          </cell>
        </row>
        <row r="41">
          <cell r="A41">
            <v>1036</v>
          </cell>
          <cell r="B41">
            <v>1101</v>
          </cell>
        </row>
        <row r="42">
          <cell r="A42">
            <v>956</v>
          </cell>
          <cell r="B42">
            <v>1042</v>
          </cell>
        </row>
        <row r="43">
          <cell r="A43">
            <v>876</v>
          </cell>
          <cell r="B43">
            <v>983</v>
          </cell>
        </row>
        <row r="44">
          <cell r="A44">
            <v>796</v>
          </cell>
          <cell r="B44">
            <v>924</v>
          </cell>
        </row>
        <row r="45">
          <cell r="A45">
            <v>860</v>
          </cell>
          <cell r="B45">
            <v>924</v>
          </cell>
        </row>
        <row r="46">
          <cell r="A46">
            <v>924</v>
          </cell>
          <cell r="B46">
            <v>924</v>
          </cell>
        </row>
        <row r="47">
          <cell r="A47">
            <v>989</v>
          </cell>
          <cell r="B47">
            <v>924</v>
          </cell>
        </row>
        <row r="48">
          <cell r="A48">
            <v>945</v>
          </cell>
          <cell r="B48">
            <v>912</v>
          </cell>
        </row>
        <row r="49">
          <cell r="A49">
            <v>901</v>
          </cell>
          <cell r="B49">
            <v>900</v>
          </cell>
        </row>
        <row r="50">
          <cell r="A50">
            <v>857</v>
          </cell>
          <cell r="B50">
            <v>889</v>
          </cell>
        </row>
        <row r="51">
          <cell r="A51">
            <v>717</v>
          </cell>
          <cell r="B51">
            <v>728</v>
          </cell>
        </row>
        <row r="52">
          <cell r="A52">
            <v>577</v>
          </cell>
          <cell r="B52">
            <v>567</v>
          </cell>
        </row>
        <row r="53">
          <cell r="A53">
            <v>437</v>
          </cell>
          <cell r="B53">
            <v>405</v>
          </cell>
        </row>
        <row r="54">
          <cell r="A54">
            <v>470</v>
          </cell>
          <cell r="B54">
            <v>403</v>
          </cell>
        </row>
        <row r="55">
          <cell r="A55">
            <v>503</v>
          </cell>
          <cell r="B55">
            <v>401</v>
          </cell>
        </row>
        <row r="56">
          <cell r="A56">
            <v>535</v>
          </cell>
          <cell r="B56">
            <v>400</v>
          </cell>
        </row>
        <row r="57">
          <cell r="A57">
            <v>556</v>
          </cell>
          <cell r="B57">
            <v>400</v>
          </cell>
        </row>
        <row r="58">
          <cell r="A58">
            <v>577</v>
          </cell>
          <cell r="B58">
            <v>400</v>
          </cell>
        </row>
        <row r="59">
          <cell r="A59">
            <v>599</v>
          </cell>
          <cell r="B59">
            <v>400</v>
          </cell>
        </row>
        <row r="60">
          <cell r="A60">
            <v>578</v>
          </cell>
          <cell r="B60">
            <v>400</v>
          </cell>
        </row>
        <row r="61">
          <cell r="A61">
            <v>557</v>
          </cell>
          <cell r="B61">
            <v>400</v>
          </cell>
        </row>
        <row r="62">
          <cell r="A62">
            <v>535</v>
          </cell>
          <cell r="B62">
            <v>400</v>
          </cell>
        </row>
        <row r="63">
          <cell r="A63">
            <v>544</v>
          </cell>
          <cell r="B63">
            <v>400</v>
          </cell>
        </row>
        <row r="64">
          <cell r="A64">
            <v>553</v>
          </cell>
          <cell r="B64">
            <v>400</v>
          </cell>
        </row>
        <row r="65">
          <cell r="A65">
            <v>562</v>
          </cell>
          <cell r="B65">
            <v>400</v>
          </cell>
        </row>
        <row r="66">
          <cell r="A66">
            <v>530</v>
          </cell>
          <cell r="B66">
            <v>400</v>
          </cell>
        </row>
        <row r="67">
          <cell r="A67">
            <v>498</v>
          </cell>
          <cell r="B67">
            <v>400</v>
          </cell>
        </row>
        <row r="68">
          <cell r="A68">
            <v>465</v>
          </cell>
          <cell r="B68">
            <v>400</v>
          </cell>
        </row>
        <row r="69">
          <cell r="A69">
            <v>443</v>
          </cell>
          <cell r="B69">
            <v>400</v>
          </cell>
        </row>
        <row r="70">
          <cell r="A70">
            <v>421</v>
          </cell>
          <cell r="B70">
            <v>400</v>
          </cell>
        </row>
        <row r="71">
          <cell r="A71">
            <v>400</v>
          </cell>
          <cell r="B71">
            <v>400</v>
          </cell>
        </row>
        <row r="72">
          <cell r="A72">
            <v>411</v>
          </cell>
          <cell r="B72">
            <v>400</v>
          </cell>
        </row>
        <row r="73">
          <cell r="A73">
            <v>422</v>
          </cell>
          <cell r="B73">
            <v>400</v>
          </cell>
        </row>
        <row r="74">
          <cell r="A74">
            <v>432</v>
          </cell>
          <cell r="B74">
            <v>400</v>
          </cell>
        </row>
        <row r="75">
          <cell r="A75">
            <v>443</v>
          </cell>
          <cell r="B75">
            <v>400</v>
          </cell>
        </row>
        <row r="76">
          <cell r="A76">
            <v>454</v>
          </cell>
          <cell r="B76">
            <v>400</v>
          </cell>
        </row>
        <row r="77">
          <cell r="A77">
            <v>465</v>
          </cell>
          <cell r="B77">
            <v>400</v>
          </cell>
        </row>
        <row r="78">
          <cell r="A78">
            <v>465</v>
          </cell>
          <cell r="B78">
            <v>400</v>
          </cell>
        </row>
        <row r="79">
          <cell r="A79">
            <v>465</v>
          </cell>
          <cell r="B79">
            <v>400</v>
          </cell>
        </row>
        <row r="80">
          <cell r="A80">
            <v>465</v>
          </cell>
          <cell r="B80">
            <v>400</v>
          </cell>
        </row>
        <row r="81">
          <cell r="A81">
            <v>443</v>
          </cell>
          <cell r="B81">
            <v>400</v>
          </cell>
        </row>
        <row r="82">
          <cell r="A82">
            <v>421</v>
          </cell>
          <cell r="B82">
            <v>400</v>
          </cell>
        </row>
        <row r="83">
          <cell r="A83">
            <v>400</v>
          </cell>
          <cell r="B83">
            <v>400</v>
          </cell>
        </row>
        <row r="84">
          <cell r="A84">
            <v>389</v>
          </cell>
          <cell r="B84">
            <v>400</v>
          </cell>
        </row>
        <row r="85">
          <cell r="A85">
            <v>378</v>
          </cell>
          <cell r="B85">
            <v>400</v>
          </cell>
        </row>
        <row r="86">
          <cell r="A86">
            <v>368</v>
          </cell>
          <cell r="B86">
            <v>400</v>
          </cell>
        </row>
      </sheetData>
      <sheetData sheetId="3">
        <row r="2">
          <cell r="A2">
            <v>195</v>
          </cell>
          <cell r="B2">
            <v>98</v>
          </cell>
        </row>
        <row r="3">
          <cell r="A3">
            <v>195</v>
          </cell>
          <cell r="B3">
            <v>76</v>
          </cell>
        </row>
        <row r="4">
          <cell r="A4">
            <v>195</v>
          </cell>
          <cell r="B4">
            <v>54</v>
          </cell>
        </row>
        <row r="5">
          <cell r="A5">
            <v>194</v>
          </cell>
          <cell r="B5">
            <v>32</v>
          </cell>
        </row>
        <row r="6">
          <cell r="A6">
            <v>210</v>
          </cell>
          <cell r="B6">
            <v>48</v>
          </cell>
        </row>
        <row r="7">
          <cell r="A7">
            <v>226</v>
          </cell>
          <cell r="B7">
            <v>64</v>
          </cell>
        </row>
        <row r="8">
          <cell r="A8">
            <v>243</v>
          </cell>
          <cell r="B8">
            <v>81</v>
          </cell>
        </row>
        <row r="9">
          <cell r="A9">
            <v>238</v>
          </cell>
          <cell r="B9">
            <v>98</v>
          </cell>
        </row>
        <row r="10">
          <cell r="A10">
            <v>233</v>
          </cell>
          <cell r="B10">
            <v>115</v>
          </cell>
        </row>
        <row r="11">
          <cell r="A11">
            <v>229</v>
          </cell>
          <cell r="B11">
            <v>132</v>
          </cell>
        </row>
        <row r="12">
          <cell r="A12">
            <v>346</v>
          </cell>
          <cell r="B12">
            <v>119</v>
          </cell>
        </row>
        <row r="13">
          <cell r="A13">
            <v>463</v>
          </cell>
          <cell r="B13">
            <v>106</v>
          </cell>
        </row>
        <row r="14">
          <cell r="A14">
            <v>580</v>
          </cell>
          <cell r="B14">
            <v>93</v>
          </cell>
        </row>
        <row r="15">
          <cell r="A15">
            <v>808</v>
          </cell>
          <cell r="B15">
            <v>62</v>
          </cell>
        </row>
        <row r="16">
          <cell r="A16">
            <v>1036</v>
          </cell>
          <cell r="B16">
            <v>31</v>
          </cell>
        </row>
        <row r="17">
          <cell r="A17">
            <v>1264</v>
          </cell>
          <cell r="B17">
            <v>0</v>
          </cell>
        </row>
        <row r="18">
          <cell r="A18">
            <v>1264</v>
          </cell>
          <cell r="B18">
            <v>0</v>
          </cell>
        </row>
        <row r="19">
          <cell r="A19">
            <v>1264</v>
          </cell>
          <cell r="B19">
            <v>0</v>
          </cell>
        </row>
        <row r="20">
          <cell r="A20">
            <v>1264</v>
          </cell>
          <cell r="B20">
            <v>0</v>
          </cell>
        </row>
        <row r="21">
          <cell r="A21">
            <v>1200</v>
          </cell>
          <cell r="B21">
            <v>175</v>
          </cell>
        </row>
        <row r="22">
          <cell r="A22">
            <v>1136</v>
          </cell>
          <cell r="B22">
            <v>350</v>
          </cell>
        </row>
        <row r="23">
          <cell r="A23">
            <v>1073</v>
          </cell>
          <cell r="B23">
            <v>525</v>
          </cell>
        </row>
        <row r="24">
          <cell r="A24">
            <v>1028</v>
          </cell>
          <cell r="B24">
            <v>717</v>
          </cell>
        </row>
        <row r="25">
          <cell r="A25">
            <v>983</v>
          </cell>
          <cell r="B25">
            <v>909</v>
          </cell>
        </row>
        <row r="26">
          <cell r="A26">
            <v>938</v>
          </cell>
          <cell r="B26">
            <v>1100</v>
          </cell>
        </row>
        <row r="27">
          <cell r="A27">
            <v>927</v>
          </cell>
          <cell r="B27">
            <v>1100</v>
          </cell>
        </row>
        <row r="28">
          <cell r="A28">
            <v>916</v>
          </cell>
          <cell r="B28">
            <v>1100</v>
          </cell>
        </row>
        <row r="29">
          <cell r="A29">
            <v>906</v>
          </cell>
          <cell r="B29">
            <v>1100</v>
          </cell>
        </row>
        <row r="30">
          <cell r="A30">
            <v>927</v>
          </cell>
          <cell r="B30">
            <v>1077</v>
          </cell>
        </row>
        <row r="31">
          <cell r="A31">
            <v>948</v>
          </cell>
          <cell r="B31">
            <v>1054</v>
          </cell>
        </row>
        <row r="32">
          <cell r="A32">
            <v>968</v>
          </cell>
          <cell r="B32">
            <v>1032</v>
          </cell>
        </row>
        <row r="33">
          <cell r="A33">
            <v>813</v>
          </cell>
          <cell r="B33">
            <v>888</v>
          </cell>
        </row>
        <row r="34">
          <cell r="A34">
            <v>658</v>
          </cell>
          <cell r="B34">
            <v>744</v>
          </cell>
        </row>
        <row r="35">
          <cell r="A35">
            <v>503</v>
          </cell>
          <cell r="B35">
            <v>600</v>
          </cell>
        </row>
        <row r="36">
          <cell r="A36">
            <v>568</v>
          </cell>
          <cell r="B36">
            <v>600</v>
          </cell>
        </row>
        <row r="37">
          <cell r="A37">
            <v>633</v>
          </cell>
          <cell r="B37">
            <v>600</v>
          </cell>
        </row>
        <row r="38">
          <cell r="A38">
            <v>697</v>
          </cell>
          <cell r="B38">
            <v>600</v>
          </cell>
        </row>
        <row r="39">
          <cell r="A39">
            <v>702</v>
          </cell>
          <cell r="B39">
            <v>603</v>
          </cell>
        </row>
        <row r="40">
          <cell r="A40">
            <v>707</v>
          </cell>
          <cell r="B40">
            <v>606</v>
          </cell>
        </row>
        <row r="41">
          <cell r="A41">
            <v>711</v>
          </cell>
          <cell r="B41">
            <v>610</v>
          </cell>
        </row>
        <row r="42">
          <cell r="A42">
            <v>739</v>
          </cell>
          <cell r="B42">
            <v>607</v>
          </cell>
        </row>
        <row r="43">
          <cell r="A43">
            <v>767</v>
          </cell>
          <cell r="B43">
            <v>604</v>
          </cell>
        </row>
        <row r="44">
          <cell r="A44">
            <v>796</v>
          </cell>
          <cell r="B44">
            <v>602</v>
          </cell>
        </row>
        <row r="45">
          <cell r="A45">
            <v>784</v>
          </cell>
          <cell r="B45">
            <v>632</v>
          </cell>
        </row>
        <row r="46">
          <cell r="A46">
            <v>772</v>
          </cell>
          <cell r="B46">
            <v>662</v>
          </cell>
        </row>
        <row r="47">
          <cell r="A47">
            <v>759</v>
          </cell>
          <cell r="B47">
            <v>693</v>
          </cell>
        </row>
        <row r="48">
          <cell r="A48">
            <v>939</v>
          </cell>
          <cell r="B48">
            <v>884</v>
          </cell>
        </row>
        <row r="49">
          <cell r="A49">
            <v>1119</v>
          </cell>
          <cell r="B49">
            <v>1075</v>
          </cell>
        </row>
        <row r="50">
          <cell r="A50">
            <v>1298</v>
          </cell>
          <cell r="B50">
            <v>1265</v>
          </cell>
        </row>
        <row r="51">
          <cell r="A51">
            <v>1341</v>
          </cell>
          <cell r="B51">
            <v>1319</v>
          </cell>
        </row>
        <row r="52">
          <cell r="A52">
            <v>1384</v>
          </cell>
          <cell r="B52">
            <v>1373</v>
          </cell>
        </row>
        <row r="53">
          <cell r="A53">
            <v>1426</v>
          </cell>
          <cell r="B53">
            <v>1426</v>
          </cell>
        </row>
        <row r="54">
          <cell r="A54">
            <v>1451</v>
          </cell>
          <cell r="B54">
            <v>1472</v>
          </cell>
        </row>
        <row r="55">
          <cell r="A55">
            <v>1476</v>
          </cell>
          <cell r="B55">
            <v>1518</v>
          </cell>
        </row>
        <row r="56">
          <cell r="A56">
            <v>1500</v>
          </cell>
          <cell r="B56">
            <v>1565</v>
          </cell>
        </row>
        <row r="57">
          <cell r="A57">
            <v>1468</v>
          </cell>
          <cell r="B57">
            <v>1565</v>
          </cell>
        </row>
        <row r="58">
          <cell r="A58">
            <v>1436</v>
          </cell>
          <cell r="B58">
            <v>1565</v>
          </cell>
        </row>
        <row r="59">
          <cell r="A59">
            <v>1403</v>
          </cell>
          <cell r="B59">
            <v>1565</v>
          </cell>
        </row>
        <row r="60">
          <cell r="A60">
            <v>1354</v>
          </cell>
          <cell r="B60">
            <v>1462</v>
          </cell>
        </row>
        <row r="61">
          <cell r="A61">
            <v>1305</v>
          </cell>
          <cell r="B61">
            <v>1359</v>
          </cell>
        </row>
        <row r="62">
          <cell r="A62">
            <v>1255</v>
          </cell>
          <cell r="B62">
            <v>1255</v>
          </cell>
        </row>
        <row r="63">
          <cell r="A63">
            <v>1193</v>
          </cell>
          <cell r="B63">
            <v>1203</v>
          </cell>
        </row>
        <row r="64">
          <cell r="A64">
            <v>1131</v>
          </cell>
          <cell r="B64">
            <v>1151</v>
          </cell>
        </row>
        <row r="65">
          <cell r="A65">
            <v>1068</v>
          </cell>
          <cell r="B65">
            <v>1100</v>
          </cell>
        </row>
        <row r="66">
          <cell r="A66">
            <v>1003</v>
          </cell>
          <cell r="B66">
            <v>1100</v>
          </cell>
        </row>
        <row r="67">
          <cell r="A67">
            <v>938</v>
          </cell>
          <cell r="B67">
            <v>1100</v>
          </cell>
        </row>
        <row r="68">
          <cell r="A68">
            <v>873</v>
          </cell>
          <cell r="B68">
            <v>1100</v>
          </cell>
        </row>
        <row r="69">
          <cell r="A69">
            <v>877</v>
          </cell>
          <cell r="B69">
            <v>1071</v>
          </cell>
        </row>
        <row r="70">
          <cell r="A70">
            <v>881</v>
          </cell>
          <cell r="B70">
            <v>1042</v>
          </cell>
        </row>
        <row r="71">
          <cell r="A71">
            <v>884</v>
          </cell>
          <cell r="B71">
            <v>1014</v>
          </cell>
        </row>
        <row r="72">
          <cell r="A72">
            <v>727</v>
          </cell>
          <cell r="B72">
            <v>793</v>
          </cell>
        </row>
        <row r="73">
          <cell r="A73">
            <v>570</v>
          </cell>
          <cell r="B73">
            <v>572</v>
          </cell>
        </row>
        <row r="74">
          <cell r="A74">
            <v>414</v>
          </cell>
          <cell r="B74">
            <v>350</v>
          </cell>
        </row>
        <row r="75">
          <cell r="A75">
            <v>447</v>
          </cell>
          <cell r="B75">
            <v>350</v>
          </cell>
        </row>
        <row r="76">
          <cell r="A76">
            <v>480</v>
          </cell>
          <cell r="B76">
            <v>350</v>
          </cell>
        </row>
        <row r="77">
          <cell r="A77">
            <v>512</v>
          </cell>
          <cell r="B77">
            <v>350</v>
          </cell>
        </row>
        <row r="78">
          <cell r="A78">
            <v>474</v>
          </cell>
          <cell r="B78">
            <v>312</v>
          </cell>
        </row>
        <row r="79">
          <cell r="A79">
            <v>436</v>
          </cell>
          <cell r="B79">
            <v>274</v>
          </cell>
        </row>
        <row r="80">
          <cell r="A80">
            <v>399</v>
          </cell>
          <cell r="B80">
            <v>237</v>
          </cell>
        </row>
        <row r="81">
          <cell r="A81">
            <v>387</v>
          </cell>
          <cell r="B81">
            <v>225</v>
          </cell>
        </row>
        <row r="82">
          <cell r="A82">
            <v>375</v>
          </cell>
          <cell r="B82">
            <v>213</v>
          </cell>
        </row>
        <row r="83">
          <cell r="A83">
            <v>362</v>
          </cell>
          <cell r="B83">
            <v>200</v>
          </cell>
        </row>
        <row r="84">
          <cell r="A84">
            <v>351</v>
          </cell>
          <cell r="B84">
            <v>200</v>
          </cell>
        </row>
        <row r="85">
          <cell r="A85">
            <v>340</v>
          </cell>
          <cell r="B85">
            <v>200</v>
          </cell>
        </row>
        <row r="86">
          <cell r="A86">
            <v>330</v>
          </cell>
          <cell r="B86">
            <v>200</v>
          </cell>
        </row>
        <row r="87">
          <cell r="A87">
            <v>330</v>
          </cell>
          <cell r="B87">
            <v>200</v>
          </cell>
        </row>
        <row r="88">
          <cell r="A88">
            <v>330</v>
          </cell>
          <cell r="B88">
            <v>200</v>
          </cell>
        </row>
        <row r="89">
          <cell r="A89">
            <v>330</v>
          </cell>
          <cell r="B89">
            <v>200</v>
          </cell>
        </row>
        <row r="90">
          <cell r="A90">
            <v>351</v>
          </cell>
          <cell r="B90">
            <v>200</v>
          </cell>
        </row>
        <row r="91">
          <cell r="A91">
            <v>372</v>
          </cell>
          <cell r="B91">
            <v>200</v>
          </cell>
        </row>
        <row r="92">
          <cell r="A92">
            <v>394</v>
          </cell>
          <cell r="B92">
            <v>200</v>
          </cell>
        </row>
        <row r="93">
          <cell r="A93">
            <v>394</v>
          </cell>
          <cell r="B93">
            <v>200</v>
          </cell>
        </row>
        <row r="94">
          <cell r="A94">
            <v>394</v>
          </cell>
          <cell r="B94">
            <v>200</v>
          </cell>
        </row>
        <row r="95">
          <cell r="A95">
            <v>394</v>
          </cell>
          <cell r="B95">
            <v>200</v>
          </cell>
        </row>
        <row r="96">
          <cell r="A96">
            <v>514</v>
          </cell>
          <cell r="B96">
            <v>363</v>
          </cell>
        </row>
        <row r="97">
          <cell r="A97">
            <v>634</v>
          </cell>
          <cell r="B97">
            <v>526</v>
          </cell>
        </row>
        <row r="98">
          <cell r="A98">
            <v>753</v>
          </cell>
          <cell r="B98">
            <v>689</v>
          </cell>
        </row>
        <row r="99">
          <cell r="A99">
            <v>956</v>
          </cell>
          <cell r="B99">
            <v>935</v>
          </cell>
        </row>
        <row r="100">
          <cell r="A100">
            <v>1159</v>
          </cell>
          <cell r="B100">
            <v>1181</v>
          </cell>
        </row>
        <row r="101">
          <cell r="A101">
            <v>1363</v>
          </cell>
          <cell r="B101">
            <v>1427</v>
          </cell>
        </row>
        <row r="102">
          <cell r="A102">
            <v>1443</v>
          </cell>
          <cell r="B102">
            <v>1518</v>
          </cell>
        </row>
        <row r="103">
          <cell r="A103">
            <v>1523</v>
          </cell>
          <cell r="B103">
            <v>1609</v>
          </cell>
        </row>
        <row r="104">
          <cell r="A104">
            <v>1603</v>
          </cell>
          <cell r="B104">
            <v>1700</v>
          </cell>
        </row>
        <row r="105">
          <cell r="A105">
            <v>1668</v>
          </cell>
          <cell r="B105">
            <v>1700</v>
          </cell>
        </row>
        <row r="106">
          <cell r="A106">
            <v>1733</v>
          </cell>
          <cell r="B106">
            <v>1700</v>
          </cell>
        </row>
        <row r="107">
          <cell r="A107">
            <v>1797</v>
          </cell>
          <cell r="B107">
            <v>1700</v>
          </cell>
        </row>
        <row r="108">
          <cell r="A108">
            <v>1802</v>
          </cell>
          <cell r="B108">
            <v>1693</v>
          </cell>
        </row>
        <row r="109">
          <cell r="A109">
            <v>1807</v>
          </cell>
          <cell r="B109">
            <v>1686</v>
          </cell>
        </row>
        <row r="110">
          <cell r="A110">
            <v>1813</v>
          </cell>
          <cell r="B110">
            <v>1680</v>
          </cell>
        </row>
        <row r="111">
          <cell r="A111">
            <v>1811</v>
          </cell>
          <cell r="B111">
            <v>1787</v>
          </cell>
        </row>
        <row r="112">
          <cell r="A112">
            <v>1809</v>
          </cell>
          <cell r="B112">
            <v>1894</v>
          </cell>
        </row>
        <row r="113">
          <cell r="A113">
            <v>1806</v>
          </cell>
          <cell r="B113">
            <v>2000</v>
          </cell>
        </row>
        <row r="114">
          <cell r="A114">
            <v>1729</v>
          </cell>
          <cell r="B114">
            <v>2000</v>
          </cell>
        </row>
        <row r="115">
          <cell r="A115">
            <v>1652</v>
          </cell>
          <cell r="B115">
            <v>2000</v>
          </cell>
        </row>
        <row r="116">
          <cell r="A116">
            <v>1574</v>
          </cell>
          <cell r="B116">
            <v>2000</v>
          </cell>
        </row>
        <row r="117">
          <cell r="A117">
            <v>1512</v>
          </cell>
          <cell r="B117">
            <v>2000</v>
          </cell>
        </row>
        <row r="118">
          <cell r="A118">
            <v>1450</v>
          </cell>
          <cell r="B118">
            <v>2000</v>
          </cell>
        </row>
        <row r="119">
          <cell r="A119">
            <v>1387</v>
          </cell>
          <cell r="B119">
            <v>2000</v>
          </cell>
        </row>
        <row r="120">
          <cell r="A120">
            <v>1336</v>
          </cell>
          <cell r="B120">
            <v>1733</v>
          </cell>
        </row>
        <row r="121">
          <cell r="A121">
            <v>1285</v>
          </cell>
          <cell r="B121">
            <v>1466</v>
          </cell>
        </row>
        <row r="122">
          <cell r="A122">
            <v>1234</v>
          </cell>
          <cell r="B122">
            <v>1200</v>
          </cell>
        </row>
        <row r="123">
          <cell r="A123">
            <v>1190</v>
          </cell>
          <cell r="B123">
            <v>1200</v>
          </cell>
        </row>
        <row r="124">
          <cell r="A124">
            <v>1146</v>
          </cell>
          <cell r="B124">
            <v>1200</v>
          </cell>
        </row>
        <row r="125">
          <cell r="A125">
            <v>1103</v>
          </cell>
          <cell r="B125">
            <v>1200</v>
          </cell>
        </row>
        <row r="126">
          <cell r="A126">
            <v>1075</v>
          </cell>
          <cell r="B126">
            <v>1150</v>
          </cell>
        </row>
        <row r="127">
          <cell r="A127">
            <v>1047</v>
          </cell>
          <cell r="B127">
            <v>1100</v>
          </cell>
        </row>
        <row r="128">
          <cell r="A128">
            <v>1018</v>
          </cell>
          <cell r="B128">
            <v>1050</v>
          </cell>
        </row>
        <row r="129">
          <cell r="A129">
            <v>1001</v>
          </cell>
          <cell r="B129">
            <v>1033</v>
          </cell>
        </row>
        <row r="130">
          <cell r="A130">
            <v>984</v>
          </cell>
          <cell r="B130">
            <v>1016</v>
          </cell>
        </row>
        <row r="131">
          <cell r="A131">
            <v>967</v>
          </cell>
          <cell r="B131">
            <v>1000</v>
          </cell>
        </row>
        <row r="132">
          <cell r="A132">
            <v>956</v>
          </cell>
          <cell r="B132">
            <v>1000</v>
          </cell>
        </row>
        <row r="133">
          <cell r="A133">
            <v>945</v>
          </cell>
          <cell r="B133">
            <v>1000</v>
          </cell>
        </row>
        <row r="134">
          <cell r="A134">
            <v>935</v>
          </cell>
          <cell r="B134">
            <v>1000</v>
          </cell>
        </row>
        <row r="135">
          <cell r="A135">
            <v>837</v>
          </cell>
          <cell r="B135">
            <v>783</v>
          </cell>
        </row>
        <row r="136">
          <cell r="A136">
            <v>739</v>
          </cell>
          <cell r="B136">
            <v>566</v>
          </cell>
        </row>
        <row r="137">
          <cell r="A137">
            <v>642</v>
          </cell>
          <cell r="B137">
            <v>350</v>
          </cell>
        </row>
        <row r="138">
          <cell r="A138">
            <v>609</v>
          </cell>
          <cell r="B138">
            <v>349</v>
          </cell>
        </row>
        <row r="139">
          <cell r="A139">
            <v>576</v>
          </cell>
          <cell r="B139">
            <v>348</v>
          </cell>
        </row>
        <row r="140">
          <cell r="A140">
            <v>542</v>
          </cell>
          <cell r="B140">
            <v>348</v>
          </cell>
        </row>
        <row r="141">
          <cell r="A141">
            <v>553</v>
          </cell>
          <cell r="B141">
            <v>348</v>
          </cell>
        </row>
        <row r="142">
          <cell r="A142">
            <v>564</v>
          </cell>
          <cell r="B142">
            <v>348</v>
          </cell>
        </row>
        <row r="143">
          <cell r="A143">
            <v>575</v>
          </cell>
          <cell r="B143">
            <v>348</v>
          </cell>
        </row>
        <row r="144">
          <cell r="A144">
            <v>564</v>
          </cell>
          <cell r="B144">
            <v>348</v>
          </cell>
        </row>
        <row r="145">
          <cell r="A145">
            <v>553</v>
          </cell>
          <cell r="B145">
            <v>348</v>
          </cell>
        </row>
        <row r="146">
          <cell r="A146">
            <v>542</v>
          </cell>
          <cell r="B146">
            <v>348</v>
          </cell>
        </row>
        <row r="147">
          <cell r="A147">
            <v>521</v>
          </cell>
          <cell r="B147">
            <v>348</v>
          </cell>
        </row>
        <row r="148">
          <cell r="A148">
            <v>500</v>
          </cell>
          <cell r="B148">
            <v>348</v>
          </cell>
        </row>
        <row r="149">
          <cell r="A149">
            <v>478</v>
          </cell>
          <cell r="B149">
            <v>348</v>
          </cell>
        </row>
        <row r="150">
          <cell r="A150">
            <v>467</v>
          </cell>
          <cell r="B150">
            <v>348</v>
          </cell>
        </row>
        <row r="151">
          <cell r="A151">
            <v>456</v>
          </cell>
          <cell r="B151">
            <v>348</v>
          </cell>
        </row>
        <row r="152">
          <cell r="A152">
            <v>445</v>
          </cell>
          <cell r="B152">
            <v>348</v>
          </cell>
        </row>
        <row r="153">
          <cell r="A153">
            <v>445</v>
          </cell>
          <cell r="B153">
            <v>348</v>
          </cell>
        </row>
        <row r="154">
          <cell r="A154">
            <v>445</v>
          </cell>
          <cell r="B154">
            <v>348</v>
          </cell>
        </row>
        <row r="155">
          <cell r="A155">
            <v>445</v>
          </cell>
          <cell r="B155">
            <v>348</v>
          </cell>
        </row>
        <row r="156">
          <cell r="A156">
            <v>445</v>
          </cell>
          <cell r="B156">
            <v>348</v>
          </cell>
        </row>
        <row r="157">
          <cell r="A157">
            <v>445</v>
          </cell>
          <cell r="B157">
            <v>348</v>
          </cell>
        </row>
        <row r="158">
          <cell r="A158">
            <v>445</v>
          </cell>
          <cell r="B158">
            <v>348</v>
          </cell>
        </row>
      </sheetData>
      <sheetData sheetId="4">
        <row r="2">
          <cell r="A2">
            <v>377</v>
          </cell>
          <cell r="B2">
            <v>409</v>
          </cell>
        </row>
        <row r="3">
          <cell r="A3">
            <v>366</v>
          </cell>
          <cell r="B3">
            <v>409</v>
          </cell>
        </row>
        <row r="4">
          <cell r="A4">
            <v>355</v>
          </cell>
          <cell r="B4">
            <v>409</v>
          </cell>
        </row>
        <row r="5">
          <cell r="A5">
            <v>344</v>
          </cell>
          <cell r="B5">
            <v>409</v>
          </cell>
        </row>
        <row r="6">
          <cell r="A6">
            <v>366</v>
          </cell>
          <cell r="B6">
            <v>409</v>
          </cell>
        </row>
        <row r="7">
          <cell r="A7">
            <v>388</v>
          </cell>
          <cell r="B7">
            <v>409</v>
          </cell>
        </row>
        <row r="8">
          <cell r="A8">
            <v>409</v>
          </cell>
          <cell r="B8">
            <v>409</v>
          </cell>
        </row>
        <row r="9">
          <cell r="A9">
            <v>482</v>
          </cell>
          <cell r="B9">
            <v>515</v>
          </cell>
        </row>
        <row r="10">
          <cell r="A10">
            <v>555</v>
          </cell>
          <cell r="B10">
            <v>621</v>
          </cell>
        </row>
        <row r="11">
          <cell r="A11">
            <v>629</v>
          </cell>
          <cell r="B11">
            <v>726</v>
          </cell>
        </row>
        <row r="12">
          <cell r="A12">
            <v>788</v>
          </cell>
          <cell r="B12">
            <v>820</v>
          </cell>
        </row>
        <row r="13">
          <cell r="A13">
            <v>947</v>
          </cell>
          <cell r="B13">
            <v>914</v>
          </cell>
        </row>
        <row r="14">
          <cell r="A14">
            <v>1106</v>
          </cell>
          <cell r="B14">
            <v>1009</v>
          </cell>
        </row>
        <row r="15">
          <cell r="A15">
            <v>1267</v>
          </cell>
          <cell r="B15">
            <v>1235</v>
          </cell>
        </row>
        <row r="16">
          <cell r="A16">
            <v>1428</v>
          </cell>
          <cell r="B16">
            <v>1461</v>
          </cell>
        </row>
        <row r="17">
          <cell r="A17">
            <v>1588</v>
          </cell>
          <cell r="B17">
            <v>1686</v>
          </cell>
        </row>
        <row r="18">
          <cell r="A18">
            <v>1598</v>
          </cell>
          <cell r="B18">
            <v>1857</v>
          </cell>
        </row>
        <row r="19">
          <cell r="A19">
            <v>1608</v>
          </cell>
          <cell r="B19">
            <v>2028</v>
          </cell>
        </row>
        <row r="20">
          <cell r="A20">
            <v>1617</v>
          </cell>
          <cell r="B20">
            <v>2200</v>
          </cell>
        </row>
        <row r="21">
          <cell r="A21">
            <v>1695</v>
          </cell>
          <cell r="B21">
            <v>2170</v>
          </cell>
        </row>
        <row r="22">
          <cell r="A22">
            <v>1773</v>
          </cell>
          <cell r="B22">
            <v>2140</v>
          </cell>
        </row>
        <row r="23">
          <cell r="A23">
            <v>1852</v>
          </cell>
          <cell r="B23">
            <v>2111</v>
          </cell>
        </row>
        <row r="24">
          <cell r="A24">
            <v>1615</v>
          </cell>
          <cell r="B24">
            <v>1874</v>
          </cell>
        </row>
        <row r="25">
          <cell r="A25">
            <v>1378</v>
          </cell>
          <cell r="B25">
            <v>1637</v>
          </cell>
        </row>
        <row r="26">
          <cell r="A26">
            <v>1141</v>
          </cell>
          <cell r="B26">
            <v>1400</v>
          </cell>
        </row>
        <row r="27">
          <cell r="A27">
            <v>1141</v>
          </cell>
          <cell r="B27">
            <v>1400</v>
          </cell>
        </row>
        <row r="28">
          <cell r="A28">
            <v>1141</v>
          </cell>
          <cell r="B28">
            <v>1400</v>
          </cell>
        </row>
        <row r="29">
          <cell r="A29">
            <v>1141</v>
          </cell>
          <cell r="B29">
            <v>1400</v>
          </cell>
        </row>
        <row r="30">
          <cell r="A30">
            <v>1130</v>
          </cell>
          <cell r="B30">
            <v>1400</v>
          </cell>
        </row>
        <row r="31">
          <cell r="A31">
            <v>1119</v>
          </cell>
          <cell r="B31">
            <v>1400</v>
          </cell>
        </row>
        <row r="32">
          <cell r="A32">
            <v>1108</v>
          </cell>
          <cell r="B32">
            <v>1400</v>
          </cell>
        </row>
        <row r="33">
          <cell r="A33">
            <v>1022</v>
          </cell>
          <cell r="B33">
            <v>1141</v>
          </cell>
        </row>
        <row r="34">
          <cell r="A34">
            <v>936</v>
          </cell>
          <cell r="B34">
            <v>882</v>
          </cell>
        </row>
        <row r="35">
          <cell r="A35">
            <v>851</v>
          </cell>
          <cell r="B35">
            <v>624</v>
          </cell>
        </row>
        <row r="36">
          <cell r="A36">
            <v>979</v>
          </cell>
          <cell r="B36">
            <v>622</v>
          </cell>
        </row>
        <row r="37">
          <cell r="A37">
            <v>1107</v>
          </cell>
          <cell r="B37">
            <v>620</v>
          </cell>
        </row>
        <row r="38">
          <cell r="A38">
            <v>1234</v>
          </cell>
          <cell r="B38">
            <v>618</v>
          </cell>
        </row>
        <row r="39">
          <cell r="A39">
            <v>1385</v>
          </cell>
          <cell r="B39">
            <v>844</v>
          </cell>
        </row>
        <row r="40">
          <cell r="A40">
            <v>1536</v>
          </cell>
          <cell r="B40">
            <v>1070</v>
          </cell>
        </row>
        <row r="41">
          <cell r="A41">
            <v>1686</v>
          </cell>
          <cell r="B41">
            <v>1297</v>
          </cell>
        </row>
        <row r="42">
          <cell r="A42">
            <v>1831</v>
          </cell>
          <cell r="B42">
            <v>1529</v>
          </cell>
        </row>
        <row r="43">
          <cell r="A43">
            <v>1976</v>
          </cell>
          <cell r="B43">
            <v>1761</v>
          </cell>
        </row>
        <row r="44">
          <cell r="A44">
            <v>2122</v>
          </cell>
          <cell r="B44">
            <v>1993</v>
          </cell>
        </row>
        <row r="45">
          <cell r="A45">
            <v>2116</v>
          </cell>
          <cell r="B45">
            <v>2062</v>
          </cell>
        </row>
        <row r="46">
          <cell r="A46">
            <v>2110</v>
          </cell>
          <cell r="B46">
            <v>2131</v>
          </cell>
        </row>
        <row r="47">
          <cell r="A47">
            <v>2103</v>
          </cell>
          <cell r="B47">
            <v>2200</v>
          </cell>
        </row>
        <row r="48">
          <cell r="A48">
            <v>2006</v>
          </cell>
          <cell r="B48">
            <v>2200</v>
          </cell>
        </row>
        <row r="49">
          <cell r="A49">
            <v>1909</v>
          </cell>
          <cell r="B49">
            <v>2200</v>
          </cell>
        </row>
        <row r="50">
          <cell r="A50">
            <v>1811</v>
          </cell>
          <cell r="B50">
            <v>2200</v>
          </cell>
        </row>
        <row r="51">
          <cell r="A51">
            <v>1746</v>
          </cell>
          <cell r="B51">
            <v>2200</v>
          </cell>
        </row>
        <row r="52">
          <cell r="A52">
            <v>1681</v>
          </cell>
          <cell r="B52">
            <v>2200</v>
          </cell>
        </row>
        <row r="53">
          <cell r="A53">
            <v>1617</v>
          </cell>
          <cell r="B53">
            <v>2200</v>
          </cell>
        </row>
        <row r="54">
          <cell r="A54">
            <v>1489</v>
          </cell>
          <cell r="B54">
            <v>1996</v>
          </cell>
        </row>
        <row r="55">
          <cell r="A55">
            <v>1361</v>
          </cell>
          <cell r="B55">
            <v>1792</v>
          </cell>
        </row>
        <row r="56">
          <cell r="A56">
            <v>1233</v>
          </cell>
          <cell r="B56">
            <v>1589</v>
          </cell>
        </row>
        <row r="57">
          <cell r="A57">
            <v>1161</v>
          </cell>
          <cell r="B57">
            <v>1377</v>
          </cell>
        </row>
        <row r="58">
          <cell r="A58">
            <v>1089</v>
          </cell>
          <cell r="B58">
            <v>1165</v>
          </cell>
        </row>
        <row r="59">
          <cell r="A59">
            <v>1018</v>
          </cell>
          <cell r="B59">
            <v>953</v>
          </cell>
        </row>
        <row r="60">
          <cell r="A60">
            <v>937</v>
          </cell>
          <cell r="B60">
            <v>905</v>
          </cell>
        </row>
        <row r="61">
          <cell r="A61">
            <v>856</v>
          </cell>
          <cell r="B61">
            <v>857</v>
          </cell>
        </row>
        <row r="62">
          <cell r="A62">
            <v>775</v>
          </cell>
          <cell r="B62">
            <v>808</v>
          </cell>
        </row>
        <row r="63">
          <cell r="A63">
            <v>747</v>
          </cell>
          <cell r="B63">
            <v>693</v>
          </cell>
        </row>
        <row r="64">
          <cell r="A64">
            <v>719</v>
          </cell>
          <cell r="B64">
            <v>578</v>
          </cell>
        </row>
        <row r="65">
          <cell r="A65">
            <v>690</v>
          </cell>
          <cell r="B65">
            <v>463</v>
          </cell>
        </row>
        <row r="66">
          <cell r="A66">
            <v>689</v>
          </cell>
          <cell r="B66">
            <v>375</v>
          </cell>
        </row>
        <row r="67">
          <cell r="A67">
            <v>688</v>
          </cell>
          <cell r="B67">
            <v>287</v>
          </cell>
        </row>
        <row r="68">
          <cell r="A68">
            <v>686</v>
          </cell>
          <cell r="B68">
            <v>200</v>
          </cell>
        </row>
        <row r="69">
          <cell r="A69">
            <v>679</v>
          </cell>
          <cell r="B69">
            <v>269</v>
          </cell>
        </row>
        <row r="70">
          <cell r="A70">
            <v>672</v>
          </cell>
          <cell r="B70">
            <v>338</v>
          </cell>
        </row>
        <row r="71">
          <cell r="A71">
            <v>665</v>
          </cell>
          <cell r="B71">
            <v>406</v>
          </cell>
        </row>
        <row r="72">
          <cell r="A72">
            <v>637</v>
          </cell>
          <cell r="B72">
            <v>454</v>
          </cell>
        </row>
        <row r="73">
          <cell r="A73">
            <v>609</v>
          </cell>
          <cell r="B73">
            <v>502</v>
          </cell>
        </row>
        <row r="74">
          <cell r="A74">
            <v>582</v>
          </cell>
          <cell r="B74">
            <v>550</v>
          </cell>
        </row>
        <row r="75">
          <cell r="A75">
            <v>593</v>
          </cell>
          <cell r="B75">
            <v>550</v>
          </cell>
        </row>
        <row r="76">
          <cell r="A76">
            <v>604</v>
          </cell>
          <cell r="B76">
            <v>550</v>
          </cell>
        </row>
        <row r="77">
          <cell r="A77">
            <v>615</v>
          </cell>
          <cell r="B77">
            <v>550</v>
          </cell>
        </row>
        <row r="78">
          <cell r="A78">
            <v>615</v>
          </cell>
          <cell r="B78">
            <v>550</v>
          </cell>
        </row>
        <row r="79">
          <cell r="A79">
            <v>615</v>
          </cell>
          <cell r="B79">
            <v>550</v>
          </cell>
        </row>
        <row r="80">
          <cell r="A80">
            <v>615</v>
          </cell>
          <cell r="B80">
            <v>550</v>
          </cell>
        </row>
        <row r="81">
          <cell r="A81">
            <v>593</v>
          </cell>
          <cell r="B81">
            <v>550</v>
          </cell>
        </row>
        <row r="82">
          <cell r="A82">
            <v>571</v>
          </cell>
          <cell r="B82">
            <v>550</v>
          </cell>
        </row>
        <row r="83">
          <cell r="A83">
            <v>550</v>
          </cell>
          <cell r="B83">
            <v>550</v>
          </cell>
        </row>
        <row r="84">
          <cell r="A84">
            <v>550</v>
          </cell>
          <cell r="B84">
            <v>550</v>
          </cell>
        </row>
        <row r="85">
          <cell r="A85">
            <v>550</v>
          </cell>
          <cell r="B85">
            <v>550</v>
          </cell>
        </row>
        <row r="86">
          <cell r="A86">
            <v>550</v>
          </cell>
          <cell r="B86">
            <v>550</v>
          </cell>
        </row>
        <row r="87">
          <cell r="A87">
            <v>539</v>
          </cell>
          <cell r="B87">
            <v>539</v>
          </cell>
        </row>
        <row r="88">
          <cell r="A88">
            <v>528</v>
          </cell>
          <cell r="B88">
            <v>528</v>
          </cell>
        </row>
        <row r="89">
          <cell r="A89">
            <v>516</v>
          </cell>
          <cell r="B89">
            <v>516</v>
          </cell>
        </row>
        <row r="90">
          <cell r="A90">
            <v>492</v>
          </cell>
          <cell r="B90">
            <v>460</v>
          </cell>
        </row>
        <row r="91">
          <cell r="A91">
            <v>468</v>
          </cell>
          <cell r="B91">
            <v>404</v>
          </cell>
        </row>
        <row r="92">
          <cell r="A92">
            <v>445</v>
          </cell>
          <cell r="B92">
            <v>348</v>
          </cell>
        </row>
        <row r="93">
          <cell r="A93">
            <v>445</v>
          </cell>
          <cell r="B93">
            <v>348</v>
          </cell>
        </row>
        <row r="94">
          <cell r="A94">
            <v>445</v>
          </cell>
          <cell r="B94">
            <v>348</v>
          </cell>
        </row>
        <row r="95">
          <cell r="A95">
            <v>445</v>
          </cell>
          <cell r="B95">
            <v>348</v>
          </cell>
        </row>
      </sheetData>
      <sheetData sheetId="5">
        <row r="2">
          <cell r="A2">
            <v>232</v>
          </cell>
          <cell r="B2">
            <v>200</v>
          </cell>
        </row>
        <row r="3">
          <cell r="A3">
            <v>243</v>
          </cell>
          <cell r="B3">
            <v>200</v>
          </cell>
        </row>
        <row r="4">
          <cell r="A4">
            <v>254</v>
          </cell>
          <cell r="B4">
            <v>200</v>
          </cell>
        </row>
        <row r="5">
          <cell r="A5">
            <v>265</v>
          </cell>
          <cell r="B5">
            <v>200</v>
          </cell>
        </row>
        <row r="6">
          <cell r="A6">
            <v>259</v>
          </cell>
          <cell r="B6">
            <v>216</v>
          </cell>
        </row>
        <row r="7">
          <cell r="A7">
            <v>253</v>
          </cell>
          <cell r="B7">
            <v>232</v>
          </cell>
        </row>
        <row r="8">
          <cell r="A8">
            <v>248</v>
          </cell>
          <cell r="B8">
            <v>247</v>
          </cell>
        </row>
        <row r="9">
          <cell r="A9">
            <v>323</v>
          </cell>
          <cell r="B9">
            <v>301</v>
          </cell>
        </row>
        <row r="10">
          <cell r="A10">
            <v>398</v>
          </cell>
          <cell r="B10">
            <v>355</v>
          </cell>
        </row>
        <row r="11">
          <cell r="A11">
            <v>474</v>
          </cell>
          <cell r="B11">
            <v>409</v>
          </cell>
        </row>
        <row r="12">
          <cell r="A12">
            <v>556</v>
          </cell>
          <cell r="B12">
            <v>459</v>
          </cell>
        </row>
        <row r="13">
          <cell r="A13">
            <v>638</v>
          </cell>
          <cell r="B13">
            <v>509</v>
          </cell>
        </row>
        <row r="14">
          <cell r="A14">
            <v>720</v>
          </cell>
          <cell r="B14">
            <v>558</v>
          </cell>
        </row>
        <row r="15">
          <cell r="A15">
            <v>595</v>
          </cell>
          <cell r="B15">
            <v>463</v>
          </cell>
        </row>
        <row r="16">
          <cell r="A16">
            <v>470</v>
          </cell>
          <cell r="B16">
            <v>368</v>
          </cell>
        </row>
        <row r="17">
          <cell r="A17">
            <v>346</v>
          </cell>
          <cell r="B17">
            <v>272</v>
          </cell>
        </row>
        <row r="18">
          <cell r="A18">
            <v>581</v>
          </cell>
          <cell r="B18">
            <v>586</v>
          </cell>
        </row>
        <row r="19">
          <cell r="A19">
            <v>816</v>
          </cell>
          <cell r="B19">
            <v>900</v>
          </cell>
        </row>
        <row r="20">
          <cell r="A20">
            <v>1052</v>
          </cell>
          <cell r="B20">
            <v>1214</v>
          </cell>
        </row>
        <row r="21">
          <cell r="A21">
            <v>1046</v>
          </cell>
          <cell r="B21">
            <v>1284</v>
          </cell>
        </row>
        <row r="22">
          <cell r="A22">
            <v>1040</v>
          </cell>
          <cell r="B22">
            <v>1354</v>
          </cell>
        </row>
        <row r="23">
          <cell r="A23">
            <v>1035</v>
          </cell>
          <cell r="B23">
            <v>1424</v>
          </cell>
        </row>
        <row r="24">
          <cell r="A24">
            <v>1067</v>
          </cell>
          <cell r="B24">
            <v>1424</v>
          </cell>
        </row>
        <row r="25">
          <cell r="A25">
            <v>1099</v>
          </cell>
          <cell r="B25">
            <v>1424</v>
          </cell>
        </row>
        <row r="26">
          <cell r="A26">
            <v>1132</v>
          </cell>
          <cell r="B26">
            <v>1424</v>
          </cell>
        </row>
        <row r="27">
          <cell r="A27">
            <v>1097</v>
          </cell>
          <cell r="B27">
            <v>1400</v>
          </cell>
        </row>
        <row r="28">
          <cell r="A28">
            <v>1062</v>
          </cell>
          <cell r="B28">
            <v>1376</v>
          </cell>
        </row>
        <row r="29">
          <cell r="A29">
            <v>1028</v>
          </cell>
          <cell r="B29">
            <v>1352</v>
          </cell>
        </row>
        <row r="30">
          <cell r="A30">
            <v>996</v>
          </cell>
          <cell r="B30">
            <v>1201</v>
          </cell>
        </row>
        <row r="31">
          <cell r="A31">
            <v>964</v>
          </cell>
          <cell r="B31">
            <v>1050</v>
          </cell>
        </row>
        <row r="32">
          <cell r="A32">
            <v>932</v>
          </cell>
          <cell r="B32">
            <v>900</v>
          </cell>
        </row>
        <row r="33">
          <cell r="A33">
            <v>998</v>
          </cell>
          <cell r="B33">
            <v>976</v>
          </cell>
        </row>
        <row r="34">
          <cell r="A34">
            <v>1064</v>
          </cell>
          <cell r="B34">
            <v>1052</v>
          </cell>
        </row>
        <row r="35">
          <cell r="A35">
            <v>1129</v>
          </cell>
          <cell r="B35">
            <v>1129</v>
          </cell>
        </row>
        <row r="36">
          <cell r="A36">
            <v>1110</v>
          </cell>
          <cell r="B36">
            <v>1186</v>
          </cell>
        </row>
        <row r="37">
          <cell r="A37">
            <v>1091</v>
          </cell>
          <cell r="B37">
            <v>1243</v>
          </cell>
        </row>
        <row r="38">
          <cell r="A38">
            <v>1073</v>
          </cell>
          <cell r="B38">
            <v>1300</v>
          </cell>
        </row>
        <row r="39">
          <cell r="A39">
            <v>1263</v>
          </cell>
          <cell r="B39">
            <v>1371</v>
          </cell>
        </row>
        <row r="40">
          <cell r="A40">
            <v>1453</v>
          </cell>
          <cell r="B40">
            <v>1442</v>
          </cell>
        </row>
        <row r="41">
          <cell r="A41">
            <v>1644</v>
          </cell>
          <cell r="B41">
            <v>1514</v>
          </cell>
        </row>
        <row r="42">
          <cell r="A42">
            <v>2235</v>
          </cell>
          <cell r="B42">
            <v>2062</v>
          </cell>
        </row>
        <row r="43">
          <cell r="A43">
            <v>2826</v>
          </cell>
          <cell r="B43">
            <v>2610</v>
          </cell>
        </row>
        <row r="44">
          <cell r="A44">
            <v>3417</v>
          </cell>
          <cell r="B44">
            <v>3158</v>
          </cell>
        </row>
        <row r="45">
          <cell r="A45">
            <v>3280</v>
          </cell>
          <cell r="B45">
            <v>3680</v>
          </cell>
        </row>
        <row r="46">
          <cell r="A46">
            <v>3143</v>
          </cell>
          <cell r="B46">
            <v>4202</v>
          </cell>
        </row>
        <row r="47">
          <cell r="A47">
            <v>3005</v>
          </cell>
          <cell r="B47">
            <v>4723</v>
          </cell>
        </row>
        <row r="48">
          <cell r="A48">
            <v>3328</v>
          </cell>
          <cell r="B48">
            <v>4636</v>
          </cell>
        </row>
        <row r="49">
          <cell r="A49">
            <v>3651</v>
          </cell>
          <cell r="B49">
            <v>4549</v>
          </cell>
        </row>
        <row r="50">
          <cell r="A50">
            <v>3975</v>
          </cell>
          <cell r="B50">
            <v>4461</v>
          </cell>
        </row>
        <row r="51">
          <cell r="A51">
            <v>4067</v>
          </cell>
          <cell r="B51">
            <v>4402</v>
          </cell>
        </row>
        <row r="52">
          <cell r="A52">
            <v>4159</v>
          </cell>
          <cell r="B52">
            <v>4343</v>
          </cell>
        </row>
        <row r="53">
          <cell r="A53">
            <v>4252</v>
          </cell>
          <cell r="B53">
            <v>4284</v>
          </cell>
        </row>
        <row r="54">
          <cell r="A54">
            <v>4168</v>
          </cell>
          <cell r="B54">
            <v>4284</v>
          </cell>
        </row>
        <row r="55">
          <cell r="A55">
            <v>4084</v>
          </cell>
          <cell r="B55">
            <v>4284</v>
          </cell>
        </row>
        <row r="56">
          <cell r="A56">
            <v>4000</v>
          </cell>
          <cell r="B56">
            <v>4284</v>
          </cell>
        </row>
        <row r="57">
          <cell r="A57">
            <v>3879</v>
          </cell>
          <cell r="B57">
            <v>4284</v>
          </cell>
        </row>
        <row r="58">
          <cell r="A58">
            <v>3758</v>
          </cell>
          <cell r="B58">
            <v>4284</v>
          </cell>
        </row>
        <row r="59">
          <cell r="A59">
            <v>3636</v>
          </cell>
          <cell r="B59">
            <v>4284</v>
          </cell>
        </row>
        <row r="60">
          <cell r="A60">
            <v>3546</v>
          </cell>
          <cell r="B60">
            <v>4259</v>
          </cell>
        </row>
        <row r="61">
          <cell r="A61">
            <v>3456</v>
          </cell>
          <cell r="B61">
            <v>4234</v>
          </cell>
        </row>
        <row r="62">
          <cell r="A62">
            <v>3367</v>
          </cell>
          <cell r="B62">
            <v>4209</v>
          </cell>
        </row>
        <row r="63">
          <cell r="A63">
            <v>3051</v>
          </cell>
          <cell r="B63">
            <v>3839</v>
          </cell>
        </row>
        <row r="64">
          <cell r="A64">
            <v>2735</v>
          </cell>
          <cell r="B64">
            <v>3469</v>
          </cell>
        </row>
        <row r="65">
          <cell r="A65">
            <v>2419</v>
          </cell>
          <cell r="B65">
            <v>3100</v>
          </cell>
        </row>
        <row r="66">
          <cell r="A66">
            <v>2396</v>
          </cell>
          <cell r="B66">
            <v>2882</v>
          </cell>
        </row>
        <row r="67">
          <cell r="A67">
            <v>2373</v>
          </cell>
          <cell r="B67">
            <v>2664</v>
          </cell>
        </row>
        <row r="68">
          <cell r="A68">
            <v>2349</v>
          </cell>
          <cell r="B68">
            <v>2446</v>
          </cell>
        </row>
        <row r="69">
          <cell r="A69">
            <v>2136</v>
          </cell>
          <cell r="B69">
            <v>2136</v>
          </cell>
        </row>
        <row r="70">
          <cell r="A70">
            <v>1923</v>
          </cell>
          <cell r="B70">
            <v>1826</v>
          </cell>
        </row>
        <row r="71">
          <cell r="A71">
            <v>1710</v>
          </cell>
          <cell r="B71">
            <v>1516</v>
          </cell>
        </row>
        <row r="72">
          <cell r="A72">
            <v>1601</v>
          </cell>
          <cell r="B72">
            <v>1277</v>
          </cell>
        </row>
        <row r="73">
          <cell r="A73">
            <v>1492</v>
          </cell>
          <cell r="B73">
            <v>1038</v>
          </cell>
        </row>
        <row r="74">
          <cell r="A74">
            <v>1383</v>
          </cell>
          <cell r="B74">
            <v>800</v>
          </cell>
        </row>
        <row r="75">
          <cell r="A75">
            <v>1282</v>
          </cell>
          <cell r="B75">
            <v>644</v>
          </cell>
        </row>
        <row r="76">
          <cell r="A76">
            <v>1181</v>
          </cell>
          <cell r="B76">
            <v>488</v>
          </cell>
        </row>
        <row r="77">
          <cell r="A77">
            <v>1079</v>
          </cell>
          <cell r="B77">
            <v>333</v>
          </cell>
        </row>
        <row r="78">
          <cell r="A78">
            <v>1014</v>
          </cell>
          <cell r="B78">
            <v>322</v>
          </cell>
        </row>
        <row r="79">
          <cell r="A79">
            <v>949</v>
          </cell>
          <cell r="B79">
            <v>311</v>
          </cell>
        </row>
        <row r="80">
          <cell r="A80">
            <v>883</v>
          </cell>
          <cell r="B80">
            <v>300</v>
          </cell>
        </row>
        <row r="81">
          <cell r="A81">
            <v>875</v>
          </cell>
          <cell r="B81">
            <v>300</v>
          </cell>
        </row>
        <row r="82">
          <cell r="A82">
            <v>867</v>
          </cell>
          <cell r="B82">
            <v>300</v>
          </cell>
        </row>
        <row r="83">
          <cell r="A83">
            <v>859</v>
          </cell>
          <cell r="B83">
            <v>300</v>
          </cell>
        </row>
        <row r="84">
          <cell r="A84">
            <v>802</v>
          </cell>
          <cell r="B84">
            <v>300</v>
          </cell>
        </row>
        <row r="85">
          <cell r="A85">
            <v>745</v>
          </cell>
          <cell r="B85">
            <v>300</v>
          </cell>
        </row>
        <row r="86">
          <cell r="A86">
            <v>689</v>
          </cell>
          <cell r="B86">
            <v>300</v>
          </cell>
        </row>
        <row r="87">
          <cell r="A87">
            <v>741</v>
          </cell>
          <cell r="B87">
            <v>309</v>
          </cell>
        </row>
        <row r="88">
          <cell r="A88">
            <v>793</v>
          </cell>
          <cell r="B88">
            <v>318</v>
          </cell>
        </row>
        <row r="89">
          <cell r="A89">
            <v>845</v>
          </cell>
          <cell r="B89">
            <v>327</v>
          </cell>
        </row>
        <row r="90">
          <cell r="A90">
            <v>826</v>
          </cell>
          <cell r="B90">
            <v>351</v>
          </cell>
        </row>
        <row r="91">
          <cell r="A91">
            <v>807</v>
          </cell>
          <cell r="B91">
            <v>375</v>
          </cell>
        </row>
        <row r="92">
          <cell r="A92">
            <v>789</v>
          </cell>
          <cell r="B92">
            <v>400</v>
          </cell>
        </row>
        <row r="93">
          <cell r="A93">
            <v>767</v>
          </cell>
          <cell r="B93">
            <v>400</v>
          </cell>
        </row>
        <row r="94">
          <cell r="A94">
            <v>745</v>
          </cell>
          <cell r="B94">
            <v>400</v>
          </cell>
        </row>
        <row r="95">
          <cell r="A95">
            <v>724</v>
          </cell>
          <cell r="B95">
            <v>400</v>
          </cell>
        </row>
        <row r="96">
          <cell r="A96">
            <v>692</v>
          </cell>
          <cell r="B96">
            <v>400</v>
          </cell>
        </row>
        <row r="97">
          <cell r="A97">
            <v>660</v>
          </cell>
          <cell r="B97">
            <v>400</v>
          </cell>
        </row>
        <row r="98">
          <cell r="A98">
            <v>627</v>
          </cell>
          <cell r="B98">
            <v>400</v>
          </cell>
        </row>
        <row r="99">
          <cell r="A99">
            <v>627</v>
          </cell>
          <cell r="B99">
            <v>400</v>
          </cell>
        </row>
        <row r="100">
          <cell r="A100">
            <v>627</v>
          </cell>
          <cell r="B100">
            <v>400</v>
          </cell>
        </row>
        <row r="101">
          <cell r="A101">
            <v>627</v>
          </cell>
          <cell r="B101">
            <v>400</v>
          </cell>
        </row>
        <row r="102">
          <cell r="A102">
            <v>616</v>
          </cell>
          <cell r="B102">
            <v>400</v>
          </cell>
        </row>
        <row r="103">
          <cell r="A103">
            <v>605</v>
          </cell>
          <cell r="B103">
            <v>400</v>
          </cell>
        </row>
        <row r="104">
          <cell r="A104">
            <v>594</v>
          </cell>
          <cell r="B104">
            <v>400</v>
          </cell>
        </row>
        <row r="105">
          <cell r="A105">
            <v>594</v>
          </cell>
          <cell r="B105">
            <v>400</v>
          </cell>
        </row>
        <row r="106">
          <cell r="A106">
            <v>594</v>
          </cell>
          <cell r="B106">
            <v>400</v>
          </cell>
        </row>
        <row r="107">
          <cell r="A107">
            <v>594</v>
          </cell>
          <cell r="B107">
            <v>400</v>
          </cell>
        </row>
        <row r="108">
          <cell r="A108">
            <v>573</v>
          </cell>
          <cell r="B108">
            <v>400</v>
          </cell>
        </row>
        <row r="109">
          <cell r="A109">
            <v>552</v>
          </cell>
          <cell r="B109">
            <v>400</v>
          </cell>
        </row>
        <row r="110">
          <cell r="A110">
            <v>530</v>
          </cell>
          <cell r="B110">
            <v>400</v>
          </cell>
        </row>
        <row r="111">
          <cell r="A111">
            <v>537</v>
          </cell>
          <cell r="B111">
            <v>407</v>
          </cell>
        </row>
        <row r="112">
          <cell r="A112">
            <v>544</v>
          </cell>
          <cell r="B112">
            <v>414</v>
          </cell>
        </row>
        <row r="113">
          <cell r="A113">
            <v>551</v>
          </cell>
          <cell r="B113">
            <v>421</v>
          </cell>
        </row>
        <row r="114">
          <cell r="A114">
            <v>561</v>
          </cell>
          <cell r="B114">
            <v>431</v>
          </cell>
        </row>
        <row r="115">
          <cell r="A115">
            <v>571</v>
          </cell>
          <cell r="B115">
            <v>441</v>
          </cell>
        </row>
        <row r="116">
          <cell r="A116">
            <v>581</v>
          </cell>
          <cell r="B116">
            <v>451</v>
          </cell>
        </row>
        <row r="117">
          <cell r="A117">
            <v>581</v>
          </cell>
          <cell r="B117">
            <v>505</v>
          </cell>
        </row>
        <row r="118">
          <cell r="A118">
            <v>581</v>
          </cell>
          <cell r="B118">
            <v>559</v>
          </cell>
        </row>
        <row r="119">
          <cell r="A119">
            <v>581</v>
          </cell>
          <cell r="B119">
            <v>613</v>
          </cell>
        </row>
        <row r="120">
          <cell r="A120">
            <v>582</v>
          </cell>
          <cell r="B120">
            <v>614</v>
          </cell>
        </row>
        <row r="121">
          <cell r="A121">
            <v>583</v>
          </cell>
          <cell r="B121">
            <v>615</v>
          </cell>
        </row>
        <row r="122">
          <cell r="A122">
            <v>585</v>
          </cell>
          <cell r="B122">
            <v>617</v>
          </cell>
        </row>
        <row r="123">
          <cell r="A123">
            <v>585</v>
          </cell>
          <cell r="B123">
            <v>617</v>
          </cell>
        </row>
        <row r="124">
          <cell r="A124">
            <v>585</v>
          </cell>
          <cell r="B124">
            <v>617</v>
          </cell>
        </row>
        <row r="125">
          <cell r="A125">
            <v>585</v>
          </cell>
          <cell r="B125">
            <v>617</v>
          </cell>
        </row>
        <row r="126">
          <cell r="A126">
            <v>593</v>
          </cell>
          <cell r="B126">
            <v>711</v>
          </cell>
        </row>
        <row r="127">
          <cell r="A127">
            <v>601</v>
          </cell>
          <cell r="B127">
            <v>805</v>
          </cell>
        </row>
        <row r="128">
          <cell r="A128">
            <v>608</v>
          </cell>
          <cell r="B128">
            <v>900</v>
          </cell>
        </row>
        <row r="129">
          <cell r="A129">
            <v>641</v>
          </cell>
          <cell r="B129">
            <v>900</v>
          </cell>
        </row>
        <row r="130">
          <cell r="A130">
            <v>674</v>
          </cell>
          <cell r="B130">
            <v>900</v>
          </cell>
        </row>
        <row r="131">
          <cell r="A131">
            <v>706</v>
          </cell>
          <cell r="B131">
            <v>900</v>
          </cell>
        </row>
        <row r="132">
          <cell r="A132">
            <v>663</v>
          </cell>
          <cell r="B132">
            <v>900</v>
          </cell>
        </row>
        <row r="133">
          <cell r="A133">
            <v>620</v>
          </cell>
          <cell r="B133">
            <v>900</v>
          </cell>
        </row>
        <row r="134">
          <cell r="A134">
            <v>576</v>
          </cell>
          <cell r="B134">
            <v>900</v>
          </cell>
        </row>
        <row r="135">
          <cell r="A135">
            <v>567</v>
          </cell>
          <cell r="B135">
            <v>891</v>
          </cell>
        </row>
        <row r="136">
          <cell r="A136">
            <v>558</v>
          </cell>
          <cell r="B136">
            <v>882</v>
          </cell>
        </row>
        <row r="137">
          <cell r="A137">
            <v>549</v>
          </cell>
          <cell r="B137">
            <v>873</v>
          </cell>
        </row>
        <row r="138">
          <cell r="A138">
            <v>586</v>
          </cell>
          <cell r="B138">
            <v>705</v>
          </cell>
        </row>
        <row r="139">
          <cell r="A139">
            <v>623</v>
          </cell>
          <cell r="B139">
            <v>537</v>
          </cell>
        </row>
        <row r="140">
          <cell r="A140">
            <v>661</v>
          </cell>
          <cell r="B140">
            <v>369</v>
          </cell>
        </row>
        <row r="141">
          <cell r="A141">
            <v>560</v>
          </cell>
          <cell r="B141">
            <v>365</v>
          </cell>
        </row>
        <row r="142">
          <cell r="A142">
            <v>459</v>
          </cell>
          <cell r="B142">
            <v>361</v>
          </cell>
        </row>
        <row r="143">
          <cell r="A143">
            <v>358</v>
          </cell>
          <cell r="B143">
            <v>358</v>
          </cell>
        </row>
        <row r="144">
          <cell r="A144">
            <v>387</v>
          </cell>
          <cell r="B144">
            <v>344</v>
          </cell>
        </row>
        <row r="145">
          <cell r="A145">
            <v>416</v>
          </cell>
          <cell r="B145">
            <v>330</v>
          </cell>
        </row>
        <row r="146">
          <cell r="A146">
            <v>446</v>
          </cell>
          <cell r="B146">
            <v>316</v>
          </cell>
        </row>
        <row r="147">
          <cell r="A147">
            <v>510</v>
          </cell>
          <cell r="B147">
            <v>359</v>
          </cell>
        </row>
        <row r="148">
          <cell r="A148">
            <v>574</v>
          </cell>
          <cell r="B148">
            <v>402</v>
          </cell>
        </row>
        <row r="149">
          <cell r="A149">
            <v>638</v>
          </cell>
          <cell r="B149">
            <v>444</v>
          </cell>
        </row>
        <row r="150">
          <cell r="A150">
            <v>606</v>
          </cell>
          <cell r="B150">
            <v>444</v>
          </cell>
        </row>
        <row r="151">
          <cell r="A151">
            <v>574</v>
          </cell>
          <cell r="B151">
            <v>444</v>
          </cell>
        </row>
        <row r="152">
          <cell r="A152">
            <v>541</v>
          </cell>
          <cell r="B152">
            <v>444</v>
          </cell>
        </row>
        <row r="153">
          <cell r="A153">
            <v>552</v>
          </cell>
          <cell r="B153">
            <v>444</v>
          </cell>
        </row>
        <row r="154">
          <cell r="A154">
            <v>563</v>
          </cell>
          <cell r="B154">
            <v>444</v>
          </cell>
        </row>
        <row r="155">
          <cell r="A155">
            <v>574</v>
          </cell>
          <cell r="B155">
            <v>444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712"/>
  <sheetViews>
    <sheetView tabSelected="1" topLeftCell="D1" workbookViewId="0">
      <selection activeCell="Q13" sqref="Q13"/>
    </sheetView>
  </sheetViews>
  <sheetFormatPr defaultRowHeight="14.25" x14ac:dyDescent="0.2"/>
  <cols>
    <col min="8" max="8" width="17.875" style="17" customWidth="1"/>
    <col min="9" max="9" width="14.25" style="17" customWidth="1"/>
    <col min="10" max="10" width="20.625" style="17" customWidth="1"/>
    <col min="11" max="11" width="16.5" style="17" customWidth="1"/>
    <col min="12" max="12" width="16.125" style="17" customWidth="1"/>
    <col min="13" max="13" width="14" style="17" customWidth="1"/>
    <col min="14" max="14" width="9" style="20" customWidth="1"/>
    <col min="17" max="17" width="23.375" style="21" customWidth="1"/>
  </cols>
  <sheetData>
    <row r="1" spans="1:119" x14ac:dyDescent="0.15">
      <c r="A1" s="20">
        <v>228</v>
      </c>
      <c r="B1" s="20">
        <v>100</v>
      </c>
      <c r="H1" s="14" t="s">
        <v>0</v>
      </c>
      <c r="I1" s="14" t="s">
        <v>1</v>
      </c>
      <c r="J1" s="14" t="s">
        <v>2</v>
      </c>
      <c r="K1" s="17" t="s">
        <v>3</v>
      </c>
      <c r="L1" s="17" t="s">
        <v>4</v>
      </c>
      <c r="M1" s="17" t="s">
        <v>5</v>
      </c>
      <c r="Q1" s="14" t="s">
        <v>6</v>
      </c>
      <c r="R1" s="20">
        <v>0.83391999999999999</v>
      </c>
      <c r="S1" s="20">
        <v>0.20596999999999999</v>
      </c>
      <c r="T1" s="20">
        <v>9.0539999999999995E-2</v>
      </c>
      <c r="U1" s="20">
        <v>6.5659999999999996E-2</v>
      </c>
      <c r="V1" s="20">
        <v>0.74568999999999996</v>
      </c>
      <c r="W1" s="20">
        <v>0.17435</v>
      </c>
      <c r="X1" s="20">
        <v>0.76278999999999997</v>
      </c>
      <c r="Y1" s="20">
        <v>0.77495000000000003</v>
      </c>
      <c r="Z1" s="20">
        <v>0.49486999999999998</v>
      </c>
      <c r="AA1" s="20">
        <v>0.88553000000000004</v>
      </c>
      <c r="AB1" s="20">
        <v>0.83462000000000003</v>
      </c>
      <c r="AC1" s="20">
        <v>0.16317999999999999</v>
      </c>
      <c r="AD1" s="20">
        <v>0.32569999999999999</v>
      </c>
      <c r="AE1" s="20">
        <v>0.83589999999999998</v>
      </c>
      <c r="AF1" s="20">
        <v>5.7160000000000002E-2</v>
      </c>
      <c r="AG1" s="20">
        <v>0.44767000000000001</v>
      </c>
      <c r="AH1" s="20">
        <v>0.72899999999999998</v>
      </c>
      <c r="AI1" s="20">
        <v>0.17355000000000001</v>
      </c>
      <c r="AJ1" s="20">
        <v>0.67347000000000001</v>
      </c>
      <c r="AK1" s="20">
        <v>0.10781</v>
      </c>
      <c r="AL1" s="20">
        <v>3.8460000000000001E-2</v>
      </c>
      <c r="AM1" s="20">
        <v>0</v>
      </c>
      <c r="AN1" s="20">
        <v>0.66102000000000005</v>
      </c>
      <c r="AO1" s="20">
        <v>0.35483999999999999</v>
      </c>
      <c r="AP1" s="20">
        <v>0.17910000000000001</v>
      </c>
      <c r="AQ1" s="20">
        <v>0.84962000000000004</v>
      </c>
      <c r="AR1" s="20">
        <v>0.26595999999999997</v>
      </c>
      <c r="AS1" s="20">
        <v>0</v>
      </c>
      <c r="AT1" s="20">
        <v>0.91713</v>
      </c>
      <c r="AU1" s="20">
        <v>0.16886000000000001</v>
      </c>
      <c r="AV1" s="20">
        <v>0.10218000000000001</v>
      </c>
      <c r="AW1" s="20">
        <v>1.7600000000000001E-3</v>
      </c>
      <c r="AX1" s="20">
        <v>0.24504000000000001</v>
      </c>
      <c r="AY1" s="20">
        <v>0.27662999999999999</v>
      </c>
      <c r="AZ1" s="20">
        <v>0.14399999999999999</v>
      </c>
      <c r="BA1" s="20">
        <v>0.14399999999999999</v>
      </c>
      <c r="BB1" s="20">
        <v>0.11380999999999999</v>
      </c>
      <c r="BC1" s="20">
        <v>0.2457</v>
      </c>
      <c r="BD1" s="20">
        <v>0.7863</v>
      </c>
      <c r="BE1" s="20">
        <v>0.84902</v>
      </c>
      <c r="BF1" s="20">
        <v>0.94155999999999995</v>
      </c>
      <c r="BG1" s="20">
        <v>0.88502000000000003</v>
      </c>
      <c r="BH1" s="20">
        <v>0.84013000000000004</v>
      </c>
      <c r="BI1" s="20">
        <v>0.69481999999999999</v>
      </c>
      <c r="BJ1" s="20">
        <v>0.13863</v>
      </c>
      <c r="BK1" s="20">
        <v>0.13863</v>
      </c>
      <c r="BL1" s="20">
        <v>0.23333999999999999</v>
      </c>
      <c r="BM1" s="20">
        <v>0.23333999999999999</v>
      </c>
      <c r="BN1" s="20">
        <v>0.11910999999999999</v>
      </c>
      <c r="BO1" s="20">
        <v>0.23068</v>
      </c>
      <c r="BP1" s="20">
        <v>4.6670000000000003E-2</v>
      </c>
      <c r="BQ1" s="20">
        <v>0.20630999999999999</v>
      </c>
      <c r="BR1" s="20">
        <v>0.26134000000000002</v>
      </c>
      <c r="BS1" s="20">
        <v>0.80820999999999998</v>
      </c>
      <c r="BT1" s="20">
        <v>0.80725999999999998</v>
      </c>
      <c r="BU1" s="20">
        <v>0.84277000000000002</v>
      </c>
      <c r="BV1" s="20">
        <v>0.74914999999999998</v>
      </c>
      <c r="BW1" s="20">
        <v>0.88976999999999995</v>
      </c>
      <c r="BX1" s="20">
        <v>0.89448000000000005</v>
      </c>
      <c r="BY1" s="20">
        <v>0.16081000000000001</v>
      </c>
      <c r="BZ1" s="20">
        <v>0.33561000000000002</v>
      </c>
      <c r="CA1" s="20">
        <v>4.5260000000000002E-2</v>
      </c>
      <c r="CB1" s="20">
        <v>0.32434000000000002</v>
      </c>
      <c r="CC1" s="20">
        <v>7.3400000000000007E-2</v>
      </c>
      <c r="CD1" s="20">
        <v>0.21456</v>
      </c>
      <c r="CE1" s="20">
        <v>0.11856999999999999</v>
      </c>
      <c r="CF1" s="20">
        <v>0</v>
      </c>
      <c r="CG1" s="20">
        <v>0.85143000000000002</v>
      </c>
      <c r="CH1" s="20">
        <v>0.61341999999999997</v>
      </c>
      <c r="CI1" s="20">
        <v>0.26856999999999998</v>
      </c>
      <c r="CJ1" s="20">
        <v>7.9850000000000004E-2</v>
      </c>
      <c r="CK1" s="20">
        <v>5.8069999999999997E-2</v>
      </c>
      <c r="CL1" s="20">
        <v>4.0660000000000002E-2</v>
      </c>
      <c r="CM1" s="20">
        <v>0.12064</v>
      </c>
      <c r="CN1" s="20">
        <v>0.82247000000000003</v>
      </c>
      <c r="CO1" s="20">
        <v>0.22364000000000001</v>
      </c>
      <c r="CP1" s="20">
        <v>0.15293999999999999</v>
      </c>
      <c r="CQ1" s="20">
        <v>0.20942</v>
      </c>
      <c r="CR1" s="20">
        <v>0.43672</v>
      </c>
      <c r="CS1" s="20">
        <v>0.19533</v>
      </c>
      <c r="CT1" s="20">
        <v>0</v>
      </c>
      <c r="CU1" s="20">
        <v>0.84960999999999998</v>
      </c>
      <c r="CV1" s="20">
        <v>1.8939999999999999E-2</v>
      </c>
      <c r="CW1" s="20">
        <v>0.43946000000000002</v>
      </c>
      <c r="CX1" s="20">
        <v>0.17477999999999999</v>
      </c>
      <c r="CY1" s="20">
        <v>0.24242</v>
      </c>
      <c r="CZ1" s="20">
        <v>0.29422999999999999</v>
      </c>
      <c r="DA1" s="20">
        <v>0.36714999999999998</v>
      </c>
      <c r="DB1" s="20">
        <v>2.597E-2</v>
      </c>
      <c r="DC1" s="20">
        <v>0.87588999999999995</v>
      </c>
      <c r="DD1" s="20">
        <v>0.87544</v>
      </c>
      <c r="DE1" s="20">
        <v>0.87307999999999997</v>
      </c>
      <c r="DF1" s="20">
        <v>0.25925999999999999</v>
      </c>
      <c r="DG1" s="20">
        <v>0.32962999999999998</v>
      </c>
      <c r="DH1" s="20">
        <v>0.34826000000000001</v>
      </c>
      <c r="DI1" s="20">
        <v>0.37801000000000001</v>
      </c>
      <c r="DJ1" s="20">
        <v>0.25262000000000001</v>
      </c>
      <c r="DK1" s="20">
        <v>0.27288000000000001</v>
      </c>
      <c r="DL1" s="20">
        <v>0.32411000000000001</v>
      </c>
      <c r="DM1" s="20">
        <v>0.17712</v>
      </c>
      <c r="DN1" s="20">
        <v>0.82413999999999998</v>
      </c>
      <c r="DO1" s="20">
        <v>0.12</v>
      </c>
    </row>
    <row r="2" spans="1:119" x14ac:dyDescent="0.15">
      <c r="A2" s="20">
        <v>228.1</v>
      </c>
      <c r="B2" s="20">
        <v>120</v>
      </c>
      <c r="D2" s="20">
        <f ca="1">TREND(OFFSET(B1,MATCH(D3,A:A,1)-1,,2,1),OFFSET(A1,MATCH(D3,A:A,1)-1,,2,1),D3)</f>
        <v>290</v>
      </c>
      <c r="E2" s="20">
        <f>MATCH(D3,A:A,1)-1</f>
        <v>9</v>
      </c>
      <c r="F2" s="20">
        <f ca="1">OFFSET(B1,MATCH(D3,A:A,1)-1,,1,1)</f>
        <v>280</v>
      </c>
      <c r="G2" s="20">
        <f ca="1">OFFSET(B1,MATCH(D3,A:A,1)-1,,1,1)</f>
        <v>280</v>
      </c>
      <c r="H2" s="17">
        <v>1170</v>
      </c>
      <c r="I2" s="17">
        <v>1645</v>
      </c>
      <c r="J2" s="17">
        <v>0.14000000000000001</v>
      </c>
      <c r="K2" s="17">
        <f t="shared" ref="K2:K65" si="0">$P$8-H2</f>
        <v>7809</v>
      </c>
      <c r="L2" s="17">
        <f t="shared" ref="L2:L65" si="1">$P$9-I2</f>
        <v>51835</v>
      </c>
      <c r="M2" s="17">
        <f t="shared" ref="M2:M65" si="2">$P$10-J2</f>
        <v>21.75</v>
      </c>
      <c r="Q2" s="14" t="s">
        <v>1</v>
      </c>
      <c r="R2" s="20">
        <v>30217.00000000012</v>
      </c>
      <c r="S2" s="20">
        <v>1645.999999999884</v>
      </c>
      <c r="T2" s="20">
        <v>3064</v>
      </c>
      <c r="U2" s="20">
        <v>899.99999999976717</v>
      </c>
      <c r="V2" s="20">
        <v>1978.000000000116</v>
      </c>
      <c r="W2" s="20">
        <v>14206</v>
      </c>
      <c r="X2" s="20">
        <v>5112.0000000002328</v>
      </c>
      <c r="Y2" s="20">
        <v>3473</v>
      </c>
      <c r="Z2" s="20">
        <v>6943</v>
      </c>
      <c r="AA2" s="20">
        <v>16775.999999999651</v>
      </c>
      <c r="AB2" s="20">
        <v>9319.9999999997672</v>
      </c>
      <c r="AC2" s="20">
        <v>6996</v>
      </c>
      <c r="AD2" s="20">
        <v>4082</v>
      </c>
      <c r="AE2" s="20">
        <v>9601.9999999998836</v>
      </c>
      <c r="AF2" s="20">
        <v>874.99999999976717</v>
      </c>
      <c r="AG2" s="20">
        <v>4129</v>
      </c>
      <c r="AH2" s="20">
        <v>29515.99999999988</v>
      </c>
      <c r="AI2" s="20">
        <v>11178.000000000229</v>
      </c>
      <c r="AJ2" s="20">
        <v>23702.000000000349</v>
      </c>
      <c r="AK2" s="20">
        <v>5159</v>
      </c>
      <c r="AL2" s="20">
        <v>1342</v>
      </c>
      <c r="AM2" s="20">
        <v>280</v>
      </c>
      <c r="AN2" s="20">
        <v>5148.0000000002328</v>
      </c>
      <c r="AO2" s="20">
        <v>5679</v>
      </c>
      <c r="AP2" s="20">
        <v>2343</v>
      </c>
      <c r="AQ2" s="20">
        <v>8243.9999999999418</v>
      </c>
      <c r="AR2" s="20">
        <v>16731.99999999988</v>
      </c>
      <c r="AS2" s="20">
        <v>735.00000000011642</v>
      </c>
      <c r="AT2" s="20">
        <v>32539.000000000058</v>
      </c>
      <c r="AU2" s="20">
        <v>10067.000000000229</v>
      </c>
      <c r="AV2" s="20">
        <v>467.99999999976723</v>
      </c>
      <c r="AW2" s="20">
        <v>612</v>
      </c>
      <c r="AX2" s="20">
        <v>1835.999999999884</v>
      </c>
      <c r="AY2" s="20">
        <v>54034.000000000116</v>
      </c>
      <c r="AZ2" s="20">
        <v>2905.0000000002328</v>
      </c>
      <c r="BA2" s="20">
        <v>140.00000000011639</v>
      </c>
      <c r="BB2" s="20">
        <v>70</v>
      </c>
      <c r="BC2" s="20">
        <v>525.00000000011642</v>
      </c>
      <c r="BD2" s="20">
        <v>29658.99999999988</v>
      </c>
      <c r="BE2" s="20">
        <v>19644</v>
      </c>
      <c r="BF2" s="20">
        <v>19575</v>
      </c>
      <c r="BG2" s="20">
        <v>12679.00000000006</v>
      </c>
      <c r="BH2" s="20">
        <v>9539</v>
      </c>
      <c r="BI2" s="20">
        <v>18052</v>
      </c>
      <c r="BJ2" s="20">
        <v>1435</v>
      </c>
      <c r="BK2" s="20">
        <v>823.00000000011642</v>
      </c>
      <c r="BL2" s="20">
        <v>15312.99999999988</v>
      </c>
      <c r="BM2" s="20">
        <v>11496.99999999988</v>
      </c>
      <c r="BN2" s="20">
        <v>9576.0000000002328</v>
      </c>
      <c r="BO2" s="20">
        <v>3708</v>
      </c>
      <c r="BP2" s="20">
        <v>1116</v>
      </c>
      <c r="BQ2" s="20">
        <v>72.000000000116415</v>
      </c>
      <c r="BR2" s="20">
        <v>1964</v>
      </c>
      <c r="BS2" s="20">
        <v>7153</v>
      </c>
      <c r="BT2" s="20">
        <v>9284.9999999998836</v>
      </c>
      <c r="BU2" s="20">
        <v>32112</v>
      </c>
      <c r="BV2" s="20">
        <v>11937.99999999988</v>
      </c>
      <c r="BW2" s="20">
        <v>20868.000000000058</v>
      </c>
      <c r="BX2" s="20">
        <v>20728</v>
      </c>
      <c r="BY2" s="20">
        <v>19516.00000000012</v>
      </c>
      <c r="BZ2" s="20">
        <v>2843.999999999884</v>
      </c>
      <c r="CA2" s="20">
        <v>828</v>
      </c>
      <c r="CB2" s="20">
        <v>3405.999999999884</v>
      </c>
      <c r="CC2" s="20">
        <v>1764</v>
      </c>
      <c r="CD2" s="20">
        <v>7854</v>
      </c>
      <c r="CE2" s="20">
        <v>10815.00000000012</v>
      </c>
      <c r="CF2" s="20">
        <v>209.99999999965081</v>
      </c>
      <c r="CG2" s="20">
        <v>37100.000000000167</v>
      </c>
      <c r="CH2" s="20">
        <v>6519.0000000002328</v>
      </c>
      <c r="CI2" s="20">
        <v>1476.0000000002331</v>
      </c>
      <c r="CJ2" s="20">
        <v>972</v>
      </c>
      <c r="CK2" s="20">
        <v>1799.999999999884</v>
      </c>
      <c r="CL2" s="20">
        <v>6229.9999999997672</v>
      </c>
      <c r="CM2" s="20">
        <v>5425</v>
      </c>
      <c r="CN2" s="20">
        <v>9134.9999999998836</v>
      </c>
      <c r="CO2" s="20">
        <v>3671.999999999884</v>
      </c>
      <c r="CP2" s="20">
        <v>4968</v>
      </c>
      <c r="CQ2" s="20">
        <v>1151.999999999884</v>
      </c>
      <c r="CR2" s="20">
        <v>2088.000000000116</v>
      </c>
      <c r="CS2" s="20">
        <v>2870</v>
      </c>
      <c r="CT2" s="20">
        <v>735.00000000011642</v>
      </c>
      <c r="CU2" s="20">
        <v>30691.000000000229</v>
      </c>
      <c r="CV2" s="20">
        <v>2159.999999999884</v>
      </c>
      <c r="CW2" s="20">
        <v>6388.9999999960419</v>
      </c>
      <c r="CX2" s="20">
        <v>6089.9999999982538</v>
      </c>
      <c r="CY2" s="20">
        <v>1399.999999999884</v>
      </c>
      <c r="CZ2" s="20">
        <v>11749</v>
      </c>
      <c r="DA2" s="20">
        <v>2100.000000000116</v>
      </c>
      <c r="DB2" s="20">
        <v>350</v>
      </c>
      <c r="DC2" s="20">
        <v>20853.99999999988</v>
      </c>
      <c r="DD2" s="20">
        <v>6174.0000000001164</v>
      </c>
      <c r="DE2" s="20">
        <v>4587.9999999998836</v>
      </c>
      <c r="DF2" s="20">
        <v>13348</v>
      </c>
      <c r="DG2" s="20">
        <v>1474.999999999884</v>
      </c>
      <c r="DH2" s="20">
        <v>3888.0000000003488</v>
      </c>
      <c r="DI2" s="20">
        <v>2339.999999999884</v>
      </c>
      <c r="DJ2" s="20">
        <v>1188.0000000002331</v>
      </c>
      <c r="DK2" s="20">
        <v>10850.000000000349</v>
      </c>
      <c r="DL2" s="20">
        <v>3710.000000000116</v>
      </c>
      <c r="DM2" s="20">
        <v>2135.0000000002328</v>
      </c>
      <c r="DN2" s="20">
        <v>7566.9999999998836</v>
      </c>
      <c r="DO2" s="20">
        <v>11738</v>
      </c>
    </row>
    <row r="3" spans="1:119" x14ac:dyDescent="0.15">
      <c r="A3" s="20">
        <v>228.2</v>
      </c>
      <c r="B3" s="20">
        <v>140</v>
      </c>
      <c r="D3" s="20">
        <v>228.95</v>
      </c>
      <c r="H3" s="17">
        <v>5443</v>
      </c>
      <c r="I3" s="17">
        <v>3064</v>
      </c>
      <c r="J3" s="17">
        <v>0.34</v>
      </c>
      <c r="K3" s="17">
        <f t="shared" si="0"/>
        <v>3536</v>
      </c>
      <c r="L3" s="17">
        <f t="shared" si="1"/>
        <v>50416</v>
      </c>
      <c r="M3" s="17">
        <f t="shared" si="2"/>
        <v>21.55</v>
      </c>
      <c r="Q3" s="14" t="s">
        <v>2</v>
      </c>
      <c r="R3" s="20">
        <v>1.0500000000000109</v>
      </c>
      <c r="S3" s="20">
        <v>8.6399999999999864</v>
      </c>
      <c r="T3" s="20">
        <v>6.6899999999999977</v>
      </c>
      <c r="U3" s="20">
        <v>2.3199999999999932</v>
      </c>
      <c r="V3" s="20">
        <v>10.18000000000001</v>
      </c>
      <c r="W3" s="20">
        <v>6.1200000000000054</v>
      </c>
      <c r="X3" s="20">
        <v>1.5399999999999641</v>
      </c>
      <c r="Y3" s="20">
        <v>8.9399999999999977</v>
      </c>
      <c r="Z3" s="20">
        <v>3.5699999999999932</v>
      </c>
      <c r="AA3" s="20">
        <v>3.0799999999999841</v>
      </c>
      <c r="AB3" s="20">
        <v>2.839999999999975</v>
      </c>
      <c r="AC3" s="20">
        <v>1.629999999999995</v>
      </c>
      <c r="AD3" s="20">
        <v>9.3499999999999659</v>
      </c>
      <c r="AE3" s="20">
        <v>0.42000000000001592</v>
      </c>
      <c r="AF3" s="20">
        <v>0.69999999999998863</v>
      </c>
      <c r="AG3" s="20">
        <v>6.6499999999999773</v>
      </c>
      <c r="AH3" s="20">
        <v>2.28000000000003</v>
      </c>
      <c r="AI3" s="20">
        <v>1.1700000000000159</v>
      </c>
      <c r="AJ3" s="20">
        <v>2.9800000000000182</v>
      </c>
      <c r="AK3" s="20">
        <v>8.4099999999999682</v>
      </c>
      <c r="AL3" s="20">
        <v>5.7899999999999636</v>
      </c>
      <c r="AM3" s="20">
        <v>6.0799999999999841</v>
      </c>
      <c r="AN3" s="20">
        <v>1.430000000000007</v>
      </c>
      <c r="AO3" s="20">
        <v>9.7400000000000091</v>
      </c>
      <c r="AP3" s="20">
        <v>4.1100000000000136</v>
      </c>
      <c r="AQ3" s="20">
        <v>14</v>
      </c>
      <c r="AR3" s="20">
        <v>2.9900000000000091</v>
      </c>
      <c r="AS3" s="20">
        <v>1.430000000000007</v>
      </c>
      <c r="AT3" s="20">
        <v>6.2899999999999636</v>
      </c>
      <c r="AU3" s="20">
        <v>0.68999999999999773</v>
      </c>
      <c r="AV3" s="20">
        <v>1.649999999999977</v>
      </c>
      <c r="AW3" s="20">
        <v>1.6599999999999679</v>
      </c>
      <c r="AX3" s="20">
        <v>1.269999999999982</v>
      </c>
      <c r="AY3" s="20">
        <v>0.40000000000003411</v>
      </c>
      <c r="AZ3" s="20">
        <v>1.2100000000000359</v>
      </c>
      <c r="BA3" s="20">
        <v>0.46000000000003638</v>
      </c>
      <c r="BB3" s="20">
        <v>1.620000000000005</v>
      </c>
      <c r="BC3" s="20">
        <v>1.6100000000000141</v>
      </c>
      <c r="BD3" s="20">
        <v>4.1899999999999977</v>
      </c>
      <c r="BE3" s="20">
        <v>10</v>
      </c>
      <c r="BF3" s="20">
        <v>10.029999999999969</v>
      </c>
      <c r="BG3" s="20">
        <v>12.990000000000011</v>
      </c>
      <c r="BH3" s="20">
        <v>8.9200000000000159</v>
      </c>
      <c r="BI3" s="20">
        <v>1.6100000000000141</v>
      </c>
      <c r="BJ3" s="20">
        <v>1.3600000000000141</v>
      </c>
      <c r="BK3" s="20">
        <v>1.3600000000000141</v>
      </c>
      <c r="BL3" s="20">
        <v>1.04000000000002</v>
      </c>
      <c r="BM3" s="20">
        <v>1.04000000000002</v>
      </c>
      <c r="BN3" s="20">
        <v>2.6599999999999682</v>
      </c>
      <c r="BO3" s="20">
        <v>1.3600000000000141</v>
      </c>
      <c r="BP3" s="20">
        <v>1.25</v>
      </c>
      <c r="BQ3" s="20">
        <v>1.7899999999999641</v>
      </c>
      <c r="BR3" s="20">
        <v>1.2899999999999641</v>
      </c>
      <c r="BS3" s="20">
        <v>8.339999999999975</v>
      </c>
      <c r="BT3" s="20">
        <v>4.8100000000000023</v>
      </c>
      <c r="BU3" s="20">
        <v>1.0799999999999841</v>
      </c>
      <c r="BV3" s="20">
        <v>1.75</v>
      </c>
      <c r="BW3" s="20">
        <v>5.839999999999975</v>
      </c>
      <c r="BX3" s="20">
        <v>8.1800000000000068</v>
      </c>
      <c r="BY3" s="20">
        <v>1.3899999999999859</v>
      </c>
      <c r="BZ3" s="20">
        <v>1.5099999999999909</v>
      </c>
      <c r="CA3" s="20">
        <v>2.0199999999999818</v>
      </c>
      <c r="CB3" s="20">
        <v>1.629999999999995</v>
      </c>
      <c r="CC3" s="20">
        <v>2.3600000000000141</v>
      </c>
      <c r="CD3" s="20">
        <v>2.4099999999999682</v>
      </c>
      <c r="CE3" s="20">
        <v>1.75</v>
      </c>
      <c r="CF3" s="20">
        <v>0.29000000000002052</v>
      </c>
      <c r="CG3" s="20">
        <v>1.71999999999997</v>
      </c>
      <c r="CH3" s="20">
        <v>1.819999999999993</v>
      </c>
      <c r="CI3" s="20">
        <v>1.7899999999999641</v>
      </c>
      <c r="CJ3" s="20">
        <v>1.8000000000000109</v>
      </c>
      <c r="CK3" s="20">
        <v>2.0799999999999841</v>
      </c>
      <c r="CL3" s="20">
        <v>0.68999999999999773</v>
      </c>
      <c r="CM3" s="20">
        <v>1.0500000000000109</v>
      </c>
      <c r="CN3" s="20">
        <v>2.379999999999995</v>
      </c>
      <c r="CO3" s="20">
        <v>3.3199999999999932</v>
      </c>
      <c r="CP3" s="20">
        <v>1.7299999999999609</v>
      </c>
      <c r="CQ3" s="20">
        <v>1.5799999999999841</v>
      </c>
      <c r="CR3" s="20">
        <v>1.2299999999999609</v>
      </c>
      <c r="CS3" s="20">
        <v>1.54000000000002</v>
      </c>
      <c r="CT3" s="20">
        <v>1.0900000000000321</v>
      </c>
      <c r="CU3" s="20">
        <v>0.56999999999999318</v>
      </c>
      <c r="CV3" s="20">
        <v>2.3100000000000018</v>
      </c>
      <c r="CW3" s="20">
        <v>0.29000000000115728</v>
      </c>
      <c r="CX3" s="20">
        <v>1.529999999999518</v>
      </c>
      <c r="CY3" s="20">
        <v>1.5</v>
      </c>
      <c r="CZ3" s="20">
        <v>0.44999999999998858</v>
      </c>
      <c r="DA3" s="20">
        <v>0.85000000000002274</v>
      </c>
      <c r="DB3" s="20">
        <v>0.73000000000001819</v>
      </c>
      <c r="DC3" s="20">
        <v>1.8499999999999659</v>
      </c>
      <c r="DD3" s="20">
        <v>1.649999999999977</v>
      </c>
      <c r="DE3" s="20">
        <v>7.8600000000000136</v>
      </c>
      <c r="DF3" s="20">
        <v>1.6999999999999891</v>
      </c>
      <c r="DG3" s="20">
        <v>1.3899999999999859</v>
      </c>
      <c r="DH3" s="20">
        <v>3.8000000000000109</v>
      </c>
      <c r="DI3" s="20">
        <v>2.3199999999999932</v>
      </c>
      <c r="DJ3" s="20">
        <v>2.5600000000000018</v>
      </c>
      <c r="DK3" s="20">
        <v>1.0799999999999841</v>
      </c>
      <c r="DL3" s="20">
        <v>0.1100000000000136</v>
      </c>
      <c r="DM3" s="20">
        <v>1</v>
      </c>
      <c r="DN3" s="20">
        <v>8.8899999999999864</v>
      </c>
      <c r="DO3" s="20">
        <v>3.120000000000005</v>
      </c>
    </row>
    <row r="4" spans="1:119" x14ac:dyDescent="0.15">
      <c r="A4" s="20">
        <v>228.3</v>
      </c>
      <c r="B4" s="20">
        <v>160</v>
      </c>
      <c r="H4" s="17">
        <v>1322</v>
      </c>
      <c r="I4" s="17">
        <v>196</v>
      </c>
      <c r="J4" s="17">
        <v>0.14000000000000001</v>
      </c>
      <c r="K4" s="17">
        <f t="shared" si="0"/>
        <v>7657</v>
      </c>
      <c r="L4" s="17">
        <f t="shared" si="1"/>
        <v>53284</v>
      </c>
      <c r="M4" s="17">
        <f t="shared" si="2"/>
        <v>21.75</v>
      </c>
      <c r="Q4" s="19" t="s">
        <v>4</v>
      </c>
      <c r="R4" s="20">
        <f t="shared" ref="R4:AW4" si="3">$P$9-R2</f>
        <v>23262.99999999988</v>
      </c>
      <c r="S4" s="20">
        <f t="shared" si="3"/>
        <v>51834.000000000116</v>
      </c>
      <c r="T4" s="20">
        <f t="shared" si="3"/>
        <v>50416</v>
      </c>
      <c r="U4" s="20">
        <f t="shared" si="3"/>
        <v>52580.000000000233</v>
      </c>
      <c r="V4" s="20">
        <f t="shared" si="3"/>
        <v>51501.999999999884</v>
      </c>
      <c r="W4" s="20">
        <f t="shared" si="3"/>
        <v>39274</v>
      </c>
      <c r="X4" s="20">
        <f t="shared" si="3"/>
        <v>48367.999999999767</v>
      </c>
      <c r="Y4" s="20">
        <f t="shared" si="3"/>
        <v>50007</v>
      </c>
      <c r="Z4" s="20">
        <f t="shared" si="3"/>
        <v>46537</v>
      </c>
      <c r="AA4" s="20">
        <f t="shared" si="3"/>
        <v>36704.000000000349</v>
      </c>
      <c r="AB4" s="20">
        <f t="shared" si="3"/>
        <v>44160.000000000233</v>
      </c>
      <c r="AC4" s="20">
        <f t="shared" si="3"/>
        <v>46484</v>
      </c>
      <c r="AD4" s="20">
        <f t="shared" si="3"/>
        <v>49398</v>
      </c>
      <c r="AE4" s="20">
        <f t="shared" si="3"/>
        <v>43878.000000000116</v>
      </c>
      <c r="AF4" s="20">
        <f t="shared" si="3"/>
        <v>52605.000000000233</v>
      </c>
      <c r="AG4" s="20">
        <f t="shared" si="3"/>
        <v>49351</v>
      </c>
      <c r="AH4" s="20">
        <f t="shared" si="3"/>
        <v>23964.00000000012</v>
      </c>
      <c r="AI4" s="20">
        <f t="shared" si="3"/>
        <v>42301.999999999767</v>
      </c>
      <c r="AJ4" s="20">
        <f t="shared" si="3"/>
        <v>29777.999999999651</v>
      </c>
      <c r="AK4" s="20">
        <f t="shared" si="3"/>
        <v>48321</v>
      </c>
      <c r="AL4" s="20">
        <f t="shared" si="3"/>
        <v>52138</v>
      </c>
      <c r="AM4" s="20">
        <f t="shared" si="3"/>
        <v>53200</v>
      </c>
      <c r="AN4" s="20">
        <f t="shared" si="3"/>
        <v>48331.999999999767</v>
      </c>
      <c r="AO4" s="20">
        <f t="shared" si="3"/>
        <v>47801</v>
      </c>
      <c r="AP4" s="20">
        <f t="shared" si="3"/>
        <v>51137</v>
      </c>
      <c r="AQ4" s="20">
        <f t="shared" si="3"/>
        <v>45236.000000000058</v>
      </c>
      <c r="AR4" s="20">
        <f t="shared" si="3"/>
        <v>36748.000000000116</v>
      </c>
      <c r="AS4" s="20">
        <f t="shared" si="3"/>
        <v>52744.999999999884</v>
      </c>
      <c r="AT4" s="20">
        <f t="shared" si="3"/>
        <v>20940.999999999942</v>
      </c>
      <c r="AU4" s="20">
        <f t="shared" si="3"/>
        <v>43412.999999999767</v>
      </c>
      <c r="AV4" s="20">
        <f t="shared" si="3"/>
        <v>53012.000000000233</v>
      </c>
      <c r="AW4" s="20">
        <f t="shared" si="3"/>
        <v>52868</v>
      </c>
      <c r="AX4" s="20">
        <f t="shared" ref="AX4:CC4" si="4">$P$9-AX2</f>
        <v>51644.000000000116</v>
      </c>
      <c r="AY4" s="20">
        <f t="shared" si="4"/>
        <v>-554.00000000011642</v>
      </c>
      <c r="AZ4" s="20">
        <f t="shared" si="4"/>
        <v>50574.999999999767</v>
      </c>
      <c r="BA4" s="20">
        <f t="shared" si="4"/>
        <v>53339.999999999884</v>
      </c>
      <c r="BB4" s="20">
        <f t="shared" si="4"/>
        <v>53410</v>
      </c>
      <c r="BC4" s="20">
        <f t="shared" si="4"/>
        <v>52954.999999999884</v>
      </c>
      <c r="BD4" s="20">
        <f t="shared" si="4"/>
        <v>23821.00000000012</v>
      </c>
      <c r="BE4" s="20">
        <f t="shared" si="4"/>
        <v>33836</v>
      </c>
      <c r="BF4" s="20">
        <f t="shared" si="4"/>
        <v>33905</v>
      </c>
      <c r="BG4" s="20">
        <f t="shared" si="4"/>
        <v>40800.999999999942</v>
      </c>
      <c r="BH4" s="20">
        <f t="shared" si="4"/>
        <v>43941</v>
      </c>
      <c r="BI4" s="20">
        <f t="shared" si="4"/>
        <v>35428</v>
      </c>
      <c r="BJ4" s="20">
        <f t="shared" si="4"/>
        <v>52045</v>
      </c>
      <c r="BK4" s="20">
        <f t="shared" si="4"/>
        <v>52656.999999999884</v>
      </c>
      <c r="BL4" s="20">
        <f t="shared" si="4"/>
        <v>38167.000000000116</v>
      </c>
      <c r="BM4" s="20">
        <f t="shared" si="4"/>
        <v>41983.000000000116</v>
      </c>
      <c r="BN4" s="20">
        <f t="shared" si="4"/>
        <v>43903.999999999767</v>
      </c>
      <c r="BO4" s="20">
        <f t="shared" si="4"/>
        <v>49772</v>
      </c>
      <c r="BP4" s="20">
        <f t="shared" si="4"/>
        <v>52364</v>
      </c>
      <c r="BQ4" s="20">
        <f t="shared" si="4"/>
        <v>53407.999999999884</v>
      </c>
      <c r="BR4" s="20">
        <f t="shared" si="4"/>
        <v>51516</v>
      </c>
      <c r="BS4" s="20">
        <f t="shared" si="4"/>
        <v>46327</v>
      </c>
      <c r="BT4" s="20">
        <f t="shared" si="4"/>
        <v>44195.000000000116</v>
      </c>
      <c r="BU4" s="20">
        <f t="shared" si="4"/>
        <v>21368</v>
      </c>
      <c r="BV4" s="20">
        <f t="shared" si="4"/>
        <v>41542.000000000116</v>
      </c>
      <c r="BW4" s="20">
        <f t="shared" si="4"/>
        <v>32611.999999999942</v>
      </c>
      <c r="BX4" s="20">
        <f t="shared" si="4"/>
        <v>32752</v>
      </c>
      <c r="BY4" s="20">
        <f t="shared" si="4"/>
        <v>33963.999999999884</v>
      </c>
      <c r="BZ4" s="20">
        <f t="shared" si="4"/>
        <v>50636.000000000116</v>
      </c>
      <c r="CA4" s="20">
        <f t="shared" si="4"/>
        <v>52652</v>
      </c>
      <c r="CB4" s="20">
        <f t="shared" si="4"/>
        <v>50074.000000000116</v>
      </c>
      <c r="CC4" s="20">
        <f t="shared" si="4"/>
        <v>51716</v>
      </c>
      <c r="CD4" s="20">
        <f t="shared" ref="CD4:DI4" si="5">$P$9-CD2</f>
        <v>45626</v>
      </c>
      <c r="CE4" s="20">
        <f t="shared" si="5"/>
        <v>42664.999999999884</v>
      </c>
      <c r="CF4" s="20">
        <f t="shared" si="5"/>
        <v>53270.000000000349</v>
      </c>
      <c r="CG4" s="20">
        <f t="shared" si="5"/>
        <v>16379.999999999833</v>
      </c>
      <c r="CH4" s="20">
        <f t="shared" si="5"/>
        <v>46960.999999999767</v>
      </c>
      <c r="CI4" s="20">
        <f t="shared" si="5"/>
        <v>52003.999999999767</v>
      </c>
      <c r="CJ4" s="20">
        <f t="shared" si="5"/>
        <v>52508</v>
      </c>
      <c r="CK4" s="20">
        <f t="shared" si="5"/>
        <v>51680.000000000116</v>
      </c>
      <c r="CL4" s="20">
        <f t="shared" si="5"/>
        <v>47250.000000000233</v>
      </c>
      <c r="CM4" s="20">
        <f t="shared" si="5"/>
        <v>48055</v>
      </c>
      <c r="CN4" s="20">
        <f t="shared" si="5"/>
        <v>44345.000000000116</v>
      </c>
      <c r="CO4" s="20">
        <f t="shared" si="5"/>
        <v>49808.000000000116</v>
      </c>
      <c r="CP4" s="20">
        <f t="shared" si="5"/>
        <v>48512</v>
      </c>
      <c r="CQ4" s="20">
        <f t="shared" si="5"/>
        <v>52328.000000000116</v>
      </c>
      <c r="CR4" s="20">
        <f t="shared" si="5"/>
        <v>51391.999999999884</v>
      </c>
      <c r="CS4" s="20">
        <f t="shared" si="5"/>
        <v>50610</v>
      </c>
      <c r="CT4" s="20">
        <f t="shared" si="5"/>
        <v>52744.999999999884</v>
      </c>
      <c r="CU4" s="20">
        <f t="shared" si="5"/>
        <v>22788.999999999771</v>
      </c>
      <c r="CV4" s="20">
        <f t="shared" si="5"/>
        <v>51320.000000000116</v>
      </c>
      <c r="CW4" s="20">
        <f t="shared" si="5"/>
        <v>47091.000000003958</v>
      </c>
      <c r="CX4" s="20">
        <f t="shared" si="5"/>
        <v>47390.000000001746</v>
      </c>
      <c r="CY4" s="20">
        <f t="shared" si="5"/>
        <v>52080.000000000116</v>
      </c>
      <c r="CZ4" s="20">
        <f t="shared" si="5"/>
        <v>41731</v>
      </c>
      <c r="DA4" s="20">
        <f t="shared" si="5"/>
        <v>51379.999999999884</v>
      </c>
      <c r="DB4" s="20">
        <f t="shared" si="5"/>
        <v>53130</v>
      </c>
      <c r="DC4" s="20">
        <f t="shared" si="5"/>
        <v>32626.00000000012</v>
      </c>
      <c r="DD4" s="20">
        <f t="shared" si="5"/>
        <v>47305.999999999884</v>
      </c>
      <c r="DE4" s="20">
        <f t="shared" si="5"/>
        <v>48892.000000000116</v>
      </c>
      <c r="DF4" s="20">
        <f t="shared" si="5"/>
        <v>40132</v>
      </c>
      <c r="DG4" s="20">
        <f t="shared" si="5"/>
        <v>52005.000000000116</v>
      </c>
      <c r="DH4" s="20">
        <f t="shared" si="5"/>
        <v>49591.999999999651</v>
      </c>
      <c r="DI4" s="20">
        <f t="shared" si="5"/>
        <v>51140.000000000116</v>
      </c>
      <c r="DJ4" s="20">
        <f t="shared" ref="DJ4:DO4" si="6">$P$9-DJ2</f>
        <v>52291.999999999767</v>
      </c>
      <c r="DK4" s="20">
        <f t="shared" si="6"/>
        <v>42629.999999999651</v>
      </c>
      <c r="DL4" s="20">
        <f t="shared" si="6"/>
        <v>49769.999999999884</v>
      </c>
      <c r="DM4" s="20">
        <f t="shared" si="6"/>
        <v>51344.999999999767</v>
      </c>
      <c r="DN4" s="20">
        <f t="shared" si="6"/>
        <v>45913.000000000116</v>
      </c>
      <c r="DO4" s="20">
        <f t="shared" si="6"/>
        <v>41742</v>
      </c>
    </row>
    <row r="5" spans="1:119" x14ac:dyDescent="0.15">
      <c r="A5" s="20">
        <v>228.4</v>
      </c>
      <c r="B5" s="20">
        <v>180</v>
      </c>
      <c r="H5" s="17">
        <v>259</v>
      </c>
      <c r="I5" s="17">
        <v>1978</v>
      </c>
      <c r="J5" s="17">
        <v>0.46</v>
      </c>
      <c r="K5" s="17">
        <f t="shared" si="0"/>
        <v>8720</v>
      </c>
      <c r="L5" s="17">
        <f t="shared" si="1"/>
        <v>51502</v>
      </c>
      <c r="M5" s="17">
        <f t="shared" si="2"/>
        <v>21.43</v>
      </c>
      <c r="Q5" s="19" t="s">
        <v>5</v>
      </c>
      <c r="R5" s="20">
        <f t="shared" ref="R5:AW5" si="7">$P$10-R3</f>
        <v>20.839999999999989</v>
      </c>
      <c r="S5" s="20">
        <f t="shared" si="7"/>
        <v>13.250000000000014</v>
      </c>
      <c r="T5" s="20">
        <f t="shared" si="7"/>
        <v>15.200000000000003</v>
      </c>
      <c r="U5" s="20">
        <f t="shared" si="7"/>
        <v>19.570000000000007</v>
      </c>
      <c r="V5" s="20">
        <f t="shared" si="7"/>
        <v>11.70999999999999</v>
      </c>
      <c r="W5" s="20">
        <f t="shared" si="7"/>
        <v>15.769999999999996</v>
      </c>
      <c r="X5" s="20">
        <f t="shared" si="7"/>
        <v>20.350000000000037</v>
      </c>
      <c r="Y5" s="20">
        <f t="shared" si="7"/>
        <v>12.950000000000003</v>
      </c>
      <c r="Z5" s="20">
        <f t="shared" si="7"/>
        <v>18.320000000000007</v>
      </c>
      <c r="AA5" s="20">
        <f t="shared" si="7"/>
        <v>18.810000000000016</v>
      </c>
      <c r="AB5" s="20">
        <f t="shared" si="7"/>
        <v>19.050000000000026</v>
      </c>
      <c r="AC5" s="20">
        <f t="shared" si="7"/>
        <v>20.260000000000005</v>
      </c>
      <c r="AD5" s="20">
        <f t="shared" si="7"/>
        <v>12.540000000000035</v>
      </c>
      <c r="AE5" s="20">
        <f t="shared" si="7"/>
        <v>21.469999999999985</v>
      </c>
      <c r="AF5" s="20">
        <f t="shared" si="7"/>
        <v>21.190000000000012</v>
      </c>
      <c r="AG5" s="20">
        <f t="shared" si="7"/>
        <v>15.240000000000023</v>
      </c>
      <c r="AH5" s="20">
        <f t="shared" si="7"/>
        <v>19.609999999999971</v>
      </c>
      <c r="AI5" s="20">
        <f t="shared" si="7"/>
        <v>20.719999999999985</v>
      </c>
      <c r="AJ5" s="20">
        <f t="shared" si="7"/>
        <v>18.909999999999982</v>
      </c>
      <c r="AK5" s="20">
        <f t="shared" si="7"/>
        <v>13.480000000000032</v>
      </c>
      <c r="AL5" s="20">
        <f t="shared" si="7"/>
        <v>16.100000000000037</v>
      </c>
      <c r="AM5" s="20">
        <f t="shared" si="7"/>
        <v>15.810000000000016</v>
      </c>
      <c r="AN5" s="20">
        <f t="shared" si="7"/>
        <v>20.459999999999994</v>
      </c>
      <c r="AO5" s="20">
        <f t="shared" si="7"/>
        <v>12.149999999999991</v>
      </c>
      <c r="AP5" s="20">
        <f t="shared" si="7"/>
        <v>17.779999999999987</v>
      </c>
      <c r="AQ5" s="20">
        <f t="shared" si="7"/>
        <v>7.8900000000000006</v>
      </c>
      <c r="AR5" s="20">
        <f t="shared" si="7"/>
        <v>18.899999999999991</v>
      </c>
      <c r="AS5" s="20">
        <f t="shared" si="7"/>
        <v>20.459999999999994</v>
      </c>
      <c r="AT5" s="20">
        <f t="shared" si="7"/>
        <v>15.600000000000037</v>
      </c>
      <c r="AU5" s="20">
        <f t="shared" si="7"/>
        <v>21.200000000000003</v>
      </c>
      <c r="AV5" s="20">
        <f t="shared" si="7"/>
        <v>20.240000000000023</v>
      </c>
      <c r="AW5" s="20">
        <f t="shared" si="7"/>
        <v>20.230000000000032</v>
      </c>
      <c r="AX5" s="20">
        <f t="shared" ref="AX5:CC5" si="8">$P$10-AX3</f>
        <v>20.620000000000019</v>
      </c>
      <c r="AY5" s="20">
        <f t="shared" si="8"/>
        <v>21.489999999999966</v>
      </c>
      <c r="AZ5" s="20">
        <f t="shared" si="8"/>
        <v>20.679999999999964</v>
      </c>
      <c r="BA5" s="20">
        <f t="shared" si="8"/>
        <v>21.429999999999964</v>
      </c>
      <c r="BB5" s="20">
        <f t="shared" si="8"/>
        <v>20.269999999999996</v>
      </c>
      <c r="BC5" s="20">
        <f t="shared" si="8"/>
        <v>20.279999999999987</v>
      </c>
      <c r="BD5" s="20">
        <f t="shared" si="8"/>
        <v>17.700000000000003</v>
      </c>
      <c r="BE5" s="20">
        <f t="shared" si="8"/>
        <v>11.89</v>
      </c>
      <c r="BF5" s="20">
        <f t="shared" si="8"/>
        <v>11.860000000000031</v>
      </c>
      <c r="BG5" s="20">
        <f t="shared" si="8"/>
        <v>8.8999999999999897</v>
      </c>
      <c r="BH5" s="20">
        <f t="shared" si="8"/>
        <v>12.969999999999985</v>
      </c>
      <c r="BI5" s="20">
        <f t="shared" si="8"/>
        <v>20.279999999999987</v>
      </c>
      <c r="BJ5" s="20">
        <f t="shared" si="8"/>
        <v>20.529999999999987</v>
      </c>
      <c r="BK5" s="20">
        <f t="shared" si="8"/>
        <v>20.529999999999987</v>
      </c>
      <c r="BL5" s="20">
        <f t="shared" si="8"/>
        <v>20.84999999999998</v>
      </c>
      <c r="BM5" s="20">
        <f t="shared" si="8"/>
        <v>20.84999999999998</v>
      </c>
      <c r="BN5" s="20">
        <f t="shared" si="8"/>
        <v>19.230000000000032</v>
      </c>
      <c r="BO5" s="20">
        <f t="shared" si="8"/>
        <v>20.529999999999987</v>
      </c>
      <c r="BP5" s="20">
        <f t="shared" si="8"/>
        <v>20.64</v>
      </c>
      <c r="BQ5" s="20">
        <f t="shared" si="8"/>
        <v>20.100000000000037</v>
      </c>
      <c r="BR5" s="20">
        <f t="shared" si="8"/>
        <v>20.600000000000037</v>
      </c>
      <c r="BS5" s="20">
        <f t="shared" si="8"/>
        <v>13.550000000000026</v>
      </c>
      <c r="BT5" s="20">
        <f t="shared" si="8"/>
        <v>17.079999999999998</v>
      </c>
      <c r="BU5" s="20">
        <f t="shared" si="8"/>
        <v>20.810000000000016</v>
      </c>
      <c r="BV5" s="20">
        <f t="shared" si="8"/>
        <v>20.14</v>
      </c>
      <c r="BW5" s="20">
        <f t="shared" si="8"/>
        <v>16.050000000000026</v>
      </c>
      <c r="BX5" s="20">
        <f t="shared" si="8"/>
        <v>13.709999999999994</v>
      </c>
      <c r="BY5" s="20">
        <f t="shared" si="8"/>
        <v>20.500000000000014</v>
      </c>
      <c r="BZ5" s="20">
        <f t="shared" si="8"/>
        <v>20.38000000000001</v>
      </c>
      <c r="CA5" s="20">
        <f t="shared" si="8"/>
        <v>19.870000000000019</v>
      </c>
      <c r="CB5" s="20">
        <f t="shared" si="8"/>
        <v>20.260000000000005</v>
      </c>
      <c r="CC5" s="20">
        <f t="shared" si="8"/>
        <v>19.529999999999987</v>
      </c>
      <c r="CD5" s="20">
        <f t="shared" ref="CD5:DI5" si="9">$P$10-CD3</f>
        <v>19.480000000000032</v>
      </c>
      <c r="CE5" s="20">
        <f t="shared" si="9"/>
        <v>20.14</v>
      </c>
      <c r="CF5" s="20">
        <f t="shared" si="9"/>
        <v>21.59999999999998</v>
      </c>
      <c r="CG5" s="20">
        <f t="shared" si="9"/>
        <v>20.17000000000003</v>
      </c>
      <c r="CH5" s="20">
        <f t="shared" si="9"/>
        <v>20.070000000000007</v>
      </c>
      <c r="CI5" s="20">
        <f t="shared" si="9"/>
        <v>20.100000000000037</v>
      </c>
      <c r="CJ5" s="20">
        <f t="shared" si="9"/>
        <v>20.089999999999989</v>
      </c>
      <c r="CK5" s="20">
        <f t="shared" si="9"/>
        <v>19.810000000000016</v>
      </c>
      <c r="CL5" s="20">
        <f t="shared" si="9"/>
        <v>21.200000000000003</v>
      </c>
      <c r="CM5" s="20">
        <f t="shared" si="9"/>
        <v>20.839999999999989</v>
      </c>
      <c r="CN5" s="20">
        <f t="shared" si="9"/>
        <v>19.510000000000005</v>
      </c>
      <c r="CO5" s="20">
        <f t="shared" si="9"/>
        <v>18.570000000000007</v>
      </c>
      <c r="CP5" s="20">
        <f t="shared" si="9"/>
        <v>20.160000000000039</v>
      </c>
      <c r="CQ5" s="20">
        <f t="shared" si="9"/>
        <v>20.310000000000016</v>
      </c>
      <c r="CR5" s="20">
        <f t="shared" si="9"/>
        <v>20.660000000000039</v>
      </c>
      <c r="CS5" s="20">
        <f t="shared" si="9"/>
        <v>20.34999999999998</v>
      </c>
      <c r="CT5" s="20">
        <f t="shared" si="9"/>
        <v>20.799999999999969</v>
      </c>
      <c r="CU5" s="20">
        <f t="shared" si="9"/>
        <v>21.320000000000007</v>
      </c>
      <c r="CV5" s="20">
        <f t="shared" si="9"/>
        <v>19.579999999999998</v>
      </c>
      <c r="CW5" s="20">
        <f t="shared" si="9"/>
        <v>21.599999999998843</v>
      </c>
      <c r="CX5" s="20">
        <f t="shared" si="9"/>
        <v>20.360000000000483</v>
      </c>
      <c r="CY5" s="20">
        <f t="shared" si="9"/>
        <v>20.39</v>
      </c>
      <c r="CZ5" s="20">
        <f t="shared" si="9"/>
        <v>21.440000000000012</v>
      </c>
      <c r="DA5" s="20">
        <f t="shared" si="9"/>
        <v>21.039999999999978</v>
      </c>
      <c r="DB5" s="20">
        <f t="shared" si="9"/>
        <v>21.159999999999982</v>
      </c>
      <c r="DC5" s="20">
        <f t="shared" si="9"/>
        <v>20.040000000000035</v>
      </c>
      <c r="DD5" s="20">
        <f t="shared" si="9"/>
        <v>20.240000000000023</v>
      </c>
      <c r="DE5" s="20">
        <f t="shared" si="9"/>
        <v>14.029999999999987</v>
      </c>
      <c r="DF5" s="20">
        <f t="shared" si="9"/>
        <v>20.190000000000012</v>
      </c>
      <c r="DG5" s="20">
        <f t="shared" si="9"/>
        <v>20.500000000000014</v>
      </c>
      <c r="DH5" s="20">
        <f t="shared" si="9"/>
        <v>18.089999999999989</v>
      </c>
      <c r="DI5" s="20">
        <f t="shared" si="9"/>
        <v>19.570000000000007</v>
      </c>
      <c r="DJ5" s="20">
        <f t="shared" ref="DJ5:DO5" si="10">$P$10-DJ3</f>
        <v>19.329999999999998</v>
      </c>
      <c r="DK5" s="20">
        <f t="shared" si="10"/>
        <v>20.810000000000016</v>
      </c>
      <c r="DL5" s="20">
        <f t="shared" si="10"/>
        <v>21.779999999999987</v>
      </c>
      <c r="DM5" s="20">
        <f t="shared" si="10"/>
        <v>20.89</v>
      </c>
      <c r="DN5" s="20">
        <f t="shared" si="10"/>
        <v>13.000000000000014</v>
      </c>
      <c r="DO5" s="20">
        <f t="shared" si="10"/>
        <v>18.769999999999996</v>
      </c>
    </row>
    <row r="6" spans="1:119" x14ac:dyDescent="0.15">
      <c r="A6" s="20">
        <v>228.5</v>
      </c>
      <c r="B6" s="20">
        <v>200</v>
      </c>
      <c r="H6" s="17">
        <v>240</v>
      </c>
      <c r="I6" s="17">
        <v>5112</v>
      </c>
      <c r="J6" s="17">
        <v>1.42</v>
      </c>
      <c r="K6" s="17">
        <f t="shared" si="0"/>
        <v>8739</v>
      </c>
      <c r="L6" s="17">
        <f t="shared" si="1"/>
        <v>48368</v>
      </c>
      <c r="M6" s="17">
        <f t="shared" si="2"/>
        <v>20.47</v>
      </c>
      <c r="Q6" s="19"/>
      <c r="AT6" s="20" t="s">
        <v>7</v>
      </c>
    </row>
    <row r="7" spans="1:119" x14ac:dyDescent="0.15">
      <c r="A7" s="20">
        <v>228.6</v>
      </c>
      <c r="B7" s="20">
        <v>220</v>
      </c>
      <c r="H7" s="17">
        <v>233</v>
      </c>
      <c r="I7" s="17">
        <v>3473</v>
      </c>
      <c r="J7" s="17">
        <v>1.51</v>
      </c>
      <c r="K7" s="17">
        <f t="shared" si="0"/>
        <v>8746</v>
      </c>
      <c r="L7" s="17">
        <f t="shared" si="1"/>
        <v>50007</v>
      </c>
      <c r="M7" s="17">
        <f t="shared" si="2"/>
        <v>20.38</v>
      </c>
      <c r="O7" s="20" t="s">
        <v>8</v>
      </c>
      <c r="P7" s="20"/>
      <c r="Q7" s="19" t="s">
        <v>9</v>
      </c>
      <c r="R7" s="17"/>
    </row>
    <row r="8" spans="1:119" x14ac:dyDescent="0.2">
      <c r="A8" s="20">
        <v>228.7</v>
      </c>
      <c r="B8" s="20">
        <v>240</v>
      </c>
      <c r="H8" s="17">
        <v>704</v>
      </c>
      <c r="I8" s="17">
        <v>6943</v>
      </c>
      <c r="J8" s="17">
        <v>2.2599999999999998</v>
      </c>
      <c r="K8" s="17">
        <f t="shared" si="0"/>
        <v>8275</v>
      </c>
      <c r="L8" s="17">
        <f t="shared" si="1"/>
        <v>46537</v>
      </c>
      <c r="M8" s="17">
        <f t="shared" si="2"/>
        <v>19.630000000000003</v>
      </c>
      <c r="O8" s="20">
        <f>MAX(H:H)</f>
        <v>8979</v>
      </c>
      <c r="P8" s="20">
        <v>8979</v>
      </c>
      <c r="Q8" s="18">
        <f>MAX(K:K)</f>
        <v>8979</v>
      </c>
      <c r="R8" s="18">
        <v>8979</v>
      </c>
    </row>
    <row r="9" spans="1:119" x14ac:dyDescent="0.2">
      <c r="A9" s="20">
        <v>228.8</v>
      </c>
      <c r="B9" s="20">
        <v>260</v>
      </c>
      <c r="H9" s="17">
        <v>229</v>
      </c>
      <c r="I9" s="17">
        <v>16775</v>
      </c>
      <c r="J9" s="17">
        <v>4.74</v>
      </c>
      <c r="K9" s="17">
        <f t="shared" si="0"/>
        <v>8750</v>
      </c>
      <c r="L9" s="17">
        <f t="shared" si="1"/>
        <v>36705</v>
      </c>
      <c r="M9" s="17">
        <f t="shared" si="2"/>
        <v>17.149999999999999</v>
      </c>
      <c r="O9" s="20">
        <f>MAX(I:I)</f>
        <v>53480</v>
      </c>
      <c r="P9" s="20">
        <v>53480</v>
      </c>
      <c r="Q9" s="18">
        <f>MAX(L:L)</f>
        <v>53480</v>
      </c>
      <c r="R9" s="18">
        <v>53480</v>
      </c>
    </row>
    <row r="10" spans="1:119" x14ac:dyDescent="0.2">
      <c r="A10" s="20">
        <v>228.9</v>
      </c>
      <c r="B10" s="20">
        <v>280</v>
      </c>
      <c r="H10" s="17">
        <v>235</v>
      </c>
      <c r="I10" s="17">
        <v>9319</v>
      </c>
      <c r="J10" s="17">
        <v>2.94</v>
      </c>
      <c r="K10" s="17">
        <f t="shared" si="0"/>
        <v>8744</v>
      </c>
      <c r="L10" s="17">
        <f t="shared" si="1"/>
        <v>44161</v>
      </c>
      <c r="M10" s="17">
        <f t="shared" si="2"/>
        <v>18.95</v>
      </c>
      <c r="O10" s="20">
        <f>MAX(J:J)</f>
        <v>21.89</v>
      </c>
      <c r="P10" s="20">
        <v>21.89</v>
      </c>
      <c r="Q10" s="18">
        <f>MAX(M:M)</f>
        <v>21.89</v>
      </c>
      <c r="R10" s="18">
        <v>21.89</v>
      </c>
    </row>
    <row r="11" spans="1:119" x14ac:dyDescent="0.2">
      <c r="A11" s="20">
        <v>229</v>
      </c>
      <c r="B11" s="20">
        <v>300</v>
      </c>
      <c r="H11" s="17">
        <v>5175</v>
      </c>
      <c r="I11" s="17">
        <v>1757</v>
      </c>
      <c r="J11" s="17">
        <v>0.51</v>
      </c>
      <c r="K11" s="17">
        <f t="shared" si="0"/>
        <v>3804</v>
      </c>
      <c r="L11" s="17">
        <f t="shared" si="1"/>
        <v>51723</v>
      </c>
      <c r="M11" s="17">
        <f t="shared" si="2"/>
        <v>21.38</v>
      </c>
      <c r="O11" s="20" t="s">
        <v>10</v>
      </c>
      <c r="P11" s="20"/>
      <c r="Q11" s="17" t="s">
        <v>11</v>
      </c>
      <c r="R11" s="17"/>
    </row>
    <row r="12" spans="1:119" x14ac:dyDescent="0.2">
      <c r="A12" s="20">
        <v>229.1</v>
      </c>
      <c r="B12" s="20">
        <v>322</v>
      </c>
      <c r="H12" s="17">
        <v>2198</v>
      </c>
      <c r="I12" s="17">
        <v>6992</v>
      </c>
      <c r="J12" s="17">
        <v>1.63</v>
      </c>
      <c r="K12" s="17">
        <f t="shared" si="0"/>
        <v>6781</v>
      </c>
      <c r="L12" s="17">
        <f t="shared" si="1"/>
        <v>46488</v>
      </c>
      <c r="M12" s="17">
        <f t="shared" si="2"/>
        <v>20.260000000000002</v>
      </c>
      <c r="O12" s="20">
        <f>MIN(H:H)</f>
        <v>0</v>
      </c>
      <c r="P12" s="20">
        <v>0</v>
      </c>
      <c r="Q12" s="18">
        <f>MIN(K:K)</f>
        <v>0</v>
      </c>
      <c r="R12" s="18">
        <v>0</v>
      </c>
    </row>
    <row r="13" spans="1:119" x14ac:dyDescent="0.2">
      <c r="A13" s="20">
        <v>229.2</v>
      </c>
      <c r="B13" s="20">
        <v>344</v>
      </c>
      <c r="H13" s="17">
        <v>352</v>
      </c>
      <c r="I13" s="17">
        <v>9601</v>
      </c>
      <c r="J13" s="17">
        <v>2.65</v>
      </c>
      <c r="K13" s="17">
        <f t="shared" si="0"/>
        <v>8627</v>
      </c>
      <c r="L13" s="17">
        <f t="shared" si="1"/>
        <v>43879</v>
      </c>
      <c r="M13" s="17">
        <f t="shared" si="2"/>
        <v>19.240000000000002</v>
      </c>
      <c r="O13" s="20">
        <f>MIN(I:I)</f>
        <v>0</v>
      </c>
      <c r="P13" s="20">
        <v>0</v>
      </c>
      <c r="Q13" s="18">
        <f>MIN(L:L)</f>
        <v>0</v>
      </c>
      <c r="R13" s="18">
        <v>0</v>
      </c>
    </row>
    <row r="14" spans="1:119" x14ac:dyDescent="0.2">
      <c r="A14" s="20">
        <v>229.3</v>
      </c>
      <c r="B14" s="20">
        <v>366</v>
      </c>
      <c r="H14" s="17">
        <v>2352</v>
      </c>
      <c r="I14" s="17">
        <v>7176</v>
      </c>
      <c r="J14" s="17">
        <v>1.1299999999999999</v>
      </c>
      <c r="K14" s="17">
        <f t="shared" si="0"/>
        <v>6627</v>
      </c>
      <c r="L14" s="17">
        <f t="shared" si="1"/>
        <v>46304</v>
      </c>
      <c r="M14" s="17">
        <f t="shared" si="2"/>
        <v>20.76</v>
      </c>
      <c r="O14" s="20">
        <f>MIN(J:J)</f>
        <v>0</v>
      </c>
      <c r="P14" s="20">
        <v>0</v>
      </c>
      <c r="Q14" s="18">
        <f>MIN(M:M)</f>
        <v>0</v>
      </c>
      <c r="R14" s="18">
        <v>0</v>
      </c>
    </row>
    <row r="15" spans="1:119" x14ac:dyDescent="0.2">
      <c r="A15" s="20">
        <v>229.4</v>
      </c>
      <c r="B15" s="20">
        <v>388</v>
      </c>
      <c r="H15" s="17">
        <v>3190</v>
      </c>
      <c r="I15" s="17">
        <v>322</v>
      </c>
      <c r="J15" s="17">
        <v>0.69</v>
      </c>
      <c r="K15" s="17">
        <f t="shared" si="0"/>
        <v>5789</v>
      </c>
      <c r="L15" s="17">
        <f t="shared" si="1"/>
        <v>53158</v>
      </c>
      <c r="M15" s="17">
        <f t="shared" si="2"/>
        <v>21.2</v>
      </c>
      <c r="O15" s="20"/>
      <c r="P15" s="20"/>
      <c r="Q15" s="17" t="s">
        <v>12</v>
      </c>
      <c r="R15" s="20"/>
    </row>
    <row r="16" spans="1:119" x14ac:dyDescent="0.2">
      <c r="A16" s="20">
        <v>229.5</v>
      </c>
      <c r="B16" s="20">
        <v>410</v>
      </c>
      <c r="H16" s="17">
        <v>2638</v>
      </c>
      <c r="I16" s="17">
        <v>736</v>
      </c>
      <c r="J16" s="17">
        <v>0.4</v>
      </c>
      <c r="K16" s="17">
        <f t="shared" si="0"/>
        <v>6341</v>
      </c>
      <c r="L16" s="17">
        <f t="shared" si="1"/>
        <v>52744</v>
      </c>
      <c r="M16" s="17">
        <f t="shared" si="2"/>
        <v>21.490000000000002</v>
      </c>
      <c r="O16" s="20"/>
      <c r="P16" s="20"/>
      <c r="Q16" s="17" t="s">
        <v>8</v>
      </c>
      <c r="R16" s="18">
        <v>1</v>
      </c>
    </row>
    <row r="17" spans="1:18" x14ac:dyDescent="0.2">
      <c r="A17" s="20">
        <v>229.6</v>
      </c>
      <c r="B17" s="20">
        <v>482</v>
      </c>
      <c r="H17" s="17">
        <v>1759</v>
      </c>
      <c r="I17" s="17">
        <v>874</v>
      </c>
      <c r="J17" s="17">
        <v>0.12</v>
      </c>
      <c r="K17" s="17">
        <f t="shared" si="0"/>
        <v>7220</v>
      </c>
      <c r="L17" s="17">
        <f t="shared" si="1"/>
        <v>52606</v>
      </c>
      <c r="M17" s="17">
        <f t="shared" si="2"/>
        <v>21.77</v>
      </c>
      <c r="O17" s="20"/>
      <c r="P17" s="20"/>
      <c r="Q17" s="17" t="s">
        <v>10</v>
      </c>
      <c r="R17" s="18">
        <v>1E-3</v>
      </c>
    </row>
    <row r="18" spans="1:18" x14ac:dyDescent="0.2">
      <c r="A18" s="20">
        <v>229.7</v>
      </c>
      <c r="B18" s="20">
        <v>454</v>
      </c>
      <c r="H18" s="17">
        <v>2869</v>
      </c>
      <c r="I18" s="17">
        <v>2414</v>
      </c>
      <c r="J18" s="17">
        <v>0.11</v>
      </c>
      <c r="K18" s="17">
        <f t="shared" si="0"/>
        <v>6110</v>
      </c>
      <c r="L18" s="17">
        <f t="shared" si="1"/>
        <v>51066</v>
      </c>
      <c r="M18" s="17">
        <f t="shared" si="2"/>
        <v>21.78</v>
      </c>
      <c r="O18" s="20"/>
      <c r="P18" s="20"/>
      <c r="Q18" s="17" t="s">
        <v>13</v>
      </c>
      <c r="R18" s="20"/>
    </row>
    <row r="19" spans="1:18" x14ac:dyDescent="0.2">
      <c r="A19" s="20">
        <v>229.8</v>
      </c>
      <c r="B19" s="20">
        <v>476</v>
      </c>
      <c r="H19" s="17">
        <v>2198</v>
      </c>
      <c r="I19" s="17">
        <v>2802</v>
      </c>
      <c r="J19" s="17">
        <v>1.19</v>
      </c>
      <c r="K19" s="17">
        <f t="shared" si="0"/>
        <v>6781</v>
      </c>
      <c r="L19" s="17">
        <f t="shared" si="1"/>
        <v>50678</v>
      </c>
      <c r="M19" s="17">
        <f t="shared" si="2"/>
        <v>20.7</v>
      </c>
      <c r="O19" s="20"/>
      <c r="P19" s="20"/>
      <c r="Q19" s="17" t="s">
        <v>8</v>
      </c>
      <c r="R19" s="20">
        <v>0.98716811808558902</v>
      </c>
    </row>
    <row r="20" spans="1:18" x14ac:dyDescent="0.2">
      <c r="A20" s="20">
        <v>229.9</v>
      </c>
      <c r="B20" s="20">
        <v>498</v>
      </c>
      <c r="H20" s="17">
        <v>2418</v>
      </c>
      <c r="I20" s="17">
        <v>0</v>
      </c>
      <c r="J20" s="17">
        <v>0.12</v>
      </c>
      <c r="K20" s="17">
        <f t="shared" si="0"/>
        <v>6561</v>
      </c>
      <c r="L20" s="17">
        <f t="shared" si="1"/>
        <v>53480</v>
      </c>
      <c r="M20" s="17">
        <f t="shared" si="2"/>
        <v>21.77</v>
      </c>
      <c r="O20" s="20"/>
      <c r="P20" s="20"/>
      <c r="Q20" s="17" t="s">
        <v>14</v>
      </c>
      <c r="R20" s="20"/>
    </row>
    <row r="21" spans="1:18" x14ac:dyDescent="0.15">
      <c r="A21" s="20">
        <v>230</v>
      </c>
      <c r="B21" s="20">
        <v>520</v>
      </c>
      <c r="H21" s="17">
        <v>5192</v>
      </c>
      <c r="I21" s="17">
        <v>280</v>
      </c>
      <c r="J21" s="17">
        <v>0.08</v>
      </c>
      <c r="K21" s="17">
        <f t="shared" si="0"/>
        <v>3787</v>
      </c>
      <c r="L21" s="17">
        <f t="shared" si="1"/>
        <v>53200</v>
      </c>
      <c r="M21" s="17">
        <f t="shared" si="2"/>
        <v>21.810000000000002</v>
      </c>
      <c r="O21" s="20"/>
      <c r="P21" s="20"/>
      <c r="Q21" s="14" t="s">
        <v>0</v>
      </c>
      <c r="R21" s="23">
        <v>0.373</v>
      </c>
    </row>
    <row r="22" spans="1:18" x14ac:dyDescent="0.15">
      <c r="A22" s="20">
        <v>230.1</v>
      </c>
      <c r="B22" s="20">
        <v>546</v>
      </c>
      <c r="H22" s="17">
        <v>1044</v>
      </c>
      <c r="I22" s="17">
        <v>4129</v>
      </c>
      <c r="J22" s="17">
        <v>1.68</v>
      </c>
      <c r="K22" s="17">
        <f t="shared" si="0"/>
        <v>7935</v>
      </c>
      <c r="L22" s="17">
        <f t="shared" si="1"/>
        <v>49351</v>
      </c>
      <c r="M22" s="17">
        <f t="shared" si="2"/>
        <v>20.21</v>
      </c>
      <c r="O22" s="20"/>
      <c r="P22" s="20"/>
      <c r="Q22" s="14" t="s">
        <v>1</v>
      </c>
      <c r="R22" s="23">
        <v>0.32</v>
      </c>
    </row>
    <row r="23" spans="1:18" x14ac:dyDescent="0.15">
      <c r="A23" s="20">
        <v>230.2</v>
      </c>
      <c r="B23" s="20">
        <v>572</v>
      </c>
      <c r="H23" s="17">
        <v>1759</v>
      </c>
      <c r="I23" s="17">
        <v>1332</v>
      </c>
      <c r="J23" s="17">
        <v>0.18</v>
      </c>
      <c r="K23" s="17">
        <f t="shared" si="0"/>
        <v>7220</v>
      </c>
      <c r="L23" s="17">
        <f t="shared" si="1"/>
        <v>52148</v>
      </c>
      <c r="M23" s="17">
        <f t="shared" si="2"/>
        <v>21.71</v>
      </c>
      <c r="O23" s="20"/>
      <c r="P23" s="20"/>
      <c r="Q23" s="14" t="s">
        <v>2</v>
      </c>
      <c r="R23" s="23">
        <v>0.307</v>
      </c>
    </row>
    <row r="24" spans="1:18" x14ac:dyDescent="0.2">
      <c r="A24" s="20">
        <v>230.3</v>
      </c>
      <c r="B24" s="20">
        <v>598</v>
      </c>
      <c r="H24" s="17">
        <v>7585</v>
      </c>
      <c r="I24" s="17">
        <v>3795</v>
      </c>
      <c r="J24" s="17">
        <v>0.46</v>
      </c>
      <c r="K24" s="17">
        <f t="shared" si="0"/>
        <v>1394</v>
      </c>
      <c r="L24" s="17">
        <f t="shared" si="1"/>
        <v>49685</v>
      </c>
      <c r="M24" s="17">
        <f t="shared" si="2"/>
        <v>21.43</v>
      </c>
      <c r="O24" s="20"/>
      <c r="P24" s="20"/>
      <c r="R24" s="23">
        <f>SUM(R21:R23)</f>
        <v>1</v>
      </c>
    </row>
    <row r="25" spans="1:18" x14ac:dyDescent="0.2">
      <c r="A25" s="20">
        <v>230.4</v>
      </c>
      <c r="B25" s="20">
        <v>624</v>
      </c>
      <c r="H25" s="17">
        <v>3660</v>
      </c>
      <c r="I25" s="17">
        <v>2070</v>
      </c>
      <c r="J25" s="17">
        <v>0.9</v>
      </c>
      <c r="K25" s="17">
        <f t="shared" si="0"/>
        <v>5319</v>
      </c>
      <c r="L25" s="17">
        <f t="shared" si="1"/>
        <v>51410</v>
      </c>
      <c r="M25" s="17">
        <f t="shared" si="2"/>
        <v>20.990000000000002</v>
      </c>
    </row>
    <row r="26" spans="1:18" x14ac:dyDescent="0.2">
      <c r="A26" s="20">
        <v>230.5</v>
      </c>
      <c r="B26" s="20">
        <v>626</v>
      </c>
      <c r="H26" s="17">
        <v>3847</v>
      </c>
      <c r="I26" s="17">
        <v>11178</v>
      </c>
      <c r="J26" s="17">
        <v>2.44</v>
      </c>
      <c r="K26" s="17">
        <f t="shared" si="0"/>
        <v>5132</v>
      </c>
      <c r="L26" s="17">
        <f t="shared" si="1"/>
        <v>42302</v>
      </c>
      <c r="M26" s="17">
        <f t="shared" si="2"/>
        <v>19.45</v>
      </c>
    </row>
    <row r="27" spans="1:18" x14ac:dyDescent="0.2">
      <c r="A27" s="20">
        <v>230.6</v>
      </c>
      <c r="B27" s="20">
        <v>676</v>
      </c>
      <c r="H27" s="17">
        <v>2198</v>
      </c>
      <c r="I27" s="17">
        <v>840</v>
      </c>
      <c r="J27" s="17">
        <v>0.24</v>
      </c>
      <c r="K27" s="17">
        <f t="shared" si="0"/>
        <v>6781</v>
      </c>
      <c r="L27" s="17">
        <f t="shared" si="1"/>
        <v>52640</v>
      </c>
      <c r="M27" s="17">
        <f t="shared" si="2"/>
        <v>21.650000000000002</v>
      </c>
    </row>
    <row r="28" spans="1:18" x14ac:dyDescent="0.2">
      <c r="A28" s="20">
        <v>230.7</v>
      </c>
      <c r="B28" s="20">
        <v>702</v>
      </c>
      <c r="H28" s="17">
        <v>5166</v>
      </c>
      <c r="I28" s="17">
        <v>1225</v>
      </c>
      <c r="J28" s="17">
        <v>0.09</v>
      </c>
      <c r="K28" s="17">
        <f t="shared" si="0"/>
        <v>3813</v>
      </c>
      <c r="L28" s="17">
        <f t="shared" si="1"/>
        <v>52255</v>
      </c>
      <c r="M28" s="17">
        <f t="shared" si="2"/>
        <v>21.8</v>
      </c>
    </row>
    <row r="29" spans="1:18" x14ac:dyDescent="0.2">
      <c r="A29" s="20">
        <v>230.8</v>
      </c>
      <c r="B29" s="20">
        <v>728</v>
      </c>
      <c r="H29" s="17">
        <v>879</v>
      </c>
      <c r="I29" s="17">
        <v>23702</v>
      </c>
      <c r="J29" s="17">
        <v>6.72</v>
      </c>
      <c r="K29" s="17">
        <f t="shared" si="0"/>
        <v>8100</v>
      </c>
      <c r="L29" s="17">
        <f t="shared" si="1"/>
        <v>29778</v>
      </c>
      <c r="M29" s="17">
        <f t="shared" si="2"/>
        <v>15.170000000000002</v>
      </c>
    </row>
    <row r="30" spans="1:18" x14ac:dyDescent="0.2">
      <c r="A30" s="20">
        <v>230.9</v>
      </c>
      <c r="B30" s="20">
        <v>754</v>
      </c>
      <c r="H30" s="17">
        <v>2638</v>
      </c>
      <c r="I30" s="17">
        <v>5159</v>
      </c>
      <c r="J30" s="17">
        <v>1.96</v>
      </c>
      <c r="K30" s="17">
        <f t="shared" si="0"/>
        <v>6341</v>
      </c>
      <c r="L30" s="17">
        <f t="shared" si="1"/>
        <v>48321</v>
      </c>
      <c r="M30" s="17">
        <f t="shared" si="2"/>
        <v>19.93</v>
      </c>
    </row>
    <row r="31" spans="1:18" x14ac:dyDescent="0.2">
      <c r="A31" s="20">
        <v>231</v>
      </c>
      <c r="B31" s="20">
        <v>780</v>
      </c>
      <c r="H31" s="17">
        <v>2748</v>
      </c>
      <c r="I31" s="17">
        <v>1342</v>
      </c>
      <c r="J31" s="17">
        <v>0.31</v>
      </c>
      <c r="K31" s="17">
        <f t="shared" si="0"/>
        <v>6231</v>
      </c>
      <c r="L31" s="17">
        <f t="shared" si="1"/>
        <v>52138</v>
      </c>
      <c r="M31" s="17">
        <f t="shared" si="2"/>
        <v>21.580000000000002</v>
      </c>
    </row>
    <row r="32" spans="1:18" x14ac:dyDescent="0.2">
      <c r="A32" s="20">
        <v>231.1</v>
      </c>
      <c r="B32" s="20">
        <v>806</v>
      </c>
      <c r="H32" s="17">
        <v>3298</v>
      </c>
      <c r="I32" s="17">
        <v>0</v>
      </c>
      <c r="J32" s="17">
        <v>1</v>
      </c>
      <c r="K32" s="17">
        <f t="shared" si="0"/>
        <v>5681</v>
      </c>
      <c r="L32" s="17">
        <f t="shared" si="1"/>
        <v>53480</v>
      </c>
      <c r="M32" s="17">
        <f t="shared" si="2"/>
        <v>20.89</v>
      </c>
    </row>
    <row r="33" spans="1:13" x14ac:dyDescent="0.2">
      <c r="A33" s="20">
        <v>231.2</v>
      </c>
      <c r="B33" s="20">
        <v>832</v>
      </c>
      <c r="H33" s="17">
        <v>2858</v>
      </c>
      <c r="I33" s="17">
        <v>280</v>
      </c>
      <c r="J33" s="17">
        <v>0.13</v>
      </c>
      <c r="K33" s="17">
        <f t="shared" si="0"/>
        <v>6121</v>
      </c>
      <c r="L33" s="17">
        <f t="shared" si="1"/>
        <v>53200</v>
      </c>
      <c r="M33" s="17">
        <f t="shared" si="2"/>
        <v>21.76</v>
      </c>
    </row>
    <row r="34" spans="1:13" x14ac:dyDescent="0.2">
      <c r="A34" s="20">
        <v>231.3</v>
      </c>
      <c r="B34" s="20">
        <v>858</v>
      </c>
      <c r="H34" s="17">
        <v>1209</v>
      </c>
      <c r="I34" s="17">
        <v>2343</v>
      </c>
      <c r="J34" s="17">
        <v>0.75</v>
      </c>
      <c r="K34" s="17">
        <f t="shared" si="0"/>
        <v>7770</v>
      </c>
      <c r="L34" s="17">
        <f t="shared" si="1"/>
        <v>51137</v>
      </c>
      <c r="M34" s="17">
        <f t="shared" si="2"/>
        <v>21.14</v>
      </c>
    </row>
    <row r="35" spans="1:13" x14ac:dyDescent="0.2">
      <c r="A35" s="20">
        <v>231.4</v>
      </c>
      <c r="B35" s="20">
        <v>884</v>
      </c>
      <c r="H35" s="17">
        <v>220</v>
      </c>
      <c r="I35" s="17">
        <v>8243</v>
      </c>
      <c r="J35" s="17">
        <v>4.59</v>
      </c>
      <c r="K35" s="17">
        <f t="shared" si="0"/>
        <v>8759</v>
      </c>
      <c r="L35" s="17">
        <f t="shared" si="1"/>
        <v>45237</v>
      </c>
      <c r="M35" s="17">
        <f t="shared" si="2"/>
        <v>17.3</v>
      </c>
    </row>
    <row r="36" spans="1:13" x14ac:dyDescent="0.2">
      <c r="A36" s="20">
        <v>231.5</v>
      </c>
      <c r="B36" s="20">
        <v>910</v>
      </c>
      <c r="H36" s="17">
        <v>4727</v>
      </c>
      <c r="I36" s="17">
        <v>16731</v>
      </c>
      <c r="J36" s="17">
        <v>4.72</v>
      </c>
      <c r="K36" s="17">
        <f t="shared" si="0"/>
        <v>4252</v>
      </c>
      <c r="L36" s="17">
        <f t="shared" si="1"/>
        <v>36749</v>
      </c>
      <c r="M36" s="17">
        <f t="shared" si="2"/>
        <v>17.170000000000002</v>
      </c>
    </row>
    <row r="37" spans="1:13" x14ac:dyDescent="0.2">
      <c r="A37" s="20">
        <v>231.6</v>
      </c>
      <c r="B37" s="20">
        <v>936</v>
      </c>
      <c r="H37" s="17">
        <v>1319</v>
      </c>
      <c r="I37" s="17">
        <v>735</v>
      </c>
      <c r="J37" s="17">
        <v>0.17</v>
      </c>
      <c r="K37" s="17">
        <f t="shared" si="0"/>
        <v>7660</v>
      </c>
      <c r="L37" s="17">
        <f t="shared" si="1"/>
        <v>52745</v>
      </c>
      <c r="M37" s="17">
        <f t="shared" si="2"/>
        <v>21.72</v>
      </c>
    </row>
    <row r="38" spans="1:13" x14ac:dyDescent="0.2">
      <c r="A38" s="20">
        <v>231.7</v>
      </c>
      <c r="B38" s="20">
        <v>962</v>
      </c>
      <c r="H38" s="17">
        <v>244</v>
      </c>
      <c r="I38" s="17">
        <v>32539</v>
      </c>
      <c r="J38" s="17">
        <v>16.760000000000002</v>
      </c>
      <c r="K38" s="17">
        <f t="shared" si="0"/>
        <v>8735</v>
      </c>
      <c r="L38" s="17">
        <f t="shared" si="1"/>
        <v>20941</v>
      </c>
      <c r="M38" s="17">
        <f t="shared" si="2"/>
        <v>5.129999999999999</v>
      </c>
    </row>
    <row r="39" spans="1:13" x14ac:dyDescent="0.2">
      <c r="A39" s="20">
        <v>231.8</v>
      </c>
      <c r="B39" s="20">
        <v>988</v>
      </c>
      <c r="H39" s="17">
        <v>2776</v>
      </c>
      <c r="I39" s="17">
        <v>10067</v>
      </c>
      <c r="J39" s="17">
        <v>2.81</v>
      </c>
      <c r="K39" s="17">
        <f t="shared" si="0"/>
        <v>6203</v>
      </c>
      <c r="L39" s="17">
        <f t="shared" si="1"/>
        <v>43413</v>
      </c>
      <c r="M39" s="17">
        <f t="shared" si="2"/>
        <v>19.080000000000002</v>
      </c>
    </row>
    <row r="40" spans="1:13" x14ac:dyDescent="0.2">
      <c r="A40" s="20">
        <v>231.9</v>
      </c>
      <c r="B40" s="20">
        <v>1014</v>
      </c>
      <c r="H40" s="17">
        <v>3066</v>
      </c>
      <c r="I40" s="17">
        <v>540</v>
      </c>
      <c r="J40" s="17">
        <v>0.37</v>
      </c>
      <c r="K40" s="17">
        <f t="shared" si="0"/>
        <v>5913</v>
      </c>
      <c r="L40" s="17">
        <f t="shared" si="1"/>
        <v>52940</v>
      </c>
      <c r="M40" s="17">
        <f t="shared" si="2"/>
        <v>21.52</v>
      </c>
    </row>
    <row r="41" spans="1:13" x14ac:dyDescent="0.2">
      <c r="A41" s="20">
        <v>232</v>
      </c>
      <c r="B41" s="20">
        <v>1040</v>
      </c>
      <c r="H41" s="17">
        <v>1872</v>
      </c>
      <c r="I41" s="17">
        <v>612</v>
      </c>
      <c r="J41" s="17">
        <v>0.08</v>
      </c>
      <c r="K41" s="17">
        <f t="shared" si="0"/>
        <v>7107</v>
      </c>
      <c r="L41" s="17">
        <f t="shared" si="1"/>
        <v>52868</v>
      </c>
      <c r="M41" s="17">
        <f t="shared" si="2"/>
        <v>21.810000000000002</v>
      </c>
    </row>
    <row r="42" spans="1:13" x14ac:dyDescent="0.2">
      <c r="A42" s="20">
        <v>232.1</v>
      </c>
      <c r="B42" s="20">
        <v>1068</v>
      </c>
      <c r="H42" s="17">
        <v>2008</v>
      </c>
      <c r="I42" s="17">
        <v>1835</v>
      </c>
      <c r="J42" s="17">
        <v>0.45</v>
      </c>
      <c r="K42" s="17">
        <f t="shared" si="0"/>
        <v>6971</v>
      </c>
      <c r="L42" s="17">
        <f t="shared" si="1"/>
        <v>51645</v>
      </c>
      <c r="M42" s="17">
        <f t="shared" si="2"/>
        <v>21.44</v>
      </c>
    </row>
    <row r="43" spans="1:13" x14ac:dyDescent="0.2">
      <c r="A43" s="20">
        <v>232.2</v>
      </c>
      <c r="B43" s="20">
        <v>1096</v>
      </c>
      <c r="H43" s="17">
        <v>7951</v>
      </c>
      <c r="I43" s="17">
        <v>53438</v>
      </c>
      <c r="J43" s="17">
        <v>21.78</v>
      </c>
      <c r="K43" s="17">
        <f t="shared" si="0"/>
        <v>1028</v>
      </c>
      <c r="L43" s="17">
        <f t="shared" si="1"/>
        <v>42</v>
      </c>
      <c r="M43" s="17">
        <f t="shared" si="2"/>
        <v>0.10999999999999943</v>
      </c>
    </row>
    <row r="44" spans="1:13" x14ac:dyDescent="0.2">
      <c r="A44" s="20">
        <v>232.3</v>
      </c>
      <c r="B44" s="20">
        <v>1124</v>
      </c>
      <c r="H44" s="17">
        <v>551</v>
      </c>
      <c r="I44" s="17">
        <v>1820</v>
      </c>
      <c r="J44" s="17">
        <v>0.14000000000000001</v>
      </c>
      <c r="K44" s="17">
        <f t="shared" si="0"/>
        <v>8428</v>
      </c>
      <c r="L44" s="17">
        <f t="shared" si="1"/>
        <v>51660</v>
      </c>
      <c r="M44" s="17">
        <f t="shared" si="2"/>
        <v>21.75</v>
      </c>
    </row>
    <row r="45" spans="1:13" x14ac:dyDescent="0.2">
      <c r="A45" s="20">
        <v>232.4</v>
      </c>
      <c r="B45" s="20">
        <v>1152</v>
      </c>
      <c r="H45" s="17">
        <v>772</v>
      </c>
      <c r="I45" s="17">
        <v>0</v>
      </c>
      <c r="J45" s="17">
        <v>0.1</v>
      </c>
      <c r="K45" s="17">
        <f t="shared" si="0"/>
        <v>8207</v>
      </c>
      <c r="L45" s="17">
        <f t="shared" si="1"/>
        <v>53480</v>
      </c>
      <c r="M45" s="17">
        <f t="shared" si="2"/>
        <v>21.79</v>
      </c>
    </row>
    <row r="46" spans="1:13" x14ac:dyDescent="0.2">
      <c r="A46" s="20">
        <v>232.5</v>
      </c>
      <c r="B46" s="20">
        <v>1180</v>
      </c>
      <c r="H46" s="17">
        <v>1647</v>
      </c>
      <c r="I46" s="17">
        <v>3255</v>
      </c>
      <c r="J46" s="17">
        <v>0.93</v>
      </c>
      <c r="K46" s="17">
        <f t="shared" si="0"/>
        <v>7332</v>
      </c>
      <c r="L46" s="17">
        <f t="shared" si="1"/>
        <v>50225</v>
      </c>
      <c r="M46" s="17">
        <f t="shared" si="2"/>
        <v>20.96</v>
      </c>
    </row>
    <row r="47" spans="1:13" x14ac:dyDescent="0.2">
      <c r="A47" s="20">
        <v>232.6</v>
      </c>
      <c r="B47" s="20">
        <v>1208</v>
      </c>
      <c r="H47" s="17">
        <v>1647</v>
      </c>
      <c r="I47" s="17">
        <v>140</v>
      </c>
      <c r="J47" s="17">
        <v>0.03</v>
      </c>
      <c r="K47" s="17">
        <f t="shared" si="0"/>
        <v>7332</v>
      </c>
      <c r="L47" s="17">
        <f t="shared" si="1"/>
        <v>53340</v>
      </c>
      <c r="M47" s="17">
        <f t="shared" si="2"/>
        <v>21.86</v>
      </c>
    </row>
    <row r="48" spans="1:13" x14ac:dyDescent="0.2">
      <c r="A48" s="20">
        <v>232.7</v>
      </c>
      <c r="B48" s="20">
        <v>1236</v>
      </c>
      <c r="H48" s="17">
        <v>1643</v>
      </c>
      <c r="I48" s="17">
        <v>70</v>
      </c>
      <c r="J48" s="17">
        <v>0.11</v>
      </c>
      <c r="K48" s="17">
        <f t="shared" si="0"/>
        <v>7336</v>
      </c>
      <c r="L48" s="17">
        <f t="shared" si="1"/>
        <v>53410</v>
      </c>
      <c r="M48" s="17">
        <f t="shared" si="2"/>
        <v>21.78</v>
      </c>
    </row>
    <row r="49" spans="1:13" x14ac:dyDescent="0.2">
      <c r="A49" s="20">
        <v>232.8</v>
      </c>
      <c r="B49" s="20">
        <v>1264</v>
      </c>
      <c r="H49" s="17">
        <v>1640</v>
      </c>
      <c r="I49" s="17">
        <v>525</v>
      </c>
      <c r="J49" s="17">
        <v>0.03</v>
      </c>
      <c r="K49" s="17">
        <f t="shared" si="0"/>
        <v>7339</v>
      </c>
      <c r="L49" s="17">
        <f t="shared" si="1"/>
        <v>52955</v>
      </c>
      <c r="M49" s="17">
        <f t="shared" si="2"/>
        <v>21.86</v>
      </c>
    </row>
    <row r="50" spans="1:13" x14ac:dyDescent="0.2">
      <c r="A50" s="20">
        <v>232.9</v>
      </c>
      <c r="B50" s="20">
        <v>1292</v>
      </c>
      <c r="H50" s="17">
        <v>1259</v>
      </c>
      <c r="I50" s="17">
        <v>29658</v>
      </c>
      <c r="J50" s="17">
        <v>12.81</v>
      </c>
      <c r="K50" s="17">
        <f t="shared" si="0"/>
        <v>7720</v>
      </c>
      <c r="L50" s="17">
        <f t="shared" si="1"/>
        <v>23822</v>
      </c>
      <c r="M50" s="17">
        <f t="shared" si="2"/>
        <v>9.08</v>
      </c>
    </row>
    <row r="51" spans="1:13" x14ac:dyDescent="0.2">
      <c r="A51" s="20">
        <v>233</v>
      </c>
      <c r="B51" s="20">
        <v>1320</v>
      </c>
      <c r="H51" s="17">
        <v>254</v>
      </c>
      <c r="I51" s="17">
        <v>19644</v>
      </c>
      <c r="J51" s="17">
        <v>10.19</v>
      </c>
      <c r="K51" s="17">
        <f t="shared" si="0"/>
        <v>8725</v>
      </c>
      <c r="L51" s="17">
        <f t="shared" si="1"/>
        <v>33836</v>
      </c>
      <c r="M51" s="17">
        <f t="shared" si="2"/>
        <v>11.700000000000001</v>
      </c>
    </row>
    <row r="52" spans="1:13" x14ac:dyDescent="0.2">
      <c r="A52" s="20">
        <v>233.1</v>
      </c>
      <c r="B52" s="20">
        <v>1348</v>
      </c>
      <c r="H52" s="17">
        <v>159</v>
      </c>
      <c r="I52" s="17">
        <v>19575</v>
      </c>
      <c r="J52" s="17">
        <v>10.16</v>
      </c>
      <c r="K52" s="17">
        <f t="shared" si="0"/>
        <v>8820</v>
      </c>
      <c r="L52" s="17">
        <f t="shared" si="1"/>
        <v>33905</v>
      </c>
      <c r="M52" s="17">
        <f t="shared" si="2"/>
        <v>11.73</v>
      </c>
    </row>
    <row r="53" spans="1:13" x14ac:dyDescent="0.2">
      <c r="A53" s="20">
        <v>233.2</v>
      </c>
      <c r="B53" s="20">
        <v>1376</v>
      </c>
      <c r="H53" s="17">
        <v>265</v>
      </c>
      <c r="I53" s="17">
        <v>12679</v>
      </c>
      <c r="J53" s="17">
        <v>7.02</v>
      </c>
      <c r="K53" s="17">
        <f t="shared" si="0"/>
        <v>8714</v>
      </c>
      <c r="L53" s="17">
        <f t="shared" si="1"/>
        <v>40801</v>
      </c>
      <c r="M53" s="17">
        <f t="shared" si="2"/>
        <v>14.870000000000001</v>
      </c>
    </row>
    <row r="54" spans="1:13" x14ac:dyDescent="0.2">
      <c r="A54" s="20">
        <v>233.3</v>
      </c>
      <c r="B54" s="20">
        <v>1404</v>
      </c>
      <c r="H54" s="17">
        <v>267</v>
      </c>
      <c r="I54" s="17">
        <v>9539</v>
      </c>
      <c r="J54" s="17">
        <v>4.2300000000000004</v>
      </c>
      <c r="K54" s="17">
        <f t="shared" si="0"/>
        <v>8712</v>
      </c>
      <c r="L54" s="17">
        <f t="shared" si="1"/>
        <v>43941</v>
      </c>
      <c r="M54" s="17">
        <f t="shared" si="2"/>
        <v>17.66</v>
      </c>
    </row>
    <row r="55" spans="1:13" x14ac:dyDescent="0.2">
      <c r="A55" s="20">
        <v>233.4</v>
      </c>
      <c r="B55" s="20">
        <v>1432</v>
      </c>
      <c r="H55" s="17">
        <v>564</v>
      </c>
      <c r="I55" s="17">
        <v>18052</v>
      </c>
      <c r="J55" s="17">
        <v>5.81</v>
      </c>
      <c r="K55" s="17">
        <f t="shared" si="0"/>
        <v>8415</v>
      </c>
      <c r="L55" s="17">
        <f t="shared" si="1"/>
        <v>35428</v>
      </c>
      <c r="M55" s="17">
        <f t="shared" si="2"/>
        <v>16.080000000000002</v>
      </c>
    </row>
    <row r="56" spans="1:13" x14ac:dyDescent="0.2">
      <c r="A56" s="20">
        <v>233.5</v>
      </c>
      <c r="B56" s="20">
        <v>1460</v>
      </c>
      <c r="H56" s="17">
        <v>2102</v>
      </c>
      <c r="I56" s="17">
        <v>900</v>
      </c>
      <c r="J56" s="17">
        <v>0.18</v>
      </c>
      <c r="K56" s="17">
        <f t="shared" si="0"/>
        <v>6877</v>
      </c>
      <c r="L56" s="17">
        <f t="shared" si="1"/>
        <v>52580</v>
      </c>
      <c r="M56" s="17">
        <f t="shared" si="2"/>
        <v>21.71</v>
      </c>
    </row>
    <row r="57" spans="1:13" x14ac:dyDescent="0.2">
      <c r="A57" s="20">
        <v>233.6</v>
      </c>
      <c r="B57" s="20">
        <v>1488</v>
      </c>
      <c r="H57" s="17">
        <v>3326</v>
      </c>
      <c r="I57" s="17">
        <v>895</v>
      </c>
      <c r="J57" s="17">
        <v>0.04</v>
      </c>
      <c r="K57" s="17">
        <f t="shared" si="0"/>
        <v>5653</v>
      </c>
      <c r="L57" s="17">
        <f t="shared" si="1"/>
        <v>52585</v>
      </c>
      <c r="M57" s="17">
        <f t="shared" si="2"/>
        <v>21.85</v>
      </c>
    </row>
    <row r="58" spans="1:13" x14ac:dyDescent="0.2">
      <c r="A58" s="20">
        <v>233.7</v>
      </c>
      <c r="B58" s="20">
        <v>1516</v>
      </c>
      <c r="H58" s="17">
        <v>3326</v>
      </c>
      <c r="I58" s="17">
        <v>823</v>
      </c>
      <c r="J58" s="17">
        <v>0.02</v>
      </c>
      <c r="K58" s="17">
        <f t="shared" si="0"/>
        <v>5653</v>
      </c>
      <c r="L58" s="17">
        <f t="shared" si="1"/>
        <v>52657</v>
      </c>
      <c r="M58" s="17">
        <f t="shared" si="2"/>
        <v>21.87</v>
      </c>
    </row>
    <row r="59" spans="1:13" x14ac:dyDescent="0.2">
      <c r="A59" s="20">
        <v>233.8</v>
      </c>
      <c r="B59" s="20">
        <v>1544</v>
      </c>
      <c r="H59" s="17">
        <v>6678</v>
      </c>
      <c r="I59" s="17">
        <v>15312</v>
      </c>
      <c r="J59" s="17">
        <v>3.56</v>
      </c>
      <c r="K59" s="17">
        <f t="shared" si="0"/>
        <v>2301</v>
      </c>
      <c r="L59" s="17">
        <f t="shared" si="1"/>
        <v>38168</v>
      </c>
      <c r="M59" s="17">
        <f t="shared" si="2"/>
        <v>18.330000000000002</v>
      </c>
    </row>
    <row r="60" spans="1:13" x14ac:dyDescent="0.2">
      <c r="A60" s="20">
        <v>233.9</v>
      </c>
      <c r="B60" s="20">
        <v>1572</v>
      </c>
      <c r="H60" s="17">
        <v>2097</v>
      </c>
      <c r="I60" s="17">
        <v>9576</v>
      </c>
      <c r="J60" s="17">
        <v>2.98</v>
      </c>
      <c r="K60" s="17">
        <f t="shared" si="0"/>
        <v>6882</v>
      </c>
      <c r="L60" s="17">
        <f t="shared" si="1"/>
        <v>43904</v>
      </c>
      <c r="M60" s="17">
        <f t="shared" si="2"/>
        <v>18.91</v>
      </c>
    </row>
    <row r="61" spans="1:13" x14ac:dyDescent="0.2">
      <c r="A61" s="20">
        <v>234</v>
      </c>
      <c r="B61" s="20">
        <v>1600</v>
      </c>
      <c r="H61" s="17">
        <v>1455</v>
      </c>
      <c r="I61" s="17">
        <v>3708</v>
      </c>
      <c r="J61" s="17">
        <v>0.98</v>
      </c>
      <c r="K61" s="17">
        <f t="shared" si="0"/>
        <v>7524</v>
      </c>
      <c r="L61" s="17">
        <f t="shared" si="1"/>
        <v>49772</v>
      </c>
      <c r="M61" s="17">
        <f t="shared" si="2"/>
        <v>20.91</v>
      </c>
    </row>
    <row r="62" spans="1:13" x14ac:dyDescent="0.2">
      <c r="A62" s="20">
        <v>234.1</v>
      </c>
      <c r="B62" s="20">
        <v>1634</v>
      </c>
      <c r="H62" s="17">
        <v>2537</v>
      </c>
      <c r="I62" s="17">
        <v>1116</v>
      </c>
      <c r="J62" s="17">
        <v>0.31</v>
      </c>
      <c r="K62" s="17">
        <f t="shared" si="0"/>
        <v>6442</v>
      </c>
      <c r="L62" s="17">
        <f t="shared" si="1"/>
        <v>52364</v>
      </c>
      <c r="M62" s="17">
        <f t="shared" si="2"/>
        <v>21.580000000000002</v>
      </c>
    </row>
    <row r="63" spans="1:13" x14ac:dyDescent="0.2">
      <c r="A63" s="20">
        <v>234.2</v>
      </c>
      <c r="B63" s="20">
        <v>1668</v>
      </c>
      <c r="H63" s="17">
        <v>2212</v>
      </c>
      <c r="I63" s="17">
        <v>72</v>
      </c>
      <c r="J63" s="17">
        <v>0.54</v>
      </c>
      <c r="K63" s="17">
        <f t="shared" si="0"/>
        <v>6767</v>
      </c>
      <c r="L63" s="17">
        <f t="shared" si="1"/>
        <v>53408</v>
      </c>
      <c r="M63" s="17">
        <f t="shared" si="2"/>
        <v>21.35</v>
      </c>
    </row>
    <row r="64" spans="1:13" x14ac:dyDescent="0.2">
      <c r="A64" s="20">
        <v>234.3</v>
      </c>
      <c r="B64" s="20">
        <v>1702</v>
      </c>
      <c r="H64" s="17">
        <v>3722</v>
      </c>
      <c r="I64" s="17">
        <v>1964</v>
      </c>
      <c r="J64" s="17">
        <v>0.06</v>
      </c>
      <c r="K64" s="17">
        <f t="shared" si="0"/>
        <v>5257</v>
      </c>
      <c r="L64" s="17">
        <f t="shared" si="1"/>
        <v>51516</v>
      </c>
      <c r="M64" s="17">
        <f t="shared" si="2"/>
        <v>21.830000000000002</v>
      </c>
    </row>
    <row r="65" spans="1:13" x14ac:dyDescent="0.2">
      <c r="A65" s="20">
        <v>234.4</v>
      </c>
      <c r="B65" s="20">
        <v>1736</v>
      </c>
      <c r="H65" s="17">
        <v>283</v>
      </c>
      <c r="I65" s="17">
        <v>7153</v>
      </c>
      <c r="J65" s="17">
        <v>3.11</v>
      </c>
      <c r="K65" s="17">
        <f t="shared" si="0"/>
        <v>8696</v>
      </c>
      <c r="L65" s="17">
        <f t="shared" si="1"/>
        <v>46327</v>
      </c>
      <c r="M65" s="17">
        <f t="shared" si="2"/>
        <v>18.78</v>
      </c>
    </row>
    <row r="66" spans="1:13" x14ac:dyDescent="0.2">
      <c r="A66" s="20">
        <v>234.5</v>
      </c>
      <c r="B66" s="20">
        <v>1770</v>
      </c>
      <c r="H66" s="17">
        <v>263</v>
      </c>
      <c r="I66" s="17">
        <v>9284</v>
      </c>
      <c r="J66" s="17">
        <v>3.51</v>
      </c>
      <c r="K66" s="17">
        <f t="shared" ref="K66:K129" si="11">$P$8-H66</f>
        <v>8716</v>
      </c>
      <c r="L66" s="17">
        <f t="shared" ref="L66:L129" si="12">$P$9-I66</f>
        <v>44196</v>
      </c>
      <c r="M66" s="17">
        <f t="shared" ref="M66:M129" si="13">$P$10-J66</f>
        <v>18.380000000000003</v>
      </c>
    </row>
    <row r="67" spans="1:13" x14ac:dyDescent="0.2">
      <c r="A67" s="20">
        <v>234.6</v>
      </c>
      <c r="B67" s="20">
        <v>1804</v>
      </c>
      <c r="H67" s="17">
        <v>337</v>
      </c>
      <c r="I67" s="17">
        <v>17419</v>
      </c>
      <c r="J67" s="17">
        <v>7.26</v>
      </c>
      <c r="K67" s="17">
        <f t="shared" si="11"/>
        <v>8642</v>
      </c>
      <c r="L67" s="17">
        <f t="shared" si="12"/>
        <v>36061</v>
      </c>
      <c r="M67" s="17">
        <f t="shared" si="13"/>
        <v>14.63</v>
      </c>
    </row>
    <row r="68" spans="1:13" x14ac:dyDescent="0.2">
      <c r="A68" s="20">
        <v>234.7</v>
      </c>
      <c r="B68" s="20">
        <v>1838</v>
      </c>
      <c r="H68" s="17">
        <v>283</v>
      </c>
      <c r="I68" s="17">
        <v>14692</v>
      </c>
      <c r="J68" s="17">
        <v>4.3600000000000003</v>
      </c>
      <c r="K68" s="17">
        <f t="shared" si="11"/>
        <v>8696</v>
      </c>
      <c r="L68" s="17">
        <f t="shared" si="12"/>
        <v>38788</v>
      </c>
      <c r="M68" s="17">
        <f t="shared" si="13"/>
        <v>17.53</v>
      </c>
    </row>
    <row r="69" spans="1:13" x14ac:dyDescent="0.2">
      <c r="A69" s="20">
        <v>234.8</v>
      </c>
      <c r="B69" s="20">
        <v>1872</v>
      </c>
      <c r="H69" s="17">
        <v>653</v>
      </c>
      <c r="I69" s="17">
        <v>11937</v>
      </c>
      <c r="J69" s="17">
        <v>3.33</v>
      </c>
      <c r="K69" s="17">
        <f t="shared" si="11"/>
        <v>8326</v>
      </c>
      <c r="L69" s="17">
        <f t="shared" si="12"/>
        <v>41543</v>
      </c>
      <c r="M69" s="17">
        <f t="shared" si="13"/>
        <v>18.560000000000002</v>
      </c>
    </row>
    <row r="70" spans="1:13" x14ac:dyDescent="0.2">
      <c r="A70" s="20">
        <v>234.9</v>
      </c>
      <c r="B70" s="20">
        <v>1906</v>
      </c>
      <c r="H70" s="17">
        <v>261</v>
      </c>
      <c r="I70" s="17">
        <v>20868</v>
      </c>
      <c r="J70" s="17">
        <v>9.09</v>
      </c>
      <c r="K70" s="17">
        <f t="shared" si="11"/>
        <v>8718</v>
      </c>
      <c r="L70" s="17">
        <f t="shared" si="12"/>
        <v>32612</v>
      </c>
      <c r="M70" s="17">
        <f t="shared" si="13"/>
        <v>12.8</v>
      </c>
    </row>
    <row r="71" spans="1:13" x14ac:dyDescent="0.2">
      <c r="A71" s="20">
        <v>235</v>
      </c>
      <c r="B71" s="20">
        <v>1940</v>
      </c>
      <c r="H71" s="17">
        <v>258</v>
      </c>
      <c r="I71" s="17">
        <v>20728</v>
      </c>
      <c r="J71" s="17">
        <v>10.07</v>
      </c>
      <c r="K71" s="17">
        <f t="shared" si="11"/>
        <v>8721</v>
      </c>
      <c r="L71" s="17">
        <f t="shared" si="12"/>
        <v>32752</v>
      </c>
      <c r="M71" s="17">
        <f t="shared" si="13"/>
        <v>11.82</v>
      </c>
    </row>
    <row r="72" spans="1:13" x14ac:dyDescent="0.2">
      <c r="A72" s="20">
        <v>235.1</v>
      </c>
      <c r="B72" s="20">
        <v>1926</v>
      </c>
      <c r="H72" s="17">
        <v>3003</v>
      </c>
      <c r="I72" s="17">
        <v>19516</v>
      </c>
      <c r="J72" s="17">
        <v>6.22</v>
      </c>
      <c r="K72" s="17">
        <f t="shared" si="11"/>
        <v>5976</v>
      </c>
      <c r="L72" s="17">
        <f t="shared" si="12"/>
        <v>33964</v>
      </c>
      <c r="M72" s="17">
        <f t="shared" si="13"/>
        <v>15.670000000000002</v>
      </c>
    </row>
    <row r="73" spans="1:13" x14ac:dyDescent="0.2">
      <c r="A73" s="20">
        <v>235.2</v>
      </c>
      <c r="B73" s="20">
        <v>2012</v>
      </c>
      <c r="H73" s="17">
        <v>2179</v>
      </c>
      <c r="I73" s="17">
        <v>2843</v>
      </c>
      <c r="J73" s="17">
        <v>0.53</v>
      </c>
      <c r="K73" s="17">
        <f t="shared" si="11"/>
        <v>6800</v>
      </c>
      <c r="L73" s="17">
        <f t="shared" si="12"/>
        <v>50637</v>
      </c>
      <c r="M73" s="17">
        <f t="shared" si="13"/>
        <v>21.36</v>
      </c>
    </row>
    <row r="74" spans="1:13" x14ac:dyDescent="0.2">
      <c r="A74" s="20">
        <v>235.3</v>
      </c>
      <c r="B74" s="20">
        <v>2048</v>
      </c>
      <c r="H74" s="17">
        <v>2592</v>
      </c>
      <c r="I74" s="17">
        <v>828</v>
      </c>
      <c r="J74" s="17">
        <v>0.57999999999999996</v>
      </c>
      <c r="K74" s="17">
        <f t="shared" si="11"/>
        <v>6387</v>
      </c>
      <c r="L74" s="17">
        <f t="shared" si="12"/>
        <v>52652</v>
      </c>
      <c r="M74" s="17">
        <f t="shared" si="13"/>
        <v>21.310000000000002</v>
      </c>
    </row>
    <row r="75" spans="1:13" x14ac:dyDescent="0.2">
      <c r="A75" s="20">
        <v>235.4</v>
      </c>
      <c r="B75" s="20">
        <v>2084</v>
      </c>
      <c r="H75" s="17">
        <v>2576</v>
      </c>
      <c r="I75" s="17">
        <v>3405</v>
      </c>
      <c r="J75" s="17">
        <v>0.38</v>
      </c>
      <c r="K75" s="17">
        <f t="shared" si="11"/>
        <v>6403</v>
      </c>
      <c r="L75" s="17">
        <f t="shared" si="12"/>
        <v>50075</v>
      </c>
      <c r="M75" s="17">
        <f t="shared" si="13"/>
        <v>21.51</v>
      </c>
    </row>
    <row r="76" spans="1:13" x14ac:dyDescent="0.2">
      <c r="A76" s="20">
        <v>235.5</v>
      </c>
      <c r="B76" s="20">
        <v>2120</v>
      </c>
      <c r="H76" s="17">
        <v>2759</v>
      </c>
      <c r="I76" s="17">
        <v>1764</v>
      </c>
      <c r="J76" s="17">
        <v>0.06</v>
      </c>
      <c r="K76" s="17">
        <f t="shared" si="11"/>
        <v>6220</v>
      </c>
      <c r="L76" s="17">
        <f t="shared" si="12"/>
        <v>51716</v>
      </c>
      <c r="M76" s="17">
        <f t="shared" si="13"/>
        <v>21.830000000000002</v>
      </c>
    </row>
    <row r="77" spans="1:13" x14ac:dyDescent="0.2">
      <c r="A77" s="20">
        <v>235.6</v>
      </c>
      <c r="B77" s="20">
        <v>2156</v>
      </c>
      <c r="H77" s="17">
        <v>4386</v>
      </c>
      <c r="I77" s="17">
        <v>7854</v>
      </c>
      <c r="J77" s="17">
        <v>0.02</v>
      </c>
      <c r="K77" s="17">
        <f t="shared" si="11"/>
        <v>4593</v>
      </c>
      <c r="L77" s="17">
        <f t="shared" si="12"/>
        <v>45626</v>
      </c>
      <c r="M77" s="17">
        <f t="shared" si="13"/>
        <v>21.87</v>
      </c>
    </row>
    <row r="78" spans="1:13" x14ac:dyDescent="0.2">
      <c r="A78" s="20">
        <v>235.7</v>
      </c>
      <c r="B78" s="20">
        <v>2192</v>
      </c>
      <c r="H78" s="17">
        <v>5524</v>
      </c>
      <c r="I78" s="17">
        <v>10815</v>
      </c>
      <c r="J78" s="17">
        <v>1.2</v>
      </c>
      <c r="K78" s="17">
        <f t="shared" si="11"/>
        <v>3455</v>
      </c>
      <c r="L78" s="17">
        <f t="shared" si="12"/>
        <v>42665</v>
      </c>
      <c r="M78" s="17">
        <f t="shared" si="13"/>
        <v>20.69</v>
      </c>
    </row>
    <row r="79" spans="1:13" x14ac:dyDescent="0.2">
      <c r="A79" s="20">
        <v>235.8</v>
      </c>
      <c r="B79" s="20">
        <v>2228</v>
      </c>
      <c r="H79" s="17">
        <v>4397</v>
      </c>
      <c r="I79" s="17">
        <v>209</v>
      </c>
      <c r="J79" s="17">
        <v>1.48</v>
      </c>
      <c r="K79" s="17">
        <f t="shared" si="11"/>
        <v>4582</v>
      </c>
      <c r="L79" s="17">
        <f t="shared" si="12"/>
        <v>53271</v>
      </c>
      <c r="M79" s="17">
        <f t="shared" si="13"/>
        <v>20.41</v>
      </c>
    </row>
    <row r="80" spans="1:13" x14ac:dyDescent="0.2">
      <c r="A80" s="20">
        <v>235.9</v>
      </c>
      <c r="B80" s="20">
        <v>2264</v>
      </c>
      <c r="H80" s="17">
        <v>531</v>
      </c>
      <c r="I80" s="17">
        <v>37100</v>
      </c>
      <c r="J80" s="17">
        <v>14.64</v>
      </c>
      <c r="K80" s="17">
        <f t="shared" si="11"/>
        <v>8448</v>
      </c>
      <c r="L80" s="17">
        <f t="shared" si="12"/>
        <v>16380</v>
      </c>
      <c r="M80" s="17">
        <f t="shared" si="13"/>
        <v>7.25</v>
      </c>
    </row>
    <row r="81" spans="1:13" x14ac:dyDescent="0.2">
      <c r="A81" s="20">
        <v>236</v>
      </c>
      <c r="B81" s="20">
        <v>2300</v>
      </c>
      <c r="H81" s="17">
        <v>2814</v>
      </c>
      <c r="I81" s="17">
        <v>1476</v>
      </c>
      <c r="J81" s="17">
        <v>0.16</v>
      </c>
      <c r="K81" s="17">
        <f t="shared" si="11"/>
        <v>6165</v>
      </c>
      <c r="L81" s="17">
        <f t="shared" si="12"/>
        <v>52004</v>
      </c>
      <c r="M81" s="17">
        <f t="shared" si="13"/>
        <v>21.73</v>
      </c>
    </row>
    <row r="82" spans="1:13" x14ac:dyDescent="0.2">
      <c r="A82" s="20">
        <v>236.1</v>
      </c>
      <c r="B82" s="20">
        <v>2338</v>
      </c>
      <c r="H82" s="17">
        <v>2445</v>
      </c>
      <c r="I82" s="17">
        <v>972</v>
      </c>
      <c r="J82" s="17">
        <v>0.03</v>
      </c>
      <c r="K82" s="17">
        <f t="shared" si="11"/>
        <v>6534</v>
      </c>
      <c r="L82" s="17">
        <f t="shared" si="12"/>
        <v>52508</v>
      </c>
      <c r="M82" s="17">
        <f t="shared" si="13"/>
        <v>21.86</v>
      </c>
    </row>
    <row r="83" spans="1:13" x14ac:dyDescent="0.2">
      <c r="A83" s="20">
        <v>236.2</v>
      </c>
      <c r="B83" s="20">
        <v>2376</v>
      </c>
      <c r="H83" s="17">
        <v>1783</v>
      </c>
      <c r="I83" s="17">
        <v>1799</v>
      </c>
      <c r="J83" s="17">
        <v>0.5</v>
      </c>
      <c r="K83" s="17">
        <f t="shared" si="11"/>
        <v>7196</v>
      </c>
      <c r="L83" s="17">
        <f t="shared" si="12"/>
        <v>51681</v>
      </c>
      <c r="M83" s="17">
        <f t="shared" si="13"/>
        <v>21.39</v>
      </c>
    </row>
    <row r="84" spans="1:13" x14ac:dyDescent="0.2">
      <c r="A84" s="20">
        <v>236.3</v>
      </c>
      <c r="B84" s="20">
        <v>2414</v>
      </c>
      <c r="H84" s="17">
        <v>2541</v>
      </c>
      <c r="I84" s="17">
        <v>6229</v>
      </c>
      <c r="J84" s="17">
        <v>1.78</v>
      </c>
      <c r="K84" s="17">
        <f t="shared" si="11"/>
        <v>6438</v>
      </c>
      <c r="L84" s="17">
        <f t="shared" si="12"/>
        <v>47251</v>
      </c>
      <c r="M84" s="17">
        <f t="shared" si="13"/>
        <v>20.11</v>
      </c>
    </row>
    <row r="85" spans="1:13" x14ac:dyDescent="0.2">
      <c r="A85" s="20">
        <v>236.4</v>
      </c>
      <c r="B85" s="20">
        <v>2452</v>
      </c>
      <c r="H85" s="17">
        <v>3325</v>
      </c>
      <c r="I85" s="17">
        <v>5425</v>
      </c>
      <c r="J85" s="17">
        <v>1.55</v>
      </c>
      <c r="K85" s="17">
        <f t="shared" si="11"/>
        <v>5654</v>
      </c>
      <c r="L85" s="17">
        <f t="shared" si="12"/>
        <v>48055</v>
      </c>
      <c r="M85" s="17">
        <f t="shared" si="13"/>
        <v>20.34</v>
      </c>
    </row>
    <row r="86" spans="1:13" x14ac:dyDescent="0.2">
      <c r="A86" s="20">
        <v>236.5</v>
      </c>
      <c r="B86" s="20">
        <v>2490</v>
      </c>
      <c r="H86" s="17">
        <v>347</v>
      </c>
      <c r="I86" s="17">
        <v>9134</v>
      </c>
      <c r="J86" s="17">
        <v>2.75</v>
      </c>
      <c r="K86" s="17">
        <f t="shared" si="11"/>
        <v>8632</v>
      </c>
      <c r="L86" s="17">
        <f t="shared" si="12"/>
        <v>44346</v>
      </c>
      <c r="M86" s="17">
        <f t="shared" si="13"/>
        <v>19.14</v>
      </c>
    </row>
    <row r="87" spans="1:13" x14ac:dyDescent="0.2">
      <c r="A87" s="20">
        <v>236.6</v>
      </c>
      <c r="B87" s="20">
        <v>2528</v>
      </c>
      <c r="H87" s="17">
        <v>2671</v>
      </c>
      <c r="I87" s="17">
        <v>3671</v>
      </c>
      <c r="J87" s="17">
        <v>0.72</v>
      </c>
      <c r="K87" s="17">
        <f t="shared" si="11"/>
        <v>6308</v>
      </c>
      <c r="L87" s="17">
        <f t="shared" si="12"/>
        <v>49809</v>
      </c>
      <c r="M87" s="17">
        <f t="shared" si="13"/>
        <v>21.17</v>
      </c>
    </row>
    <row r="88" spans="1:13" x14ac:dyDescent="0.2">
      <c r="A88" s="20">
        <v>236.7</v>
      </c>
      <c r="B88" s="20">
        <v>2566</v>
      </c>
      <c r="H88" s="17">
        <v>3957</v>
      </c>
      <c r="I88" s="17">
        <v>4968</v>
      </c>
      <c r="J88" s="17">
        <v>1.24</v>
      </c>
      <c r="K88" s="17">
        <f t="shared" si="11"/>
        <v>5022</v>
      </c>
      <c r="L88" s="17">
        <f t="shared" si="12"/>
        <v>48512</v>
      </c>
      <c r="M88" s="17">
        <f t="shared" si="13"/>
        <v>20.650000000000002</v>
      </c>
    </row>
    <row r="89" spans="1:13" x14ac:dyDescent="0.2">
      <c r="A89" s="20">
        <v>236.8</v>
      </c>
      <c r="B89" s="20">
        <v>2604</v>
      </c>
      <c r="H89" s="17">
        <v>1660</v>
      </c>
      <c r="I89" s="17">
        <v>1151</v>
      </c>
      <c r="J89" s="17">
        <v>0.11</v>
      </c>
      <c r="K89" s="17">
        <f t="shared" si="11"/>
        <v>7319</v>
      </c>
      <c r="L89" s="17">
        <f t="shared" si="12"/>
        <v>52329</v>
      </c>
      <c r="M89" s="17">
        <f t="shared" si="13"/>
        <v>21.78</v>
      </c>
    </row>
    <row r="90" spans="1:13" x14ac:dyDescent="0.2">
      <c r="A90" s="20">
        <v>236.9</v>
      </c>
      <c r="B90" s="20">
        <v>2642</v>
      </c>
      <c r="H90" s="17">
        <v>2495</v>
      </c>
      <c r="I90" s="17">
        <v>2088</v>
      </c>
      <c r="J90" s="17">
        <v>0.57999999999999996</v>
      </c>
      <c r="K90" s="17">
        <f t="shared" si="11"/>
        <v>6484</v>
      </c>
      <c r="L90" s="17">
        <f t="shared" si="12"/>
        <v>51392</v>
      </c>
      <c r="M90" s="17">
        <f t="shared" si="13"/>
        <v>21.310000000000002</v>
      </c>
    </row>
    <row r="91" spans="1:13" x14ac:dyDescent="0.2">
      <c r="A91" s="20">
        <v>237</v>
      </c>
      <c r="B91" s="20">
        <v>2680</v>
      </c>
      <c r="H91" s="17">
        <v>2649</v>
      </c>
      <c r="I91" s="17">
        <v>2870</v>
      </c>
      <c r="J91" s="17">
        <v>0.82</v>
      </c>
      <c r="K91" s="17">
        <f t="shared" si="11"/>
        <v>6330</v>
      </c>
      <c r="L91" s="17">
        <f t="shared" si="12"/>
        <v>50610</v>
      </c>
      <c r="M91" s="17">
        <f t="shared" si="13"/>
        <v>21.07</v>
      </c>
    </row>
    <row r="92" spans="1:13" x14ac:dyDescent="0.2">
      <c r="A92" s="20">
        <v>237.1</v>
      </c>
      <c r="B92" s="20">
        <v>2722</v>
      </c>
      <c r="H92" s="17">
        <v>1539</v>
      </c>
      <c r="I92" s="17">
        <v>735</v>
      </c>
      <c r="J92" s="17">
        <v>0.21</v>
      </c>
      <c r="K92" s="17">
        <f t="shared" si="11"/>
        <v>7440</v>
      </c>
      <c r="L92" s="17">
        <f t="shared" si="12"/>
        <v>52745</v>
      </c>
      <c r="M92" s="17">
        <f t="shared" si="13"/>
        <v>21.68</v>
      </c>
    </row>
    <row r="93" spans="1:13" x14ac:dyDescent="0.2">
      <c r="A93" s="20">
        <v>237.2</v>
      </c>
      <c r="B93" s="20">
        <v>2764</v>
      </c>
      <c r="H93" s="17">
        <v>339</v>
      </c>
      <c r="I93" s="17">
        <v>30691</v>
      </c>
      <c r="J93" s="17">
        <v>10.65</v>
      </c>
      <c r="K93" s="17">
        <f t="shared" si="11"/>
        <v>8640</v>
      </c>
      <c r="L93" s="17">
        <f t="shared" si="12"/>
        <v>22789</v>
      </c>
      <c r="M93" s="17">
        <f t="shared" si="13"/>
        <v>11.24</v>
      </c>
    </row>
    <row r="94" spans="1:13" x14ac:dyDescent="0.2">
      <c r="A94" s="20">
        <v>237.3</v>
      </c>
      <c r="B94" s="20">
        <v>2806</v>
      </c>
      <c r="H94" s="17">
        <v>2220</v>
      </c>
      <c r="I94" s="17">
        <v>2159</v>
      </c>
      <c r="J94" s="17">
        <v>1.04</v>
      </c>
      <c r="K94" s="17">
        <f t="shared" si="11"/>
        <v>6759</v>
      </c>
      <c r="L94" s="17">
        <f t="shared" si="12"/>
        <v>51321</v>
      </c>
      <c r="M94" s="17">
        <f t="shared" si="13"/>
        <v>20.85</v>
      </c>
    </row>
    <row r="95" spans="1:13" x14ac:dyDescent="0.2">
      <c r="A95" s="20">
        <v>237.4</v>
      </c>
      <c r="B95" s="20">
        <v>2848</v>
      </c>
      <c r="H95" s="17">
        <v>890</v>
      </c>
      <c r="I95" s="17">
        <v>4623</v>
      </c>
      <c r="J95" s="17">
        <v>1.32</v>
      </c>
      <c r="K95" s="17">
        <f t="shared" si="11"/>
        <v>8089</v>
      </c>
      <c r="L95" s="17">
        <f t="shared" si="12"/>
        <v>48857</v>
      </c>
      <c r="M95" s="17">
        <f t="shared" si="13"/>
        <v>20.57</v>
      </c>
    </row>
    <row r="96" spans="1:13" x14ac:dyDescent="0.2">
      <c r="A96" s="20">
        <v>237.5</v>
      </c>
      <c r="B96" s="20">
        <v>2890</v>
      </c>
      <c r="H96" s="17">
        <v>1110</v>
      </c>
      <c r="I96" s="17">
        <v>5416</v>
      </c>
      <c r="J96" s="17">
        <v>1.53</v>
      </c>
      <c r="K96" s="17">
        <f t="shared" si="11"/>
        <v>7869</v>
      </c>
      <c r="L96" s="17">
        <f t="shared" si="12"/>
        <v>48064</v>
      </c>
      <c r="M96" s="17">
        <f t="shared" si="13"/>
        <v>20.36</v>
      </c>
    </row>
    <row r="97" spans="1:13" x14ac:dyDescent="0.2">
      <c r="A97" s="20">
        <v>237.6</v>
      </c>
      <c r="B97" s="20">
        <v>2932</v>
      </c>
      <c r="H97" s="17">
        <v>4100</v>
      </c>
      <c r="I97" s="17">
        <v>3640</v>
      </c>
      <c r="J97" s="17">
        <v>0.68</v>
      </c>
      <c r="K97" s="17">
        <f t="shared" si="11"/>
        <v>4879</v>
      </c>
      <c r="L97" s="17">
        <f t="shared" si="12"/>
        <v>49840</v>
      </c>
      <c r="M97" s="17">
        <f t="shared" si="13"/>
        <v>21.21</v>
      </c>
    </row>
    <row r="98" spans="1:13" x14ac:dyDescent="0.2">
      <c r="A98" s="20">
        <v>237.7</v>
      </c>
      <c r="B98" s="20">
        <v>2974</v>
      </c>
      <c r="H98" s="17">
        <v>888</v>
      </c>
      <c r="I98" s="17">
        <v>3394</v>
      </c>
      <c r="J98" s="17">
        <v>0.95</v>
      </c>
      <c r="K98" s="17">
        <f t="shared" si="11"/>
        <v>8091</v>
      </c>
      <c r="L98" s="17">
        <f t="shared" si="12"/>
        <v>50086</v>
      </c>
      <c r="M98" s="17">
        <f t="shared" si="13"/>
        <v>20.94</v>
      </c>
    </row>
    <row r="99" spans="1:13" x14ac:dyDescent="0.2">
      <c r="A99" s="20">
        <v>237.8</v>
      </c>
      <c r="B99" s="20">
        <v>3016</v>
      </c>
      <c r="H99" s="17">
        <v>1649</v>
      </c>
      <c r="I99" s="17">
        <v>1399</v>
      </c>
      <c r="J99" s="17">
        <v>0.3</v>
      </c>
      <c r="K99" s="17">
        <f t="shared" si="11"/>
        <v>7330</v>
      </c>
      <c r="L99" s="17">
        <f t="shared" si="12"/>
        <v>52081</v>
      </c>
      <c r="M99" s="17">
        <f t="shared" si="13"/>
        <v>21.59</v>
      </c>
    </row>
    <row r="100" spans="1:13" x14ac:dyDescent="0.2">
      <c r="A100" s="20">
        <v>237.9</v>
      </c>
      <c r="B100" s="20">
        <v>3058</v>
      </c>
      <c r="H100" s="17">
        <v>1979</v>
      </c>
      <c r="I100" s="17">
        <v>3356</v>
      </c>
      <c r="J100" s="17">
        <v>0.94</v>
      </c>
      <c r="K100" s="17">
        <f t="shared" si="11"/>
        <v>7000</v>
      </c>
      <c r="L100" s="17">
        <f t="shared" si="12"/>
        <v>50124</v>
      </c>
      <c r="M100" s="17">
        <f t="shared" si="13"/>
        <v>20.95</v>
      </c>
    </row>
    <row r="101" spans="1:13" x14ac:dyDescent="0.2">
      <c r="A101" s="20">
        <v>238</v>
      </c>
      <c r="B101" s="20">
        <v>3100</v>
      </c>
      <c r="H101" s="17">
        <v>1653</v>
      </c>
      <c r="I101" s="17">
        <v>0</v>
      </c>
      <c r="J101" s="17">
        <v>0.05</v>
      </c>
      <c r="K101" s="17">
        <f t="shared" si="11"/>
        <v>7326</v>
      </c>
      <c r="L101" s="17">
        <f t="shared" si="12"/>
        <v>53480</v>
      </c>
      <c r="M101" s="17">
        <f t="shared" si="13"/>
        <v>21.84</v>
      </c>
    </row>
    <row r="102" spans="1:13" x14ac:dyDescent="0.2">
      <c r="A102" s="20">
        <v>238.1</v>
      </c>
      <c r="B102" s="20">
        <v>3146</v>
      </c>
      <c r="H102" s="17">
        <v>3902</v>
      </c>
      <c r="I102" s="17">
        <v>11713</v>
      </c>
      <c r="J102" s="17">
        <v>2.73</v>
      </c>
      <c r="K102" s="17">
        <f t="shared" si="11"/>
        <v>5077</v>
      </c>
      <c r="L102" s="17">
        <f t="shared" si="12"/>
        <v>41767</v>
      </c>
      <c r="M102" s="17">
        <f t="shared" si="13"/>
        <v>19.16</v>
      </c>
    </row>
    <row r="103" spans="1:13" x14ac:dyDescent="0.2">
      <c r="A103" s="20">
        <v>238.2</v>
      </c>
      <c r="B103" s="20">
        <v>3192</v>
      </c>
      <c r="H103" s="17">
        <v>1968</v>
      </c>
      <c r="I103" s="17">
        <v>0</v>
      </c>
      <c r="J103" s="17">
        <v>0.97</v>
      </c>
      <c r="K103" s="17">
        <f t="shared" si="11"/>
        <v>7011</v>
      </c>
      <c r="L103" s="17">
        <f t="shared" si="12"/>
        <v>53480</v>
      </c>
      <c r="M103" s="17">
        <f t="shared" si="13"/>
        <v>20.92</v>
      </c>
    </row>
    <row r="104" spans="1:13" x14ac:dyDescent="0.2">
      <c r="A104" s="20">
        <v>238.3</v>
      </c>
      <c r="B104" s="20">
        <v>3238</v>
      </c>
      <c r="H104" s="17">
        <v>1440</v>
      </c>
      <c r="I104" s="17">
        <v>2100</v>
      </c>
      <c r="J104" s="17">
        <v>0.55000000000000004</v>
      </c>
      <c r="K104" s="17">
        <f t="shared" si="11"/>
        <v>7539</v>
      </c>
      <c r="L104" s="17">
        <f t="shared" si="12"/>
        <v>51380</v>
      </c>
      <c r="M104" s="17">
        <f t="shared" si="13"/>
        <v>21.34</v>
      </c>
    </row>
    <row r="105" spans="1:13" x14ac:dyDescent="0.2">
      <c r="A105" s="20">
        <v>238.4</v>
      </c>
      <c r="B105" s="20">
        <v>3284</v>
      </c>
      <c r="H105" s="17">
        <v>1576</v>
      </c>
      <c r="I105" s="17">
        <v>350</v>
      </c>
      <c r="J105" s="17">
        <v>0.83</v>
      </c>
      <c r="K105" s="17">
        <f t="shared" si="11"/>
        <v>7403</v>
      </c>
      <c r="L105" s="17">
        <f t="shared" si="12"/>
        <v>53130</v>
      </c>
      <c r="M105" s="17">
        <f t="shared" si="13"/>
        <v>21.060000000000002</v>
      </c>
    </row>
    <row r="106" spans="1:13" x14ac:dyDescent="0.2">
      <c r="A106" s="20">
        <v>238.5</v>
      </c>
      <c r="B106" s="20">
        <v>3330</v>
      </c>
      <c r="H106" s="17">
        <v>385</v>
      </c>
      <c r="I106" s="17">
        <v>20853</v>
      </c>
      <c r="J106" s="17">
        <v>7.13</v>
      </c>
      <c r="K106" s="17">
        <f t="shared" si="11"/>
        <v>8594</v>
      </c>
      <c r="L106" s="17">
        <f t="shared" si="12"/>
        <v>32627</v>
      </c>
      <c r="M106" s="17">
        <f t="shared" si="13"/>
        <v>14.760000000000002</v>
      </c>
    </row>
    <row r="107" spans="1:13" x14ac:dyDescent="0.2">
      <c r="A107" s="20">
        <v>238.6</v>
      </c>
      <c r="B107" s="20">
        <v>3376</v>
      </c>
      <c r="H107" s="17">
        <v>234</v>
      </c>
      <c r="I107" s="17">
        <v>6174</v>
      </c>
      <c r="J107" s="17">
        <v>1.73</v>
      </c>
      <c r="K107" s="17">
        <f t="shared" si="11"/>
        <v>8745</v>
      </c>
      <c r="L107" s="17">
        <f t="shared" si="12"/>
        <v>47306</v>
      </c>
      <c r="M107" s="17">
        <f t="shared" si="13"/>
        <v>20.16</v>
      </c>
    </row>
    <row r="108" spans="1:13" x14ac:dyDescent="0.2">
      <c r="A108" s="20">
        <v>238.7</v>
      </c>
      <c r="B108" s="20">
        <v>3422</v>
      </c>
      <c r="H108" s="17">
        <v>254</v>
      </c>
      <c r="I108" s="17">
        <v>4587</v>
      </c>
      <c r="J108" s="17">
        <v>1.98</v>
      </c>
      <c r="K108" s="17">
        <f t="shared" si="11"/>
        <v>8725</v>
      </c>
      <c r="L108" s="17">
        <f t="shared" si="12"/>
        <v>48893</v>
      </c>
      <c r="M108" s="17">
        <f t="shared" si="13"/>
        <v>19.91</v>
      </c>
    </row>
    <row r="109" spans="1:13" x14ac:dyDescent="0.2">
      <c r="A109" s="20">
        <v>238.8</v>
      </c>
      <c r="B109" s="20">
        <v>3468</v>
      </c>
      <c r="H109" s="17">
        <v>1979</v>
      </c>
      <c r="I109" s="17">
        <v>13348</v>
      </c>
      <c r="J109" s="17">
        <v>3.77</v>
      </c>
      <c r="K109" s="17">
        <f t="shared" si="11"/>
        <v>7000</v>
      </c>
      <c r="L109" s="17">
        <f t="shared" si="12"/>
        <v>40132</v>
      </c>
      <c r="M109" s="17">
        <f t="shared" si="13"/>
        <v>18.12</v>
      </c>
    </row>
    <row r="110" spans="1:13" x14ac:dyDescent="0.2">
      <c r="A110" s="20">
        <v>238.9</v>
      </c>
      <c r="B110" s="20">
        <v>3514</v>
      </c>
      <c r="H110" s="17">
        <v>1990</v>
      </c>
      <c r="I110" s="17">
        <v>1474</v>
      </c>
      <c r="J110" s="17">
        <v>0.21</v>
      </c>
      <c r="K110" s="17">
        <f t="shared" si="11"/>
        <v>6989</v>
      </c>
      <c r="L110" s="17">
        <f t="shared" si="12"/>
        <v>52006</v>
      </c>
      <c r="M110" s="17">
        <f t="shared" si="13"/>
        <v>21.68</v>
      </c>
    </row>
    <row r="111" spans="1:13" x14ac:dyDescent="0.2">
      <c r="A111" s="20">
        <v>239</v>
      </c>
      <c r="B111" s="20">
        <v>3560</v>
      </c>
      <c r="H111" s="17">
        <v>2880</v>
      </c>
      <c r="I111" s="17">
        <v>3888</v>
      </c>
      <c r="J111" s="17">
        <v>0.94</v>
      </c>
      <c r="K111" s="17">
        <f t="shared" si="11"/>
        <v>6099</v>
      </c>
      <c r="L111" s="17">
        <f t="shared" si="12"/>
        <v>49592</v>
      </c>
      <c r="M111" s="17">
        <f t="shared" si="13"/>
        <v>20.95</v>
      </c>
    </row>
    <row r="112" spans="1:13" x14ac:dyDescent="0.2">
      <c r="A112" s="20">
        <v>239.1</v>
      </c>
      <c r="B112" s="20">
        <v>3608</v>
      </c>
      <c r="H112" s="17">
        <v>1990</v>
      </c>
      <c r="I112" s="17">
        <v>2339</v>
      </c>
      <c r="J112" s="17">
        <v>0.27</v>
      </c>
      <c r="K112" s="17">
        <f t="shared" si="11"/>
        <v>6989</v>
      </c>
      <c r="L112" s="17">
        <f t="shared" si="12"/>
        <v>51141</v>
      </c>
      <c r="M112" s="17">
        <f t="shared" si="13"/>
        <v>21.62</v>
      </c>
    </row>
    <row r="113" spans="1:13" x14ac:dyDescent="0.2">
      <c r="A113" s="20">
        <v>239.2</v>
      </c>
      <c r="B113" s="20">
        <v>3656</v>
      </c>
      <c r="H113" s="17">
        <v>4475</v>
      </c>
      <c r="I113" s="17">
        <v>10850</v>
      </c>
      <c r="J113" s="17">
        <v>0.2</v>
      </c>
      <c r="K113" s="17">
        <f t="shared" si="11"/>
        <v>4504</v>
      </c>
      <c r="L113" s="17">
        <f t="shared" si="12"/>
        <v>42630</v>
      </c>
      <c r="M113" s="17">
        <f t="shared" si="13"/>
        <v>21.69</v>
      </c>
    </row>
    <row r="114" spans="1:13" x14ac:dyDescent="0.2">
      <c r="A114" s="20">
        <v>239.3</v>
      </c>
      <c r="B114" s="20">
        <v>3704</v>
      </c>
      <c r="H114" s="17">
        <v>1850</v>
      </c>
      <c r="I114" s="17">
        <v>3710</v>
      </c>
      <c r="J114" s="17">
        <v>0.96</v>
      </c>
      <c r="K114" s="17">
        <f t="shared" si="11"/>
        <v>7129</v>
      </c>
      <c r="L114" s="17">
        <f t="shared" si="12"/>
        <v>49770</v>
      </c>
      <c r="M114" s="17">
        <f t="shared" si="13"/>
        <v>20.93</v>
      </c>
    </row>
    <row r="115" spans="1:13" x14ac:dyDescent="0.2">
      <c r="A115" s="20">
        <v>239.4</v>
      </c>
      <c r="B115" s="20">
        <v>3752</v>
      </c>
      <c r="H115" s="17">
        <v>2451</v>
      </c>
      <c r="I115" s="17">
        <v>2135</v>
      </c>
      <c r="J115" s="17">
        <v>0.61</v>
      </c>
      <c r="K115" s="17">
        <f t="shared" si="11"/>
        <v>6528</v>
      </c>
      <c r="L115" s="17">
        <f t="shared" si="12"/>
        <v>51345</v>
      </c>
      <c r="M115" s="17">
        <f t="shared" si="13"/>
        <v>21.28</v>
      </c>
    </row>
    <row r="116" spans="1:13" x14ac:dyDescent="0.2">
      <c r="A116" s="20">
        <v>239.5</v>
      </c>
      <c r="B116" s="20">
        <v>3800</v>
      </c>
      <c r="H116" s="17">
        <v>439</v>
      </c>
      <c r="I116" s="17">
        <v>7566</v>
      </c>
      <c r="J116" s="17">
        <v>3.29</v>
      </c>
      <c r="K116" s="17">
        <f t="shared" si="11"/>
        <v>8540</v>
      </c>
      <c r="L116" s="17">
        <f t="shared" si="12"/>
        <v>45914</v>
      </c>
      <c r="M116" s="17">
        <f t="shared" si="13"/>
        <v>18.600000000000001</v>
      </c>
    </row>
    <row r="117" spans="1:13" x14ac:dyDescent="0.2">
      <c r="A117" s="20">
        <v>239.6</v>
      </c>
      <c r="B117" s="20">
        <v>3848</v>
      </c>
      <c r="H117" s="17">
        <v>256</v>
      </c>
      <c r="I117" s="17">
        <v>6447</v>
      </c>
      <c r="J117" s="17">
        <v>3.57</v>
      </c>
      <c r="K117" s="17">
        <f t="shared" si="11"/>
        <v>8723</v>
      </c>
      <c r="L117" s="17">
        <f t="shared" si="12"/>
        <v>47033</v>
      </c>
      <c r="M117" s="17">
        <f t="shared" si="13"/>
        <v>18.32</v>
      </c>
    </row>
    <row r="118" spans="1:13" x14ac:dyDescent="0.2">
      <c r="A118" s="20">
        <v>239.7</v>
      </c>
      <c r="B118" s="20">
        <v>3896</v>
      </c>
      <c r="H118" s="17">
        <v>446</v>
      </c>
      <c r="I118" s="17">
        <v>4985</v>
      </c>
      <c r="J118" s="17">
        <v>1.56</v>
      </c>
      <c r="K118" s="17">
        <f t="shared" si="11"/>
        <v>8533</v>
      </c>
      <c r="L118" s="17">
        <f t="shared" si="12"/>
        <v>48495</v>
      </c>
      <c r="M118" s="17">
        <f t="shared" si="13"/>
        <v>20.330000000000002</v>
      </c>
    </row>
    <row r="119" spans="1:13" x14ac:dyDescent="0.2">
      <c r="A119" s="20">
        <v>239.8</v>
      </c>
      <c r="B119" s="20">
        <v>3944</v>
      </c>
      <c r="H119" s="17">
        <v>877</v>
      </c>
      <c r="I119" s="17">
        <v>5331</v>
      </c>
      <c r="J119" s="17">
        <v>1.1399999999999999</v>
      </c>
      <c r="K119" s="17">
        <f t="shared" si="11"/>
        <v>8102</v>
      </c>
      <c r="L119" s="17">
        <f t="shared" si="12"/>
        <v>48149</v>
      </c>
      <c r="M119" s="17">
        <f t="shared" si="13"/>
        <v>20.75</v>
      </c>
    </row>
    <row r="120" spans="1:13" x14ac:dyDescent="0.2">
      <c r="A120" s="20">
        <v>239.9</v>
      </c>
      <c r="B120" s="20">
        <v>3992</v>
      </c>
      <c r="H120" s="17">
        <v>1015</v>
      </c>
      <c r="I120" s="17">
        <v>3671</v>
      </c>
      <c r="J120" s="17">
        <v>0.53</v>
      </c>
      <c r="K120" s="17">
        <f t="shared" si="11"/>
        <v>7964</v>
      </c>
      <c r="L120" s="17">
        <f t="shared" si="12"/>
        <v>49809</v>
      </c>
      <c r="M120" s="17">
        <f t="shared" si="13"/>
        <v>21.36</v>
      </c>
    </row>
    <row r="121" spans="1:13" x14ac:dyDescent="0.2">
      <c r="A121" s="20">
        <v>240</v>
      </c>
      <c r="B121" s="20">
        <v>4040</v>
      </c>
      <c r="H121" s="17">
        <v>392</v>
      </c>
      <c r="I121" s="17">
        <v>7553</v>
      </c>
      <c r="J121" s="17">
        <v>3.29</v>
      </c>
      <c r="K121" s="17">
        <f t="shared" si="11"/>
        <v>8587</v>
      </c>
      <c r="L121" s="17">
        <f t="shared" si="12"/>
        <v>45927</v>
      </c>
      <c r="M121" s="17">
        <f t="shared" si="13"/>
        <v>18.600000000000001</v>
      </c>
    </row>
    <row r="122" spans="1:13" x14ac:dyDescent="0.2">
      <c r="A122" s="20">
        <v>240.1</v>
      </c>
      <c r="B122" s="20">
        <v>4097</v>
      </c>
      <c r="H122" s="17">
        <v>240</v>
      </c>
      <c r="I122" s="17">
        <v>13938</v>
      </c>
      <c r="J122" s="17">
        <v>7.25</v>
      </c>
      <c r="K122" s="17">
        <f t="shared" si="11"/>
        <v>8739</v>
      </c>
      <c r="L122" s="17">
        <f t="shared" si="12"/>
        <v>39542</v>
      </c>
      <c r="M122" s="17">
        <f t="shared" si="13"/>
        <v>14.64</v>
      </c>
    </row>
    <row r="123" spans="1:13" x14ac:dyDescent="0.2">
      <c r="A123" s="20">
        <v>240.2</v>
      </c>
      <c r="B123" s="20">
        <v>4154</v>
      </c>
      <c r="H123" s="17">
        <v>463</v>
      </c>
      <c r="I123" s="17">
        <v>0</v>
      </c>
      <c r="J123" s="17">
        <v>1.1200000000000001</v>
      </c>
      <c r="K123" s="17">
        <f t="shared" si="11"/>
        <v>8516</v>
      </c>
      <c r="L123" s="17">
        <f t="shared" si="12"/>
        <v>53480</v>
      </c>
      <c r="M123" s="17">
        <f t="shared" si="13"/>
        <v>20.77</v>
      </c>
    </row>
    <row r="124" spans="1:13" x14ac:dyDescent="0.2">
      <c r="A124" s="20">
        <v>240.3</v>
      </c>
      <c r="B124" s="20">
        <v>4211</v>
      </c>
      <c r="H124" s="17">
        <v>439</v>
      </c>
      <c r="I124" s="17">
        <v>6279</v>
      </c>
      <c r="J124" s="17">
        <v>2.72</v>
      </c>
      <c r="K124" s="17">
        <f t="shared" si="11"/>
        <v>8540</v>
      </c>
      <c r="L124" s="17">
        <f t="shared" si="12"/>
        <v>47201</v>
      </c>
      <c r="M124" s="17">
        <f t="shared" si="13"/>
        <v>19.170000000000002</v>
      </c>
    </row>
    <row r="125" spans="1:13" x14ac:dyDescent="0.2">
      <c r="A125" s="20">
        <v>240.4</v>
      </c>
      <c r="B125" s="20">
        <v>4268</v>
      </c>
      <c r="H125" s="17">
        <v>454</v>
      </c>
      <c r="I125" s="17">
        <v>4735</v>
      </c>
      <c r="J125" s="17">
        <v>1.95</v>
      </c>
      <c r="K125" s="17">
        <f t="shared" si="11"/>
        <v>8525</v>
      </c>
      <c r="L125" s="17">
        <f t="shared" si="12"/>
        <v>48745</v>
      </c>
      <c r="M125" s="17">
        <f t="shared" si="13"/>
        <v>19.940000000000001</v>
      </c>
    </row>
    <row r="126" spans="1:13" x14ac:dyDescent="0.2">
      <c r="A126" s="20">
        <v>240.5</v>
      </c>
      <c r="B126" s="20">
        <v>4325</v>
      </c>
      <c r="H126" s="17">
        <v>1585</v>
      </c>
      <c r="I126" s="17">
        <v>14108</v>
      </c>
      <c r="J126" s="17">
        <v>1.88</v>
      </c>
      <c r="K126" s="17">
        <f t="shared" si="11"/>
        <v>7394</v>
      </c>
      <c r="L126" s="17">
        <f t="shared" si="12"/>
        <v>39372</v>
      </c>
      <c r="M126" s="17">
        <f t="shared" si="13"/>
        <v>20.010000000000002</v>
      </c>
    </row>
    <row r="127" spans="1:13" x14ac:dyDescent="0.2">
      <c r="A127" s="20">
        <v>240.6</v>
      </c>
      <c r="B127" s="20">
        <v>4382</v>
      </c>
      <c r="H127" s="17">
        <v>2259</v>
      </c>
      <c r="I127" s="17">
        <v>9949</v>
      </c>
      <c r="J127" s="17">
        <v>2.9</v>
      </c>
      <c r="K127" s="17">
        <f t="shared" si="11"/>
        <v>6720</v>
      </c>
      <c r="L127" s="17">
        <f t="shared" si="12"/>
        <v>43531</v>
      </c>
      <c r="M127" s="17">
        <f t="shared" si="13"/>
        <v>18.990000000000002</v>
      </c>
    </row>
    <row r="128" spans="1:13" x14ac:dyDescent="0.2">
      <c r="A128" s="20">
        <v>240.7</v>
      </c>
      <c r="B128" s="20">
        <v>4439</v>
      </c>
      <c r="H128" s="17">
        <v>297</v>
      </c>
      <c r="I128" s="17">
        <v>25335</v>
      </c>
      <c r="J128" s="17">
        <v>9.85</v>
      </c>
      <c r="K128" s="17">
        <f t="shared" si="11"/>
        <v>8682</v>
      </c>
      <c r="L128" s="17">
        <f t="shared" si="12"/>
        <v>28145</v>
      </c>
      <c r="M128" s="17">
        <f t="shared" si="13"/>
        <v>12.040000000000001</v>
      </c>
    </row>
    <row r="129" spans="1:13" x14ac:dyDescent="0.2">
      <c r="A129" s="20">
        <v>240.8</v>
      </c>
      <c r="B129" s="20">
        <v>4496</v>
      </c>
      <c r="H129" s="17">
        <v>443</v>
      </c>
      <c r="I129" s="17">
        <v>1650</v>
      </c>
      <c r="J129" s="17">
        <v>0.25</v>
      </c>
      <c r="K129" s="17">
        <f t="shared" si="11"/>
        <v>8536</v>
      </c>
      <c r="L129" s="17">
        <f t="shared" si="12"/>
        <v>51830</v>
      </c>
      <c r="M129" s="17">
        <f t="shared" si="13"/>
        <v>21.64</v>
      </c>
    </row>
    <row r="130" spans="1:13" x14ac:dyDescent="0.2">
      <c r="A130" s="20">
        <v>240.9</v>
      </c>
      <c r="B130" s="20">
        <v>4553</v>
      </c>
      <c r="H130" s="17">
        <v>425</v>
      </c>
      <c r="I130" s="17">
        <v>4967</v>
      </c>
      <c r="J130" s="17">
        <v>1.38</v>
      </c>
      <c r="K130" s="17">
        <f t="shared" ref="K130:K193" si="14">$P$8-H130</f>
        <v>8554</v>
      </c>
      <c r="L130" s="17">
        <f t="shared" ref="L130:L193" si="15">$P$9-I130</f>
        <v>48513</v>
      </c>
      <c r="M130" s="17">
        <f t="shared" ref="M130:M193" si="16">$P$10-J130</f>
        <v>20.51</v>
      </c>
    </row>
    <row r="131" spans="1:13" x14ac:dyDescent="0.2">
      <c r="A131" s="20">
        <v>241</v>
      </c>
      <c r="B131" s="20">
        <v>4610</v>
      </c>
      <c r="H131" s="17">
        <v>88</v>
      </c>
      <c r="I131" s="17">
        <v>9096</v>
      </c>
      <c r="J131" s="17">
        <v>3.94</v>
      </c>
      <c r="K131" s="17">
        <f t="shared" si="14"/>
        <v>8891</v>
      </c>
      <c r="L131" s="17">
        <f t="shared" si="15"/>
        <v>44384</v>
      </c>
      <c r="M131" s="17">
        <f t="shared" si="16"/>
        <v>17.95</v>
      </c>
    </row>
    <row r="132" spans="1:13" x14ac:dyDescent="0.2">
      <c r="A132" s="20">
        <v>241.1</v>
      </c>
      <c r="B132" s="20">
        <v>4671</v>
      </c>
      <c r="H132" s="17">
        <v>231</v>
      </c>
      <c r="I132" s="17">
        <v>15256</v>
      </c>
      <c r="J132" s="17">
        <v>5.12</v>
      </c>
      <c r="K132" s="17">
        <f t="shared" si="14"/>
        <v>8748</v>
      </c>
      <c r="L132" s="17">
        <f t="shared" si="15"/>
        <v>38224</v>
      </c>
      <c r="M132" s="17">
        <f t="shared" si="16"/>
        <v>16.77</v>
      </c>
    </row>
    <row r="133" spans="1:13" x14ac:dyDescent="0.2">
      <c r="A133" s="20">
        <v>241.2</v>
      </c>
      <c r="B133" s="20">
        <v>4732</v>
      </c>
      <c r="H133" s="17">
        <v>2392</v>
      </c>
      <c r="I133" s="17">
        <v>14503</v>
      </c>
      <c r="J133" s="17">
        <v>3.22</v>
      </c>
      <c r="K133" s="17">
        <f t="shared" si="14"/>
        <v>6587</v>
      </c>
      <c r="L133" s="17">
        <f t="shared" si="15"/>
        <v>38977</v>
      </c>
      <c r="M133" s="17">
        <f t="shared" si="16"/>
        <v>18.670000000000002</v>
      </c>
    </row>
    <row r="134" spans="1:13" x14ac:dyDescent="0.2">
      <c r="A134" s="20">
        <v>241.3</v>
      </c>
      <c r="B134" s="20">
        <v>4793</v>
      </c>
      <c r="H134" s="17">
        <v>209</v>
      </c>
      <c r="I134" s="17">
        <v>2093</v>
      </c>
      <c r="J134" s="17">
        <v>0.57999999999999996</v>
      </c>
      <c r="K134" s="17">
        <f t="shared" si="14"/>
        <v>8770</v>
      </c>
      <c r="L134" s="17">
        <f t="shared" si="15"/>
        <v>51387</v>
      </c>
      <c r="M134" s="17">
        <f t="shared" si="16"/>
        <v>21.310000000000002</v>
      </c>
    </row>
    <row r="135" spans="1:13" x14ac:dyDescent="0.2">
      <c r="A135" s="20">
        <v>241.4</v>
      </c>
      <c r="B135" s="20">
        <v>4854</v>
      </c>
      <c r="H135" s="17">
        <v>629</v>
      </c>
      <c r="I135" s="17">
        <v>2411</v>
      </c>
      <c r="J135" s="17">
        <v>0.21</v>
      </c>
      <c r="K135" s="17">
        <f t="shared" si="14"/>
        <v>8350</v>
      </c>
      <c r="L135" s="17">
        <f t="shared" si="15"/>
        <v>51069</v>
      </c>
      <c r="M135" s="17">
        <f t="shared" si="16"/>
        <v>21.68</v>
      </c>
    </row>
    <row r="136" spans="1:13" x14ac:dyDescent="0.2">
      <c r="A136" s="20">
        <v>241.5</v>
      </c>
      <c r="B136" s="20">
        <v>4915</v>
      </c>
      <c r="H136" s="17">
        <v>561</v>
      </c>
      <c r="I136" s="17">
        <v>11152</v>
      </c>
      <c r="J136" s="17">
        <v>3.86</v>
      </c>
      <c r="K136" s="17">
        <f t="shared" si="14"/>
        <v>8418</v>
      </c>
      <c r="L136" s="17">
        <f t="shared" si="15"/>
        <v>42328</v>
      </c>
      <c r="M136" s="17">
        <f t="shared" si="16"/>
        <v>18.03</v>
      </c>
    </row>
    <row r="137" spans="1:13" x14ac:dyDescent="0.2">
      <c r="A137" s="20">
        <v>241.6</v>
      </c>
      <c r="B137" s="20">
        <v>4976</v>
      </c>
      <c r="H137" s="17">
        <v>110</v>
      </c>
      <c r="I137" s="17">
        <v>3564</v>
      </c>
      <c r="J137" s="17">
        <v>0.99</v>
      </c>
      <c r="K137" s="17">
        <f t="shared" si="14"/>
        <v>8869</v>
      </c>
      <c r="L137" s="17">
        <f t="shared" si="15"/>
        <v>49916</v>
      </c>
      <c r="M137" s="17">
        <f t="shared" si="16"/>
        <v>20.900000000000002</v>
      </c>
    </row>
    <row r="138" spans="1:13" x14ac:dyDescent="0.2">
      <c r="A138" s="20">
        <v>241.7</v>
      </c>
      <c r="B138" s="20">
        <v>5037</v>
      </c>
      <c r="H138" s="17">
        <v>66</v>
      </c>
      <c r="I138" s="17">
        <v>4002</v>
      </c>
      <c r="J138" s="17">
        <v>1.74</v>
      </c>
      <c r="K138" s="17">
        <f t="shared" si="14"/>
        <v>8913</v>
      </c>
      <c r="L138" s="17">
        <f t="shared" si="15"/>
        <v>49478</v>
      </c>
      <c r="M138" s="17">
        <f t="shared" si="16"/>
        <v>20.150000000000002</v>
      </c>
    </row>
    <row r="139" spans="1:13" x14ac:dyDescent="0.2">
      <c r="A139" s="20">
        <v>241.8</v>
      </c>
      <c r="B139" s="20">
        <v>5098</v>
      </c>
      <c r="H139" s="17">
        <v>209</v>
      </c>
      <c r="I139" s="17">
        <v>5684</v>
      </c>
      <c r="J139" s="17">
        <v>1.88</v>
      </c>
      <c r="K139" s="17">
        <f t="shared" si="14"/>
        <v>8770</v>
      </c>
      <c r="L139" s="17">
        <f t="shared" si="15"/>
        <v>47796</v>
      </c>
      <c r="M139" s="17">
        <f t="shared" si="16"/>
        <v>20.010000000000002</v>
      </c>
    </row>
    <row r="140" spans="1:13" x14ac:dyDescent="0.2">
      <c r="A140" s="20">
        <v>241.9</v>
      </c>
      <c r="B140" s="20">
        <v>5159</v>
      </c>
      <c r="H140" s="17">
        <v>33</v>
      </c>
      <c r="I140" s="17">
        <v>10055</v>
      </c>
      <c r="J140" s="17">
        <v>2.86</v>
      </c>
      <c r="K140" s="17">
        <f t="shared" si="14"/>
        <v>8946</v>
      </c>
      <c r="L140" s="17">
        <f t="shared" si="15"/>
        <v>43425</v>
      </c>
      <c r="M140" s="17">
        <f t="shared" si="16"/>
        <v>19.03</v>
      </c>
    </row>
    <row r="141" spans="1:13" x14ac:dyDescent="0.2">
      <c r="A141" s="20">
        <v>242</v>
      </c>
      <c r="B141" s="20">
        <v>5220</v>
      </c>
      <c r="H141" s="17">
        <v>209</v>
      </c>
      <c r="I141" s="17">
        <v>6830</v>
      </c>
      <c r="J141" s="17">
        <v>2.2200000000000002</v>
      </c>
      <c r="K141" s="17">
        <f t="shared" si="14"/>
        <v>8770</v>
      </c>
      <c r="L141" s="17">
        <f t="shared" si="15"/>
        <v>46650</v>
      </c>
      <c r="M141" s="17">
        <f t="shared" si="16"/>
        <v>19.670000000000002</v>
      </c>
    </row>
    <row r="142" spans="1:13" x14ac:dyDescent="0.2">
      <c r="A142" s="20">
        <v>242.1</v>
      </c>
      <c r="B142" s="20">
        <v>5288</v>
      </c>
      <c r="H142" s="17">
        <v>528</v>
      </c>
      <c r="I142" s="17">
        <v>5737</v>
      </c>
      <c r="J142" s="17">
        <v>1.06</v>
      </c>
      <c r="K142" s="17">
        <f t="shared" si="14"/>
        <v>8451</v>
      </c>
      <c r="L142" s="17">
        <f t="shared" si="15"/>
        <v>47743</v>
      </c>
      <c r="M142" s="17">
        <f t="shared" si="16"/>
        <v>20.830000000000002</v>
      </c>
    </row>
    <row r="143" spans="1:13" x14ac:dyDescent="0.2">
      <c r="A143" s="20">
        <v>242.2</v>
      </c>
      <c r="B143" s="20">
        <v>5356</v>
      </c>
      <c r="H143" s="17">
        <v>231</v>
      </c>
      <c r="I143" s="17">
        <v>11616</v>
      </c>
      <c r="J143" s="17">
        <v>4.5199999999999996</v>
      </c>
      <c r="K143" s="17">
        <f t="shared" si="14"/>
        <v>8748</v>
      </c>
      <c r="L143" s="17">
        <f t="shared" si="15"/>
        <v>41864</v>
      </c>
      <c r="M143" s="17">
        <f t="shared" si="16"/>
        <v>17.37</v>
      </c>
    </row>
    <row r="144" spans="1:13" x14ac:dyDescent="0.2">
      <c r="A144" s="20">
        <v>242.3</v>
      </c>
      <c r="B144" s="20">
        <v>5424</v>
      </c>
      <c r="H144" s="17">
        <v>351</v>
      </c>
      <c r="I144" s="17">
        <v>11779</v>
      </c>
      <c r="J144" s="17">
        <v>3.53</v>
      </c>
      <c r="K144" s="17">
        <f t="shared" si="14"/>
        <v>8628</v>
      </c>
      <c r="L144" s="17">
        <f t="shared" si="15"/>
        <v>41701</v>
      </c>
      <c r="M144" s="17">
        <f t="shared" si="16"/>
        <v>18.36</v>
      </c>
    </row>
    <row r="145" spans="1:13" x14ac:dyDescent="0.2">
      <c r="A145" s="20">
        <v>242.4</v>
      </c>
      <c r="B145" s="20">
        <v>5492</v>
      </c>
      <c r="H145" s="17">
        <v>198</v>
      </c>
      <c r="I145" s="17">
        <v>7922</v>
      </c>
      <c r="J145" s="17">
        <v>2.21</v>
      </c>
      <c r="K145" s="17">
        <f t="shared" si="14"/>
        <v>8781</v>
      </c>
      <c r="L145" s="17">
        <f t="shared" si="15"/>
        <v>45558</v>
      </c>
      <c r="M145" s="17">
        <f t="shared" si="16"/>
        <v>19.68</v>
      </c>
    </row>
    <row r="146" spans="1:13" x14ac:dyDescent="0.2">
      <c r="A146" s="20">
        <v>242.5</v>
      </c>
      <c r="B146" s="20">
        <v>5560</v>
      </c>
      <c r="H146" s="17">
        <v>308</v>
      </c>
      <c r="I146" s="17">
        <v>11634</v>
      </c>
      <c r="J146" s="17">
        <v>3.77</v>
      </c>
      <c r="K146" s="17">
        <f t="shared" si="14"/>
        <v>8671</v>
      </c>
      <c r="L146" s="17">
        <f t="shared" si="15"/>
        <v>41846</v>
      </c>
      <c r="M146" s="17">
        <f t="shared" si="16"/>
        <v>18.12</v>
      </c>
    </row>
    <row r="147" spans="1:13" x14ac:dyDescent="0.2">
      <c r="A147" s="20">
        <v>242.6</v>
      </c>
      <c r="B147" s="20">
        <v>5628</v>
      </c>
      <c r="H147" s="17">
        <v>572</v>
      </c>
      <c r="I147" s="17">
        <v>4806</v>
      </c>
      <c r="J147" s="17">
        <v>1.4</v>
      </c>
      <c r="K147" s="17">
        <f t="shared" si="14"/>
        <v>8407</v>
      </c>
      <c r="L147" s="17">
        <f t="shared" si="15"/>
        <v>48674</v>
      </c>
      <c r="M147" s="17">
        <f t="shared" si="16"/>
        <v>20.490000000000002</v>
      </c>
    </row>
    <row r="148" spans="1:13" x14ac:dyDescent="0.2">
      <c r="A148" s="20">
        <v>242.7</v>
      </c>
      <c r="B148" s="20">
        <v>5696</v>
      </c>
      <c r="H148" s="17">
        <v>967</v>
      </c>
      <c r="I148" s="17">
        <v>0</v>
      </c>
      <c r="J148" s="17">
        <v>0.66</v>
      </c>
      <c r="K148" s="17">
        <f t="shared" si="14"/>
        <v>8012</v>
      </c>
      <c r="L148" s="17">
        <f t="shared" si="15"/>
        <v>53480</v>
      </c>
      <c r="M148" s="17">
        <f t="shared" si="16"/>
        <v>21.23</v>
      </c>
    </row>
    <row r="149" spans="1:13" x14ac:dyDescent="0.2">
      <c r="A149" s="20">
        <v>242.8</v>
      </c>
      <c r="B149" s="20">
        <v>5764</v>
      </c>
      <c r="H149" s="17">
        <v>811</v>
      </c>
      <c r="I149" s="17">
        <v>2485</v>
      </c>
      <c r="J149" s="17">
        <v>0.12</v>
      </c>
      <c r="K149" s="17">
        <f t="shared" si="14"/>
        <v>8168</v>
      </c>
      <c r="L149" s="17">
        <f t="shared" si="15"/>
        <v>50995</v>
      </c>
      <c r="M149" s="17">
        <f t="shared" si="16"/>
        <v>21.77</v>
      </c>
    </row>
    <row r="150" spans="1:13" x14ac:dyDescent="0.2">
      <c r="A150" s="20">
        <v>242.9</v>
      </c>
      <c r="B150" s="20">
        <v>5832</v>
      </c>
      <c r="H150" s="17">
        <v>110</v>
      </c>
      <c r="I150" s="17">
        <v>18862</v>
      </c>
      <c r="J150" s="17">
        <v>6.49</v>
      </c>
      <c r="K150" s="17">
        <f t="shared" si="14"/>
        <v>8869</v>
      </c>
      <c r="L150" s="17">
        <f t="shared" si="15"/>
        <v>34618</v>
      </c>
      <c r="M150" s="17">
        <f t="shared" si="16"/>
        <v>15.4</v>
      </c>
    </row>
    <row r="151" spans="1:13" x14ac:dyDescent="0.2">
      <c r="A151" s="20">
        <v>243</v>
      </c>
      <c r="B151" s="20">
        <v>5900</v>
      </c>
      <c r="H151" s="17">
        <v>1198</v>
      </c>
      <c r="I151" s="17">
        <v>0</v>
      </c>
      <c r="J151" s="17">
        <v>0.56999999999999995</v>
      </c>
      <c r="K151" s="17">
        <f t="shared" si="14"/>
        <v>7781</v>
      </c>
      <c r="L151" s="17">
        <f t="shared" si="15"/>
        <v>53480</v>
      </c>
      <c r="M151" s="17">
        <f t="shared" si="16"/>
        <v>21.32</v>
      </c>
    </row>
    <row r="152" spans="1:13" x14ac:dyDescent="0.2">
      <c r="A152" s="20">
        <v>243.1</v>
      </c>
      <c r="B152" s="20">
        <v>5972</v>
      </c>
      <c r="H152" s="17">
        <v>1899</v>
      </c>
      <c r="I152" s="17">
        <v>350</v>
      </c>
      <c r="J152" s="17">
        <v>0.5</v>
      </c>
      <c r="K152" s="17">
        <f t="shared" si="14"/>
        <v>7080</v>
      </c>
      <c r="L152" s="17">
        <f t="shared" si="15"/>
        <v>53130</v>
      </c>
      <c r="M152" s="17">
        <f t="shared" si="16"/>
        <v>21.39</v>
      </c>
    </row>
    <row r="153" spans="1:13" x14ac:dyDescent="0.2">
      <c r="A153" s="20">
        <v>243.2</v>
      </c>
      <c r="B153" s="20">
        <v>6044</v>
      </c>
      <c r="H153" s="17">
        <v>220</v>
      </c>
      <c r="I153" s="17">
        <v>4470</v>
      </c>
      <c r="J153" s="17">
        <v>1.6</v>
      </c>
      <c r="K153" s="17">
        <f t="shared" si="14"/>
        <v>8759</v>
      </c>
      <c r="L153" s="17">
        <f t="shared" si="15"/>
        <v>49010</v>
      </c>
      <c r="M153" s="17">
        <f t="shared" si="16"/>
        <v>20.29</v>
      </c>
    </row>
    <row r="154" spans="1:13" x14ac:dyDescent="0.2">
      <c r="A154" s="20">
        <v>243.3</v>
      </c>
      <c r="B154" s="20">
        <v>6116</v>
      </c>
      <c r="H154" s="17">
        <v>473</v>
      </c>
      <c r="I154" s="17">
        <v>2304</v>
      </c>
      <c r="J154" s="17">
        <v>0.28999999999999998</v>
      </c>
      <c r="K154" s="17">
        <f t="shared" si="14"/>
        <v>8506</v>
      </c>
      <c r="L154" s="17">
        <f t="shared" si="15"/>
        <v>51176</v>
      </c>
      <c r="M154" s="17">
        <f t="shared" si="16"/>
        <v>21.6</v>
      </c>
    </row>
    <row r="155" spans="1:13" x14ac:dyDescent="0.2">
      <c r="A155" s="20">
        <v>243.4</v>
      </c>
      <c r="B155" s="20">
        <v>6188</v>
      </c>
      <c r="H155" s="17">
        <v>209</v>
      </c>
      <c r="I155" s="17">
        <v>23204</v>
      </c>
      <c r="J155" s="17">
        <v>6.76</v>
      </c>
      <c r="K155" s="17">
        <f t="shared" si="14"/>
        <v>8770</v>
      </c>
      <c r="L155" s="17">
        <f t="shared" si="15"/>
        <v>30276</v>
      </c>
      <c r="M155" s="17">
        <f t="shared" si="16"/>
        <v>15.13</v>
      </c>
    </row>
    <row r="156" spans="1:13" x14ac:dyDescent="0.2">
      <c r="A156" s="20">
        <v>243.5</v>
      </c>
      <c r="B156" s="20">
        <v>6260</v>
      </c>
      <c r="H156" s="17">
        <v>780</v>
      </c>
      <c r="I156" s="17">
        <v>18080</v>
      </c>
      <c r="J156" s="17">
        <v>6.28</v>
      </c>
      <c r="K156" s="17">
        <f t="shared" si="14"/>
        <v>8199</v>
      </c>
      <c r="L156" s="17">
        <f t="shared" si="15"/>
        <v>35400</v>
      </c>
      <c r="M156" s="17">
        <f t="shared" si="16"/>
        <v>15.61</v>
      </c>
    </row>
    <row r="157" spans="1:13" x14ac:dyDescent="0.2">
      <c r="A157" s="20">
        <v>243.6</v>
      </c>
      <c r="B157" s="20">
        <v>6332</v>
      </c>
      <c r="H157" s="17">
        <v>594</v>
      </c>
      <c r="I157" s="17">
        <v>16973</v>
      </c>
      <c r="J157" s="17">
        <v>6.03</v>
      </c>
      <c r="K157" s="17">
        <f t="shared" si="14"/>
        <v>8385</v>
      </c>
      <c r="L157" s="17">
        <f t="shared" si="15"/>
        <v>36507</v>
      </c>
      <c r="M157" s="17">
        <f t="shared" si="16"/>
        <v>15.86</v>
      </c>
    </row>
    <row r="158" spans="1:13" x14ac:dyDescent="0.2">
      <c r="A158" s="20">
        <v>243.7</v>
      </c>
      <c r="B158" s="20">
        <v>6404</v>
      </c>
      <c r="H158" s="17">
        <v>693</v>
      </c>
      <c r="I158" s="17">
        <v>875</v>
      </c>
      <c r="J158" s="17">
        <v>0.25</v>
      </c>
      <c r="K158" s="17">
        <f t="shared" si="14"/>
        <v>8286</v>
      </c>
      <c r="L158" s="17">
        <f t="shared" si="15"/>
        <v>52605</v>
      </c>
      <c r="M158" s="17">
        <f t="shared" si="16"/>
        <v>21.64</v>
      </c>
    </row>
    <row r="159" spans="1:13" x14ac:dyDescent="0.2">
      <c r="A159" s="20">
        <v>243.8</v>
      </c>
      <c r="B159" s="20">
        <v>6476</v>
      </c>
      <c r="H159" s="17">
        <v>2259</v>
      </c>
      <c r="I159" s="17">
        <v>1295</v>
      </c>
      <c r="J159" s="17">
        <v>0.83</v>
      </c>
      <c r="K159" s="17">
        <f t="shared" si="14"/>
        <v>6720</v>
      </c>
      <c r="L159" s="17">
        <f t="shared" si="15"/>
        <v>52185</v>
      </c>
      <c r="M159" s="17">
        <f t="shared" si="16"/>
        <v>21.060000000000002</v>
      </c>
    </row>
    <row r="160" spans="1:13" x14ac:dyDescent="0.2">
      <c r="A160" s="20">
        <v>243.9</v>
      </c>
      <c r="B160" s="20">
        <v>6548</v>
      </c>
      <c r="H160" s="17">
        <v>33</v>
      </c>
      <c r="I160" s="17">
        <v>18223</v>
      </c>
      <c r="J160" s="17">
        <v>5.18</v>
      </c>
      <c r="K160" s="17">
        <f t="shared" si="14"/>
        <v>8946</v>
      </c>
      <c r="L160" s="17">
        <f t="shared" si="15"/>
        <v>35257</v>
      </c>
      <c r="M160" s="17">
        <f t="shared" si="16"/>
        <v>16.71</v>
      </c>
    </row>
    <row r="161" spans="1:13" x14ac:dyDescent="0.2">
      <c r="A161" s="20">
        <v>244</v>
      </c>
      <c r="B161" s="20">
        <v>6620</v>
      </c>
      <c r="H161" s="17">
        <v>220</v>
      </c>
      <c r="I161" s="17">
        <v>9844</v>
      </c>
      <c r="J161" s="17">
        <v>4.1100000000000003</v>
      </c>
      <c r="K161" s="17">
        <f t="shared" si="14"/>
        <v>8759</v>
      </c>
      <c r="L161" s="17">
        <f t="shared" si="15"/>
        <v>43636</v>
      </c>
      <c r="M161" s="17">
        <f t="shared" si="16"/>
        <v>17.78</v>
      </c>
    </row>
    <row r="162" spans="1:13" x14ac:dyDescent="0.2">
      <c r="A162" s="20">
        <v>244.1</v>
      </c>
      <c r="B162" s="20">
        <v>6698</v>
      </c>
      <c r="H162" s="17">
        <v>758</v>
      </c>
      <c r="I162" s="17">
        <v>336</v>
      </c>
      <c r="J162" s="17">
        <v>0.26</v>
      </c>
      <c r="K162" s="17">
        <f t="shared" si="14"/>
        <v>8221</v>
      </c>
      <c r="L162" s="17">
        <f t="shared" si="15"/>
        <v>53144</v>
      </c>
      <c r="M162" s="17">
        <f t="shared" si="16"/>
        <v>21.63</v>
      </c>
    </row>
    <row r="163" spans="1:13" x14ac:dyDescent="0.2">
      <c r="A163" s="20">
        <v>244.2</v>
      </c>
      <c r="B163" s="20">
        <v>6776</v>
      </c>
      <c r="H163" s="17">
        <v>550</v>
      </c>
      <c r="I163" s="17">
        <v>3225</v>
      </c>
      <c r="J163" s="17">
        <v>0.96</v>
      </c>
      <c r="K163" s="17">
        <f t="shared" si="14"/>
        <v>8429</v>
      </c>
      <c r="L163" s="17">
        <f t="shared" si="15"/>
        <v>50255</v>
      </c>
      <c r="M163" s="17">
        <f t="shared" si="16"/>
        <v>20.93</v>
      </c>
    </row>
    <row r="164" spans="1:13" x14ac:dyDescent="0.2">
      <c r="A164" s="20">
        <v>244.3</v>
      </c>
      <c r="B164" s="20">
        <v>6854</v>
      </c>
      <c r="H164" s="17">
        <v>110</v>
      </c>
      <c r="I164" s="17">
        <v>8010</v>
      </c>
      <c r="J164" s="17">
        <v>2.6</v>
      </c>
      <c r="K164" s="17">
        <f t="shared" si="14"/>
        <v>8869</v>
      </c>
      <c r="L164" s="17">
        <f t="shared" si="15"/>
        <v>45470</v>
      </c>
      <c r="M164" s="17">
        <f t="shared" si="16"/>
        <v>19.29</v>
      </c>
    </row>
    <row r="165" spans="1:13" x14ac:dyDescent="0.2">
      <c r="A165" s="20">
        <v>244.4</v>
      </c>
      <c r="B165" s="20">
        <v>6932</v>
      </c>
      <c r="H165" s="17">
        <v>1429</v>
      </c>
      <c r="I165" s="17">
        <v>24077</v>
      </c>
      <c r="J165" s="17">
        <v>8.56</v>
      </c>
      <c r="K165" s="17">
        <f t="shared" si="14"/>
        <v>7550</v>
      </c>
      <c r="L165" s="17">
        <f t="shared" si="15"/>
        <v>29403</v>
      </c>
      <c r="M165" s="17">
        <f t="shared" si="16"/>
        <v>13.33</v>
      </c>
    </row>
    <row r="166" spans="1:13" x14ac:dyDescent="0.2">
      <c r="A166" s="20">
        <v>244.5</v>
      </c>
      <c r="B166" s="20">
        <v>7010</v>
      </c>
      <c r="H166" s="17">
        <v>220</v>
      </c>
      <c r="I166" s="17">
        <v>3626</v>
      </c>
      <c r="J166" s="17">
        <v>1.08</v>
      </c>
      <c r="K166" s="17">
        <f t="shared" si="14"/>
        <v>8759</v>
      </c>
      <c r="L166" s="17">
        <f t="shared" si="15"/>
        <v>49854</v>
      </c>
      <c r="M166" s="17">
        <f t="shared" si="16"/>
        <v>20.810000000000002</v>
      </c>
    </row>
    <row r="167" spans="1:13" x14ac:dyDescent="0.2">
      <c r="A167" s="20">
        <v>244.6</v>
      </c>
      <c r="B167" s="20">
        <v>7088</v>
      </c>
      <c r="H167" s="17">
        <v>99</v>
      </c>
      <c r="I167" s="17">
        <v>4528</v>
      </c>
      <c r="J167" s="17">
        <v>2.71</v>
      </c>
      <c r="K167" s="17">
        <f t="shared" si="14"/>
        <v>8880</v>
      </c>
      <c r="L167" s="17">
        <f t="shared" si="15"/>
        <v>48952</v>
      </c>
      <c r="M167" s="17">
        <f t="shared" si="16"/>
        <v>19.18</v>
      </c>
    </row>
    <row r="168" spans="1:13" x14ac:dyDescent="0.2">
      <c r="A168" s="20">
        <v>244.7</v>
      </c>
      <c r="B168" s="20">
        <v>7166</v>
      </c>
      <c r="H168" s="17">
        <v>231</v>
      </c>
      <c r="I168" s="17">
        <v>13516</v>
      </c>
      <c r="J168" s="17">
        <v>4.6500000000000004</v>
      </c>
      <c r="K168" s="17">
        <f t="shared" si="14"/>
        <v>8748</v>
      </c>
      <c r="L168" s="17">
        <f t="shared" si="15"/>
        <v>39964</v>
      </c>
      <c r="M168" s="17">
        <f t="shared" si="16"/>
        <v>17.240000000000002</v>
      </c>
    </row>
    <row r="169" spans="1:13" x14ac:dyDescent="0.2">
      <c r="A169" s="20">
        <v>244.8</v>
      </c>
      <c r="B169" s="20">
        <v>7244</v>
      </c>
      <c r="H169" s="17">
        <v>374</v>
      </c>
      <c r="I169" s="17">
        <v>524</v>
      </c>
      <c r="J169" s="17">
        <v>0.15</v>
      </c>
      <c r="K169" s="17">
        <f t="shared" si="14"/>
        <v>8605</v>
      </c>
      <c r="L169" s="17">
        <f t="shared" si="15"/>
        <v>52956</v>
      </c>
      <c r="M169" s="17">
        <f t="shared" si="16"/>
        <v>21.740000000000002</v>
      </c>
    </row>
    <row r="170" spans="1:13" x14ac:dyDescent="0.2">
      <c r="A170" s="20">
        <v>244.9</v>
      </c>
      <c r="B170" s="20">
        <v>7322</v>
      </c>
      <c r="H170" s="17">
        <v>33</v>
      </c>
      <c r="I170" s="17">
        <v>16766</v>
      </c>
      <c r="J170" s="17">
        <v>9.99</v>
      </c>
      <c r="K170" s="17">
        <f t="shared" si="14"/>
        <v>8946</v>
      </c>
      <c r="L170" s="17">
        <f t="shared" si="15"/>
        <v>36714</v>
      </c>
      <c r="M170" s="17">
        <f t="shared" si="16"/>
        <v>11.9</v>
      </c>
    </row>
    <row r="171" spans="1:13" x14ac:dyDescent="0.2">
      <c r="A171" s="20">
        <v>245</v>
      </c>
      <c r="B171" s="20">
        <v>7400</v>
      </c>
      <c r="H171" s="17">
        <v>1143</v>
      </c>
      <c r="I171" s="17">
        <v>0</v>
      </c>
      <c r="J171" s="17">
        <v>1.01</v>
      </c>
      <c r="K171" s="17">
        <f t="shared" si="14"/>
        <v>7836</v>
      </c>
      <c r="L171" s="17">
        <f t="shared" si="15"/>
        <v>53480</v>
      </c>
      <c r="M171" s="17">
        <f t="shared" si="16"/>
        <v>20.88</v>
      </c>
    </row>
    <row r="172" spans="1:13" x14ac:dyDescent="0.2">
      <c r="A172" s="20">
        <v>245.1</v>
      </c>
      <c r="B172" s="20">
        <v>7490</v>
      </c>
      <c r="H172" s="17">
        <v>1356</v>
      </c>
      <c r="I172" s="17">
        <v>611</v>
      </c>
      <c r="J172" s="17">
        <v>0.01</v>
      </c>
      <c r="K172" s="17">
        <f t="shared" si="14"/>
        <v>7623</v>
      </c>
      <c r="L172" s="17">
        <f t="shared" si="15"/>
        <v>52869</v>
      </c>
      <c r="M172" s="17">
        <f t="shared" si="16"/>
        <v>21.88</v>
      </c>
    </row>
    <row r="173" spans="1:13" x14ac:dyDescent="0.2">
      <c r="A173" s="20">
        <v>245.2</v>
      </c>
      <c r="B173" s="20">
        <v>7580</v>
      </c>
      <c r="H173" s="17">
        <v>715</v>
      </c>
      <c r="I173" s="17">
        <v>0</v>
      </c>
      <c r="J173" s="17">
        <v>0.49</v>
      </c>
      <c r="K173" s="17">
        <f t="shared" si="14"/>
        <v>8264</v>
      </c>
      <c r="L173" s="17">
        <f t="shared" si="15"/>
        <v>53480</v>
      </c>
      <c r="M173" s="17">
        <f t="shared" si="16"/>
        <v>21.400000000000002</v>
      </c>
    </row>
    <row r="174" spans="1:13" x14ac:dyDescent="0.2">
      <c r="A174" s="20">
        <v>245.3</v>
      </c>
      <c r="B174" s="20">
        <v>7670</v>
      </c>
      <c r="H174" s="17">
        <v>1099</v>
      </c>
      <c r="I174" s="17">
        <v>0</v>
      </c>
      <c r="J174" s="17">
        <v>1.1200000000000001</v>
      </c>
      <c r="K174" s="17">
        <f t="shared" si="14"/>
        <v>7880</v>
      </c>
      <c r="L174" s="17">
        <f t="shared" si="15"/>
        <v>53480</v>
      </c>
      <c r="M174" s="17">
        <f t="shared" si="16"/>
        <v>20.77</v>
      </c>
    </row>
    <row r="175" spans="1:13" x14ac:dyDescent="0.2">
      <c r="A175" s="20">
        <v>245.4</v>
      </c>
      <c r="B175" s="20">
        <v>7760</v>
      </c>
      <c r="H175" s="17">
        <v>885</v>
      </c>
      <c r="I175" s="17">
        <v>53480</v>
      </c>
      <c r="J175" s="17">
        <v>21.89</v>
      </c>
      <c r="K175" s="17">
        <f t="shared" si="14"/>
        <v>8094</v>
      </c>
      <c r="L175" s="17">
        <f t="shared" si="15"/>
        <v>0</v>
      </c>
      <c r="M175" s="17">
        <f t="shared" si="16"/>
        <v>0</v>
      </c>
    </row>
    <row r="176" spans="1:13" x14ac:dyDescent="0.2">
      <c r="A176" s="20">
        <v>245.5</v>
      </c>
      <c r="B176" s="20">
        <v>7850</v>
      </c>
      <c r="H176" s="17">
        <v>517</v>
      </c>
      <c r="I176" s="17">
        <v>0</v>
      </c>
      <c r="J176" s="17">
        <v>0.31</v>
      </c>
      <c r="K176" s="17">
        <f t="shared" si="14"/>
        <v>8462</v>
      </c>
      <c r="L176" s="17">
        <f t="shared" si="15"/>
        <v>53480</v>
      </c>
      <c r="M176" s="17">
        <f t="shared" si="16"/>
        <v>21.580000000000002</v>
      </c>
    </row>
    <row r="177" spans="1:13" x14ac:dyDescent="0.2">
      <c r="A177" s="20">
        <v>245.6</v>
      </c>
      <c r="B177" s="20">
        <v>7940</v>
      </c>
      <c r="H177" s="17">
        <v>594</v>
      </c>
      <c r="I177" s="17">
        <v>1224</v>
      </c>
      <c r="J177" s="17">
        <v>0.1</v>
      </c>
      <c r="K177" s="17">
        <f t="shared" si="14"/>
        <v>8385</v>
      </c>
      <c r="L177" s="17">
        <f t="shared" si="15"/>
        <v>52256</v>
      </c>
      <c r="M177" s="17">
        <f t="shared" si="16"/>
        <v>21.79</v>
      </c>
    </row>
    <row r="178" spans="1:13" x14ac:dyDescent="0.2">
      <c r="A178" s="20">
        <v>245.7</v>
      </c>
      <c r="B178" s="20">
        <v>8030</v>
      </c>
      <c r="H178" s="17">
        <v>813</v>
      </c>
      <c r="I178" s="17">
        <v>140</v>
      </c>
      <c r="J178" s="17">
        <v>0.04</v>
      </c>
      <c r="K178" s="17">
        <f t="shared" si="14"/>
        <v>8166</v>
      </c>
      <c r="L178" s="17">
        <f t="shared" si="15"/>
        <v>53340</v>
      </c>
      <c r="M178" s="17">
        <f t="shared" si="16"/>
        <v>21.85</v>
      </c>
    </row>
    <row r="179" spans="1:13" x14ac:dyDescent="0.2">
      <c r="A179" s="20">
        <v>245.8</v>
      </c>
      <c r="B179" s="20">
        <v>8120</v>
      </c>
      <c r="H179" s="17">
        <v>528</v>
      </c>
      <c r="I179" s="17">
        <v>0</v>
      </c>
      <c r="J179" s="17">
        <v>0.11</v>
      </c>
      <c r="K179" s="17">
        <f t="shared" si="14"/>
        <v>8451</v>
      </c>
      <c r="L179" s="17">
        <f t="shared" si="15"/>
        <v>53480</v>
      </c>
      <c r="M179" s="17">
        <f t="shared" si="16"/>
        <v>21.78</v>
      </c>
    </row>
    <row r="180" spans="1:13" x14ac:dyDescent="0.2">
      <c r="A180" s="20">
        <v>245.9</v>
      </c>
      <c r="B180" s="20">
        <v>8210</v>
      </c>
      <c r="H180" s="17">
        <v>835</v>
      </c>
      <c r="I180" s="17">
        <v>0</v>
      </c>
      <c r="J180" s="17">
        <v>0.6</v>
      </c>
      <c r="K180" s="17">
        <f t="shared" si="14"/>
        <v>8144</v>
      </c>
      <c r="L180" s="17">
        <f t="shared" si="15"/>
        <v>53480</v>
      </c>
      <c r="M180" s="17">
        <f t="shared" si="16"/>
        <v>21.29</v>
      </c>
    </row>
    <row r="181" spans="1:13" x14ac:dyDescent="0.2">
      <c r="A181" s="20">
        <v>246</v>
      </c>
      <c r="B181" s="20">
        <v>8300</v>
      </c>
      <c r="H181" s="17">
        <v>55</v>
      </c>
      <c r="I181" s="17">
        <v>18883</v>
      </c>
      <c r="J181" s="17">
        <v>8.89</v>
      </c>
      <c r="K181" s="17">
        <f t="shared" si="14"/>
        <v>8924</v>
      </c>
      <c r="L181" s="17">
        <f t="shared" si="15"/>
        <v>34597</v>
      </c>
      <c r="M181" s="17">
        <f t="shared" si="16"/>
        <v>13</v>
      </c>
    </row>
    <row r="182" spans="1:13" x14ac:dyDescent="0.2">
      <c r="A182" s="20">
        <v>246.1</v>
      </c>
      <c r="B182" s="20">
        <v>8394</v>
      </c>
      <c r="H182" s="17">
        <v>33</v>
      </c>
      <c r="I182" s="17">
        <v>9043</v>
      </c>
      <c r="J182" s="17">
        <v>5.32</v>
      </c>
      <c r="K182" s="17">
        <f t="shared" si="14"/>
        <v>8946</v>
      </c>
      <c r="L182" s="17">
        <f t="shared" si="15"/>
        <v>44437</v>
      </c>
      <c r="M182" s="17">
        <f t="shared" si="16"/>
        <v>16.57</v>
      </c>
    </row>
    <row r="183" spans="1:13" x14ac:dyDescent="0.2">
      <c r="A183" s="20">
        <v>246.2</v>
      </c>
      <c r="B183" s="20">
        <v>8488</v>
      </c>
      <c r="H183" s="17">
        <v>33</v>
      </c>
      <c r="I183" s="17">
        <v>7670</v>
      </c>
      <c r="J183" s="17">
        <v>4.58</v>
      </c>
      <c r="K183" s="17">
        <f t="shared" si="14"/>
        <v>8946</v>
      </c>
      <c r="L183" s="17">
        <f t="shared" si="15"/>
        <v>45810</v>
      </c>
      <c r="M183" s="17">
        <f t="shared" si="16"/>
        <v>17.310000000000002</v>
      </c>
    </row>
    <row r="184" spans="1:13" x14ac:dyDescent="0.2">
      <c r="A184" s="20">
        <v>246.3</v>
      </c>
      <c r="B184" s="20">
        <v>8582</v>
      </c>
      <c r="H184" s="17">
        <v>220</v>
      </c>
      <c r="I184" s="17">
        <v>6064</v>
      </c>
      <c r="J184" s="17">
        <v>2.72</v>
      </c>
      <c r="K184" s="17">
        <f t="shared" si="14"/>
        <v>8759</v>
      </c>
      <c r="L184" s="17">
        <f t="shared" si="15"/>
        <v>47416</v>
      </c>
      <c r="M184" s="17">
        <f t="shared" si="16"/>
        <v>19.170000000000002</v>
      </c>
    </row>
    <row r="185" spans="1:13" x14ac:dyDescent="0.2">
      <c r="A185" s="20">
        <v>246.4</v>
      </c>
      <c r="B185" s="20">
        <v>8676</v>
      </c>
      <c r="H185" s="17">
        <v>209</v>
      </c>
      <c r="I185" s="17">
        <v>11314</v>
      </c>
      <c r="J185" s="17">
        <v>3.91</v>
      </c>
      <c r="K185" s="17">
        <f t="shared" si="14"/>
        <v>8770</v>
      </c>
      <c r="L185" s="17">
        <f t="shared" si="15"/>
        <v>42166</v>
      </c>
      <c r="M185" s="17">
        <f t="shared" si="16"/>
        <v>17.98</v>
      </c>
    </row>
    <row r="186" spans="1:13" x14ac:dyDescent="0.2">
      <c r="A186" s="20">
        <v>246.5</v>
      </c>
      <c r="B186" s="20">
        <v>8770</v>
      </c>
      <c r="H186" s="17">
        <v>923</v>
      </c>
      <c r="I186" s="17">
        <v>324</v>
      </c>
      <c r="J186" s="17">
        <v>0.09</v>
      </c>
      <c r="K186" s="17">
        <f t="shared" si="14"/>
        <v>8056</v>
      </c>
      <c r="L186" s="17">
        <f t="shared" si="15"/>
        <v>53156</v>
      </c>
      <c r="M186" s="17">
        <f t="shared" si="16"/>
        <v>21.8</v>
      </c>
    </row>
    <row r="187" spans="1:13" x14ac:dyDescent="0.2">
      <c r="A187" s="20">
        <v>246.6</v>
      </c>
      <c r="B187" s="20">
        <v>8864</v>
      </c>
      <c r="H187" s="17">
        <v>1770</v>
      </c>
      <c r="I187" s="17">
        <v>1110</v>
      </c>
      <c r="J187" s="17">
        <v>0.21</v>
      </c>
      <c r="K187" s="17">
        <f t="shared" si="14"/>
        <v>7209</v>
      </c>
      <c r="L187" s="17">
        <f t="shared" si="15"/>
        <v>52370</v>
      </c>
      <c r="M187" s="17">
        <f t="shared" si="16"/>
        <v>21.68</v>
      </c>
    </row>
    <row r="188" spans="1:13" x14ac:dyDescent="0.2">
      <c r="A188" s="20">
        <v>246.7</v>
      </c>
      <c r="B188" s="20">
        <v>8958</v>
      </c>
      <c r="H188" s="17">
        <v>1715</v>
      </c>
      <c r="I188" s="17">
        <v>0</v>
      </c>
      <c r="J188" s="17">
        <v>1.02</v>
      </c>
      <c r="K188" s="17">
        <f t="shared" si="14"/>
        <v>7264</v>
      </c>
      <c r="L188" s="17">
        <f t="shared" si="15"/>
        <v>53480</v>
      </c>
      <c r="M188" s="17">
        <f t="shared" si="16"/>
        <v>20.87</v>
      </c>
    </row>
    <row r="189" spans="1:13" x14ac:dyDescent="0.2">
      <c r="A189" s="20">
        <v>246.8</v>
      </c>
      <c r="B189" s="20">
        <v>9052</v>
      </c>
      <c r="H189" s="17">
        <v>1825</v>
      </c>
      <c r="I189" s="17">
        <v>6846</v>
      </c>
      <c r="J189" s="17">
        <v>1.91</v>
      </c>
      <c r="K189" s="17">
        <f t="shared" si="14"/>
        <v>7154</v>
      </c>
      <c r="L189" s="17">
        <f t="shared" si="15"/>
        <v>46634</v>
      </c>
      <c r="M189" s="17">
        <f t="shared" si="16"/>
        <v>19.98</v>
      </c>
    </row>
    <row r="190" spans="1:13" x14ac:dyDescent="0.2">
      <c r="A190" s="20">
        <v>246.9</v>
      </c>
      <c r="B190" s="20">
        <v>9146</v>
      </c>
      <c r="H190" s="17">
        <v>2319</v>
      </c>
      <c r="I190" s="17">
        <v>3062</v>
      </c>
      <c r="J190" s="17">
        <v>0.86</v>
      </c>
      <c r="K190" s="17">
        <f t="shared" si="14"/>
        <v>6660</v>
      </c>
      <c r="L190" s="17">
        <f t="shared" si="15"/>
        <v>50418</v>
      </c>
      <c r="M190" s="17">
        <f t="shared" si="16"/>
        <v>21.03</v>
      </c>
    </row>
    <row r="191" spans="1:13" x14ac:dyDescent="0.2">
      <c r="A191" s="20">
        <v>247</v>
      </c>
      <c r="B191" s="20">
        <v>9240</v>
      </c>
      <c r="H191" s="17">
        <v>231</v>
      </c>
      <c r="I191" s="17">
        <v>9208</v>
      </c>
      <c r="J191" s="17">
        <v>2.88</v>
      </c>
      <c r="K191" s="17">
        <f t="shared" si="14"/>
        <v>8748</v>
      </c>
      <c r="L191" s="17">
        <f t="shared" si="15"/>
        <v>44272</v>
      </c>
      <c r="M191" s="17">
        <f t="shared" si="16"/>
        <v>19.010000000000002</v>
      </c>
    </row>
    <row r="192" spans="1:13" x14ac:dyDescent="0.2">
      <c r="A192" s="20">
        <v>247.1</v>
      </c>
      <c r="B192" s="20">
        <v>9338</v>
      </c>
      <c r="H192" s="17">
        <v>231</v>
      </c>
      <c r="I192" s="17">
        <v>3563</v>
      </c>
      <c r="J192" s="17">
        <v>0.99</v>
      </c>
      <c r="K192" s="17">
        <f t="shared" si="14"/>
        <v>8748</v>
      </c>
      <c r="L192" s="17">
        <f t="shared" si="15"/>
        <v>49917</v>
      </c>
      <c r="M192" s="17">
        <f t="shared" si="16"/>
        <v>20.900000000000002</v>
      </c>
    </row>
    <row r="193" spans="1:13" x14ac:dyDescent="0.2">
      <c r="A193" s="20">
        <v>247.2</v>
      </c>
      <c r="B193" s="20">
        <v>9436</v>
      </c>
      <c r="H193" s="17">
        <v>1110</v>
      </c>
      <c r="I193" s="17">
        <v>0</v>
      </c>
      <c r="J193" s="17">
        <v>0.62</v>
      </c>
      <c r="K193" s="17">
        <f t="shared" si="14"/>
        <v>7869</v>
      </c>
      <c r="L193" s="17">
        <f t="shared" si="15"/>
        <v>53480</v>
      </c>
      <c r="M193" s="17">
        <f t="shared" si="16"/>
        <v>21.27</v>
      </c>
    </row>
    <row r="194" spans="1:13" x14ac:dyDescent="0.2">
      <c r="A194" s="20">
        <v>247.3</v>
      </c>
      <c r="B194" s="20">
        <v>9534</v>
      </c>
      <c r="H194" s="17">
        <v>978</v>
      </c>
      <c r="I194" s="17">
        <v>0</v>
      </c>
      <c r="J194" s="17">
        <v>0.74</v>
      </c>
      <c r="K194" s="17">
        <f t="shared" ref="K194:K257" si="17">$P$8-H194</f>
        <v>8001</v>
      </c>
      <c r="L194" s="17">
        <f t="shared" ref="L194:L257" si="18">$P$9-I194</f>
        <v>53480</v>
      </c>
      <c r="M194" s="17">
        <f t="shared" ref="M194:M257" si="19">$P$10-J194</f>
        <v>21.150000000000002</v>
      </c>
    </row>
    <row r="195" spans="1:13" x14ac:dyDescent="0.2">
      <c r="A195" s="20">
        <v>247.4</v>
      </c>
      <c r="B195" s="20">
        <v>9632</v>
      </c>
      <c r="H195" s="17">
        <v>1616</v>
      </c>
      <c r="I195" s="17">
        <v>0</v>
      </c>
      <c r="J195" s="17">
        <v>1.56</v>
      </c>
      <c r="K195" s="17">
        <f t="shared" si="17"/>
        <v>7363</v>
      </c>
      <c r="L195" s="17">
        <f t="shared" si="18"/>
        <v>53480</v>
      </c>
      <c r="M195" s="17">
        <f t="shared" si="19"/>
        <v>20.330000000000002</v>
      </c>
    </row>
    <row r="196" spans="1:13" x14ac:dyDescent="0.2">
      <c r="A196" s="20">
        <v>247.5</v>
      </c>
      <c r="B196" s="20">
        <v>9730</v>
      </c>
      <c r="H196" s="17">
        <v>231</v>
      </c>
      <c r="I196" s="17">
        <v>4554</v>
      </c>
      <c r="J196" s="17">
        <v>1.98</v>
      </c>
      <c r="K196" s="17">
        <f t="shared" si="17"/>
        <v>8748</v>
      </c>
      <c r="L196" s="17">
        <f t="shared" si="18"/>
        <v>48926</v>
      </c>
      <c r="M196" s="17">
        <f t="shared" si="19"/>
        <v>19.91</v>
      </c>
    </row>
    <row r="197" spans="1:13" x14ac:dyDescent="0.2">
      <c r="A197" s="20">
        <v>247.6</v>
      </c>
      <c r="B197" s="20">
        <v>9828</v>
      </c>
      <c r="H197" s="17">
        <v>242</v>
      </c>
      <c r="I197" s="17">
        <v>6475</v>
      </c>
      <c r="J197" s="17">
        <v>2.5499999999999998</v>
      </c>
      <c r="K197" s="17">
        <f t="shared" si="17"/>
        <v>8737</v>
      </c>
      <c r="L197" s="17">
        <f t="shared" si="18"/>
        <v>47005</v>
      </c>
      <c r="M197" s="17">
        <f t="shared" si="19"/>
        <v>19.34</v>
      </c>
    </row>
    <row r="198" spans="1:13" x14ac:dyDescent="0.2">
      <c r="A198" s="20">
        <v>247.7</v>
      </c>
      <c r="B198" s="20">
        <v>9926</v>
      </c>
      <c r="H198" s="17">
        <v>337</v>
      </c>
      <c r="I198" s="17">
        <v>10197</v>
      </c>
      <c r="J198" s="17">
        <v>4.4800000000000004</v>
      </c>
      <c r="K198" s="17">
        <f t="shared" si="17"/>
        <v>8642</v>
      </c>
      <c r="L198" s="17">
        <f t="shared" si="18"/>
        <v>43283</v>
      </c>
      <c r="M198" s="17">
        <f t="shared" si="19"/>
        <v>17.41</v>
      </c>
    </row>
    <row r="199" spans="1:13" x14ac:dyDescent="0.2">
      <c r="A199" s="20">
        <v>247.8</v>
      </c>
      <c r="B199" s="20">
        <v>10024</v>
      </c>
      <c r="H199" s="17">
        <v>253</v>
      </c>
      <c r="I199" s="17">
        <v>9412</v>
      </c>
      <c r="J199" s="17">
        <v>2.89</v>
      </c>
      <c r="K199" s="17">
        <f t="shared" si="17"/>
        <v>8726</v>
      </c>
      <c r="L199" s="17">
        <f t="shared" si="18"/>
        <v>44068</v>
      </c>
      <c r="M199" s="17">
        <f t="shared" si="19"/>
        <v>19</v>
      </c>
    </row>
    <row r="200" spans="1:13" x14ac:dyDescent="0.2">
      <c r="A200" s="20">
        <v>247.9</v>
      </c>
      <c r="B200" s="20">
        <v>10122</v>
      </c>
      <c r="H200" s="17">
        <v>653</v>
      </c>
      <c r="I200" s="17">
        <v>7983</v>
      </c>
      <c r="J200" s="17">
        <v>2.27</v>
      </c>
      <c r="K200" s="17">
        <f t="shared" si="17"/>
        <v>8326</v>
      </c>
      <c r="L200" s="17">
        <f t="shared" si="18"/>
        <v>45497</v>
      </c>
      <c r="M200" s="17">
        <f t="shared" si="19"/>
        <v>19.62</v>
      </c>
    </row>
    <row r="201" spans="1:13" x14ac:dyDescent="0.2">
      <c r="A201" s="20">
        <v>248</v>
      </c>
      <c r="B201" s="20">
        <v>10220</v>
      </c>
      <c r="H201" s="17">
        <v>252</v>
      </c>
      <c r="I201" s="17">
        <v>11086</v>
      </c>
      <c r="J201" s="17">
        <v>5.86</v>
      </c>
      <c r="K201" s="17">
        <f t="shared" si="17"/>
        <v>8727</v>
      </c>
      <c r="L201" s="17">
        <f t="shared" si="18"/>
        <v>42394</v>
      </c>
      <c r="M201" s="17">
        <f t="shared" si="19"/>
        <v>16.03</v>
      </c>
    </row>
    <row r="202" spans="1:13" x14ac:dyDescent="0.2">
      <c r="A202" s="20">
        <v>248.1</v>
      </c>
      <c r="B202" s="20">
        <v>10322</v>
      </c>
      <c r="H202" s="17">
        <v>3003</v>
      </c>
      <c r="I202" s="17">
        <v>19108</v>
      </c>
      <c r="J202" s="17">
        <v>6.17</v>
      </c>
      <c r="K202" s="17">
        <f t="shared" si="17"/>
        <v>5976</v>
      </c>
      <c r="L202" s="17">
        <f t="shared" si="18"/>
        <v>34372</v>
      </c>
      <c r="M202" s="17">
        <f t="shared" si="19"/>
        <v>15.72</v>
      </c>
    </row>
    <row r="203" spans="1:13" x14ac:dyDescent="0.2">
      <c r="A203" s="20">
        <v>248.2</v>
      </c>
      <c r="B203" s="20">
        <v>10424</v>
      </c>
      <c r="H203" s="17">
        <v>2179</v>
      </c>
      <c r="I203" s="17">
        <v>719</v>
      </c>
      <c r="J203" s="17">
        <v>0.13</v>
      </c>
      <c r="K203" s="17">
        <f t="shared" si="17"/>
        <v>6800</v>
      </c>
      <c r="L203" s="17">
        <f t="shared" si="18"/>
        <v>52761</v>
      </c>
      <c r="M203" s="17">
        <f t="shared" si="19"/>
        <v>21.76</v>
      </c>
    </row>
    <row r="204" spans="1:13" x14ac:dyDescent="0.2">
      <c r="A204" s="20">
        <v>248.3</v>
      </c>
      <c r="B204" s="20">
        <v>10526</v>
      </c>
      <c r="H204" s="17">
        <v>2592</v>
      </c>
      <c r="I204" s="17">
        <v>0</v>
      </c>
      <c r="J204" s="17">
        <v>0.76</v>
      </c>
      <c r="K204" s="17">
        <f t="shared" si="17"/>
        <v>6387</v>
      </c>
      <c r="L204" s="17">
        <f t="shared" si="18"/>
        <v>53480</v>
      </c>
      <c r="M204" s="17">
        <f t="shared" si="19"/>
        <v>21.13</v>
      </c>
    </row>
    <row r="205" spans="1:13" x14ac:dyDescent="0.2">
      <c r="A205" s="20">
        <v>248.4</v>
      </c>
      <c r="B205" s="20">
        <v>10628</v>
      </c>
      <c r="H205" s="17">
        <v>2576</v>
      </c>
      <c r="I205" s="17">
        <v>2807</v>
      </c>
      <c r="J205" s="17">
        <v>0.35</v>
      </c>
      <c r="K205" s="17">
        <f t="shared" si="17"/>
        <v>6403</v>
      </c>
      <c r="L205" s="17">
        <f t="shared" si="18"/>
        <v>50673</v>
      </c>
      <c r="M205" s="17">
        <f t="shared" si="19"/>
        <v>21.54</v>
      </c>
    </row>
    <row r="206" spans="1:13" x14ac:dyDescent="0.2">
      <c r="A206" s="20">
        <v>248.5</v>
      </c>
      <c r="B206" s="20">
        <v>10730</v>
      </c>
      <c r="H206" s="17">
        <v>2515</v>
      </c>
      <c r="I206" s="17">
        <v>180</v>
      </c>
      <c r="J206" s="17">
        <v>0.04</v>
      </c>
      <c r="K206" s="17">
        <f t="shared" si="17"/>
        <v>6464</v>
      </c>
      <c r="L206" s="17">
        <f t="shared" si="18"/>
        <v>53300</v>
      </c>
      <c r="M206" s="17">
        <f t="shared" si="19"/>
        <v>21.85</v>
      </c>
    </row>
    <row r="207" spans="1:13" x14ac:dyDescent="0.2">
      <c r="A207" s="20">
        <v>248.6</v>
      </c>
      <c r="B207" s="20">
        <v>10832</v>
      </c>
      <c r="H207" s="17">
        <v>4386</v>
      </c>
      <c r="I207" s="17">
        <v>6422</v>
      </c>
      <c r="J207" s="17">
        <v>1.48</v>
      </c>
      <c r="K207" s="17">
        <f t="shared" si="17"/>
        <v>4593</v>
      </c>
      <c r="L207" s="17">
        <f t="shared" si="18"/>
        <v>47058</v>
      </c>
      <c r="M207" s="17">
        <f t="shared" si="19"/>
        <v>20.41</v>
      </c>
    </row>
    <row r="208" spans="1:13" x14ac:dyDescent="0.2">
      <c r="A208" s="20">
        <v>248.7</v>
      </c>
      <c r="B208" s="20">
        <v>10934</v>
      </c>
      <c r="H208" s="17">
        <v>5524</v>
      </c>
      <c r="I208" s="17">
        <v>1800</v>
      </c>
      <c r="J208" s="17">
        <v>0.5</v>
      </c>
      <c r="K208" s="17">
        <f t="shared" si="17"/>
        <v>3455</v>
      </c>
      <c r="L208" s="17">
        <f t="shared" si="18"/>
        <v>51680</v>
      </c>
      <c r="M208" s="17">
        <f t="shared" si="19"/>
        <v>21.39</v>
      </c>
    </row>
    <row r="209" spans="1:13" x14ac:dyDescent="0.2">
      <c r="A209" s="20">
        <v>248.8</v>
      </c>
      <c r="B209" s="20">
        <v>11036</v>
      </c>
      <c r="H209" s="17">
        <v>4397</v>
      </c>
      <c r="I209" s="17">
        <v>314</v>
      </c>
      <c r="J209" s="17">
        <v>0.96</v>
      </c>
      <c r="K209" s="17">
        <f t="shared" si="17"/>
        <v>4582</v>
      </c>
      <c r="L209" s="17">
        <f t="shared" si="18"/>
        <v>53166</v>
      </c>
      <c r="M209" s="17">
        <f t="shared" si="19"/>
        <v>20.93</v>
      </c>
    </row>
    <row r="210" spans="1:13" x14ac:dyDescent="0.2">
      <c r="A210" s="20">
        <v>248.9</v>
      </c>
      <c r="B210" s="20">
        <v>11138</v>
      </c>
      <c r="H210" s="17">
        <v>452</v>
      </c>
      <c r="I210" s="17">
        <v>21479</v>
      </c>
      <c r="J210" s="17">
        <v>9.74</v>
      </c>
      <c r="K210" s="17">
        <f t="shared" si="17"/>
        <v>8527</v>
      </c>
      <c r="L210" s="17">
        <f t="shared" si="18"/>
        <v>32001</v>
      </c>
      <c r="M210" s="17">
        <f t="shared" si="19"/>
        <v>12.15</v>
      </c>
    </row>
    <row r="211" spans="1:13" x14ac:dyDescent="0.2">
      <c r="A211" s="20">
        <v>249</v>
      </c>
      <c r="B211" s="20">
        <v>11240</v>
      </c>
      <c r="H211" s="17">
        <v>331</v>
      </c>
      <c r="I211" s="17">
        <v>5543</v>
      </c>
      <c r="J211" s="17">
        <v>1.56</v>
      </c>
      <c r="K211" s="17">
        <f t="shared" si="17"/>
        <v>8648</v>
      </c>
      <c r="L211" s="17">
        <f t="shared" si="18"/>
        <v>47937</v>
      </c>
      <c r="M211" s="17">
        <f t="shared" si="19"/>
        <v>20.330000000000002</v>
      </c>
    </row>
    <row r="212" spans="1:13" x14ac:dyDescent="0.2">
      <c r="A212" s="20">
        <v>249.1</v>
      </c>
      <c r="B212" s="20">
        <v>11356</v>
      </c>
      <c r="H212" s="17">
        <v>1387</v>
      </c>
      <c r="I212" s="17">
        <v>1512</v>
      </c>
      <c r="J212" s="17">
        <v>1.69</v>
      </c>
      <c r="K212" s="17">
        <f t="shared" si="17"/>
        <v>7592</v>
      </c>
      <c r="L212" s="17">
        <f t="shared" si="18"/>
        <v>51968</v>
      </c>
      <c r="M212" s="17">
        <f t="shared" si="19"/>
        <v>20.2</v>
      </c>
    </row>
    <row r="213" spans="1:13" x14ac:dyDescent="0.2">
      <c r="A213" s="20">
        <v>249.2</v>
      </c>
      <c r="B213" s="20">
        <v>11472</v>
      </c>
      <c r="H213" s="17">
        <v>2040</v>
      </c>
      <c r="I213" s="17">
        <v>0</v>
      </c>
      <c r="J213" s="17">
        <v>0.23</v>
      </c>
      <c r="K213" s="17">
        <f t="shared" si="17"/>
        <v>6939</v>
      </c>
      <c r="L213" s="17">
        <f t="shared" si="18"/>
        <v>53480</v>
      </c>
      <c r="M213" s="17">
        <f t="shared" si="19"/>
        <v>21.66</v>
      </c>
    </row>
    <row r="214" spans="1:13" x14ac:dyDescent="0.2">
      <c r="A214" s="20">
        <v>249.3</v>
      </c>
      <c r="B214" s="20">
        <v>11588</v>
      </c>
      <c r="H214" s="17">
        <v>1481</v>
      </c>
      <c r="I214" s="17">
        <v>2123</v>
      </c>
      <c r="J214" s="17">
        <v>0.5</v>
      </c>
      <c r="K214" s="17">
        <f t="shared" si="17"/>
        <v>7498</v>
      </c>
      <c r="L214" s="17">
        <f t="shared" si="18"/>
        <v>51357</v>
      </c>
      <c r="M214" s="17">
        <f t="shared" si="19"/>
        <v>21.39</v>
      </c>
    </row>
    <row r="215" spans="1:13" x14ac:dyDescent="0.2">
      <c r="A215" s="20">
        <v>249.4</v>
      </c>
      <c r="B215" s="20">
        <v>11704</v>
      </c>
      <c r="H215" s="17">
        <v>2138</v>
      </c>
      <c r="I215" s="17">
        <v>6229</v>
      </c>
      <c r="J215" s="17">
        <v>1.66</v>
      </c>
      <c r="K215" s="17">
        <f t="shared" si="17"/>
        <v>6841</v>
      </c>
      <c r="L215" s="17">
        <f t="shared" si="18"/>
        <v>47251</v>
      </c>
      <c r="M215" s="17">
        <f t="shared" si="19"/>
        <v>20.23</v>
      </c>
    </row>
    <row r="216" spans="1:13" x14ac:dyDescent="0.2">
      <c r="A216" s="20">
        <v>249.5</v>
      </c>
      <c r="B216" s="20">
        <v>11820</v>
      </c>
      <c r="H216" s="17">
        <v>3067</v>
      </c>
      <c r="I216" s="17">
        <v>5459</v>
      </c>
      <c r="J216" s="17">
        <v>1.52</v>
      </c>
      <c r="K216" s="17">
        <f t="shared" si="17"/>
        <v>5912</v>
      </c>
      <c r="L216" s="17">
        <f t="shared" si="18"/>
        <v>48021</v>
      </c>
      <c r="M216" s="17">
        <f t="shared" si="19"/>
        <v>20.37</v>
      </c>
    </row>
    <row r="217" spans="1:13" x14ac:dyDescent="0.2">
      <c r="A217" s="20">
        <v>249.6</v>
      </c>
      <c r="B217" s="20">
        <v>11936</v>
      </c>
      <c r="H217" s="17">
        <v>313</v>
      </c>
      <c r="I217" s="17">
        <v>6249</v>
      </c>
      <c r="J217" s="17">
        <v>1.95</v>
      </c>
      <c r="K217" s="17">
        <f t="shared" si="17"/>
        <v>8666</v>
      </c>
      <c r="L217" s="17">
        <f t="shared" si="18"/>
        <v>47231</v>
      </c>
      <c r="M217" s="17">
        <f t="shared" si="19"/>
        <v>19.940000000000001</v>
      </c>
    </row>
    <row r="218" spans="1:13" x14ac:dyDescent="0.2">
      <c r="A218" s="20">
        <v>249.7</v>
      </c>
      <c r="B218" s="20">
        <v>12052</v>
      </c>
      <c r="H218" s="17">
        <v>715</v>
      </c>
      <c r="I218" s="17">
        <v>3275</v>
      </c>
      <c r="J218" s="17">
        <v>0.85</v>
      </c>
      <c r="K218" s="17">
        <f t="shared" si="17"/>
        <v>8264</v>
      </c>
      <c r="L218" s="17">
        <f t="shared" si="18"/>
        <v>50205</v>
      </c>
      <c r="M218" s="17">
        <f t="shared" si="19"/>
        <v>21.04</v>
      </c>
    </row>
    <row r="219" spans="1:13" x14ac:dyDescent="0.2">
      <c r="A219" s="20">
        <v>249.8</v>
      </c>
      <c r="B219" s="20">
        <v>12168</v>
      </c>
      <c r="H219" s="17">
        <v>1154</v>
      </c>
      <c r="I219" s="17">
        <v>4535</v>
      </c>
      <c r="J219" s="17">
        <v>1.26</v>
      </c>
      <c r="K219" s="17">
        <f t="shared" si="17"/>
        <v>7825</v>
      </c>
      <c r="L219" s="17">
        <f t="shared" si="18"/>
        <v>48945</v>
      </c>
      <c r="M219" s="17">
        <f t="shared" si="19"/>
        <v>20.63</v>
      </c>
    </row>
    <row r="220" spans="1:13" x14ac:dyDescent="0.2">
      <c r="A220" s="20">
        <v>249.9</v>
      </c>
      <c r="B220" s="20">
        <v>12284</v>
      </c>
      <c r="H220" s="17">
        <v>539</v>
      </c>
      <c r="I220" s="17">
        <v>432</v>
      </c>
      <c r="J220" s="17">
        <v>0.12</v>
      </c>
      <c r="K220" s="17">
        <f t="shared" si="17"/>
        <v>8440</v>
      </c>
      <c r="L220" s="17">
        <f t="shared" si="18"/>
        <v>53048</v>
      </c>
      <c r="M220" s="17">
        <f t="shared" si="19"/>
        <v>21.77</v>
      </c>
    </row>
    <row r="221" spans="1:13" x14ac:dyDescent="0.2">
      <c r="A221" s="20">
        <v>250</v>
      </c>
      <c r="B221" s="20">
        <v>12400</v>
      </c>
      <c r="H221" s="17">
        <v>1055</v>
      </c>
      <c r="I221" s="17">
        <v>0</v>
      </c>
      <c r="J221" s="17">
        <v>0.1</v>
      </c>
      <c r="K221" s="17">
        <f t="shared" si="17"/>
        <v>7924</v>
      </c>
      <c r="L221" s="17">
        <f t="shared" si="18"/>
        <v>53480</v>
      </c>
      <c r="M221" s="17">
        <f t="shared" si="19"/>
        <v>21.79</v>
      </c>
    </row>
    <row r="222" spans="1:13" x14ac:dyDescent="0.2">
      <c r="A222" s="20">
        <v>250.1</v>
      </c>
      <c r="B222" s="20">
        <v>12522</v>
      </c>
      <c r="H222" s="17">
        <v>462</v>
      </c>
      <c r="I222" s="17">
        <v>945</v>
      </c>
      <c r="J222" s="17">
        <v>0.27</v>
      </c>
      <c r="K222" s="17">
        <f t="shared" si="17"/>
        <v>8517</v>
      </c>
      <c r="L222" s="17">
        <f t="shared" si="18"/>
        <v>52535</v>
      </c>
      <c r="M222" s="17">
        <f t="shared" si="19"/>
        <v>21.62</v>
      </c>
    </row>
    <row r="223" spans="1:13" x14ac:dyDescent="0.2">
      <c r="A223" s="20">
        <v>250.2</v>
      </c>
      <c r="B223" s="20">
        <v>12644</v>
      </c>
      <c r="H223" s="17">
        <v>301</v>
      </c>
      <c r="I223" s="17">
        <v>16877</v>
      </c>
      <c r="J223" s="17">
        <v>6.71</v>
      </c>
      <c r="K223" s="17">
        <f t="shared" si="17"/>
        <v>8678</v>
      </c>
      <c r="L223" s="17">
        <f t="shared" si="18"/>
        <v>36603</v>
      </c>
      <c r="M223" s="17">
        <f t="shared" si="19"/>
        <v>15.18</v>
      </c>
    </row>
    <row r="224" spans="1:13" x14ac:dyDescent="0.2">
      <c r="A224" s="20">
        <v>250.3</v>
      </c>
      <c r="B224" s="20">
        <v>12766</v>
      </c>
      <c r="H224" s="17">
        <v>550</v>
      </c>
      <c r="I224" s="17">
        <v>1080</v>
      </c>
      <c r="J224" s="17">
        <v>1.01</v>
      </c>
      <c r="K224" s="17">
        <f t="shared" si="17"/>
        <v>8429</v>
      </c>
      <c r="L224" s="17">
        <f t="shared" si="18"/>
        <v>52400</v>
      </c>
      <c r="M224" s="17">
        <f t="shared" si="19"/>
        <v>20.88</v>
      </c>
    </row>
    <row r="225" spans="1:13" x14ac:dyDescent="0.2">
      <c r="A225" s="20">
        <v>250.4</v>
      </c>
      <c r="B225" s="20">
        <v>12888</v>
      </c>
      <c r="H225" s="17">
        <v>374</v>
      </c>
      <c r="I225" s="17">
        <v>3498</v>
      </c>
      <c r="J225" s="17">
        <v>1.01</v>
      </c>
      <c r="K225" s="17">
        <f t="shared" si="17"/>
        <v>8605</v>
      </c>
      <c r="L225" s="17">
        <f t="shared" si="18"/>
        <v>49982</v>
      </c>
      <c r="M225" s="17">
        <f t="shared" si="19"/>
        <v>20.88</v>
      </c>
    </row>
    <row r="226" spans="1:13" x14ac:dyDescent="0.2">
      <c r="A226" s="20">
        <v>250.5</v>
      </c>
      <c r="B226" s="20">
        <v>13010</v>
      </c>
      <c r="H226" s="17">
        <v>506</v>
      </c>
      <c r="I226" s="17">
        <v>864</v>
      </c>
      <c r="J226" s="17">
        <v>0.22</v>
      </c>
      <c r="K226" s="17">
        <f t="shared" si="17"/>
        <v>8473</v>
      </c>
      <c r="L226" s="17">
        <f t="shared" si="18"/>
        <v>52616</v>
      </c>
      <c r="M226" s="17">
        <f t="shared" si="19"/>
        <v>21.67</v>
      </c>
    </row>
    <row r="227" spans="1:13" x14ac:dyDescent="0.2">
      <c r="A227" s="20">
        <v>250.6</v>
      </c>
      <c r="B227" s="20">
        <v>13132</v>
      </c>
      <c r="H227" s="17">
        <v>627</v>
      </c>
      <c r="I227" s="17">
        <v>2196</v>
      </c>
      <c r="J227" s="17">
        <v>0.61</v>
      </c>
      <c r="K227" s="17">
        <f t="shared" si="17"/>
        <v>8352</v>
      </c>
      <c r="L227" s="17">
        <f t="shared" si="18"/>
        <v>51284</v>
      </c>
      <c r="M227" s="17">
        <f t="shared" si="19"/>
        <v>21.28</v>
      </c>
    </row>
    <row r="228" spans="1:13" x14ac:dyDescent="0.2">
      <c r="A228" s="20">
        <v>250.7</v>
      </c>
      <c r="B228" s="20">
        <v>13254</v>
      </c>
      <c r="H228" s="17">
        <v>1077</v>
      </c>
      <c r="I228" s="17">
        <v>700</v>
      </c>
      <c r="J228" s="17">
        <v>0.2</v>
      </c>
      <c r="K228" s="17">
        <f t="shared" si="17"/>
        <v>7902</v>
      </c>
      <c r="L228" s="17">
        <f t="shared" si="18"/>
        <v>52780</v>
      </c>
      <c r="M228" s="17">
        <f t="shared" si="19"/>
        <v>21.69</v>
      </c>
    </row>
    <row r="229" spans="1:13" x14ac:dyDescent="0.2">
      <c r="A229" s="20">
        <v>250.8</v>
      </c>
      <c r="B229" s="20">
        <v>13376</v>
      </c>
      <c r="H229" s="17">
        <v>375</v>
      </c>
      <c r="I229" s="17">
        <v>3045</v>
      </c>
      <c r="J229" s="17">
        <v>0.87</v>
      </c>
      <c r="K229" s="17">
        <f t="shared" si="17"/>
        <v>8604</v>
      </c>
      <c r="L229" s="17">
        <f t="shared" si="18"/>
        <v>50435</v>
      </c>
      <c r="M229" s="17">
        <f t="shared" si="19"/>
        <v>21.02</v>
      </c>
    </row>
    <row r="230" spans="1:13" x14ac:dyDescent="0.2">
      <c r="A230" s="20">
        <v>250.9</v>
      </c>
      <c r="B230" s="20">
        <v>13498</v>
      </c>
      <c r="H230" s="17">
        <v>1400</v>
      </c>
      <c r="I230" s="17">
        <v>1435</v>
      </c>
      <c r="J230" s="17">
        <v>0.28000000000000003</v>
      </c>
      <c r="K230" s="17">
        <f t="shared" si="17"/>
        <v>7579</v>
      </c>
      <c r="L230" s="17">
        <f t="shared" si="18"/>
        <v>52045</v>
      </c>
      <c r="M230" s="17">
        <f t="shared" si="19"/>
        <v>21.61</v>
      </c>
    </row>
    <row r="231" spans="1:13" x14ac:dyDescent="0.2">
      <c r="A231" s="20">
        <v>251</v>
      </c>
      <c r="B231" s="20">
        <v>13620</v>
      </c>
      <c r="H231" s="17">
        <v>814</v>
      </c>
      <c r="I231" s="17">
        <v>1595</v>
      </c>
      <c r="J231" s="17">
        <v>0.55000000000000004</v>
      </c>
      <c r="K231" s="17">
        <f t="shared" si="17"/>
        <v>8165</v>
      </c>
      <c r="L231" s="17">
        <f t="shared" si="18"/>
        <v>51885</v>
      </c>
      <c r="M231" s="17">
        <f t="shared" si="19"/>
        <v>21.34</v>
      </c>
    </row>
    <row r="232" spans="1:13" x14ac:dyDescent="0.2">
      <c r="A232" s="20">
        <v>251.1</v>
      </c>
      <c r="B232" s="20">
        <v>13758</v>
      </c>
      <c r="H232" s="17">
        <v>4714</v>
      </c>
      <c r="I232" s="17">
        <v>1612</v>
      </c>
      <c r="J232" s="17">
        <v>0.18</v>
      </c>
      <c r="K232" s="17">
        <f t="shared" si="17"/>
        <v>4265</v>
      </c>
      <c r="L232" s="17">
        <f t="shared" si="18"/>
        <v>51868</v>
      </c>
      <c r="M232" s="17">
        <f t="shared" si="19"/>
        <v>21.71</v>
      </c>
    </row>
    <row r="233" spans="1:13" x14ac:dyDescent="0.2">
      <c r="A233" s="20">
        <v>251.2</v>
      </c>
      <c r="B233" s="20">
        <v>13896</v>
      </c>
      <c r="H233" s="17">
        <v>1761</v>
      </c>
      <c r="I233" s="17">
        <v>2336</v>
      </c>
      <c r="J233" s="17">
        <v>0.66</v>
      </c>
      <c r="K233" s="17">
        <f t="shared" si="17"/>
        <v>7218</v>
      </c>
      <c r="L233" s="17">
        <f t="shared" si="18"/>
        <v>51144</v>
      </c>
      <c r="M233" s="17">
        <f t="shared" si="19"/>
        <v>21.23</v>
      </c>
    </row>
    <row r="234" spans="1:13" x14ac:dyDescent="0.2">
      <c r="A234" s="20">
        <v>251.3</v>
      </c>
      <c r="B234" s="20">
        <v>14034</v>
      </c>
      <c r="H234" s="17">
        <v>1653</v>
      </c>
      <c r="I234" s="17">
        <v>0</v>
      </c>
      <c r="J234" s="17">
        <v>0.13</v>
      </c>
      <c r="K234" s="17">
        <f t="shared" si="17"/>
        <v>7326</v>
      </c>
      <c r="L234" s="17">
        <f t="shared" si="18"/>
        <v>53480</v>
      </c>
      <c r="M234" s="17">
        <f t="shared" si="19"/>
        <v>21.76</v>
      </c>
    </row>
    <row r="235" spans="1:13" x14ac:dyDescent="0.2">
      <c r="A235" s="20">
        <v>251.4</v>
      </c>
      <c r="B235" s="20">
        <v>14172</v>
      </c>
      <c r="H235" s="17">
        <v>3455</v>
      </c>
      <c r="I235" s="17">
        <v>11677</v>
      </c>
      <c r="J235" s="17">
        <v>2.42</v>
      </c>
      <c r="K235" s="17">
        <f t="shared" si="17"/>
        <v>5524</v>
      </c>
      <c r="L235" s="17">
        <f t="shared" si="18"/>
        <v>41803</v>
      </c>
      <c r="M235" s="17">
        <f t="shared" si="19"/>
        <v>19.47</v>
      </c>
    </row>
    <row r="236" spans="1:13" x14ac:dyDescent="0.2">
      <c r="A236" s="20">
        <v>251.5</v>
      </c>
      <c r="B236" s="20">
        <v>14310</v>
      </c>
      <c r="H236" s="17">
        <v>1745</v>
      </c>
      <c r="I236" s="17">
        <v>0</v>
      </c>
      <c r="J236" s="17">
        <v>0.64</v>
      </c>
      <c r="K236" s="17">
        <f t="shared" si="17"/>
        <v>7234</v>
      </c>
      <c r="L236" s="17">
        <f t="shared" si="18"/>
        <v>53480</v>
      </c>
      <c r="M236" s="17">
        <f t="shared" si="19"/>
        <v>21.25</v>
      </c>
    </row>
    <row r="237" spans="1:13" x14ac:dyDescent="0.2">
      <c r="A237" s="20">
        <v>251.6</v>
      </c>
      <c r="B237" s="20">
        <v>14448</v>
      </c>
      <c r="H237" s="17">
        <v>1325</v>
      </c>
      <c r="I237" s="17">
        <v>735</v>
      </c>
      <c r="J237" s="17">
        <v>0.21</v>
      </c>
      <c r="K237" s="17">
        <f t="shared" si="17"/>
        <v>7654</v>
      </c>
      <c r="L237" s="17">
        <f t="shared" si="18"/>
        <v>52745</v>
      </c>
      <c r="M237" s="17">
        <f t="shared" si="19"/>
        <v>21.68</v>
      </c>
    </row>
    <row r="238" spans="1:13" x14ac:dyDescent="0.2">
      <c r="A238" s="20">
        <v>251.7</v>
      </c>
      <c r="B238" s="20">
        <v>14586</v>
      </c>
      <c r="H238" s="17">
        <v>1576</v>
      </c>
      <c r="I238" s="17">
        <v>0</v>
      </c>
      <c r="J238" s="17">
        <v>0.87</v>
      </c>
      <c r="K238" s="17">
        <f t="shared" si="17"/>
        <v>7403</v>
      </c>
      <c r="L238" s="17">
        <f t="shared" si="18"/>
        <v>53480</v>
      </c>
      <c r="M238" s="17">
        <f t="shared" si="19"/>
        <v>21.02</v>
      </c>
    </row>
    <row r="239" spans="1:13" x14ac:dyDescent="0.2">
      <c r="A239" s="20">
        <v>251.8</v>
      </c>
      <c r="B239" s="20">
        <v>14724</v>
      </c>
      <c r="H239" s="17">
        <v>342</v>
      </c>
      <c r="I239" s="17">
        <v>13739</v>
      </c>
      <c r="J239" s="17">
        <v>5.0999999999999996</v>
      </c>
      <c r="K239" s="17">
        <f t="shared" si="17"/>
        <v>8637</v>
      </c>
      <c r="L239" s="17">
        <f t="shared" si="18"/>
        <v>39741</v>
      </c>
      <c r="M239" s="17">
        <f t="shared" si="19"/>
        <v>16.79</v>
      </c>
    </row>
    <row r="240" spans="1:13" x14ac:dyDescent="0.2">
      <c r="A240" s="20">
        <v>251.9</v>
      </c>
      <c r="B240" s="20">
        <v>14862</v>
      </c>
      <c r="H240" s="17">
        <v>230</v>
      </c>
      <c r="I240" s="17">
        <v>3798</v>
      </c>
      <c r="J240" s="17">
        <v>1.07</v>
      </c>
      <c r="K240" s="17">
        <f t="shared" si="17"/>
        <v>8749</v>
      </c>
      <c r="L240" s="17">
        <f t="shared" si="18"/>
        <v>49682</v>
      </c>
      <c r="M240" s="17">
        <f t="shared" si="19"/>
        <v>20.82</v>
      </c>
    </row>
    <row r="241" spans="1:13" x14ac:dyDescent="0.2">
      <c r="A241" s="20">
        <v>252</v>
      </c>
      <c r="B241" s="20">
        <v>15000</v>
      </c>
      <c r="H241" s="17">
        <v>229</v>
      </c>
      <c r="I241" s="17">
        <v>2875</v>
      </c>
      <c r="J241" s="17">
        <v>1.25</v>
      </c>
      <c r="K241" s="17">
        <f t="shared" si="17"/>
        <v>8750</v>
      </c>
      <c r="L241" s="17">
        <f t="shared" si="18"/>
        <v>50605</v>
      </c>
      <c r="M241" s="17">
        <f t="shared" si="19"/>
        <v>20.64</v>
      </c>
    </row>
    <row r="242" spans="1:13" x14ac:dyDescent="0.2">
      <c r="A242" s="20">
        <v>252.1</v>
      </c>
      <c r="B242" s="20">
        <v>15140</v>
      </c>
      <c r="H242" s="17">
        <v>1762</v>
      </c>
      <c r="I242" s="17">
        <v>612</v>
      </c>
      <c r="J242" s="17">
        <v>0.17</v>
      </c>
      <c r="K242" s="17">
        <f t="shared" si="17"/>
        <v>7217</v>
      </c>
      <c r="L242" s="17">
        <f t="shared" si="18"/>
        <v>52868</v>
      </c>
      <c r="M242" s="17">
        <f t="shared" si="19"/>
        <v>21.72</v>
      </c>
    </row>
    <row r="243" spans="1:13" x14ac:dyDescent="0.2">
      <c r="A243" s="20">
        <v>252.2</v>
      </c>
      <c r="B243" s="20">
        <v>15280</v>
      </c>
      <c r="H243" s="17">
        <v>1724</v>
      </c>
      <c r="I243" s="17">
        <v>756</v>
      </c>
      <c r="J243" s="17">
        <v>0.21</v>
      </c>
      <c r="K243" s="17">
        <f t="shared" si="17"/>
        <v>7255</v>
      </c>
      <c r="L243" s="17">
        <f t="shared" si="18"/>
        <v>52724</v>
      </c>
      <c r="M243" s="17">
        <f t="shared" si="19"/>
        <v>21.68</v>
      </c>
    </row>
    <row r="244" spans="1:13" x14ac:dyDescent="0.2">
      <c r="A244" s="20">
        <v>252.3</v>
      </c>
      <c r="B244" s="20">
        <v>15420</v>
      </c>
      <c r="H244" s="17">
        <v>1486</v>
      </c>
      <c r="I244" s="17">
        <v>1187</v>
      </c>
      <c r="J244" s="17">
        <v>0.33</v>
      </c>
      <c r="K244" s="17">
        <f t="shared" si="17"/>
        <v>7493</v>
      </c>
      <c r="L244" s="17">
        <f t="shared" si="18"/>
        <v>52293</v>
      </c>
      <c r="M244" s="17">
        <f t="shared" si="19"/>
        <v>21.560000000000002</v>
      </c>
    </row>
    <row r="245" spans="1:13" x14ac:dyDescent="0.2">
      <c r="A245" s="20">
        <v>252.4</v>
      </c>
      <c r="B245" s="20">
        <v>15560</v>
      </c>
      <c r="H245" s="17">
        <v>1850</v>
      </c>
      <c r="I245" s="17">
        <v>3465</v>
      </c>
      <c r="J245" s="17">
        <v>0.99</v>
      </c>
      <c r="K245" s="17">
        <f t="shared" si="17"/>
        <v>7129</v>
      </c>
      <c r="L245" s="17">
        <f t="shared" si="18"/>
        <v>50015</v>
      </c>
      <c r="M245" s="17">
        <f t="shared" si="19"/>
        <v>20.900000000000002</v>
      </c>
    </row>
    <row r="246" spans="1:13" x14ac:dyDescent="0.2">
      <c r="A246" s="20">
        <v>252.5</v>
      </c>
      <c r="B246" s="20">
        <v>15700</v>
      </c>
      <c r="H246" s="17">
        <v>2155</v>
      </c>
      <c r="I246" s="17">
        <v>1715</v>
      </c>
      <c r="J246" s="17">
        <v>0.49</v>
      </c>
      <c r="K246" s="17">
        <f t="shared" si="17"/>
        <v>6824</v>
      </c>
      <c r="L246" s="17">
        <f t="shared" si="18"/>
        <v>51765</v>
      </c>
      <c r="M246" s="17">
        <f t="shared" si="19"/>
        <v>21.400000000000002</v>
      </c>
    </row>
    <row r="247" spans="1:13" x14ac:dyDescent="0.2">
      <c r="A247" s="20">
        <v>252.6</v>
      </c>
      <c r="B247" s="20">
        <v>15840</v>
      </c>
      <c r="H247" s="17">
        <v>2797</v>
      </c>
      <c r="I247" s="17">
        <v>10930</v>
      </c>
      <c r="J247" s="17">
        <v>3.65</v>
      </c>
      <c r="K247" s="17">
        <f t="shared" si="17"/>
        <v>6182</v>
      </c>
      <c r="L247" s="17">
        <f t="shared" si="18"/>
        <v>42550</v>
      </c>
      <c r="M247" s="17">
        <f t="shared" si="19"/>
        <v>18.240000000000002</v>
      </c>
    </row>
    <row r="248" spans="1:13" x14ac:dyDescent="0.2">
      <c r="A248" s="20">
        <v>252.7</v>
      </c>
      <c r="B248" s="20">
        <v>15980</v>
      </c>
      <c r="H248" s="17">
        <v>99</v>
      </c>
      <c r="I248" s="17">
        <v>3907</v>
      </c>
      <c r="J248" s="17">
        <v>2.34</v>
      </c>
      <c r="K248" s="17">
        <f t="shared" si="17"/>
        <v>8880</v>
      </c>
      <c r="L248" s="17">
        <f t="shared" si="18"/>
        <v>49573</v>
      </c>
      <c r="M248" s="17">
        <f t="shared" si="19"/>
        <v>19.55</v>
      </c>
    </row>
    <row r="249" spans="1:13" x14ac:dyDescent="0.2">
      <c r="A249" s="20">
        <v>252.8</v>
      </c>
      <c r="B249" s="20">
        <v>16120</v>
      </c>
      <c r="H249" s="17">
        <v>396</v>
      </c>
      <c r="I249" s="17">
        <v>4022</v>
      </c>
      <c r="J249" s="17">
        <v>1.27</v>
      </c>
      <c r="K249" s="17">
        <f t="shared" si="17"/>
        <v>8583</v>
      </c>
      <c r="L249" s="17">
        <f t="shared" si="18"/>
        <v>49458</v>
      </c>
      <c r="M249" s="17">
        <f t="shared" si="19"/>
        <v>20.62</v>
      </c>
    </row>
    <row r="250" spans="1:13" x14ac:dyDescent="0.2">
      <c r="A250" s="20">
        <v>252.9</v>
      </c>
      <c r="B250" s="20">
        <v>16260</v>
      </c>
      <c r="H250" s="17">
        <v>429</v>
      </c>
      <c r="I250" s="17">
        <v>4028</v>
      </c>
      <c r="J250" s="17">
        <v>1.1399999999999999</v>
      </c>
      <c r="K250" s="17">
        <f t="shared" si="17"/>
        <v>8550</v>
      </c>
      <c r="L250" s="17">
        <f t="shared" si="18"/>
        <v>49452</v>
      </c>
      <c r="M250" s="17">
        <f t="shared" si="19"/>
        <v>20.75</v>
      </c>
    </row>
    <row r="251" spans="1:13" x14ac:dyDescent="0.2">
      <c r="A251" s="20">
        <v>253</v>
      </c>
      <c r="B251" s="20">
        <v>16400</v>
      </c>
      <c r="H251" s="17">
        <v>473</v>
      </c>
      <c r="I251" s="17">
        <v>1908</v>
      </c>
      <c r="J251" s="17">
        <v>0.53</v>
      </c>
      <c r="K251" s="17">
        <f t="shared" si="17"/>
        <v>8506</v>
      </c>
      <c r="L251" s="17">
        <f t="shared" si="18"/>
        <v>51572</v>
      </c>
      <c r="M251" s="17">
        <f t="shared" si="19"/>
        <v>21.36</v>
      </c>
    </row>
    <row r="252" spans="1:13" x14ac:dyDescent="0.2">
      <c r="A252" s="20">
        <v>253.1</v>
      </c>
      <c r="B252" s="20">
        <v>16540</v>
      </c>
      <c r="H252" s="17">
        <v>110</v>
      </c>
      <c r="I252" s="17">
        <v>4976</v>
      </c>
      <c r="J252" s="17">
        <v>2.2599999999999998</v>
      </c>
      <c r="K252" s="17">
        <f t="shared" si="17"/>
        <v>8869</v>
      </c>
      <c r="L252" s="17">
        <f t="shared" si="18"/>
        <v>48504</v>
      </c>
      <c r="M252" s="17">
        <f t="shared" si="19"/>
        <v>19.630000000000003</v>
      </c>
    </row>
    <row r="253" spans="1:13" x14ac:dyDescent="0.2">
      <c r="A253" s="20">
        <v>253.2</v>
      </c>
      <c r="B253" s="20">
        <v>16680</v>
      </c>
      <c r="H253" s="17">
        <v>88</v>
      </c>
      <c r="I253" s="17">
        <v>8529</v>
      </c>
      <c r="J253" s="17">
        <v>4.74</v>
      </c>
      <c r="K253" s="17">
        <f t="shared" si="17"/>
        <v>8891</v>
      </c>
      <c r="L253" s="17">
        <f t="shared" si="18"/>
        <v>44951</v>
      </c>
      <c r="M253" s="17">
        <f t="shared" si="19"/>
        <v>17.149999999999999</v>
      </c>
    </row>
    <row r="254" spans="1:13" x14ac:dyDescent="0.2">
      <c r="A254" s="20">
        <v>253.3</v>
      </c>
      <c r="B254" s="20">
        <v>16820</v>
      </c>
      <c r="H254" s="17">
        <v>66</v>
      </c>
      <c r="I254" s="17">
        <v>12552</v>
      </c>
      <c r="J254" s="17">
        <v>6.44</v>
      </c>
      <c r="K254" s="17">
        <f t="shared" si="17"/>
        <v>8913</v>
      </c>
      <c r="L254" s="17">
        <f t="shared" si="18"/>
        <v>40928</v>
      </c>
      <c r="M254" s="17">
        <f t="shared" si="19"/>
        <v>15.45</v>
      </c>
    </row>
    <row r="255" spans="1:13" x14ac:dyDescent="0.2">
      <c r="A255" s="20">
        <v>253.4</v>
      </c>
      <c r="B255" s="20">
        <v>16960</v>
      </c>
      <c r="H255" s="17">
        <v>440</v>
      </c>
      <c r="I255" s="17">
        <v>0</v>
      </c>
      <c r="J255" s="17">
        <v>1.08</v>
      </c>
      <c r="K255" s="17">
        <f t="shared" si="17"/>
        <v>8539</v>
      </c>
      <c r="L255" s="17">
        <f t="shared" si="18"/>
        <v>53480</v>
      </c>
      <c r="M255" s="17">
        <f t="shared" si="19"/>
        <v>20.810000000000002</v>
      </c>
    </row>
    <row r="256" spans="1:13" x14ac:dyDescent="0.2">
      <c r="A256" s="20">
        <v>253.5</v>
      </c>
      <c r="B256" s="20">
        <v>17100</v>
      </c>
      <c r="H256" s="17">
        <v>308</v>
      </c>
      <c r="I256" s="17">
        <v>5313</v>
      </c>
      <c r="J256" s="17">
        <v>2.31</v>
      </c>
      <c r="K256" s="17">
        <f t="shared" si="17"/>
        <v>8671</v>
      </c>
      <c r="L256" s="17">
        <f t="shared" si="18"/>
        <v>48167</v>
      </c>
      <c r="M256" s="17">
        <f t="shared" si="19"/>
        <v>19.580000000000002</v>
      </c>
    </row>
    <row r="257" spans="1:13" x14ac:dyDescent="0.2">
      <c r="A257" s="20">
        <v>253.6</v>
      </c>
      <c r="B257" s="20">
        <v>17240</v>
      </c>
      <c r="H257" s="17">
        <v>418</v>
      </c>
      <c r="I257" s="17">
        <v>4180</v>
      </c>
      <c r="J257" s="17">
        <v>1.74</v>
      </c>
      <c r="K257" s="17">
        <f t="shared" si="17"/>
        <v>8561</v>
      </c>
      <c r="L257" s="17">
        <f t="shared" si="18"/>
        <v>49300</v>
      </c>
      <c r="M257" s="17">
        <f t="shared" si="19"/>
        <v>20.150000000000002</v>
      </c>
    </row>
    <row r="258" spans="1:13" x14ac:dyDescent="0.2">
      <c r="A258" s="20">
        <v>253.7</v>
      </c>
      <c r="B258" s="20">
        <v>17380</v>
      </c>
      <c r="H258" s="17">
        <v>429</v>
      </c>
      <c r="I258" s="17">
        <v>5429</v>
      </c>
      <c r="J258" s="17">
        <v>1.89</v>
      </c>
      <c r="K258" s="17">
        <f t="shared" ref="K258:K321" si="20">$P$8-H258</f>
        <v>8550</v>
      </c>
      <c r="L258" s="17">
        <f t="shared" ref="L258:L321" si="21">$P$9-I258</f>
        <v>48051</v>
      </c>
      <c r="M258" s="17">
        <f t="shared" ref="M258:M321" si="22">$P$10-J258</f>
        <v>20</v>
      </c>
    </row>
    <row r="259" spans="1:13" x14ac:dyDescent="0.2">
      <c r="A259" s="20">
        <v>253.8</v>
      </c>
      <c r="B259" s="20">
        <v>17520</v>
      </c>
      <c r="H259" s="17">
        <v>198</v>
      </c>
      <c r="I259" s="17">
        <v>6127</v>
      </c>
      <c r="J259" s="17">
        <v>3.01</v>
      </c>
      <c r="K259" s="17">
        <f t="shared" si="20"/>
        <v>8781</v>
      </c>
      <c r="L259" s="17">
        <f t="shared" si="21"/>
        <v>47353</v>
      </c>
      <c r="M259" s="17">
        <f t="shared" si="22"/>
        <v>18.880000000000003</v>
      </c>
    </row>
    <row r="260" spans="1:13" x14ac:dyDescent="0.2">
      <c r="A260" s="20">
        <v>253.9</v>
      </c>
      <c r="B260" s="20">
        <v>17660</v>
      </c>
      <c r="H260" s="17">
        <v>198</v>
      </c>
      <c r="I260" s="17">
        <v>792</v>
      </c>
      <c r="J260" s="17">
        <v>0.24</v>
      </c>
      <c r="K260" s="17">
        <f t="shared" si="20"/>
        <v>8781</v>
      </c>
      <c r="L260" s="17">
        <f t="shared" si="21"/>
        <v>52688</v>
      </c>
      <c r="M260" s="17">
        <f t="shared" si="22"/>
        <v>21.650000000000002</v>
      </c>
    </row>
    <row r="261" spans="1:13" x14ac:dyDescent="0.2">
      <c r="A261" s="20">
        <v>254</v>
      </c>
      <c r="B261" s="20">
        <v>17800</v>
      </c>
      <c r="H261" s="17">
        <v>297</v>
      </c>
      <c r="I261" s="17">
        <v>2664</v>
      </c>
      <c r="J261" s="17">
        <v>0.74</v>
      </c>
      <c r="K261" s="17">
        <f t="shared" si="20"/>
        <v>8682</v>
      </c>
      <c r="L261" s="17">
        <f t="shared" si="21"/>
        <v>50816</v>
      </c>
      <c r="M261" s="17">
        <f t="shared" si="22"/>
        <v>21.150000000000002</v>
      </c>
    </row>
    <row r="262" spans="1:13" x14ac:dyDescent="0.2">
      <c r="A262" s="20">
        <v>254.1</v>
      </c>
      <c r="B262" s="20">
        <v>17960</v>
      </c>
      <c r="H262" s="17">
        <v>99</v>
      </c>
      <c r="I262" s="17">
        <v>13850</v>
      </c>
      <c r="J262" s="17">
        <v>5.8</v>
      </c>
      <c r="K262" s="17">
        <f t="shared" si="20"/>
        <v>8880</v>
      </c>
      <c r="L262" s="17">
        <f t="shared" si="21"/>
        <v>39630</v>
      </c>
      <c r="M262" s="17">
        <f t="shared" si="22"/>
        <v>16.09</v>
      </c>
    </row>
    <row r="263" spans="1:13" x14ac:dyDescent="0.2">
      <c r="A263" s="20">
        <v>254.2</v>
      </c>
      <c r="B263" s="20">
        <v>18120</v>
      </c>
      <c r="H263" s="17">
        <v>242</v>
      </c>
      <c r="I263" s="17">
        <v>20594</v>
      </c>
      <c r="J263" s="17">
        <v>6.6</v>
      </c>
      <c r="K263" s="17">
        <f t="shared" si="20"/>
        <v>8737</v>
      </c>
      <c r="L263" s="17">
        <f t="shared" si="21"/>
        <v>32886</v>
      </c>
      <c r="M263" s="17">
        <f t="shared" si="22"/>
        <v>15.290000000000001</v>
      </c>
    </row>
    <row r="264" spans="1:13" x14ac:dyDescent="0.2">
      <c r="A264" s="20">
        <v>254.3</v>
      </c>
      <c r="B264" s="20">
        <v>18280</v>
      </c>
      <c r="H264" s="17">
        <v>198</v>
      </c>
      <c r="I264" s="17">
        <v>15664</v>
      </c>
      <c r="J264" s="17">
        <v>5.55</v>
      </c>
      <c r="K264" s="17">
        <f t="shared" si="20"/>
        <v>8781</v>
      </c>
      <c r="L264" s="17">
        <f t="shared" si="21"/>
        <v>37816</v>
      </c>
      <c r="M264" s="17">
        <f t="shared" si="22"/>
        <v>16.34</v>
      </c>
    </row>
    <row r="265" spans="1:13" x14ac:dyDescent="0.2">
      <c r="A265" s="20">
        <v>254.4</v>
      </c>
      <c r="B265" s="20">
        <v>18440</v>
      </c>
      <c r="H265" s="17">
        <v>4109</v>
      </c>
      <c r="I265" s="17">
        <v>14503</v>
      </c>
      <c r="J265" s="17">
        <v>1.24</v>
      </c>
      <c r="K265" s="17">
        <f t="shared" si="20"/>
        <v>4870</v>
      </c>
      <c r="L265" s="17">
        <f t="shared" si="21"/>
        <v>38977</v>
      </c>
      <c r="M265" s="17">
        <f t="shared" si="22"/>
        <v>20.650000000000002</v>
      </c>
    </row>
    <row r="266" spans="1:13" x14ac:dyDescent="0.2">
      <c r="A266" s="20">
        <v>254.5</v>
      </c>
      <c r="B266" s="20">
        <v>18600</v>
      </c>
      <c r="H266" s="17">
        <v>2482</v>
      </c>
      <c r="I266" s="17">
        <v>2375</v>
      </c>
      <c r="J266" s="17">
        <v>1.01</v>
      </c>
      <c r="K266" s="17">
        <f t="shared" si="20"/>
        <v>6497</v>
      </c>
      <c r="L266" s="17">
        <f t="shared" si="21"/>
        <v>51105</v>
      </c>
      <c r="M266" s="17">
        <f t="shared" si="22"/>
        <v>20.88</v>
      </c>
    </row>
    <row r="267" spans="1:13" x14ac:dyDescent="0.2">
      <c r="A267" s="20">
        <v>254.6</v>
      </c>
      <c r="B267" s="20">
        <v>18760</v>
      </c>
      <c r="H267" s="17">
        <v>253</v>
      </c>
      <c r="I267" s="17">
        <v>1885</v>
      </c>
      <c r="J267" s="17">
        <v>0.38</v>
      </c>
      <c r="K267" s="17">
        <f t="shared" si="20"/>
        <v>8726</v>
      </c>
      <c r="L267" s="17">
        <f t="shared" si="21"/>
        <v>51595</v>
      </c>
      <c r="M267" s="17">
        <f t="shared" si="22"/>
        <v>21.51</v>
      </c>
    </row>
    <row r="268" spans="1:13" x14ac:dyDescent="0.2">
      <c r="A268" s="20">
        <v>254.7</v>
      </c>
      <c r="B268" s="20">
        <v>18920</v>
      </c>
      <c r="H268" s="17">
        <v>1862</v>
      </c>
      <c r="I268" s="17">
        <v>22053</v>
      </c>
      <c r="J268" s="17">
        <v>7.03</v>
      </c>
      <c r="K268" s="17">
        <f t="shared" si="20"/>
        <v>7117</v>
      </c>
      <c r="L268" s="17">
        <f t="shared" si="21"/>
        <v>31427</v>
      </c>
      <c r="M268" s="17">
        <f t="shared" si="22"/>
        <v>14.86</v>
      </c>
    </row>
    <row r="269" spans="1:13" x14ac:dyDescent="0.2">
      <c r="A269" s="20">
        <v>254.8</v>
      </c>
      <c r="B269" s="20">
        <v>19080</v>
      </c>
      <c r="H269" s="17">
        <v>132</v>
      </c>
      <c r="I269" s="17">
        <v>5004</v>
      </c>
      <c r="J269" s="17">
        <v>1.39</v>
      </c>
      <c r="K269" s="17">
        <f t="shared" si="20"/>
        <v>8847</v>
      </c>
      <c r="L269" s="17">
        <f t="shared" si="21"/>
        <v>48476</v>
      </c>
      <c r="M269" s="17">
        <f t="shared" si="22"/>
        <v>20.5</v>
      </c>
    </row>
    <row r="270" spans="1:13" x14ac:dyDescent="0.2">
      <c r="A270" s="20">
        <v>254.9</v>
      </c>
      <c r="B270" s="20">
        <v>19240</v>
      </c>
      <c r="H270" s="17">
        <v>66</v>
      </c>
      <c r="I270" s="17">
        <v>7192</v>
      </c>
      <c r="J270" s="17">
        <v>3.09</v>
      </c>
      <c r="K270" s="17">
        <f t="shared" si="20"/>
        <v>8913</v>
      </c>
      <c r="L270" s="17">
        <f t="shared" si="21"/>
        <v>46288</v>
      </c>
      <c r="M270" s="17">
        <f t="shared" si="22"/>
        <v>18.8</v>
      </c>
    </row>
    <row r="271" spans="1:13" x14ac:dyDescent="0.2">
      <c r="A271" s="20">
        <v>255</v>
      </c>
      <c r="B271" s="20">
        <v>19400</v>
      </c>
      <c r="H271" s="17">
        <v>231</v>
      </c>
      <c r="I271" s="17">
        <v>6838</v>
      </c>
      <c r="J271" s="17">
        <v>2.23</v>
      </c>
      <c r="K271" s="17">
        <f t="shared" si="20"/>
        <v>8748</v>
      </c>
      <c r="L271" s="17">
        <f t="shared" si="21"/>
        <v>46642</v>
      </c>
      <c r="M271" s="17">
        <f t="shared" si="22"/>
        <v>19.66</v>
      </c>
    </row>
    <row r="272" spans="1:13" x14ac:dyDescent="0.2">
      <c r="A272" s="20">
        <v>255.1</v>
      </c>
      <c r="B272" s="20">
        <v>19560</v>
      </c>
      <c r="H272" s="17">
        <v>33</v>
      </c>
      <c r="I272" s="17">
        <v>16620</v>
      </c>
      <c r="J272" s="17">
        <v>4.7</v>
      </c>
      <c r="K272" s="17">
        <f t="shared" si="20"/>
        <v>8946</v>
      </c>
      <c r="L272" s="17">
        <f t="shared" si="21"/>
        <v>36860</v>
      </c>
      <c r="M272" s="17">
        <f t="shared" si="22"/>
        <v>17.190000000000001</v>
      </c>
    </row>
    <row r="273" spans="1:13" x14ac:dyDescent="0.2">
      <c r="A273" s="20">
        <v>255.2</v>
      </c>
      <c r="B273" s="20">
        <v>19720</v>
      </c>
      <c r="H273" s="17">
        <v>231</v>
      </c>
      <c r="I273" s="17">
        <v>9203</v>
      </c>
      <c r="J273" s="17">
        <v>2.91</v>
      </c>
      <c r="K273" s="17">
        <f t="shared" si="20"/>
        <v>8748</v>
      </c>
      <c r="L273" s="17">
        <f t="shared" si="21"/>
        <v>44277</v>
      </c>
      <c r="M273" s="17">
        <f t="shared" si="22"/>
        <v>18.98</v>
      </c>
    </row>
    <row r="274" spans="1:13" x14ac:dyDescent="0.2">
      <c r="A274" s="20">
        <v>255.3</v>
      </c>
      <c r="B274" s="20">
        <v>19880</v>
      </c>
      <c r="H274" s="17">
        <v>110</v>
      </c>
      <c r="I274" s="17">
        <v>32977</v>
      </c>
      <c r="J274" s="17">
        <v>20.45</v>
      </c>
      <c r="K274" s="17">
        <f t="shared" si="20"/>
        <v>8869</v>
      </c>
      <c r="L274" s="17">
        <f t="shared" si="21"/>
        <v>20503</v>
      </c>
      <c r="M274" s="17">
        <f t="shared" si="22"/>
        <v>1.4400000000000013</v>
      </c>
    </row>
    <row r="275" spans="1:13" x14ac:dyDescent="0.2">
      <c r="A275" s="20">
        <v>255.4</v>
      </c>
      <c r="B275" s="20">
        <v>20040</v>
      </c>
      <c r="H275" s="17">
        <v>758</v>
      </c>
      <c r="I275" s="17">
        <v>10664</v>
      </c>
      <c r="J275" s="17">
        <v>2.4900000000000002</v>
      </c>
      <c r="K275" s="17">
        <f t="shared" si="20"/>
        <v>8221</v>
      </c>
      <c r="L275" s="17">
        <f t="shared" si="21"/>
        <v>42816</v>
      </c>
      <c r="M275" s="17">
        <f t="shared" si="22"/>
        <v>19.399999999999999</v>
      </c>
    </row>
    <row r="276" spans="1:13" x14ac:dyDescent="0.2">
      <c r="A276" s="20">
        <v>255.5</v>
      </c>
      <c r="B276" s="20">
        <v>20200</v>
      </c>
      <c r="H276" s="17">
        <v>110</v>
      </c>
      <c r="I276" s="17">
        <v>27269</v>
      </c>
      <c r="J276" s="17">
        <v>9.9700000000000006</v>
      </c>
      <c r="K276" s="17">
        <f t="shared" si="20"/>
        <v>8869</v>
      </c>
      <c r="L276" s="17">
        <f t="shared" si="21"/>
        <v>26211</v>
      </c>
      <c r="M276" s="17">
        <f t="shared" si="22"/>
        <v>11.92</v>
      </c>
    </row>
    <row r="277" spans="1:13" x14ac:dyDescent="0.2">
      <c r="A277" s="20">
        <v>255.6</v>
      </c>
      <c r="B277" s="20">
        <v>20360</v>
      </c>
      <c r="H277" s="17">
        <v>220</v>
      </c>
      <c r="I277" s="17">
        <v>9288</v>
      </c>
      <c r="J277" s="17">
        <v>2.59</v>
      </c>
      <c r="K277" s="17">
        <f t="shared" si="20"/>
        <v>8759</v>
      </c>
      <c r="L277" s="17">
        <f t="shared" si="21"/>
        <v>44192</v>
      </c>
      <c r="M277" s="17">
        <f t="shared" si="22"/>
        <v>19.3</v>
      </c>
    </row>
    <row r="278" spans="1:13" x14ac:dyDescent="0.2">
      <c r="A278" s="20">
        <v>255.7</v>
      </c>
      <c r="B278" s="20">
        <v>20520</v>
      </c>
      <c r="H278" s="17">
        <v>1010</v>
      </c>
      <c r="I278" s="17">
        <v>14867</v>
      </c>
      <c r="J278" s="17">
        <v>4.53</v>
      </c>
      <c r="K278" s="17">
        <f t="shared" si="20"/>
        <v>7969</v>
      </c>
      <c r="L278" s="17">
        <f t="shared" si="21"/>
        <v>38613</v>
      </c>
      <c r="M278" s="17">
        <f t="shared" si="22"/>
        <v>17.36</v>
      </c>
    </row>
    <row r="279" spans="1:13" x14ac:dyDescent="0.2">
      <c r="A279" s="20">
        <v>255.8</v>
      </c>
      <c r="B279" s="20">
        <v>20680</v>
      </c>
      <c r="H279" s="17">
        <v>572</v>
      </c>
      <c r="I279" s="17">
        <v>22165</v>
      </c>
      <c r="J279" s="17">
        <v>7.95</v>
      </c>
      <c r="K279" s="17">
        <f t="shared" si="20"/>
        <v>8407</v>
      </c>
      <c r="L279" s="17">
        <f t="shared" si="21"/>
        <v>31315</v>
      </c>
      <c r="M279" s="17">
        <f t="shared" si="22"/>
        <v>13.940000000000001</v>
      </c>
    </row>
    <row r="280" spans="1:13" x14ac:dyDescent="0.2">
      <c r="A280" s="20">
        <v>255.9</v>
      </c>
      <c r="B280" s="20">
        <v>20840</v>
      </c>
      <c r="H280" s="17">
        <v>44</v>
      </c>
      <c r="I280" s="17">
        <v>19749</v>
      </c>
      <c r="J280" s="17">
        <v>7.6</v>
      </c>
      <c r="K280" s="17">
        <f t="shared" si="20"/>
        <v>8935</v>
      </c>
      <c r="L280" s="17">
        <f t="shared" si="21"/>
        <v>33731</v>
      </c>
      <c r="M280" s="17">
        <f t="shared" si="22"/>
        <v>14.290000000000001</v>
      </c>
    </row>
    <row r="281" spans="1:13" x14ac:dyDescent="0.2">
      <c r="A281" s="20">
        <v>256</v>
      </c>
      <c r="B281" s="20">
        <v>21000</v>
      </c>
      <c r="H281" s="17">
        <v>989</v>
      </c>
      <c r="I281" s="17">
        <v>175</v>
      </c>
      <c r="J281" s="17">
        <v>0.1</v>
      </c>
      <c r="K281" s="17">
        <f t="shared" si="20"/>
        <v>7990</v>
      </c>
      <c r="L281" s="17">
        <f t="shared" si="21"/>
        <v>53305</v>
      </c>
      <c r="M281" s="17">
        <f t="shared" si="22"/>
        <v>21.79</v>
      </c>
    </row>
    <row r="282" spans="1:13" x14ac:dyDescent="0.2">
      <c r="A282" s="20">
        <v>256.10000000000002</v>
      </c>
      <c r="B282" s="20">
        <v>21160</v>
      </c>
      <c r="H282" s="17">
        <v>1830</v>
      </c>
      <c r="I282" s="17">
        <v>2485</v>
      </c>
      <c r="J282" s="17">
        <v>0.68</v>
      </c>
      <c r="K282" s="17">
        <f t="shared" si="20"/>
        <v>7149</v>
      </c>
      <c r="L282" s="17">
        <f t="shared" si="21"/>
        <v>50995</v>
      </c>
      <c r="M282" s="17">
        <f t="shared" si="22"/>
        <v>21.21</v>
      </c>
    </row>
    <row r="283" spans="1:13" x14ac:dyDescent="0.2">
      <c r="A283" s="20">
        <v>256.2</v>
      </c>
      <c r="B283" s="20">
        <v>21320</v>
      </c>
      <c r="H283" s="17">
        <v>880</v>
      </c>
      <c r="I283" s="17">
        <v>20098</v>
      </c>
      <c r="J283" s="17">
        <v>6.78</v>
      </c>
      <c r="K283" s="17">
        <f t="shared" si="20"/>
        <v>8099</v>
      </c>
      <c r="L283" s="17">
        <f t="shared" si="21"/>
        <v>33382</v>
      </c>
      <c r="M283" s="17">
        <f t="shared" si="22"/>
        <v>15.11</v>
      </c>
    </row>
    <row r="284" spans="1:13" x14ac:dyDescent="0.2">
      <c r="A284" s="20">
        <v>256.3</v>
      </c>
      <c r="B284" s="20">
        <v>21480</v>
      </c>
      <c r="H284" s="17">
        <v>1924</v>
      </c>
      <c r="I284" s="17">
        <v>0</v>
      </c>
      <c r="J284" s="17">
        <v>0.62</v>
      </c>
      <c r="K284" s="17">
        <f t="shared" si="20"/>
        <v>7055</v>
      </c>
      <c r="L284" s="17">
        <f t="shared" si="21"/>
        <v>53480</v>
      </c>
      <c r="M284" s="17">
        <f t="shared" si="22"/>
        <v>21.27</v>
      </c>
    </row>
    <row r="285" spans="1:13" x14ac:dyDescent="0.2">
      <c r="A285" s="20">
        <v>256.39999999999998</v>
      </c>
      <c r="B285" s="20">
        <v>21640</v>
      </c>
      <c r="H285" s="17">
        <v>3518</v>
      </c>
      <c r="I285" s="17">
        <v>350</v>
      </c>
      <c r="J285" s="17">
        <v>1.31</v>
      </c>
      <c r="K285" s="17">
        <f t="shared" si="20"/>
        <v>5461</v>
      </c>
      <c r="L285" s="17">
        <f t="shared" si="21"/>
        <v>53130</v>
      </c>
      <c r="M285" s="17">
        <f t="shared" si="22"/>
        <v>20.580000000000002</v>
      </c>
    </row>
    <row r="286" spans="1:13" x14ac:dyDescent="0.2">
      <c r="A286" s="20">
        <v>256.5</v>
      </c>
      <c r="B286" s="20">
        <v>21800</v>
      </c>
      <c r="H286" s="17">
        <v>220</v>
      </c>
      <c r="I286" s="17">
        <v>9580</v>
      </c>
      <c r="J286" s="17">
        <v>3.58</v>
      </c>
      <c r="K286" s="17">
        <f t="shared" si="20"/>
        <v>8759</v>
      </c>
      <c r="L286" s="17">
        <f t="shared" si="21"/>
        <v>43900</v>
      </c>
      <c r="M286" s="17">
        <f t="shared" si="22"/>
        <v>18.310000000000002</v>
      </c>
    </row>
    <row r="287" spans="1:13" x14ac:dyDescent="0.2">
      <c r="A287" s="20">
        <v>256.60000000000002</v>
      </c>
      <c r="B287" s="20">
        <v>21960</v>
      </c>
      <c r="H287" s="17">
        <v>616</v>
      </c>
      <c r="I287" s="17">
        <v>29515</v>
      </c>
      <c r="J287" s="17">
        <v>8.42</v>
      </c>
      <c r="K287" s="17">
        <f t="shared" si="20"/>
        <v>8363</v>
      </c>
      <c r="L287" s="17">
        <f t="shared" si="21"/>
        <v>23965</v>
      </c>
      <c r="M287" s="17">
        <f t="shared" si="22"/>
        <v>13.47</v>
      </c>
    </row>
    <row r="288" spans="1:13" x14ac:dyDescent="0.2">
      <c r="A288" s="20">
        <v>256.7</v>
      </c>
      <c r="B288" s="20">
        <v>22120</v>
      </c>
      <c r="H288" s="17">
        <v>4989</v>
      </c>
      <c r="I288" s="17">
        <v>22628</v>
      </c>
      <c r="J288" s="17">
        <v>6.85</v>
      </c>
      <c r="K288" s="17">
        <f t="shared" si="20"/>
        <v>3990</v>
      </c>
      <c r="L288" s="17">
        <f t="shared" si="21"/>
        <v>30852</v>
      </c>
      <c r="M288" s="17">
        <f t="shared" si="22"/>
        <v>15.040000000000001</v>
      </c>
    </row>
    <row r="289" spans="1:13" x14ac:dyDescent="0.2">
      <c r="A289" s="20">
        <v>256.8</v>
      </c>
      <c r="B289" s="20">
        <v>22280</v>
      </c>
      <c r="H289" s="17">
        <v>1231</v>
      </c>
      <c r="I289" s="17">
        <v>19578</v>
      </c>
      <c r="J289" s="17">
        <v>6.04</v>
      </c>
      <c r="K289" s="17">
        <f t="shared" si="20"/>
        <v>7748</v>
      </c>
      <c r="L289" s="17">
        <f t="shared" si="21"/>
        <v>33902</v>
      </c>
      <c r="M289" s="17">
        <f t="shared" si="22"/>
        <v>15.850000000000001</v>
      </c>
    </row>
    <row r="290" spans="1:13" x14ac:dyDescent="0.2">
      <c r="A290" s="20">
        <v>256.89999999999998</v>
      </c>
      <c r="B290" s="20">
        <v>22440</v>
      </c>
      <c r="H290" s="17">
        <v>1803</v>
      </c>
      <c r="I290" s="17">
        <v>10024</v>
      </c>
      <c r="J290" s="17">
        <v>2.4300000000000002</v>
      </c>
      <c r="K290" s="17">
        <f t="shared" si="20"/>
        <v>7176</v>
      </c>
      <c r="L290" s="17">
        <f t="shared" si="21"/>
        <v>43456</v>
      </c>
      <c r="M290" s="17">
        <f t="shared" si="22"/>
        <v>19.46</v>
      </c>
    </row>
    <row r="291" spans="1:13" x14ac:dyDescent="0.2">
      <c r="A291" s="20">
        <v>257</v>
      </c>
      <c r="B291" s="20">
        <v>22600</v>
      </c>
      <c r="H291" s="17">
        <v>1209</v>
      </c>
      <c r="I291" s="17">
        <v>805</v>
      </c>
      <c r="J291" s="17">
        <v>0.23</v>
      </c>
      <c r="K291" s="17">
        <f t="shared" si="20"/>
        <v>7770</v>
      </c>
      <c r="L291" s="17">
        <f t="shared" si="21"/>
        <v>52675</v>
      </c>
      <c r="M291" s="17">
        <f t="shared" si="22"/>
        <v>21.66</v>
      </c>
    </row>
    <row r="292" spans="1:13" x14ac:dyDescent="0.2">
      <c r="A292" s="20">
        <v>257.10000000000002</v>
      </c>
      <c r="B292" s="20">
        <v>22770</v>
      </c>
      <c r="H292" s="17">
        <v>3614</v>
      </c>
      <c r="I292" s="17">
        <v>1190</v>
      </c>
      <c r="J292" s="17">
        <v>0.71</v>
      </c>
      <c r="K292" s="17">
        <f t="shared" si="20"/>
        <v>5365</v>
      </c>
      <c r="L292" s="17">
        <f t="shared" si="21"/>
        <v>52290</v>
      </c>
      <c r="M292" s="17">
        <f t="shared" si="22"/>
        <v>21.18</v>
      </c>
    </row>
    <row r="293" spans="1:13" x14ac:dyDescent="0.2">
      <c r="A293" s="20">
        <v>257.2</v>
      </c>
      <c r="B293" s="20">
        <v>22940</v>
      </c>
      <c r="H293" s="17">
        <v>769</v>
      </c>
      <c r="I293" s="17">
        <v>11371</v>
      </c>
      <c r="J293" s="17">
        <v>3.25</v>
      </c>
      <c r="K293" s="17">
        <f t="shared" si="20"/>
        <v>8210</v>
      </c>
      <c r="L293" s="17">
        <f t="shared" si="21"/>
        <v>42109</v>
      </c>
      <c r="M293" s="17">
        <f t="shared" si="22"/>
        <v>18.64</v>
      </c>
    </row>
    <row r="294" spans="1:13" x14ac:dyDescent="0.2">
      <c r="A294" s="20">
        <v>257.3</v>
      </c>
      <c r="B294" s="20">
        <v>23110</v>
      </c>
      <c r="H294" s="17">
        <v>550</v>
      </c>
      <c r="I294" s="17">
        <v>9908</v>
      </c>
      <c r="J294" s="17">
        <v>2.99</v>
      </c>
      <c r="K294" s="17">
        <f t="shared" si="20"/>
        <v>8429</v>
      </c>
      <c r="L294" s="17">
        <f t="shared" si="21"/>
        <v>43572</v>
      </c>
      <c r="M294" s="17">
        <f t="shared" si="22"/>
        <v>18.899999999999999</v>
      </c>
    </row>
    <row r="295" spans="1:13" x14ac:dyDescent="0.2">
      <c r="A295" s="20">
        <v>257.39999999999998</v>
      </c>
      <c r="B295" s="20">
        <v>23280</v>
      </c>
      <c r="H295" s="17">
        <v>2726</v>
      </c>
      <c r="I295" s="17">
        <v>24054</v>
      </c>
      <c r="J295" s="17">
        <v>8.4600000000000009</v>
      </c>
      <c r="K295" s="17">
        <f t="shared" si="20"/>
        <v>6253</v>
      </c>
      <c r="L295" s="17">
        <f t="shared" si="21"/>
        <v>29426</v>
      </c>
      <c r="M295" s="17">
        <f t="shared" si="22"/>
        <v>13.43</v>
      </c>
    </row>
    <row r="296" spans="1:13" x14ac:dyDescent="0.2">
      <c r="A296" s="20">
        <v>257.5</v>
      </c>
      <c r="B296" s="20">
        <v>23450</v>
      </c>
      <c r="H296" s="17">
        <v>220</v>
      </c>
      <c r="I296" s="17">
        <v>8077</v>
      </c>
      <c r="J296" s="17">
        <v>2.42</v>
      </c>
      <c r="K296" s="17">
        <f t="shared" si="20"/>
        <v>8759</v>
      </c>
      <c r="L296" s="17">
        <f t="shared" si="21"/>
        <v>45403</v>
      </c>
      <c r="M296" s="17">
        <f t="shared" si="22"/>
        <v>19.47</v>
      </c>
    </row>
    <row r="297" spans="1:13" x14ac:dyDescent="0.2">
      <c r="A297" s="20">
        <v>257.60000000000002</v>
      </c>
      <c r="B297" s="20">
        <v>23620</v>
      </c>
      <c r="H297" s="17">
        <v>165</v>
      </c>
      <c r="I297" s="17">
        <v>7316</v>
      </c>
      <c r="J297" s="17">
        <v>4.1399999999999997</v>
      </c>
      <c r="K297" s="17">
        <f t="shared" si="20"/>
        <v>8814</v>
      </c>
      <c r="L297" s="17">
        <f t="shared" si="21"/>
        <v>46164</v>
      </c>
      <c r="M297" s="17">
        <f t="shared" si="22"/>
        <v>17.75</v>
      </c>
    </row>
    <row r="298" spans="1:13" x14ac:dyDescent="0.2">
      <c r="A298" s="20">
        <v>257.7</v>
      </c>
      <c r="B298" s="20">
        <v>23790</v>
      </c>
      <c r="H298" s="17">
        <v>649</v>
      </c>
      <c r="I298" s="17">
        <v>630</v>
      </c>
      <c r="J298" s="17">
        <v>0.18</v>
      </c>
      <c r="K298" s="17">
        <f t="shared" si="20"/>
        <v>8330</v>
      </c>
      <c r="L298" s="17">
        <f t="shared" si="21"/>
        <v>52850</v>
      </c>
      <c r="M298" s="17">
        <f t="shared" si="22"/>
        <v>21.71</v>
      </c>
    </row>
    <row r="299" spans="1:13" x14ac:dyDescent="0.2">
      <c r="A299" s="20">
        <v>257.8</v>
      </c>
      <c r="B299" s="20">
        <v>23960</v>
      </c>
      <c r="H299" s="17">
        <v>33</v>
      </c>
      <c r="I299" s="17">
        <v>27506</v>
      </c>
      <c r="J299" s="17">
        <v>14.73</v>
      </c>
      <c r="K299" s="17">
        <f t="shared" si="20"/>
        <v>8946</v>
      </c>
      <c r="L299" s="17">
        <f t="shared" si="21"/>
        <v>25974</v>
      </c>
      <c r="M299" s="17">
        <f t="shared" si="22"/>
        <v>7.16</v>
      </c>
    </row>
    <row r="300" spans="1:13" x14ac:dyDescent="0.2">
      <c r="A300" s="20">
        <v>257.89999999999998</v>
      </c>
      <c r="B300" s="20">
        <v>24130</v>
      </c>
      <c r="H300" s="17">
        <v>1836</v>
      </c>
      <c r="I300" s="17">
        <v>0</v>
      </c>
      <c r="J300" s="17">
        <v>0.87</v>
      </c>
      <c r="K300" s="17">
        <f t="shared" si="20"/>
        <v>7143</v>
      </c>
      <c r="L300" s="17">
        <f t="shared" si="21"/>
        <v>53480</v>
      </c>
      <c r="M300" s="17">
        <f t="shared" si="22"/>
        <v>21.02</v>
      </c>
    </row>
    <row r="301" spans="1:13" x14ac:dyDescent="0.2">
      <c r="A301" s="20">
        <v>258</v>
      </c>
      <c r="B301" s="20">
        <v>24300</v>
      </c>
      <c r="H301" s="17">
        <v>2184</v>
      </c>
      <c r="I301" s="17">
        <v>611</v>
      </c>
      <c r="J301" s="17">
        <v>0.08</v>
      </c>
      <c r="K301" s="17">
        <f t="shared" si="20"/>
        <v>6795</v>
      </c>
      <c r="L301" s="17">
        <f t="shared" si="21"/>
        <v>52869</v>
      </c>
      <c r="M301" s="17">
        <f t="shared" si="22"/>
        <v>21.810000000000002</v>
      </c>
    </row>
    <row r="302" spans="1:13" x14ac:dyDescent="0.2">
      <c r="A302" s="20">
        <v>258.10000000000002</v>
      </c>
      <c r="B302" s="20">
        <v>24490</v>
      </c>
      <c r="H302" s="17">
        <v>1141</v>
      </c>
      <c r="I302" s="17">
        <v>648</v>
      </c>
      <c r="J302" s="17">
        <v>0.32</v>
      </c>
      <c r="K302" s="17">
        <f t="shared" si="20"/>
        <v>7838</v>
      </c>
      <c r="L302" s="17">
        <f t="shared" si="21"/>
        <v>52832</v>
      </c>
      <c r="M302" s="17">
        <f t="shared" si="22"/>
        <v>21.57</v>
      </c>
    </row>
    <row r="303" spans="1:13" x14ac:dyDescent="0.2">
      <c r="A303" s="20">
        <v>258.2</v>
      </c>
      <c r="B303" s="20">
        <v>24680</v>
      </c>
      <c r="H303" s="17">
        <v>1462</v>
      </c>
      <c r="I303" s="17">
        <v>0</v>
      </c>
      <c r="J303" s="17">
        <v>0.21</v>
      </c>
      <c r="K303" s="17">
        <f t="shared" si="20"/>
        <v>7517</v>
      </c>
      <c r="L303" s="17">
        <f t="shared" si="21"/>
        <v>53480</v>
      </c>
      <c r="M303" s="17">
        <f t="shared" si="22"/>
        <v>21.68</v>
      </c>
    </row>
    <row r="304" spans="1:13" x14ac:dyDescent="0.2">
      <c r="A304" s="20">
        <v>258.3</v>
      </c>
      <c r="B304" s="20">
        <v>24870</v>
      </c>
      <c r="H304" s="17">
        <v>5077</v>
      </c>
      <c r="I304" s="17">
        <v>53480</v>
      </c>
      <c r="J304" s="17">
        <v>18.16</v>
      </c>
      <c r="K304" s="17">
        <f t="shared" si="20"/>
        <v>3902</v>
      </c>
      <c r="L304" s="17">
        <f t="shared" si="21"/>
        <v>0</v>
      </c>
      <c r="M304" s="17">
        <f t="shared" si="22"/>
        <v>3.7300000000000004</v>
      </c>
    </row>
    <row r="305" spans="1:13" x14ac:dyDescent="0.2">
      <c r="A305" s="20">
        <v>258.39999999999998</v>
      </c>
      <c r="B305" s="20">
        <v>25060</v>
      </c>
      <c r="H305" s="17">
        <v>352</v>
      </c>
      <c r="I305" s="17">
        <v>979</v>
      </c>
      <c r="J305" s="17">
        <v>0.04</v>
      </c>
      <c r="K305" s="17">
        <f t="shared" si="20"/>
        <v>8627</v>
      </c>
      <c r="L305" s="17">
        <f t="shared" si="21"/>
        <v>52501</v>
      </c>
      <c r="M305" s="17">
        <f t="shared" si="22"/>
        <v>21.85</v>
      </c>
    </row>
    <row r="306" spans="1:13" x14ac:dyDescent="0.2">
      <c r="A306" s="20">
        <v>258.5</v>
      </c>
      <c r="B306" s="20">
        <v>25250</v>
      </c>
      <c r="H306" s="17">
        <v>528</v>
      </c>
      <c r="I306" s="17">
        <v>0</v>
      </c>
      <c r="J306" s="17">
        <v>0.09</v>
      </c>
      <c r="K306" s="17">
        <f t="shared" si="20"/>
        <v>8451</v>
      </c>
      <c r="L306" s="17">
        <f t="shared" si="21"/>
        <v>53480</v>
      </c>
      <c r="M306" s="17">
        <f t="shared" si="22"/>
        <v>21.8</v>
      </c>
    </row>
    <row r="307" spans="1:13" x14ac:dyDescent="0.2">
      <c r="A307" s="20">
        <v>258.60000000000002</v>
      </c>
      <c r="B307" s="20">
        <v>25440</v>
      </c>
      <c r="H307" s="17">
        <v>945</v>
      </c>
      <c r="I307" s="17">
        <v>2029</v>
      </c>
      <c r="J307" s="17">
        <v>0.13</v>
      </c>
      <c r="K307" s="17">
        <f t="shared" si="20"/>
        <v>8034</v>
      </c>
      <c r="L307" s="17">
        <f t="shared" si="21"/>
        <v>51451</v>
      </c>
      <c r="M307" s="17">
        <f t="shared" si="22"/>
        <v>21.76</v>
      </c>
    </row>
    <row r="308" spans="1:13" x14ac:dyDescent="0.2">
      <c r="A308" s="20">
        <v>258.7</v>
      </c>
      <c r="B308" s="20">
        <v>25630</v>
      </c>
      <c r="H308" s="17">
        <v>1308</v>
      </c>
      <c r="I308" s="17">
        <v>105</v>
      </c>
      <c r="J308" s="17">
        <v>0.03</v>
      </c>
      <c r="K308" s="17">
        <f t="shared" si="20"/>
        <v>7671</v>
      </c>
      <c r="L308" s="17">
        <f t="shared" si="21"/>
        <v>53375</v>
      </c>
      <c r="M308" s="17">
        <f t="shared" si="22"/>
        <v>21.86</v>
      </c>
    </row>
    <row r="309" spans="1:13" x14ac:dyDescent="0.2">
      <c r="A309" s="20">
        <v>258.8</v>
      </c>
      <c r="B309" s="20">
        <v>25820</v>
      </c>
      <c r="H309" s="17">
        <v>923</v>
      </c>
      <c r="I309" s="17">
        <v>0</v>
      </c>
      <c r="J309" s="17">
        <v>0.11</v>
      </c>
      <c r="K309" s="17">
        <f t="shared" si="20"/>
        <v>8056</v>
      </c>
      <c r="L309" s="17">
        <f t="shared" si="21"/>
        <v>53480</v>
      </c>
      <c r="M309" s="17">
        <f t="shared" si="22"/>
        <v>21.78</v>
      </c>
    </row>
    <row r="310" spans="1:13" x14ac:dyDescent="0.2">
      <c r="A310" s="20">
        <v>258.89999999999998</v>
      </c>
      <c r="B310" s="20">
        <v>26010</v>
      </c>
      <c r="H310" s="17">
        <v>1341</v>
      </c>
      <c r="I310" s="17">
        <v>0</v>
      </c>
      <c r="J310" s="17">
        <v>0.63</v>
      </c>
      <c r="K310" s="17">
        <f t="shared" si="20"/>
        <v>7638</v>
      </c>
      <c r="L310" s="17">
        <f t="shared" si="21"/>
        <v>53480</v>
      </c>
      <c r="M310" s="17">
        <f t="shared" si="22"/>
        <v>21.26</v>
      </c>
    </row>
    <row r="311" spans="1:13" x14ac:dyDescent="0.2">
      <c r="A311" s="20">
        <v>259</v>
      </c>
      <c r="B311" s="20">
        <v>26200</v>
      </c>
      <c r="H311" s="17">
        <v>33</v>
      </c>
      <c r="I311" s="17">
        <v>9312</v>
      </c>
      <c r="J311" s="17">
        <v>5.45</v>
      </c>
      <c r="K311" s="17">
        <f t="shared" si="20"/>
        <v>8946</v>
      </c>
      <c r="L311" s="17">
        <f t="shared" si="21"/>
        <v>44168</v>
      </c>
      <c r="M311" s="17">
        <f t="shared" si="22"/>
        <v>16.440000000000001</v>
      </c>
    </row>
    <row r="312" spans="1:13" x14ac:dyDescent="0.2">
      <c r="A312" s="20">
        <v>259.10000000000002</v>
      </c>
      <c r="B312" s="20">
        <v>26400</v>
      </c>
      <c r="H312" s="17">
        <v>33</v>
      </c>
      <c r="I312" s="17">
        <v>14998</v>
      </c>
      <c r="J312" s="17">
        <v>8.17</v>
      </c>
      <c r="K312" s="17">
        <f t="shared" si="20"/>
        <v>8946</v>
      </c>
      <c r="L312" s="17">
        <f t="shared" si="21"/>
        <v>38482</v>
      </c>
      <c r="M312" s="17">
        <f t="shared" si="22"/>
        <v>13.72</v>
      </c>
    </row>
    <row r="313" spans="1:13" x14ac:dyDescent="0.2">
      <c r="A313" s="20">
        <v>259.2</v>
      </c>
      <c r="B313" s="20">
        <v>26600</v>
      </c>
      <c r="H313" s="17">
        <v>33</v>
      </c>
      <c r="I313" s="17">
        <v>12735</v>
      </c>
      <c r="J313" s="17">
        <v>7.05</v>
      </c>
      <c r="K313" s="17">
        <f t="shared" si="20"/>
        <v>8946</v>
      </c>
      <c r="L313" s="17">
        <f t="shared" si="21"/>
        <v>40745</v>
      </c>
      <c r="M313" s="17">
        <f t="shared" si="22"/>
        <v>14.84</v>
      </c>
    </row>
    <row r="314" spans="1:13" x14ac:dyDescent="0.2">
      <c r="A314" s="20">
        <v>259.3</v>
      </c>
      <c r="B314" s="20">
        <v>26800</v>
      </c>
      <c r="H314" s="17">
        <v>242</v>
      </c>
      <c r="I314" s="17">
        <v>9355</v>
      </c>
      <c r="J314" s="17">
        <v>4.1500000000000004</v>
      </c>
      <c r="K314" s="17">
        <f t="shared" si="20"/>
        <v>8737</v>
      </c>
      <c r="L314" s="17">
        <f t="shared" si="21"/>
        <v>44125</v>
      </c>
      <c r="M314" s="17">
        <f t="shared" si="22"/>
        <v>17.740000000000002</v>
      </c>
    </row>
    <row r="315" spans="1:13" x14ac:dyDescent="0.2">
      <c r="A315" s="20">
        <v>259.39999999999998</v>
      </c>
      <c r="B315" s="20">
        <v>27000</v>
      </c>
      <c r="H315" s="17">
        <v>231</v>
      </c>
      <c r="I315" s="17">
        <v>17620</v>
      </c>
      <c r="J315" s="17">
        <v>5.68</v>
      </c>
      <c r="K315" s="17">
        <f t="shared" si="20"/>
        <v>8748</v>
      </c>
      <c r="L315" s="17">
        <f t="shared" si="21"/>
        <v>35860</v>
      </c>
      <c r="M315" s="17">
        <f t="shared" si="22"/>
        <v>16.21</v>
      </c>
    </row>
    <row r="316" spans="1:13" x14ac:dyDescent="0.2">
      <c r="A316" s="20">
        <v>259.5</v>
      </c>
      <c r="B316" s="20">
        <v>27200</v>
      </c>
      <c r="H316" s="17">
        <v>956</v>
      </c>
      <c r="I316" s="17">
        <v>1079</v>
      </c>
      <c r="J316" s="17">
        <v>0.22</v>
      </c>
      <c r="K316" s="17">
        <f t="shared" si="20"/>
        <v>8023</v>
      </c>
      <c r="L316" s="17">
        <f t="shared" si="21"/>
        <v>52401</v>
      </c>
      <c r="M316" s="17">
        <f t="shared" si="22"/>
        <v>21.67</v>
      </c>
    </row>
    <row r="317" spans="1:13" x14ac:dyDescent="0.2">
      <c r="A317" s="20">
        <v>259.60000000000002</v>
      </c>
      <c r="B317" s="20">
        <v>27400</v>
      </c>
      <c r="H317" s="17">
        <v>3089</v>
      </c>
      <c r="I317" s="17">
        <v>1039</v>
      </c>
      <c r="J317" s="17">
        <v>1.64</v>
      </c>
      <c r="K317" s="17">
        <f t="shared" si="20"/>
        <v>5890</v>
      </c>
      <c r="L317" s="17">
        <f t="shared" si="21"/>
        <v>52441</v>
      </c>
      <c r="M317" s="17">
        <f t="shared" si="22"/>
        <v>20.25</v>
      </c>
    </row>
    <row r="318" spans="1:13" x14ac:dyDescent="0.2">
      <c r="A318" s="20">
        <v>259.7</v>
      </c>
      <c r="B318" s="20">
        <v>27600</v>
      </c>
      <c r="H318" s="17">
        <v>2660</v>
      </c>
      <c r="I318" s="17">
        <v>0</v>
      </c>
      <c r="J318" s="17">
        <v>1.25</v>
      </c>
      <c r="K318" s="17">
        <f t="shared" si="20"/>
        <v>6319</v>
      </c>
      <c r="L318" s="17">
        <f t="shared" si="21"/>
        <v>53480</v>
      </c>
      <c r="M318" s="17">
        <f t="shared" si="22"/>
        <v>20.64</v>
      </c>
    </row>
    <row r="319" spans="1:13" x14ac:dyDescent="0.2">
      <c r="A319" s="20">
        <v>259.8</v>
      </c>
      <c r="B319" s="20">
        <v>27800</v>
      </c>
      <c r="H319" s="17">
        <v>3715</v>
      </c>
      <c r="I319" s="17">
        <v>4428</v>
      </c>
      <c r="J319" s="17">
        <v>1.23</v>
      </c>
      <c r="K319" s="17">
        <f t="shared" si="20"/>
        <v>5264</v>
      </c>
      <c r="L319" s="17">
        <f t="shared" si="21"/>
        <v>49052</v>
      </c>
      <c r="M319" s="17">
        <f t="shared" si="22"/>
        <v>20.66</v>
      </c>
    </row>
    <row r="320" spans="1:13" x14ac:dyDescent="0.2">
      <c r="A320" s="20">
        <v>259.89999999999998</v>
      </c>
      <c r="B320" s="20">
        <v>28000</v>
      </c>
      <c r="H320" s="17">
        <v>4848</v>
      </c>
      <c r="I320" s="17">
        <v>1295</v>
      </c>
      <c r="J320" s="17">
        <v>0.38</v>
      </c>
      <c r="K320" s="17">
        <f t="shared" si="20"/>
        <v>4131</v>
      </c>
      <c r="L320" s="17">
        <f t="shared" si="21"/>
        <v>52185</v>
      </c>
      <c r="M320" s="17">
        <f t="shared" si="22"/>
        <v>21.51</v>
      </c>
    </row>
    <row r="321" spans="1:13" x14ac:dyDescent="0.2">
      <c r="A321" s="20">
        <v>260</v>
      </c>
      <c r="B321" s="20">
        <v>28200</v>
      </c>
      <c r="H321" s="17">
        <v>352</v>
      </c>
      <c r="I321" s="17">
        <v>10316</v>
      </c>
      <c r="J321" s="17">
        <v>3.19</v>
      </c>
      <c r="K321" s="17">
        <f t="shared" si="20"/>
        <v>8627</v>
      </c>
      <c r="L321" s="17">
        <f t="shared" si="21"/>
        <v>43164</v>
      </c>
      <c r="M321" s="17">
        <f t="shared" si="22"/>
        <v>18.7</v>
      </c>
    </row>
    <row r="322" spans="1:13" x14ac:dyDescent="0.2">
      <c r="A322" s="20">
        <v>260.10000000000002</v>
      </c>
      <c r="B322" s="20">
        <v>28410</v>
      </c>
      <c r="H322" s="17">
        <v>451</v>
      </c>
      <c r="I322" s="17">
        <v>3527</v>
      </c>
      <c r="J322" s="17">
        <v>0.93</v>
      </c>
      <c r="K322" s="17">
        <f t="shared" ref="K322:K385" si="23">$P$8-H322</f>
        <v>8528</v>
      </c>
      <c r="L322" s="17">
        <f t="shared" ref="L322:L385" si="24">$P$9-I322</f>
        <v>49953</v>
      </c>
      <c r="M322" s="17">
        <f t="shared" ref="M322:M385" si="25">$P$10-J322</f>
        <v>20.96</v>
      </c>
    </row>
    <row r="323" spans="1:13" x14ac:dyDescent="0.2">
      <c r="A323" s="20">
        <v>260.2</v>
      </c>
      <c r="B323" s="20">
        <v>28620</v>
      </c>
      <c r="H323" s="17">
        <v>1770</v>
      </c>
      <c r="I323" s="17">
        <v>0</v>
      </c>
      <c r="J323" s="17">
        <v>0.66</v>
      </c>
      <c r="K323" s="17">
        <f t="shared" si="23"/>
        <v>7209</v>
      </c>
      <c r="L323" s="17">
        <f t="shared" si="24"/>
        <v>53480</v>
      </c>
      <c r="M323" s="17">
        <f t="shared" si="25"/>
        <v>21.23</v>
      </c>
    </row>
    <row r="324" spans="1:13" x14ac:dyDescent="0.2">
      <c r="A324" s="20">
        <v>260.3</v>
      </c>
      <c r="B324" s="20">
        <v>28830</v>
      </c>
      <c r="H324" s="17">
        <v>1352</v>
      </c>
      <c r="I324" s="17">
        <v>0</v>
      </c>
      <c r="J324" s="17">
        <v>0.48</v>
      </c>
      <c r="K324" s="17">
        <f t="shared" si="23"/>
        <v>7627</v>
      </c>
      <c r="L324" s="17">
        <f t="shared" si="24"/>
        <v>53480</v>
      </c>
      <c r="M324" s="17">
        <f t="shared" si="25"/>
        <v>21.41</v>
      </c>
    </row>
    <row r="325" spans="1:13" x14ac:dyDescent="0.2">
      <c r="A325" s="20">
        <v>260.39999999999998</v>
      </c>
      <c r="B325" s="20">
        <v>29040</v>
      </c>
      <c r="H325" s="17">
        <v>253</v>
      </c>
      <c r="I325" s="17">
        <v>7083</v>
      </c>
      <c r="J325" s="17">
        <v>3.08</v>
      </c>
      <c r="K325" s="17">
        <f t="shared" si="23"/>
        <v>8726</v>
      </c>
      <c r="L325" s="17">
        <f t="shared" si="24"/>
        <v>46397</v>
      </c>
      <c r="M325" s="17">
        <f t="shared" si="25"/>
        <v>18.810000000000002</v>
      </c>
    </row>
    <row r="326" spans="1:13" x14ac:dyDescent="0.2">
      <c r="A326" s="20">
        <v>260.5</v>
      </c>
      <c r="B326" s="20">
        <v>29250</v>
      </c>
      <c r="H326" s="17">
        <v>253</v>
      </c>
      <c r="I326" s="17">
        <v>9231</v>
      </c>
      <c r="J326" s="17">
        <v>3.49</v>
      </c>
      <c r="K326" s="17">
        <f t="shared" si="23"/>
        <v>8726</v>
      </c>
      <c r="L326" s="17">
        <f t="shared" si="24"/>
        <v>44249</v>
      </c>
      <c r="M326" s="17">
        <f t="shared" si="25"/>
        <v>18.399999999999999</v>
      </c>
    </row>
    <row r="327" spans="1:13" x14ac:dyDescent="0.2">
      <c r="A327" s="20">
        <v>260.60000000000002</v>
      </c>
      <c r="B327" s="20">
        <v>29460</v>
      </c>
      <c r="H327" s="17">
        <v>337</v>
      </c>
      <c r="I327" s="17">
        <v>16579</v>
      </c>
      <c r="J327" s="17">
        <v>6.98</v>
      </c>
      <c r="K327" s="17">
        <f t="shared" si="23"/>
        <v>8642</v>
      </c>
      <c r="L327" s="17">
        <f t="shared" si="24"/>
        <v>36901</v>
      </c>
      <c r="M327" s="17">
        <f t="shared" si="25"/>
        <v>14.91</v>
      </c>
    </row>
    <row r="328" spans="1:13" x14ac:dyDescent="0.2">
      <c r="A328" s="20">
        <v>260.7</v>
      </c>
      <c r="B328" s="20">
        <v>29670</v>
      </c>
      <c r="H328" s="17">
        <v>283</v>
      </c>
      <c r="I328" s="17">
        <v>14523</v>
      </c>
      <c r="J328" s="17">
        <v>4.3099999999999996</v>
      </c>
      <c r="K328" s="17">
        <f t="shared" si="23"/>
        <v>8696</v>
      </c>
      <c r="L328" s="17">
        <f t="shared" si="24"/>
        <v>38957</v>
      </c>
      <c r="M328" s="17">
        <f t="shared" si="25"/>
        <v>17.580000000000002</v>
      </c>
    </row>
    <row r="329" spans="1:13" x14ac:dyDescent="0.2">
      <c r="A329" s="20">
        <v>260.8</v>
      </c>
      <c r="B329" s="20">
        <v>29880</v>
      </c>
      <c r="H329" s="17">
        <v>653</v>
      </c>
      <c r="I329" s="17">
        <v>11658</v>
      </c>
      <c r="J329" s="17">
        <v>3.32</v>
      </c>
      <c r="K329" s="17">
        <f t="shared" si="23"/>
        <v>8326</v>
      </c>
      <c r="L329" s="17">
        <f t="shared" si="24"/>
        <v>41822</v>
      </c>
      <c r="M329" s="17">
        <f t="shared" si="25"/>
        <v>18.57</v>
      </c>
    </row>
    <row r="330" spans="1:13" x14ac:dyDescent="0.2">
      <c r="A330" s="20">
        <v>260.89999999999998</v>
      </c>
      <c r="B330" s="20">
        <v>30090</v>
      </c>
      <c r="H330" s="17">
        <v>212</v>
      </c>
      <c r="I330" s="17">
        <v>16952</v>
      </c>
      <c r="J330" s="17">
        <v>7.6</v>
      </c>
      <c r="K330" s="17">
        <f t="shared" si="23"/>
        <v>8767</v>
      </c>
      <c r="L330" s="17">
        <f t="shared" si="24"/>
        <v>36528</v>
      </c>
      <c r="M330" s="17">
        <f t="shared" si="25"/>
        <v>14.290000000000001</v>
      </c>
    </row>
    <row r="331" spans="1:13" x14ac:dyDescent="0.2">
      <c r="A331" s="20">
        <v>261</v>
      </c>
      <c r="B331" s="20">
        <v>30300</v>
      </c>
      <c r="H331" s="17">
        <v>252</v>
      </c>
      <c r="I331" s="17">
        <v>17971</v>
      </c>
      <c r="J331" s="17">
        <v>8.86</v>
      </c>
      <c r="K331" s="17">
        <f t="shared" si="23"/>
        <v>8727</v>
      </c>
      <c r="L331" s="17">
        <f t="shared" si="24"/>
        <v>35509</v>
      </c>
      <c r="M331" s="17">
        <f t="shared" si="25"/>
        <v>13.030000000000001</v>
      </c>
    </row>
    <row r="332" spans="1:13" x14ac:dyDescent="0.2">
      <c r="A332" s="20">
        <v>261.10000000000002</v>
      </c>
      <c r="B332" s="20">
        <v>30510</v>
      </c>
      <c r="H332" s="17">
        <v>3003</v>
      </c>
      <c r="I332" s="17">
        <v>2679</v>
      </c>
      <c r="J332" s="17">
        <v>0.23</v>
      </c>
      <c r="K332" s="17">
        <f t="shared" si="23"/>
        <v>5976</v>
      </c>
      <c r="L332" s="17">
        <f t="shared" si="24"/>
        <v>50801</v>
      </c>
      <c r="M332" s="17">
        <f t="shared" si="25"/>
        <v>21.66</v>
      </c>
    </row>
    <row r="333" spans="1:13" x14ac:dyDescent="0.2">
      <c r="A333" s="20">
        <v>261.2</v>
      </c>
      <c r="B333" s="20">
        <v>30720</v>
      </c>
      <c r="H333" s="17">
        <v>2179</v>
      </c>
      <c r="I333" s="17">
        <v>972</v>
      </c>
      <c r="J333" s="17">
        <v>0.1</v>
      </c>
      <c r="K333" s="17">
        <f t="shared" si="23"/>
        <v>6800</v>
      </c>
      <c r="L333" s="17">
        <f t="shared" si="24"/>
        <v>52508</v>
      </c>
      <c r="M333" s="17">
        <f t="shared" si="25"/>
        <v>21.79</v>
      </c>
    </row>
    <row r="334" spans="1:13" x14ac:dyDescent="0.2">
      <c r="A334" s="20">
        <v>261.3</v>
      </c>
      <c r="B334" s="20">
        <v>30930</v>
      </c>
      <c r="H334" s="17">
        <v>2592</v>
      </c>
      <c r="I334" s="17">
        <v>0</v>
      </c>
      <c r="J334" s="17">
        <v>0.81</v>
      </c>
      <c r="K334" s="17">
        <f t="shared" si="23"/>
        <v>6387</v>
      </c>
      <c r="L334" s="17">
        <f t="shared" si="24"/>
        <v>53480</v>
      </c>
      <c r="M334" s="17">
        <f t="shared" si="25"/>
        <v>21.080000000000002</v>
      </c>
    </row>
    <row r="335" spans="1:13" x14ac:dyDescent="0.2">
      <c r="A335" s="20">
        <v>261.39999999999998</v>
      </c>
      <c r="B335" s="20">
        <v>31140</v>
      </c>
      <c r="H335" s="17">
        <v>2576</v>
      </c>
      <c r="I335" s="17">
        <v>3266</v>
      </c>
      <c r="J335" s="17">
        <v>0.39</v>
      </c>
      <c r="K335" s="17">
        <f t="shared" si="23"/>
        <v>6403</v>
      </c>
      <c r="L335" s="17">
        <f t="shared" si="24"/>
        <v>50214</v>
      </c>
      <c r="M335" s="17">
        <f t="shared" si="25"/>
        <v>21.5</v>
      </c>
    </row>
    <row r="336" spans="1:13" x14ac:dyDescent="0.2">
      <c r="A336" s="20">
        <v>261.5</v>
      </c>
      <c r="B336" s="20">
        <v>31350</v>
      </c>
      <c r="H336" s="17">
        <v>2515</v>
      </c>
      <c r="I336" s="17">
        <v>0</v>
      </c>
      <c r="J336" s="17">
        <v>0.08</v>
      </c>
      <c r="K336" s="17">
        <f t="shared" si="23"/>
        <v>6464</v>
      </c>
      <c r="L336" s="17">
        <f t="shared" si="24"/>
        <v>53480</v>
      </c>
      <c r="M336" s="17">
        <f t="shared" si="25"/>
        <v>21.810000000000002</v>
      </c>
    </row>
    <row r="337" spans="1:13" x14ac:dyDescent="0.2">
      <c r="A337" s="20">
        <v>261.60000000000002</v>
      </c>
      <c r="B337" s="20">
        <v>31560</v>
      </c>
      <c r="H337" s="17">
        <v>5524</v>
      </c>
      <c r="I337" s="17">
        <v>1187</v>
      </c>
      <c r="J337" s="17">
        <v>0.33</v>
      </c>
      <c r="K337" s="17">
        <f t="shared" si="23"/>
        <v>3455</v>
      </c>
      <c r="L337" s="17">
        <f t="shared" si="24"/>
        <v>52293</v>
      </c>
      <c r="M337" s="17">
        <f t="shared" si="25"/>
        <v>21.560000000000002</v>
      </c>
    </row>
    <row r="338" spans="1:13" x14ac:dyDescent="0.2">
      <c r="A338" s="20">
        <v>261.7</v>
      </c>
      <c r="B338" s="20">
        <v>31770</v>
      </c>
      <c r="H338" s="17">
        <v>4397</v>
      </c>
      <c r="I338" s="17">
        <v>314</v>
      </c>
      <c r="J338" s="17">
        <v>1.56</v>
      </c>
      <c r="K338" s="17">
        <f t="shared" si="23"/>
        <v>4582</v>
      </c>
      <c r="L338" s="17">
        <f t="shared" si="24"/>
        <v>53166</v>
      </c>
      <c r="M338" s="17">
        <f t="shared" si="25"/>
        <v>20.330000000000002</v>
      </c>
    </row>
    <row r="339" spans="1:13" x14ac:dyDescent="0.2">
      <c r="A339" s="20">
        <v>261.8</v>
      </c>
      <c r="B339" s="20">
        <v>31980</v>
      </c>
      <c r="H339" s="17">
        <v>452</v>
      </c>
      <c r="I339" s="17">
        <v>34742</v>
      </c>
      <c r="J339" s="17">
        <v>13.98</v>
      </c>
      <c r="K339" s="17">
        <f t="shared" si="23"/>
        <v>8527</v>
      </c>
      <c r="L339" s="17">
        <f t="shared" si="24"/>
        <v>18738</v>
      </c>
      <c r="M339" s="17">
        <f t="shared" si="25"/>
        <v>7.91</v>
      </c>
    </row>
    <row r="340" spans="1:13" x14ac:dyDescent="0.2">
      <c r="A340" s="20">
        <v>261.89999999999998</v>
      </c>
      <c r="B340" s="20">
        <v>32190</v>
      </c>
      <c r="H340" s="17">
        <v>451</v>
      </c>
      <c r="I340" s="17">
        <v>4392</v>
      </c>
      <c r="J340" s="17">
        <v>1.1200000000000001</v>
      </c>
      <c r="K340" s="17">
        <f t="shared" si="23"/>
        <v>8528</v>
      </c>
      <c r="L340" s="17">
        <f t="shared" si="24"/>
        <v>49088</v>
      </c>
      <c r="M340" s="17">
        <f t="shared" si="25"/>
        <v>20.77</v>
      </c>
    </row>
    <row r="341" spans="1:13" x14ac:dyDescent="0.2">
      <c r="A341" s="20">
        <v>262</v>
      </c>
      <c r="B341" s="20">
        <v>32400</v>
      </c>
      <c r="H341" s="17">
        <v>2308</v>
      </c>
      <c r="I341" s="17">
        <v>0</v>
      </c>
      <c r="J341" s="17">
        <v>1.21</v>
      </c>
      <c r="K341" s="17">
        <f t="shared" si="23"/>
        <v>6671</v>
      </c>
      <c r="L341" s="17">
        <f t="shared" si="24"/>
        <v>53480</v>
      </c>
      <c r="M341" s="17">
        <f t="shared" si="25"/>
        <v>20.68</v>
      </c>
    </row>
    <row r="342" spans="1:13" x14ac:dyDescent="0.2">
      <c r="A342" s="20">
        <v>262.10000000000002</v>
      </c>
      <c r="B342" s="20">
        <v>32630</v>
      </c>
      <c r="H342" s="17">
        <v>2040</v>
      </c>
      <c r="I342" s="17">
        <v>180</v>
      </c>
      <c r="J342" s="17">
        <v>0.05</v>
      </c>
      <c r="K342" s="17">
        <f t="shared" si="23"/>
        <v>6939</v>
      </c>
      <c r="L342" s="17">
        <f t="shared" si="24"/>
        <v>53300</v>
      </c>
      <c r="M342" s="17">
        <f t="shared" si="25"/>
        <v>21.84</v>
      </c>
    </row>
    <row r="343" spans="1:13" x14ac:dyDescent="0.2">
      <c r="A343" s="20">
        <v>262.2</v>
      </c>
      <c r="B343" s="20">
        <v>32860</v>
      </c>
      <c r="H343" s="17">
        <v>1481</v>
      </c>
      <c r="I343" s="17">
        <v>36</v>
      </c>
      <c r="J343" s="17">
        <v>0.4</v>
      </c>
      <c r="K343" s="17">
        <f t="shared" si="23"/>
        <v>7498</v>
      </c>
      <c r="L343" s="17">
        <f t="shared" si="24"/>
        <v>53444</v>
      </c>
      <c r="M343" s="17">
        <f t="shared" si="25"/>
        <v>21.490000000000002</v>
      </c>
    </row>
    <row r="344" spans="1:13" x14ac:dyDescent="0.2">
      <c r="A344" s="20">
        <v>262.3</v>
      </c>
      <c r="B344" s="20">
        <v>33090</v>
      </c>
      <c r="H344" s="17">
        <v>2138</v>
      </c>
      <c r="I344" s="17">
        <v>6194</v>
      </c>
      <c r="J344" s="17">
        <v>0.9</v>
      </c>
      <c r="K344" s="17">
        <f t="shared" si="23"/>
        <v>6841</v>
      </c>
      <c r="L344" s="17">
        <f t="shared" si="24"/>
        <v>47286</v>
      </c>
      <c r="M344" s="17">
        <f t="shared" si="25"/>
        <v>20.990000000000002</v>
      </c>
    </row>
    <row r="345" spans="1:13" x14ac:dyDescent="0.2">
      <c r="A345" s="20">
        <v>262.39999999999998</v>
      </c>
      <c r="B345" s="20">
        <v>33320</v>
      </c>
      <c r="H345" s="17">
        <v>3067</v>
      </c>
      <c r="I345" s="17">
        <v>699</v>
      </c>
      <c r="J345" s="17">
        <v>0.2</v>
      </c>
      <c r="K345" s="17">
        <f t="shared" si="23"/>
        <v>5912</v>
      </c>
      <c r="L345" s="17">
        <f t="shared" si="24"/>
        <v>52781</v>
      </c>
      <c r="M345" s="17">
        <f t="shared" si="25"/>
        <v>21.69</v>
      </c>
    </row>
    <row r="346" spans="1:13" x14ac:dyDescent="0.2">
      <c r="A346" s="20">
        <v>262.5</v>
      </c>
      <c r="B346" s="20">
        <v>33550</v>
      </c>
      <c r="H346" s="17">
        <v>313</v>
      </c>
      <c r="I346" s="17">
        <v>9134</v>
      </c>
      <c r="J346" s="17">
        <v>2.75</v>
      </c>
      <c r="K346" s="17">
        <f t="shared" si="23"/>
        <v>8666</v>
      </c>
      <c r="L346" s="17">
        <f t="shared" si="24"/>
        <v>44346</v>
      </c>
      <c r="M346" s="17">
        <f t="shared" si="25"/>
        <v>19.14</v>
      </c>
    </row>
    <row r="347" spans="1:13" x14ac:dyDescent="0.2">
      <c r="A347" s="20">
        <v>262.60000000000002</v>
      </c>
      <c r="B347" s="20">
        <v>33780</v>
      </c>
      <c r="H347" s="17">
        <v>1187</v>
      </c>
      <c r="I347" s="17">
        <v>36</v>
      </c>
      <c r="J347" s="17">
        <v>0.73</v>
      </c>
      <c r="K347" s="17">
        <f t="shared" si="23"/>
        <v>7792</v>
      </c>
      <c r="L347" s="17">
        <f t="shared" si="24"/>
        <v>53444</v>
      </c>
      <c r="M347" s="17">
        <f t="shared" si="25"/>
        <v>21.16</v>
      </c>
    </row>
    <row r="348" spans="1:13" x14ac:dyDescent="0.2">
      <c r="A348" s="20">
        <v>262.7</v>
      </c>
      <c r="B348" s="20">
        <v>34010</v>
      </c>
      <c r="H348" s="17">
        <v>1187</v>
      </c>
      <c r="I348" s="17">
        <v>4355</v>
      </c>
      <c r="J348" s="17">
        <v>1.05</v>
      </c>
      <c r="K348" s="17">
        <f t="shared" si="23"/>
        <v>7792</v>
      </c>
      <c r="L348" s="17">
        <f t="shared" si="24"/>
        <v>49125</v>
      </c>
      <c r="M348" s="17">
        <f t="shared" si="25"/>
        <v>20.84</v>
      </c>
    </row>
    <row r="349" spans="1:13" x14ac:dyDescent="0.2">
      <c r="A349" s="20">
        <v>262.8</v>
      </c>
      <c r="B349" s="20">
        <v>34240</v>
      </c>
      <c r="H349" s="17">
        <v>561</v>
      </c>
      <c r="I349" s="17">
        <v>1080</v>
      </c>
      <c r="J349" s="17">
        <v>0</v>
      </c>
      <c r="K349" s="17">
        <f t="shared" si="23"/>
        <v>8418</v>
      </c>
      <c r="L349" s="17">
        <f t="shared" si="24"/>
        <v>52400</v>
      </c>
      <c r="M349" s="17">
        <f t="shared" si="25"/>
        <v>21.89</v>
      </c>
    </row>
    <row r="350" spans="1:13" x14ac:dyDescent="0.2">
      <c r="A350" s="20">
        <v>262.89999999999998</v>
      </c>
      <c r="B350" s="20">
        <v>34470</v>
      </c>
      <c r="H350" s="17">
        <v>1385</v>
      </c>
      <c r="I350" s="17">
        <v>0</v>
      </c>
      <c r="J350" s="17">
        <v>0.26</v>
      </c>
      <c r="K350" s="17">
        <f t="shared" si="23"/>
        <v>7594</v>
      </c>
      <c r="L350" s="17">
        <f t="shared" si="24"/>
        <v>53480</v>
      </c>
      <c r="M350" s="17">
        <f t="shared" si="25"/>
        <v>21.63</v>
      </c>
    </row>
    <row r="351" spans="1:13" x14ac:dyDescent="0.2">
      <c r="A351" s="20">
        <v>263</v>
      </c>
      <c r="B351" s="20">
        <v>34700</v>
      </c>
      <c r="H351" s="17">
        <v>846</v>
      </c>
      <c r="I351" s="17">
        <v>0</v>
      </c>
      <c r="J351" s="17">
        <v>0.47</v>
      </c>
      <c r="K351" s="17">
        <f t="shared" si="23"/>
        <v>8133</v>
      </c>
      <c r="L351" s="17">
        <f t="shared" si="24"/>
        <v>53480</v>
      </c>
      <c r="M351" s="17">
        <f t="shared" si="25"/>
        <v>21.42</v>
      </c>
    </row>
    <row r="352" spans="1:13" x14ac:dyDescent="0.2">
      <c r="A352" s="20">
        <v>263.10000000000002</v>
      </c>
      <c r="B352" s="20">
        <v>34930</v>
      </c>
      <c r="H352" s="17">
        <v>301</v>
      </c>
      <c r="I352" s="17">
        <v>27446</v>
      </c>
      <c r="J352" s="17">
        <v>9.77</v>
      </c>
      <c r="K352" s="17">
        <f t="shared" si="23"/>
        <v>8678</v>
      </c>
      <c r="L352" s="17">
        <f t="shared" si="24"/>
        <v>26034</v>
      </c>
      <c r="M352" s="17">
        <f t="shared" si="25"/>
        <v>12.120000000000001</v>
      </c>
    </row>
    <row r="353" spans="1:13" x14ac:dyDescent="0.2">
      <c r="A353" s="20">
        <v>263.2</v>
      </c>
      <c r="B353" s="20">
        <v>35160</v>
      </c>
      <c r="H353" s="17">
        <v>1618</v>
      </c>
      <c r="I353" s="17">
        <v>2483</v>
      </c>
      <c r="J353" s="17">
        <v>1.1299999999999999</v>
      </c>
      <c r="K353" s="17">
        <f t="shared" si="23"/>
        <v>7361</v>
      </c>
      <c r="L353" s="17">
        <f t="shared" si="24"/>
        <v>50997</v>
      </c>
      <c r="M353" s="17">
        <f t="shared" si="25"/>
        <v>20.76</v>
      </c>
    </row>
    <row r="354" spans="1:13" x14ac:dyDescent="0.2">
      <c r="A354" s="20">
        <v>263.3</v>
      </c>
      <c r="B354" s="20">
        <v>35390</v>
      </c>
      <c r="H354" s="17">
        <v>396</v>
      </c>
      <c r="I354" s="17">
        <v>4688</v>
      </c>
      <c r="J354" s="17">
        <v>1.34</v>
      </c>
      <c r="K354" s="17">
        <f t="shared" si="23"/>
        <v>8583</v>
      </c>
      <c r="L354" s="17">
        <f t="shared" si="24"/>
        <v>48792</v>
      </c>
      <c r="M354" s="17">
        <f t="shared" si="25"/>
        <v>20.55</v>
      </c>
    </row>
    <row r="355" spans="1:13" x14ac:dyDescent="0.2">
      <c r="A355" s="20">
        <v>263.39999999999998</v>
      </c>
      <c r="B355" s="20">
        <v>35620</v>
      </c>
      <c r="H355" s="17">
        <v>1374</v>
      </c>
      <c r="I355" s="17">
        <v>0</v>
      </c>
      <c r="J355" s="17">
        <v>0.16</v>
      </c>
      <c r="K355" s="17">
        <f t="shared" si="23"/>
        <v>7605</v>
      </c>
      <c r="L355" s="17">
        <f t="shared" si="24"/>
        <v>53480</v>
      </c>
      <c r="M355" s="17">
        <f t="shared" si="25"/>
        <v>21.73</v>
      </c>
    </row>
    <row r="356" spans="1:13" x14ac:dyDescent="0.2">
      <c r="A356" s="20">
        <v>263.5</v>
      </c>
      <c r="B356" s="20">
        <v>35850</v>
      </c>
      <c r="H356" s="17">
        <v>638</v>
      </c>
      <c r="I356" s="17">
        <v>5171</v>
      </c>
      <c r="J356" s="17">
        <v>1.46</v>
      </c>
      <c r="K356" s="17">
        <f t="shared" si="23"/>
        <v>8341</v>
      </c>
      <c r="L356" s="17">
        <f t="shared" si="24"/>
        <v>48309</v>
      </c>
      <c r="M356" s="17">
        <f t="shared" si="25"/>
        <v>20.43</v>
      </c>
    </row>
    <row r="357" spans="1:13" x14ac:dyDescent="0.2">
      <c r="A357" s="20">
        <v>263.60000000000002</v>
      </c>
      <c r="B357" s="20">
        <v>36080</v>
      </c>
      <c r="H357" s="17">
        <v>3368</v>
      </c>
      <c r="I357" s="17">
        <v>3709</v>
      </c>
      <c r="J357" s="17">
        <v>0.18</v>
      </c>
      <c r="K357" s="17">
        <f t="shared" si="23"/>
        <v>5611</v>
      </c>
      <c r="L357" s="17">
        <f t="shared" si="24"/>
        <v>49771</v>
      </c>
      <c r="M357" s="17">
        <f t="shared" si="25"/>
        <v>21.71</v>
      </c>
    </row>
    <row r="358" spans="1:13" x14ac:dyDescent="0.2">
      <c r="A358" s="20">
        <v>263.7</v>
      </c>
      <c r="B358" s="20">
        <v>36310</v>
      </c>
      <c r="H358" s="17">
        <v>772</v>
      </c>
      <c r="I358" s="17">
        <v>3255</v>
      </c>
      <c r="J358" s="17">
        <v>0.62</v>
      </c>
      <c r="K358" s="17">
        <f t="shared" si="23"/>
        <v>8207</v>
      </c>
      <c r="L358" s="17">
        <f t="shared" si="24"/>
        <v>50225</v>
      </c>
      <c r="M358" s="17">
        <f t="shared" si="25"/>
        <v>21.27</v>
      </c>
    </row>
    <row r="359" spans="1:13" x14ac:dyDescent="0.2">
      <c r="A359" s="20">
        <v>263.8</v>
      </c>
      <c r="B359" s="20">
        <v>36540</v>
      </c>
      <c r="H359" s="17">
        <v>1400</v>
      </c>
      <c r="I359" s="17">
        <v>385</v>
      </c>
      <c r="J359" s="17">
        <v>0.91</v>
      </c>
      <c r="K359" s="17">
        <f t="shared" si="23"/>
        <v>7579</v>
      </c>
      <c r="L359" s="17">
        <f t="shared" si="24"/>
        <v>53095</v>
      </c>
      <c r="M359" s="17">
        <f t="shared" si="25"/>
        <v>20.98</v>
      </c>
    </row>
    <row r="360" spans="1:13" x14ac:dyDescent="0.2">
      <c r="A360" s="20">
        <v>263.89999999999998</v>
      </c>
      <c r="B360" s="20">
        <v>36770</v>
      </c>
      <c r="H360" s="17">
        <v>814</v>
      </c>
      <c r="I360" s="17">
        <v>5781</v>
      </c>
      <c r="J360" s="17">
        <v>0.71</v>
      </c>
      <c r="K360" s="17">
        <f t="shared" si="23"/>
        <v>8165</v>
      </c>
      <c r="L360" s="17">
        <f t="shared" si="24"/>
        <v>47699</v>
      </c>
      <c r="M360" s="17">
        <f t="shared" si="25"/>
        <v>21.18</v>
      </c>
    </row>
    <row r="361" spans="1:13" x14ac:dyDescent="0.2">
      <c r="A361" s="20">
        <v>264</v>
      </c>
      <c r="B361" s="20">
        <v>37000</v>
      </c>
      <c r="H361" s="17">
        <v>4714</v>
      </c>
      <c r="I361" s="17">
        <v>3689</v>
      </c>
      <c r="J361" s="17">
        <v>0.11</v>
      </c>
      <c r="K361" s="17">
        <f t="shared" si="23"/>
        <v>4265</v>
      </c>
      <c r="L361" s="17">
        <f t="shared" si="24"/>
        <v>49791</v>
      </c>
      <c r="M361" s="17">
        <f t="shared" si="25"/>
        <v>21.78</v>
      </c>
    </row>
    <row r="362" spans="1:13" x14ac:dyDescent="0.2">
      <c r="A362" s="20">
        <v>264.10000000000002</v>
      </c>
      <c r="B362" s="20">
        <v>37230</v>
      </c>
      <c r="H362" s="17">
        <v>1761</v>
      </c>
      <c r="I362" s="17">
        <v>1839</v>
      </c>
      <c r="J362" s="17">
        <v>0.52</v>
      </c>
      <c r="K362" s="17">
        <f t="shared" si="23"/>
        <v>7218</v>
      </c>
      <c r="L362" s="17">
        <f t="shared" si="24"/>
        <v>51641</v>
      </c>
      <c r="M362" s="17">
        <f t="shared" si="25"/>
        <v>21.37</v>
      </c>
    </row>
    <row r="363" spans="1:13" x14ac:dyDescent="0.2">
      <c r="A363" s="20">
        <v>264.2</v>
      </c>
      <c r="B363" s="20">
        <v>37460</v>
      </c>
      <c r="H363" s="17">
        <v>1653</v>
      </c>
      <c r="I363" s="17">
        <v>1542</v>
      </c>
      <c r="J363" s="17">
        <v>0.43</v>
      </c>
      <c r="K363" s="17">
        <f t="shared" si="23"/>
        <v>7326</v>
      </c>
      <c r="L363" s="17">
        <f t="shared" si="24"/>
        <v>51938</v>
      </c>
      <c r="M363" s="17">
        <f t="shared" si="25"/>
        <v>21.46</v>
      </c>
    </row>
    <row r="364" spans="1:13" x14ac:dyDescent="0.2">
      <c r="A364" s="20">
        <v>264.3</v>
      </c>
      <c r="B364" s="20">
        <v>37690</v>
      </c>
      <c r="H364" s="17">
        <v>1745</v>
      </c>
      <c r="I364" s="17">
        <v>0</v>
      </c>
      <c r="J364" s="17">
        <v>1.03</v>
      </c>
      <c r="K364" s="17">
        <f t="shared" si="23"/>
        <v>7234</v>
      </c>
      <c r="L364" s="17">
        <f t="shared" si="24"/>
        <v>53480</v>
      </c>
      <c r="M364" s="17">
        <f t="shared" si="25"/>
        <v>20.86</v>
      </c>
    </row>
    <row r="365" spans="1:13" x14ac:dyDescent="0.2">
      <c r="A365" s="20">
        <v>264.39999999999998</v>
      </c>
      <c r="B365" s="20">
        <v>37920</v>
      </c>
      <c r="H365" s="17">
        <v>1325</v>
      </c>
      <c r="I365" s="17">
        <v>910</v>
      </c>
      <c r="J365" s="17">
        <v>0.26</v>
      </c>
      <c r="K365" s="17">
        <f t="shared" si="23"/>
        <v>7654</v>
      </c>
      <c r="L365" s="17">
        <f t="shared" si="24"/>
        <v>52570</v>
      </c>
      <c r="M365" s="17">
        <f t="shared" si="25"/>
        <v>21.63</v>
      </c>
    </row>
    <row r="366" spans="1:13" x14ac:dyDescent="0.2">
      <c r="A366" s="20">
        <v>264.5</v>
      </c>
      <c r="B366" s="20">
        <v>38150</v>
      </c>
      <c r="H366" s="17">
        <v>1576</v>
      </c>
      <c r="I366" s="17">
        <v>104</v>
      </c>
      <c r="J366" s="17">
        <v>0.33</v>
      </c>
      <c r="K366" s="17">
        <f t="shared" si="23"/>
        <v>7403</v>
      </c>
      <c r="L366" s="17">
        <f t="shared" si="24"/>
        <v>53376</v>
      </c>
      <c r="M366" s="17">
        <f t="shared" si="25"/>
        <v>21.560000000000002</v>
      </c>
    </row>
    <row r="367" spans="1:13" x14ac:dyDescent="0.2">
      <c r="A367" s="20">
        <v>264.60000000000002</v>
      </c>
      <c r="B367" s="20">
        <v>38380</v>
      </c>
      <c r="H367" s="17">
        <v>342</v>
      </c>
      <c r="I367" s="17">
        <v>20817</v>
      </c>
      <c r="J367" s="17">
        <v>7.12</v>
      </c>
      <c r="K367" s="17">
        <f t="shared" si="23"/>
        <v>8637</v>
      </c>
      <c r="L367" s="17">
        <f t="shared" si="24"/>
        <v>32663</v>
      </c>
      <c r="M367" s="17">
        <f t="shared" si="25"/>
        <v>14.77</v>
      </c>
    </row>
    <row r="368" spans="1:13" x14ac:dyDescent="0.2">
      <c r="A368" s="20">
        <v>264.7</v>
      </c>
      <c r="B368" s="20">
        <v>38610</v>
      </c>
      <c r="H368" s="17">
        <v>230</v>
      </c>
      <c r="I368" s="17">
        <v>5994</v>
      </c>
      <c r="J368" s="17">
        <v>1.68</v>
      </c>
      <c r="K368" s="17">
        <f t="shared" si="23"/>
        <v>8749</v>
      </c>
      <c r="L368" s="17">
        <f t="shared" si="24"/>
        <v>47486</v>
      </c>
      <c r="M368" s="17">
        <f t="shared" si="25"/>
        <v>20.21</v>
      </c>
    </row>
    <row r="369" spans="1:13" x14ac:dyDescent="0.2">
      <c r="A369" s="20">
        <v>264.8</v>
      </c>
      <c r="B369" s="20">
        <v>38840</v>
      </c>
      <c r="H369" s="17">
        <v>229</v>
      </c>
      <c r="I369" s="17">
        <v>4466</v>
      </c>
      <c r="J369" s="17">
        <v>1.93</v>
      </c>
      <c r="K369" s="17">
        <f t="shared" si="23"/>
        <v>8750</v>
      </c>
      <c r="L369" s="17">
        <f t="shared" si="24"/>
        <v>49014</v>
      </c>
      <c r="M369" s="17">
        <f t="shared" si="25"/>
        <v>19.96</v>
      </c>
    </row>
    <row r="370" spans="1:13" x14ac:dyDescent="0.2">
      <c r="A370" s="20">
        <v>264.89999999999998</v>
      </c>
      <c r="B370" s="20">
        <v>39070</v>
      </c>
      <c r="H370" s="17">
        <v>1756</v>
      </c>
      <c r="I370" s="17">
        <v>9724</v>
      </c>
      <c r="J370" s="17">
        <v>2.94</v>
      </c>
      <c r="K370" s="17">
        <f t="shared" si="23"/>
        <v>7223</v>
      </c>
      <c r="L370" s="17">
        <f t="shared" si="24"/>
        <v>43756</v>
      </c>
      <c r="M370" s="17">
        <f t="shared" si="25"/>
        <v>18.95</v>
      </c>
    </row>
    <row r="371" spans="1:13" x14ac:dyDescent="0.2">
      <c r="A371" s="20">
        <v>265</v>
      </c>
      <c r="B371" s="20">
        <v>39300</v>
      </c>
      <c r="H371" s="17">
        <v>1762</v>
      </c>
      <c r="I371" s="17">
        <v>1511</v>
      </c>
      <c r="J371" s="17">
        <v>0.17</v>
      </c>
      <c r="K371" s="17">
        <f t="shared" si="23"/>
        <v>7217</v>
      </c>
      <c r="L371" s="17">
        <f t="shared" si="24"/>
        <v>51969</v>
      </c>
      <c r="M371" s="17">
        <f t="shared" si="25"/>
        <v>21.72</v>
      </c>
    </row>
    <row r="372" spans="1:13" x14ac:dyDescent="0.2">
      <c r="A372" s="20">
        <v>265.10000000000002</v>
      </c>
      <c r="B372" s="20">
        <v>39530</v>
      </c>
      <c r="H372" s="17">
        <v>2529</v>
      </c>
      <c r="I372" s="17">
        <v>3636</v>
      </c>
      <c r="J372" s="17">
        <v>1.0900000000000001</v>
      </c>
      <c r="K372" s="17">
        <f t="shared" si="23"/>
        <v>6450</v>
      </c>
      <c r="L372" s="17">
        <f t="shared" si="24"/>
        <v>49844</v>
      </c>
      <c r="M372" s="17">
        <f t="shared" si="25"/>
        <v>20.8</v>
      </c>
    </row>
    <row r="373" spans="1:13" x14ac:dyDescent="0.2">
      <c r="A373" s="20">
        <v>265.2</v>
      </c>
      <c r="B373" s="20">
        <v>39760</v>
      </c>
      <c r="H373" s="17">
        <v>1724</v>
      </c>
      <c r="I373" s="17">
        <v>504</v>
      </c>
      <c r="J373" s="17">
        <v>0.14000000000000001</v>
      </c>
      <c r="K373" s="17">
        <f t="shared" si="23"/>
        <v>7255</v>
      </c>
      <c r="L373" s="17">
        <f t="shared" si="24"/>
        <v>52976</v>
      </c>
      <c r="M373" s="17">
        <f t="shared" si="25"/>
        <v>21.75</v>
      </c>
    </row>
    <row r="374" spans="1:13" x14ac:dyDescent="0.2">
      <c r="A374" s="20">
        <v>265.3</v>
      </c>
      <c r="B374" s="20">
        <v>39990</v>
      </c>
      <c r="H374" s="17">
        <v>4475</v>
      </c>
      <c r="I374" s="17">
        <v>0</v>
      </c>
      <c r="J374" s="17">
        <v>0.18</v>
      </c>
      <c r="K374" s="17">
        <f t="shared" si="23"/>
        <v>4504</v>
      </c>
      <c r="L374" s="17">
        <f t="shared" si="24"/>
        <v>53480</v>
      </c>
      <c r="M374" s="17">
        <f t="shared" si="25"/>
        <v>21.71</v>
      </c>
    </row>
    <row r="375" spans="1:13" x14ac:dyDescent="0.2">
      <c r="A375" s="20">
        <v>265.39999999999998</v>
      </c>
      <c r="B375" s="20">
        <v>40220</v>
      </c>
      <c r="H375" s="17">
        <v>1850</v>
      </c>
      <c r="I375" s="17">
        <v>3395</v>
      </c>
      <c r="J375" s="17">
        <v>0.74</v>
      </c>
      <c r="K375" s="17">
        <f t="shared" si="23"/>
        <v>7129</v>
      </c>
      <c r="L375" s="17">
        <f t="shared" si="24"/>
        <v>50085</v>
      </c>
      <c r="M375" s="17">
        <f t="shared" si="25"/>
        <v>21.150000000000002</v>
      </c>
    </row>
    <row r="376" spans="1:13" x14ac:dyDescent="0.2">
      <c r="A376" s="20">
        <v>265.5</v>
      </c>
      <c r="B376" s="20">
        <v>40450</v>
      </c>
      <c r="H376" s="17">
        <v>2155</v>
      </c>
      <c r="I376" s="17">
        <v>1820</v>
      </c>
      <c r="J376" s="17">
        <v>0.52</v>
      </c>
      <c r="K376" s="17">
        <f t="shared" si="23"/>
        <v>6824</v>
      </c>
      <c r="L376" s="17">
        <f t="shared" si="24"/>
        <v>51660</v>
      </c>
      <c r="M376" s="17">
        <f t="shared" si="25"/>
        <v>21.37</v>
      </c>
    </row>
    <row r="377" spans="1:13" x14ac:dyDescent="0.2">
      <c r="A377" s="20">
        <v>265.60000000000002</v>
      </c>
      <c r="B377" s="20">
        <v>40680</v>
      </c>
      <c r="H377" s="17">
        <v>430</v>
      </c>
      <c r="I377" s="17">
        <v>7475</v>
      </c>
      <c r="J377" s="17">
        <v>3.25</v>
      </c>
      <c r="K377" s="17">
        <f t="shared" si="23"/>
        <v>8549</v>
      </c>
      <c r="L377" s="17">
        <f t="shared" si="24"/>
        <v>46005</v>
      </c>
      <c r="M377" s="17">
        <f t="shared" si="25"/>
        <v>18.64</v>
      </c>
    </row>
    <row r="378" spans="1:13" x14ac:dyDescent="0.2">
      <c r="A378" s="20">
        <v>265.7</v>
      </c>
      <c r="B378" s="20">
        <v>40910</v>
      </c>
      <c r="H378" s="17">
        <v>2797</v>
      </c>
      <c r="I378" s="17">
        <v>14668</v>
      </c>
      <c r="J378" s="17">
        <v>4.68</v>
      </c>
      <c r="K378" s="17">
        <f t="shared" si="23"/>
        <v>6182</v>
      </c>
      <c r="L378" s="17">
        <f t="shared" si="24"/>
        <v>38812</v>
      </c>
      <c r="M378" s="17">
        <f t="shared" si="25"/>
        <v>17.21</v>
      </c>
    </row>
    <row r="379" spans="1:13" x14ac:dyDescent="0.2">
      <c r="A379" s="20">
        <v>265.8</v>
      </c>
      <c r="B379" s="20">
        <v>41140</v>
      </c>
      <c r="H379" s="17">
        <v>110</v>
      </c>
      <c r="I379" s="17">
        <v>6248</v>
      </c>
      <c r="J379" s="17">
        <v>3.55</v>
      </c>
      <c r="K379" s="17">
        <f t="shared" si="23"/>
        <v>8869</v>
      </c>
      <c r="L379" s="17">
        <f t="shared" si="24"/>
        <v>47232</v>
      </c>
      <c r="M379" s="17">
        <f t="shared" si="25"/>
        <v>18.34</v>
      </c>
    </row>
    <row r="380" spans="1:13" x14ac:dyDescent="0.2">
      <c r="A380" s="20">
        <v>265.89999999999998</v>
      </c>
      <c r="B380" s="20">
        <v>41370</v>
      </c>
      <c r="H380" s="17">
        <v>418</v>
      </c>
      <c r="I380" s="17">
        <v>4882</v>
      </c>
      <c r="J380" s="17">
        <v>1.53</v>
      </c>
      <c r="K380" s="17">
        <f t="shared" si="23"/>
        <v>8561</v>
      </c>
      <c r="L380" s="17">
        <f t="shared" si="24"/>
        <v>48598</v>
      </c>
      <c r="M380" s="17">
        <f t="shared" si="25"/>
        <v>20.36</v>
      </c>
    </row>
    <row r="381" spans="1:13" x14ac:dyDescent="0.2">
      <c r="A381" s="20">
        <v>266</v>
      </c>
      <c r="B381" s="20">
        <v>41600</v>
      </c>
      <c r="H381" s="17">
        <v>440</v>
      </c>
      <c r="I381" s="17">
        <v>4035</v>
      </c>
      <c r="J381" s="17">
        <v>1.1100000000000001</v>
      </c>
      <c r="K381" s="17">
        <f t="shared" si="23"/>
        <v>8539</v>
      </c>
      <c r="L381" s="17">
        <f t="shared" si="24"/>
        <v>49445</v>
      </c>
      <c r="M381" s="17">
        <f t="shared" si="25"/>
        <v>20.78</v>
      </c>
    </row>
    <row r="382" spans="1:13" x14ac:dyDescent="0.2">
      <c r="A382" s="20">
        <v>266.10000000000002</v>
      </c>
      <c r="B382" s="20">
        <v>41840</v>
      </c>
      <c r="H382" s="17">
        <v>121</v>
      </c>
      <c r="I382" s="17">
        <v>7278</v>
      </c>
      <c r="J382" s="17">
        <v>3.26</v>
      </c>
      <c r="K382" s="17">
        <f t="shared" si="23"/>
        <v>8858</v>
      </c>
      <c r="L382" s="17">
        <f t="shared" si="24"/>
        <v>46202</v>
      </c>
      <c r="M382" s="17">
        <f t="shared" si="25"/>
        <v>18.630000000000003</v>
      </c>
    </row>
    <row r="383" spans="1:13" x14ac:dyDescent="0.2">
      <c r="A383" s="20">
        <v>266.2</v>
      </c>
      <c r="B383" s="20">
        <v>42080</v>
      </c>
      <c r="H383" s="17">
        <v>99</v>
      </c>
      <c r="I383" s="17">
        <v>13704</v>
      </c>
      <c r="J383" s="17">
        <v>7.13</v>
      </c>
      <c r="K383" s="17">
        <f t="shared" si="23"/>
        <v>8880</v>
      </c>
      <c r="L383" s="17">
        <f t="shared" si="24"/>
        <v>39776</v>
      </c>
      <c r="M383" s="17">
        <f t="shared" si="25"/>
        <v>14.760000000000002</v>
      </c>
    </row>
    <row r="384" spans="1:13" x14ac:dyDescent="0.2">
      <c r="A384" s="20">
        <v>266.3</v>
      </c>
      <c r="B384" s="20">
        <v>42320</v>
      </c>
      <c r="H384" s="17">
        <v>77</v>
      </c>
      <c r="I384" s="17">
        <v>19206</v>
      </c>
      <c r="J384" s="17">
        <v>9.33</v>
      </c>
      <c r="K384" s="17">
        <f t="shared" si="23"/>
        <v>8902</v>
      </c>
      <c r="L384" s="17">
        <f t="shared" si="24"/>
        <v>34274</v>
      </c>
      <c r="M384" s="17">
        <f t="shared" si="25"/>
        <v>12.56</v>
      </c>
    </row>
    <row r="385" spans="1:13" x14ac:dyDescent="0.2">
      <c r="A385" s="20">
        <v>266.39999999999998</v>
      </c>
      <c r="B385" s="20">
        <v>42560</v>
      </c>
      <c r="H385" s="17">
        <v>451</v>
      </c>
      <c r="I385" s="17">
        <v>0</v>
      </c>
      <c r="J385" s="17">
        <v>1.1200000000000001</v>
      </c>
      <c r="K385" s="17">
        <f t="shared" si="23"/>
        <v>8528</v>
      </c>
      <c r="L385" s="17">
        <f t="shared" si="24"/>
        <v>53480</v>
      </c>
      <c r="M385" s="17">
        <f t="shared" si="25"/>
        <v>20.77</v>
      </c>
    </row>
    <row r="386" spans="1:13" x14ac:dyDescent="0.2">
      <c r="A386" s="20">
        <v>266.5</v>
      </c>
      <c r="B386" s="20">
        <v>42800</v>
      </c>
      <c r="H386" s="17">
        <v>319</v>
      </c>
      <c r="I386" s="17">
        <v>6233</v>
      </c>
      <c r="J386" s="17">
        <v>2.71</v>
      </c>
      <c r="K386" s="17">
        <f t="shared" ref="K386:K449" si="26">$P$8-H386</f>
        <v>8660</v>
      </c>
      <c r="L386" s="17">
        <f t="shared" ref="L386:L449" si="27">$P$9-I386</f>
        <v>47247</v>
      </c>
      <c r="M386" s="17">
        <f t="shared" ref="M386:M449" si="28">$P$10-J386</f>
        <v>19.18</v>
      </c>
    </row>
    <row r="387" spans="1:13" x14ac:dyDescent="0.2">
      <c r="A387" s="20">
        <v>266.60000000000002</v>
      </c>
      <c r="B387" s="20">
        <v>43040</v>
      </c>
      <c r="H387" s="17">
        <v>429</v>
      </c>
      <c r="I387" s="17">
        <v>4524</v>
      </c>
      <c r="J387" s="17">
        <v>1.87</v>
      </c>
      <c r="K387" s="17">
        <f t="shared" si="26"/>
        <v>8550</v>
      </c>
      <c r="L387" s="17">
        <f t="shared" si="27"/>
        <v>48956</v>
      </c>
      <c r="M387" s="17">
        <f t="shared" si="28"/>
        <v>20.02</v>
      </c>
    </row>
    <row r="388" spans="1:13" x14ac:dyDescent="0.2">
      <c r="A388" s="20">
        <v>266.7</v>
      </c>
      <c r="B388" s="20">
        <v>43280</v>
      </c>
      <c r="H388" s="17">
        <v>440</v>
      </c>
      <c r="I388" s="17">
        <v>9968</v>
      </c>
      <c r="J388" s="17">
        <v>3.26</v>
      </c>
      <c r="K388" s="17">
        <f t="shared" si="26"/>
        <v>8539</v>
      </c>
      <c r="L388" s="17">
        <f t="shared" si="27"/>
        <v>43512</v>
      </c>
      <c r="M388" s="17">
        <f t="shared" si="28"/>
        <v>18.630000000000003</v>
      </c>
    </row>
    <row r="389" spans="1:13" x14ac:dyDescent="0.2">
      <c r="A389" s="20">
        <v>266.8</v>
      </c>
      <c r="B389" s="20">
        <v>43520</v>
      </c>
      <c r="H389" s="17">
        <v>231</v>
      </c>
      <c r="I389" s="17">
        <v>7829</v>
      </c>
      <c r="J389" s="17">
        <v>3.79</v>
      </c>
      <c r="K389" s="17">
        <f t="shared" si="26"/>
        <v>8748</v>
      </c>
      <c r="L389" s="17">
        <f t="shared" si="27"/>
        <v>45651</v>
      </c>
      <c r="M389" s="17">
        <f t="shared" si="28"/>
        <v>18.100000000000001</v>
      </c>
    </row>
    <row r="390" spans="1:13" x14ac:dyDescent="0.2">
      <c r="A390" s="20">
        <v>266.89999999999998</v>
      </c>
      <c r="B390" s="20">
        <v>43760</v>
      </c>
      <c r="H390" s="17">
        <v>165</v>
      </c>
      <c r="I390" s="17">
        <v>22883</v>
      </c>
      <c r="J390" s="17">
        <v>9.1199999999999992</v>
      </c>
      <c r="K390" s="17">
        <f t="shared" si="26"/>
        <v>8814</v>
      </c>
      <c r="L390" s="17">
        <f t="shared" si="27"/>
        <v>30597</v>
      </c>
      <c r="M390" s="17">
        <f t="shared" si="28"/>
        <v>12.770000000000001</v>
      </c>
    </row>
    <row r="391" spans="1:13" x14ac:dyDescent="0.2">
      <c r="A391" s="20">
        <v>267</v>
      </c>
      <c r="B391" s="20">
        <v>44000</v>
      </c>
      <c r="H391" s="17">
        <v>209</v>
      </c>
      <c r="I391" s="17">
        <v>2319</v>
      </c>
      <c r="J391" s="17">
        <v>0.69</v>
      </c>
      <c r="K391" s="17">
        <f t="shared" si="26"/>
        <v>8770</v>
      </c>
      <c r="L391" s="17">
        <f t="shared" si="27"/>
        <v>51161</v>
      </c>
      <c r="M391" s="17">
        <f t="shared" si="28"/>
        <v>21.2</v>
      </c>
    </row>
    <row r="392" spans="1:13" x14ac:dyDescent="0.2">
      <c r="A392" s="20">
        <v>267.10000000000002</v>
      </c>
      <c r="B392" s="20">
        <v>44260</v>
      </c>
      <c r="H392" s="17">
        <v>308</v>
      </c>
      <c r="I392" s="17">
        <v>4752</v>
      </c>
      <c r="J392" s="17">
        <v>1.32</v>
      </c>
      <c r="K392" s="17">
        <f t="shared" si="26"/>
        <v>8671</v>
      </c>
      <c r="L392" s="17">
        <f t="shared" si="27"/>
        <v>48728</v>
      </c>
      <c r="M392" s="17">
        <f t="shared" si="28"/>
        <v>20.57</v>
      </c>
    </row>
    <row r="393" spans="1:13" x14ac:dyDescent="0.2">
      <c r="A393" s="20">
        <v>267.2</v>
      </c>
      <c r="B393" s="20">
        <v>44520</v>
      </c>
      <c r="H393" s="17">
        <v>99</v>
      </c>
      <c r="I393" s="17">
        <v>22279</v>
      </c>
      <c r="J393" s="17">
        <v>8.5299999999999994</v>
      </c>
      <c r="K393" s="17">
        <f t="shared" si="26"/>
        <v>8880</v>
      </c>
      <c r="L393" s="17">
        <f t="shared" si="27"/>
        <v>31201</v>
      </c>
      <c r="M393" s="17">
        <f t="shared" si="28"/>
        <v>13.360000000000001</v>
      </c>
    </row>
    <row r="394" spans="1:13" x14ac:dyDescent="0.2">
      <c r="A394" s="20">
        <v>267.3</v>
      </c>
      <c r="B394" s="20">
        <v>44780</v>
      </c>
      <c r="H394" s="17">
        <v>1265</v>
      </c>
      <c r="I394" s="17">
        <v>20213</v>
      </c>
      <c r="J394" s="17">
        <v>6.48</v>
      </c>
      <c r="K394" s="17">
        <f t="shared" si="26"/>
        <v>7714</v>
      </c>
      <c r="L394" s="17">
        <f t="shared" si="27"/>
        <v>33267</v>
      </c>
      <c r="M394" s="17">
        <f t="shared" si="28"/>
        <v>15.41</v>
      </c>
    </row>
    <row r="395" spans="1:13" x14ac:dyDescent="0.2">
      <c r="A395" s="20">
        <v>267.39999999999998</v>
      </c>
      <c r="B395" s="20">
        <v>45040</v>
      </c>
      <c r="H395" s="17">
        <v>6837</v>
      </c>
      <c r="I395" s="17">
        <v>14503</v>
      </c>
      <c r="J395" s="17">
        <v>4.38</v>
      </c>
      <c r="K395" s="17">
        <f t="shared" si="26"/>
        <v>2142</v>
      </c>
      <c r="L395" s="17">
        <f t="shared" si="27"/>
        <v>38977</v>
      </c>
      <c r="M395" s="17">
        <f t="shared" si="28"/>
        <v>17.510000000000002</v>
      </c>
    </row>
    <row r="396" spans="1:13" x14ac:dyDescent="0.2">
      <c r="A396" s="20">
        <v>267.5</v>
      </c>
      <c r="B396" s="20">
        <v>45300</v>
      </c>
      <c r="H396" s="17">
        <v>2482</v>
      </c>
      <c r="I396" s="17">
        <v>2375</v>
      </c>
      <c r="J396" s="17">
        <v>1.01</v>
      </c>
      <c r="K396" s="17">
        <f t="shared" si="26"/>
        <v>6497</v>
      </c>
      <c r="L396" s="17">
        <f t="shared" si="27"/>
        <v>51105</v>
      </c>
      <c r="M396" s="17">
        <f t="shared" si="28"/>
        <v>20.88</v>
      </c>
    </row>
    <row r="397" spans="1:13" x14ac:dyDescent="0.2">
      <c r="A397" s="20">
        <v>267.60000000000002</v>
      </c>
      <c r="B397" s="20">
        <v>45560</v>
      </c>
      <c r="H397" s="17">
        <v>259</v>
      </c>
      <c r="I397" s="17">
        <v>4462</v>
      </c>
      <c r="J397" s="17">
        <v>1.46</v>
      </c>
      <c r="K397" s="17">
        <f t="shared" si="26"/>
        <v>8720</v>
      </c>
      <c r="L397" s="17">
        <f t="shared" si="27"/>
        <v>49018</v>
      </c>
      <c r="M397" s="17">
        <f t="shared" si="28"/>
        <v>20.43</v>
      </c>
    </row>
    <row r="398" spans="1:13" x14ac:dyDescent="0.2">
      <c r="A398" s="20">
        <v>267.7</v>
      </c>
      <c r="B398" s="20">
        <v>45820</v>
      </c>
      <c r="H398" s="17">
        <v>3157</v>
      </c>
      <c r="I398" s="17">
        <v>22030</v>
      </c>
      <c r="J398" s="17">
        <v>5.29</v>
      </c>
      <c r="K398" s="17">
        <f t="shared" si="26"/>
        <v>5822</v>
      </c>
      <c r="L398" s="17">
        <f t="shared" si="27"/>
        <v>31450</v>
      </c>
      <c r="M398" s="17">
        <f t="shared" si="28"/>
        <v>16.600000000000001</v>
      </c>
    </row>
    <row r="399" spans="1:13" x14ac:dyDescent="0.2">
      <c r="A399" s="20">
        <v>267.8</v>
      </c>
      <c r="B399" s="20">
        <v>46080</v>
      </c>
      <c r="H399" s="17">
        <v>549</v>
      </c>
      <c r="I399" s="17">
        <v>5040</v>
      </c>
      <c r="J399" s="17">
        <v>1.4</v>
      </c>
      <c r="K399" s="17">
        <f t="shared" si="26"/>
        <v>8430</v>
      </c>
      <c r="L399" s="17">
        <f t="shared" si="27"/>
        <v>48440</v>
      </c>
      <c r="M399" s="17">
        <f t="shared" si="28"/>
        <v>20.490000000000002</v>
      </c>
    </row>
    <row r="400" spans="1:13" x14ac:dyDescent="0.2">
      <c r="A400" s="20">
        <v>267.89999999999998</v>
      </c>
      <c r="B400" s="20">
        <v>46340</v>
      </c>
      <c r="H400" s="17">
        <v>66</v>
      </c>
      <c r="I400" s="17">
        <v>11496</v>
      </c>
      <c r="J400" s="17">
        <v>4.72</v>
      </c>
      <c r="K400" s="17">
        <f t="shared" si="26"/>
        <v>8913</v>
      </c>
      <c r="L400" s="17">
        <f t="shared" si="27"/>
        <v>41984</v>
      </c>
      <c r="M400" s="17">
        <f t="shared" si="28"/>
        <v>17.170000000000002</v>
      </c>
    </row>
    <row r="401" spans="1:13" x14ac:dyDescent="0.2">
      <c r="A401" s="20">
        <v>268</v>
      </c>
      <c r="B401" s="20">
        <v>46600</v>
      </c>
      <c r="H401" s="17">
        <v>231</v>
      </c>
      <c r="I401" s="17">
        <v>12412</v>
      </c>
      <c r="J401" s="17">
        <v>3.81</v>
      </c>
      <c r="K401" s="17">
        <f t="shared" si="26"/>
        <v>8748</v>
      </c>
      <c r="L401" s="17">
        <f t="shared" si="27"/>
        <v>41068</v>
      </c>
      <c r="M401" s="17">
        <f t="shared" si="28"/>
        <v>18.080000000000002</v>
      </c>
    </row>
    <row r="402" spans="1:13" x14ac:dyDescent="0.2">
      <c r="A402" s="20">
        <v>268.10000000000002</v>
      </c>
      <c r="B402" s="20">
        <v>46880</v>
      </c>
      <c r="H402" s="17">
        <v>1271</v>
      </c>
      <c r="I402" s="17">
        <v>16739</v>
      </c>
      <c r="J402" s="17">
        <v>4.7300000000000004</v>
      </c>
      <c r="K402" s="17">
        <f t="shared" si="26"/>
        <v>7708</v>
      </c>
      <c r="L402" s="17">
        <f t="shared" si="27"/>
        <v>36741</v>
      </c>
      <c r="M402" s="17">
        <f t="shared" si="28"/>
        <v>17.16</v>
      </c>
    </row>
    <row r="403" spans="1:13" x14ac:dyDescent="0.2">
      <c r="A403" s="20">
        <v>268.2</v>
      </c>
      <c r="B403" s="20">
        <v>47160</v>
      </c>
      <c r="H403" s="17">
        <v>573</v>
      </c>
      <c r="I403" s="17">
        <v>12703</v>
      </c>
      <c r="J403" s="17">
        <v>3.88</v>
      </c>
      <c r="K403" s="17">
        <f t="shared" si="26"/>
        <v>8406</v>
      </c>
      <c r="L403" s="17">
        <f t="shared" si="27"/>
        <v>40777</v>
      </c>
      <c r="M403" s="17">
        <f t="shared" si="28"/>
        <v>18.010000000000002</v>
      </c>
    </row>
    <row r="404" spans="1:13" x14ac:dyDescent="0.2">
      <c r="A404" s="20">
        <v>268.3</v>
      </c>
      <c r="B404" s="20">
        <v>47440</v>
      </c>
      <c r="H404" s="17">
        <v>2382</v>
      </c>
      <c r="I404" s="17">
        <v>7032</v>
      </c>
      <c r="J404" s="17">
        <v>0.22</v>
      </c>
      <c r="K404" s="17">
        <f t="shared" si="26"/>
        <v>6597</v>
      </c>
      <c r="L404" s="17">
        <f t="shared" si="27"/>
        <v>46448</v>
      </c>
      <c r="M404" s="17">
        <f t="shared" si="28"/>
        <v>21.67</v>
      </c>
    </row>
    <row r="405" spans="1:13" x14ac:dyDescent="0.2">
      <c r="A405" s="20">
        <v>268.39999999999998</v>
      </c>
      <c r="B405" s="20">
        <v>47720</v>
      </c>
      <c r="H405" s="17">
        <v>1622</v>
      </c>
      <c r="I405" s="17">
        <v>22099</v>
      </c>
      <c r="J405" s="17">
        <v>7.25</v>
      </c>
      <c r="K405" s="17">
        <f t="shared" si="26"/>
        <v>7357</v>
      </c>
      <c r="L405" s="17">
        <f t="shared" si="27"/>
        <v>31381</v>
      </c>
      <c r="M405" s="17">
        <f t="shared" si="28"/>
        <v>14.64</v>
      </c>
    </row>
    <row r="406" spans="1:13" x14ac:dyDescent="0.2">
      <c r="A406" s="20">
        <v>268.5</v>
      </c>
      <c r="B406" s="20">
        <v>48000</v>
      </c>
      <c r="H406" s="17">
        <v>1561</v>
      </c>
      <c r="I406" s="17">
        <v>10735</v>
      </c>
      <c r="J406" s="17">
        <v>0.65</v>
      </c>
      <c r="K406" s="17">
        <f t="shared" si="26"/>
        <v>7418</v>
      </c>
      <c r="L406" s="17">
        <f t="shared" si="27"/>
        <v>42745</v>
      </c>
      <c r="M406" s="17">
        <f t="shared" si="28"/>
        <v>21.240000000000002</v>
      </c>
    </row>
    <row r="407" spans="1:13" x14ac:dyDescent="0.2">
      <c r="A407" s="20">
        <v>268.60000000000002</v>
      </c>
      <c r="B407" s="20">
        <v>48280</v>
      </c>
      <c r="H407" s="17">
        <v>1723</v>
      </c>
      <c r="I407" s="17">
        <v>27412</v>
      </c>
      <c r="J407" s="17">
        <v>9.7899999999999991</v>
      </c>
      <c r="K407" s="17">
        <f t="shared" si="26"/>
        <v>7256</v>
      </c>
      <c r="L407" s="17">
        <f t="shared" si="27"/>
        <v>26068</v>
      </c>
      <c r="M407" s="17">
        <f t="shared" si="28"/>
        <v>12.100000000000001</v>
      </c>
    </row>
    <row r="408" spans="1:13" x14ac:dyDescent="0.2">
      <c r="A408" s="20">
        <v>268.7</v>
      </c>
      <c r="B408" s="20">
        <v>48560</v>
      </c>
      <c r="H408" s="17">
        <v>1486</v>
      </c>
      <c r="I408" s="17">
        <v>9673</v>
      </c>
      <c r="J408" s="17">
        <v>2.69</v>
      </c>
      <c r="K408" s="17">
        <f t="shared" si="26"/>
        <v>7493</v>
      </c>
      <c r="L408" s="17">
        <f t="shared" si="27"/>
        <v>43807</v>
      </c>
      <c r="M408" s="17">
        <f t="shared" si="28"/>
        <v>19.2</v>
      </c>
    </row>
    <row r="409" spans="1:13" x14ac:dyDescent="0.2">
      <c r="A409" s="20">
        <v>268.8</v>
      </c>
      <c r="B409" s="20">
        <v>48840</v>
      </c>
      <c r="H409" s="17">
        <v>1231</v>
      </c>
      <c r="I409" s="17">
        <v>13143</v>
      </c>
      <c r="J409" s="17">
        <v>3.71</v>
      </c>
      <c r="K409" s="17">
        <f t="shared" si="26"/>
        <v>7748</v>
      </c>
      <c r="L409" s="17">
        <f t="shared" si="27"/>
        <v>40337</v>
      </c>
      <c r="M409" s="17">
        <f t="shared" si="28"/>
        <v>18.18</v>
      </c>
    </row>
    <row r="410" spans="1:13" x14ac:dyDescent="0.2">
      <c r="A410" s="20">
        <v>268.89999999999998</v>
      </c>
      <c r="B410" s="20">
        <v>49120</v>
      </c>
      <c r="H410" s="17">
        <v>1484</v>
      </c>
      <c r="I410" s="17">
        <v>524</v>
      </c>
      <c r="J410" s="17">
        <v>0.2</v>
      </c>
      <c r="K410" s="17">
        <f t="shared" si="26"/>
        <v>7495</v>
      </c>
      <c r="L410" s="17">
        <f t="shared" si="27"/>
        <v>52956</v>
      </c>
      <c r="M410" s="17">
        <f t="shared" si="28"/>
        <v>21.69</v>
      </c>
    </row>
    <row r="411" spans="1:13" x14ac:dyDescent="0.2">
      <c r="A411" s="20">
        <v>269</v>
      </c>
      <c r="B411" s="20">
        <v>49400</v>
      </c>
      <c r="H411" s="17">
        <v>2973</v>
      </c>
      <c r="I411" s="17">
        <v>2520</v>
      </c>
      <c r="J411" s="17">
        <v>0.67</v>
      </c>
      <c r="K411" s="17">
        <f t="shared" si="26"/>
        <v>6006</v>
      </c>
      <c r="L411" s="17">
        <f t="shared" si="27"/>
        <v>50960</v>
      </c>
      <c r="M411" s="17">
        <f t="shared" si="28"/>
        <v>21.22</v>
      </c>
    </row>
    <row r="412" spans="1:13" x14ac:dyDescent="0.2">
      <c r="A412" s="20">
        <v>269.10000000000002</v>
      </c>
      <c r="B412" s="20">
        <v>49710</v>
      </c>
      <c r="H412" s="17">
        <v>1975</v>
      </c>
      <c r="I412" s="17">
        <v>20098</v>
      </c>
      <c r="J412" s="17">
        <v>6.2</v>
      </c>
      <c r="K412" s="17">
        <f t="shared" si="26"/>
        <v>7004</v>
      </c>
      <c r="L412" s="17">
        <f t="shared" si="27"/>
        <v>33382</v>
      </c>
      <c r="M412" s="17">
        <f t="shared" si="28"/>
        <v>15.690000000000001</v>
      </c>
    </row>
    <row r="413" spans="1:13" x14ac:dyDescent="0.2">
      <c r="A413" s="20">
        <v>269.2</v>
      </c>
      <c r="B413" s="20">
        <v>50020</v>
      </c>
      <c r="H413" s="17">
        <v>2443</v>
      </c>
      <c r="I413" s="17">
        <v>69</v>
      </c>
      <c r="J413" s="17">
        <v>0.36</v>
      </c>
      <c r="K413" s="17">
        <f t="shared" si="26"/>
        <v>6536</v>
      </c>
      <c r="L413" s="17">
        <f t="shared" si="27"/>
        <v>53411</v>
      </c>
      <c r="M413" s="17">
        <f t="shared" si="28"/>
        <v>21.53</v>
      </c>
    </row>
    <row r="414" spans="1:13" x14ac:dyDescent="0.2">
      <c r="A414" s="20">
        <v>269.3</v>
      </c>
      <c r="B414" s="20">
        <v>50330</v>
      </c>
      <c r="H414" s="17">
        <v>5117</v>
      </c>
      <c r="I414" s="17">
        <v>350</v>
      </c>
      <c r="J414" s="17">
        <v>1.74</v>
      </c>
      <c r="K414" s="17">
        <f t="shared" si="26"/>
        <v>3862</v>
      </c>
      <c r="L414" s="17">
        <f t="shared" si="27"/>
        <v>53130</v>
      </c>
      <c r="M414" s="17">
        <f t="shared" si="28"/>
        <v>20.150000000000002</v>
      </c>
    </row>
    <row r="415" spans="1:13" x14ac:dyDescent="0.2">
      <c r="A415" s="20">
        <v>269.39999999999998</v>
      </c>
      <c r="B415" s="20">
        <v>50640</v>
      </c>
      <c r="H415" s="17">
        <v>220</v>
      </c>
      <c r="I415" s="17">
        <v>17398</v>
      </c>
      <c r="J415" s="17">
        <v>5.91</v>
      </c>
      <c r="K415" s="17">
        <f t="shared" si="26"/>
        <v>8759</v>
      </c>
      <c r="L415" s="17">
        <f t="shared" si="27"/>
        <v>36082</v>
      </c>
      <c r="M415" s="17">
        <f t="shared" si="28"/>
        <v>15.98</v>
      </c>
    </row>
    <row r="416" spans="1:13" x14ac:dyDescent="0.2">
      <c r="A416" s="20">
        <v>269.5</v>
      </c>
      <c r="B416" s="20">
        <v>50950</v>
      </c>
      <c r="H416" s="17">
        <v>1799</v>
      </c>
      <c r="I416" s="17">
        <v>2772</v>
      </c>
      <c r="J416" s="17">
        <v>0.2</v>
      </c>
      <c r="K416" s="17">
        <f t="shared" si="26"/>
        <v>7180</v>
      </c>
      <c r="L416" s="17">
        <f t="shared" si="27"/>
        <v>50708</v>
      </c>
      <c r="M416" s="17">
        <f t="shared" si="28"/>
        <v>21.69</v>
      </c>
    </row>
    <row r="417" spans="1:13" x14ac:dyDescent="0.2">
      <c r="A417" s="20">
        <v>269.60000000000002</v>
      </c>
      <c r="B417" s="20">
        <v>51260</v>
      </c>
      <c r="H417" s="17">
        <v>1099</v>
      </c>
      <c r="I417" s="17">
        <v>29267</v>
      </c>
      <c r="J417" s="17">
        <v>7.73</v>
      </c>
      <c r="K417" s="17">
        <f t="shared" si="26"/>
        <v>7880</v>
      </c>
      <c r="L417" s="17">
        <f t="shared" si="27"/>
        <v>24213</v>
      </c>
      <c r="M417" s="17">
        <f t="shared" si="28"/>
        <v>14.16</v>
      </c>
    </row>
    <row r="418" spans="1:13" x14ac:dyDescent="0.2">
      <c r="A418" s="20">
        <v>269.7</v>
      </c>
      <c r="B418" s="20">
        <v>51570</v>
      </c>
      <c r="H418" s="17">
        <v>3375</v>
      </c>
      <c r="I418" s="17">
        <v>20600</v>
      </c>
      <c r="J418" s="17">
        <v>0.37</v>
      </c>
      <c r="K418" s="17">
        <f t="shared" si="26"/>
        <v>5604</v>
      </c>
      <c r="L418" s="17">
        <f t="shared" si="27"/>
        <v>32880</v>
      </c>
      <c r="M418" s="17">
        <f t="shared" si="28"/>
        <v>21.52</v>
      </c>
    </row>
    <row r="419" spans="1:13" x14ac:dyDescent="0.2">
      <c r="A419" s="20">
        <v>269.8</v>
      </c>
      <c r="B419" s="20">
        <v>51880</v>
      </c>
      <c r="H419" s="17">
        <v>4230</v>
      </c>
      <c r="I419" s="17">
        <v>21363</v>
      </c>
      <c r="J419" s="17">
        <v>4.7300000000000004</v>
      </c>
      <c r="K419" s="17">
        <f t="shared" si="26"/>
        <v>4749</v>
      </c>
      <c r="L419" s="17">
        <f t="shared" si="27"/>
        <v>32117</v>
      </c>
      <c r="M419" s="17">
        <f t="shared" si="28"/>
        <v>17.16</v>
      </c>
    </row>
    <row r="420" spans="1:13" x14ac:dyDescent="0.2">
      <c r="A420" s="20">
        <v>269.89999999999998</v>
      </c>
      <c r="B420" s="20">
        <v>52190</v>
      </c>
      <c r="H420" s="17">
        <v>3265</v>
      </c>
      <c r="I420" s="17">
        <v>7701</v>
      </c>
      <c r="J420" s="17">
        <v>2.09</v>
      </c>
      <c r="K420" s="17">
        <f t="shared" si="26"/>
        <v>5714</v>
      </c>
      <c r="L420" s="17">
        <f t="shared" si="27"/>
        <v>45779</v>
      </c>
      <c r="M420" s="17">
        <f t="shared" si="28"/>
        <v>19.8</v>
      </c>
    </row>
    <row r="421" spans="1:13" x14ac:dyDescent="0.2">
      <c r="A421" s="20">
        <v>270</v>
      </c>
      <c r="B421" s="20">
        <v>52500</v>
      </c>
      <c r="H421" s="17">
        <v>1891</v>
      </c>
      <c r="I421" s="17">
        <v>805</v>
      </c>
      <c r="J421" s="17">
        <v>0.23</v>
      </c>
      <c r="K421" s="17">
        <f t="shared" si="26"/>
        <v>7088</v>
      </c>
      <c r="L421" s="17">
        <f t="shared" si="27"/>
        <v>52675</v>
      </c>
      <c r="M421" s="17">
        <f t="shared" si="28"/>
        <v>21.66</v>
      </c>
    </row>
    <row r="422" spans="1:13" x14ac:dyDescent="0.2">
      <c r="A422" s="20">
        <v>270.10000000000002</v>
      </c>
      <c r="B422" s="20">
        <v>52830</v>
      </c>
      <c r="H422" s="17">
        <v>5287</v>
      </c>
      <c r="I422" s="17">
        <v>1119</v>
      </c>
      <c r="J422" s="17">
        <v>0.5</v>
      </c>
      <c r="K422" s="17">
        <f t="shared" si="26"/>
        <v>3692</v>
      </c>
      <c r="L422" s="17">
        <f t="shared" si="27"/>
        <v>52361</v>
      </c>
      <c r="M422" s="17">
        <f t="shared" si="28"/>
        <v>21.39</v>
      </c>
    </row>
    <row r="423" spans="1:13" x14ac:dyDescent="0.2">
      <c r="A423" s="20">
        <v>270.2</v>
      </c>
      <c r="B423" s="20">
        <v>53160</v>
      </c>
      <c r="H423" s="17">
        <v>879</v>
      </c>
      <c r="I423" s="17">
        <v>23735</v>
      </c>
      <c r="J423" s="17">
        <v>6.73</v>
      </c>
      <c r="K423" s="17">
        <f t="shared" si="26"/>
        <v>8100</v>
      </c>
      <c r="L423" s="17">
        <f t="shared" si="27"/>
        <v>29745</v>
      </c>
      <c r="M423" s="17">
        <f t="shared" si="28"/>
        <v>15.16</v>
      </c>
    </row>
    <row r="424" spans="1:13" x14ac:dyDescent="0.2">
      <c r="A424" s="20">
        <v>270.3</v>
      </c>
      <c r="B424" s="20">
        <v>53490</v>
      </c>
      <c r="H424" s="17">
        <v>1704</v>
      </c>
      <c r="I424" s="17">
        <v>5858</v>
      </c>
      <c r="J424" s="17">
        <v>0.71</v>
      </c>
      <c r="K424" s="17">
        <f t="shared" si="26"/>
        <v>7275</v>
      </c>
      <c r="L424" s="17">
        <f t="shared" si="27"/>
        <v>47622</v>
      </c>
      <c r="M424" s="17">
        <f t="shared" si="28"/>
        <v>21.18</v>
      </c>
    </row>
    <row r="425" spans="1:13" x14ac:dyDescent="0.2">
      <c r="A425" s="20">
        <v>270.39999999999998</v>
      </c>
      <c r="B425" s="20">
        <v>53820</v>
      </c>
      <c r="H425" s="17">
        <v>1275</v>
      </c>
      <c r="I425" s="17">
        <v>8320</v>
      </c>
      <c r="J425" s="17">
        <v>2.41</v>
      </c>
      <c r="K425" s="17">
        <f t="shared" si="26"/>
        <v>7704</v>
      </c>
      <c r="L425" s="17">
        <f t="shared" si="27"/>
        <v>45160</v>
      </c>
      <c r="M425" s="17">
        <f t="shared" si="28"/>
        <v>19.48</v>
      </c>
    </row>
    <row r="426" spans="1:13" x14ac:dyDescent="0.2">
      <c r="A426" s="20">
        <v>270.5</v>
      </c>
      <c r="B426" s="20">
        <v>54150</v>
      </c>
      <c r="H426" s="17">
        <v>3205</v>
      </c>
      <c r="I426" s="17">
        <v>13040</v>
      </c>
      <c r="J426" s="17">
        <v>4</v>
      </c>
      <c r="K426" s="17">
        <f t="shared" si="26"/>
        <v>5774</v>
      </c>
      <c r="L426" s="17">
        <f t="shared" si="27"/>
        <v>40440</v>
      </c>
      <c r="M426" s="17">
        <f t="shared" si="28"/>
        <v>17.89</v>
      </c>
    </row>
    <row r="427" spans="1:13" x14ac:dyDescent="0.2">
      <c r="A427" s="20">
        <v>270.60000000000002</v>
      </c>
      <c r="B427" s="20">
        <v>54480</v>
      </c>
      <c r="H427" s="17">
        <v>1715</v>
      </c>
      <c r="I427" s="17">
        <v>5148</v>
      </c>
      <c r="J427" s="17">
        <v>1.41</v>
      </c>
      <c r="K427" s="17">
        <f t="shared" si="26"/>
        <v>7264</v>
      </c>
      <c r="L427" s="17">
        <f t="shared" si="27"/>
        <v>48332</v>
      </c>
      <c r="M427" s="17">
        <f t="shared" si="28"/>
        <v>20.48</v>
      </c>
    </row>
    <row r="428" spans="1:13" x14ac:dyDescent="0.2">
      <c r="A428" s="20">
        <v>270.7</v>
      </c>
      <c r="B428" s="20">
        <v>54810</v>
      </c>
      <c r="H428" s="17">
        <v>4089</v>
      </c>
      <c r="I428" s="17">
        <v>24008</v>
      </c>
      <c r="J428" s="17">
        <v>7.6</v>
      </c>
      <c r="K428" s="17">
        <f t="shared" si="26"/>
        <v>4890</v>
      </c>
      <c r="L428" s="17">
        <f t="shared" si="27"/>
        <v>29472</v>
      </c>
      <c r="M428" s="17">
        <f t="shared" si="28"/>
        <v>14.290000000000001</v>
      </c>
    </row>
    <row r="429" spans="1:13" x14ac:dyDescent="0.2">
      <c r="A429" s="20">
        <v>270.8</v>
      </c>
      <c r="B429" s="20">
        <v>55140</v>
      </c>
      <c r="H429" s="17">
        <v>923</v>
      </c>
      <c r="I429" s="17">
        <v>10088</v>
      </c>
      <c r="J429" s="17">
        <v>2.98</v>
      </c>
      <c r="K429" s="17">
        <f t="shared" si="26"/>
        <v>8056</v>
      </c>
      <c r="L429" s="17">
        <f t="shared" si="27"/>
        <v>43392</v>
      </c>
      <c r="M429" s="17">
        <f t="shared" si="28"/>
        <v>18.91</v>
      </c>
    </row>
    <row r="430" spans="1:13" x14ac:dyDescent="0.2">
      <c r="A430" s="20">
        <v>270.89999999999998</v>
      </c>
      <c r="B430" s="20">
        <v>55470</v>
      </c>
      <c r="H430" s="17">
        <v>220</v>
      </c>
      <c r="I430" s="17">
        <v>9389</v>
      </c>
      <c r="J430" s="17">
        <v>5.14</v>
      </c>
      <c r="K430" s="17">
        <f t="shared" si="26"/>
        <v>8759</v>
      </c>
      <c r="L430" s="17">
        <f t="shared" si="27"/>
        <v>44091</v>
      </c>
      <c r="M430" s="17">
        <f t="shared" si="28"/>
        <v>16.75</v>
      </c>
    </row>
    <row r="431" spans="1:13" x14ac:dyDescent="0.2">
      <c r="A431" s="20">
        <v>271</v>
      </c>
      <c r="B431" s="20">
        <v>55800</v>
      </c>
      <c r="H431" s="17">
        <v>1044</v>
      </c>
      <c r="I431" s="17">
        <v>454</v>
      </c>
      <c r="J431" s="17">
        <v>0.13</v>
      </c>
      <c r="K431" s="17">
        <f t="shared" si="26"/>
        <v>7935</v>
      </c>
      <c r="L431" s="17">
        <f t="shared" si="27"/>
        <v>53026</v>
      </c>
      <c r="M431" s="17">
        <f t="shared" si="28"/>
        <v>21.76</v>
      </c>
    </row>
    <row r="432" spans="1:13" x14ac:dyDescent="0.2">
      <c r="A432" s="20">
        <v>271.10000000000002</v>
      </c>
      <c r="B432" s="20">
        <v>56160</v>
      </c>
      <c r="H432" s="17">
        <v>33</v>
      </c>
      <c r="I432" s="17">
        <v>41846</v>
      </c>
      <c r="J432" s="17">
        <v>19.8</v>
      </c>
      <c r="K432" s="17">
        <f t="shared" si="26"/>
        <v>8946</v>
      </c>
      <c r="L432" s="17">
        <f t="shared" si="27"/>
        <v>11634</v>
      </c>
      <c r="M432" s="17">
        <f t="shared" si="28"/>
        <v>2.09</v>
      </c>
    </row>
    <row r="433" spans="1:13" x14ac:dyDescent="0.2">
      <c r="A433" s="20">
        <v>271.2</v>
      </c>
      <c r="B433" s="20">
        <v>56520</v>
      </c>
      <c r="H433" s="17">
        <v>3079</v>
      </c>
      <c r="I433" s="17">
        <v>10103</v>
      </c>
      <c r="J433" s="17">
        <v>2.0499999999999998</v>
      </c>
      <c r="K433" s="17">
        <f t="shared" si="26"/>
        <v>5900</v>
      </c>
      <c r="L433" s="17">
        <f t="shared" si="27"/>
        <v>43377</v>
      </c>
      <c r="M433" s="17">
        <f t="shared" si="28"/>
        <v>19.84</v>
      </c>
    </row>
    <row r="434" spans="1:13" x14ac:dyDescent="0.2">
      <c r="A434" s="20">
        <v>271.3</v>
      </c>
      <c r="B434" s="20">
        <v>56880</v>
      </c>
      <c r="H434" s="17">
        <v>1990</v>
      </c>
      <c r="I434" s="17">
        <v>107</v>
      </c>
      <c r="J434" s="17">
        <v>0.03</v>
      </c>
      <c r="K434" s="17">
        <f t="shared" si="26"/>
        <v>6989</v>
      </c>
      <c r="L434" s="17">
        <f t="shared" si="27"/>
        <v>53373</v>
      </c>
      <c r="M434" s="17">
        <f t="shared" si="28"/>
        <v>21.86</v>
      </c>
    </row>
    <row r="435" spans="1:13" x14ac:dyDescent="0.2">
      <c r="A435" s="20">
        <v>271.39999999999998</v>
      </c>
      <c r="B435" s="20">
        <v>57240</v>
      </c>
      <c r="H435" s="17">
        <v>3283</v>
      </c>
      <c r="I435" s="17">
        <v>575</v>
      </c>
      <c r="J435" s="17">
        <v>0.22</v>
      </c>
      <c r="K435" s="17">
        <f t="shared" si="26"/>
        <v>5696</v>
      </c>
      <c r="L435" s="17">
        <f t="shared" si="27"/>
        <v>52905</v>
      </c>
      <c r="M435" s="17">
        <f t="shared" si="28"/>
        <v>21.67</v>
      </c>
    </row>
    <row r="436" spans="1:13" x14ac:dyDescent="0.2">
      <c r="A436" s="20">
        <v>271.5</v>
      </c>
      <c r="B436" s="20">
        <v>57600</v>
      </c>
      <c r="H436" s="17">
        <v>2235</v>
      </c>
      <c r="I436" s="17">
        <v>648</v>
      </c>
      <c r="J436" s="17">
        <v>0.7</v>
      </c>
      <c r="K436" s="17">
        <f t="shared" si="26"/>
        <v>6744</v>
      </c>
      <c r="L436" s="17">
        <f t="shared" si="27"/>
        <v>52832</v>
      </c>
      <c r="M436" s="17">
        <f t="shared" si="28"/>
        <v>21.19</v>
      </c>
    </row>
    <row r="437" spans="1:13" x14ac:dyDescent="0.2">
      <c r="A437" s="20">
        <v>271.60000000000002</v>
      </c>
      <c r="B437" s="20">
        <v>57960</v>
      </c>
      <c r="H437" s="17">
        <v>2008</v>
      </c>
      <c r="I437" s="17">
        <v>180</v>
      </c>
      <c r="J437" s="17">
        <v>0.05</v>
      </c>
      <c r="K437" s="17">
        <f t="shared" si="26"/>
        <v>6971</v>
      </c>
      <c r="L437" s="17">
        <f t="shared" si="27"/>
        <v>53300</v>
      </c>
      <c r="M437" s="17">
        <f t="shared" si="28"/>
        <v>21.84</v>
      </c>
    </row>
    <row r="438" spans="1:13" x14ac:dyDescent="0.2">
      <c r="A438" s="20">
        <v>271.7</v>
      </c>
      <c r="B438" s="20">
        <v>58320</v>
      </c>
      <c r="H438" s="17">
        <v>4507</v>
      </c>
      <c r="I438" s="17">
        <v>39359</v>
      </c>
      <c r="J438" s="17">
        <v>18.309999999999999</v>
      </c>
      <c r="K438" s="17">
        <f t="shared" si="26"/>
        <v>4472</v>
      </c>
      <c r="L438" s="17">
        <f t="shared" si="27"/>
        <v>14121</v>
      </c>
      <c r="M438" s="17">
        <f t="shared" si="28"/>
        <v>3.5800000000000018</v>
      </c>
    </row>
    <row r="439" spans="1:13" x14ac:dyDescent="0.2">
      <c r="A439" s="20">
        <v>271.8</v>
      </c>
      <c r="B439" s="20">
        <v>58680</v>
      </c>
      <c r="H439" s="17">
        <v>528</v>
      </c>
      <c r="I439" s="17">
        <v>1610</v>
      </c>
      <c r="J439" s="17">
        <v>7.0000000000000007E-2</v>
      </c>
      <c r="K439" s="17">
        <f t="shared" si="26"/>
        <v>8451</v>
      </c>
      <c r="L439" s="17">
        <f t="shared" si="27"/>
        <v>51870</v>
      </c>
      <c r="M439" s="17">
        <f t="shared" si="28"/>
        <v>21.82</v>
      </c>
    </row>
    <row r="440" spans="1:13" x14ac:dyDescent="0.2">
      <c r="A440" s="20">
        <v>271.89999999999998</v>
      </c>
      <c r="B440" s="20">
        <v>59040</v>
      </c>
      <c r="H440" s="17">
        <v>718</v>
      </c>
      <c r="I440" s="17">
        <v>35</v>
      </c>
      <c r="J440" s="17">
        <v>0.27</v>
      </c>
      <c r="K440" s="17">
        <f t="shared" si="26"/>
        <v>8261</v>
      </c>
      <c r="L440" s="17">
        <f t="shared" si="27"/>
        <v>53445</v>
      </c>
      <c r="M440" s="17">
        <f t="shared" si="28"/>
        <v>21.62</v>
      </c>
    </row>
    <row r="441" spans="1:13" x14ac:dyDescent="0.2">
      <c r="A441" s="20">
        <v>272</v>
      </c>
      <c r="B441" s="20">
        <v>59400</v>
      </c>
      <c r="H441" s="17">
        <v>2246</v>
      </c>
      <c r="I441" s="17">
        <v>140</v>
      </c>
      <c r="J441" s="17">
        <v>0.04</v>
      </c>
      <c r="K441" s="17">
        <f t="shared" si="26"/>
        <v>6733</v>
      </c>
      <c r="L441" s="17">
        <f t="shared" si="27"/>
        <v>53340</v>
      </c>
      <c r="M441" s="17">
        <f t="shared" si="28"/>
        <v>21.85</v>
      </c>
    </row>
    <row r="442" spans="1:13" x14ac:dyDescent="0.2">
      <c r="A442" s="20">
        <v>272.10000000000002</v>
      </c>
      <c r="B442" s="20">
        <v>59760</v>
      </c>
      <c r="H442" s="17">
        <v>1396</v>
      </c>
      <c r="I442" s="17">
        <v>0</v>
      </c>
      <c r="J442" s="17">
        <v>0.1</v>
      </c>
      <c r="K442" s="17">
        <f t="shared" si="26"/>
        <v>7583</v>
      </c>
      <c r="L442" s="17">
        <f t="shared" si="27"/>
        <v>53480</v>
      </c>
      <c r="M442" s="17">
        <f t="shared" si="28"/>
        <v>21.79</v>
      </c>
    </row>
    <row r="443" spans="1:13" x14ac:dyDescent="0.2">
      <c r="A443" s="20">
        <v>272.2</v>
      </c>
      <c r="B443" s="20">
        <v>60120</v>
      </c>
      <c r="H443" s="17">
        <v>1640</v>
      </c>
      <c r="I443" s="17">
        <v>0</v>
      </c>
      <c r="J443" s="17">
        <v>0.27</v>
      </c>
      <c r="K443" s="17">
        <f t="shared" si="26"/>
        <v>7339</v>
      </c>
      <c r="L443" s="17">
        <f t="shared" si="27"/>
        <v>53480</v>
      </c>
      <c r="M443" s="17">
        <f t="shared" si="28"/>
        <v>21.62</v>
      </c>
    </row>
    <row r="444" spans="1:13" x14ac:dyDescent="0.2">
      <c r="A444" s="20">
        <v>272.3</v>
      </c>
      <c r="B444" s="20">
        <v>60480</v>
      </c>
      <c r="H444" s="17">
        <v>33</v>
      </c>
      <c r="I444" s="17">
        <v>14394</v>
      </c>
      <c r="J444" s="17">
        <v>7.89</v>
      </c>
      <c r="K444" s="17">
        <f t="shared" si="26"/>
        <v>8946</v>
      </c>
      <c r="L444" s="17">
        <f t="shared" si="27"/>
        <v>39086</v>
      </c>
      <c r="M444" s="17">
        <f t="shared" si="28"/>
        <v>14</v>
      </c>
    </row>
    <row r="445" spans="1:13" x14ac:dyDescent="0.2">
      <c r="A445" s="20">
        <v>272.39999999999998</v>
      </c>
      <c r="B445" s="20">
        <v>60840</v>
      </c>
      <c r="H445" s="17">
        <v>33</v>
      </c>
      <c r="I445" s="17">
        <v>22933</v>
      </c>
      <c r="J445" s="17">
        <v>11.62</v>
      </c>
      <c r="K445" s="17">
        <f t="shared" si="26"/>
        <v>8946</v>
      </c>
      <c r="L445" s="17">
        <f t="shared" si="27"/>
        <v>30547</v>
      </c>
      <c r="M445" s="17">
        <f t="shared" si="28"/>
        <v>10.270000000000001</v>
      </c>
    </row>
    <row r="446" spans="1:13" x14ac:dyDescent="0.2">
      <c r="A446" s="20">
        <v>272.5</v>
      </c>
      <c r="B446" s="20">
        <v>61200</v>
      </c>
      <c r="H446" s="17">
        <v>33</v>
      </c>
      <c r="I446" s="17">
        <v>19517</v>
      </c>
      <c r="J446" s="17">
        <v>10.050000000000001</v>
      </c>
      <c r="K446" s="17">
        <f t="shared" si="26"/>
        <v>8946</v>
      </c>
      <c r="L446" s="17">
        <f t="shared" si="27"/>
        <v>33963</v>
      </c>
      <c r="M446" s="17">
        <f t="shared" si="28"/>
        <v>11.84</v>
      </c>
    </row>
    <row r="447" spans="1:13" x14ac:dyDescent="0.2">
      <c r="A447" s="20">
        <v>272.60000000000002</v>
      </c>
      <c r="B447" s="20">
        <v>61560</v>
      </c>
      <c r="H447" s="17">
        <v>264</v>
      </c>
      <c r="I447" s="17">
        <v>11873</v>
      </c>
      <c r="J447" s="17">
        <v>5.23</v>
      </c>
      <c r="K447" s="17">
        <f t="shared" si="26"/>
        <v>8715</v>
      </c>
      <c r="L447" s="17">
        <f t="shared" si="27"/>
        <v>41607</v>
      </c>
      <c r="M447" s="17">
        <f t="shared" si="28"/>
        <v>16.66</v>
      </c>
    </row>
    <row r="448" spans="1:13" x14ac:dyDescent="0.2">
      <c r="A448" s="20">
        <v>272.7</v>
      </c>
      <c r="B448" s="20">
        <v>61920</v>
      </c>
      <c r="H448" s="17">
        <v>564</v>
      </c>
      <c r="I448" s="17">
        <v>16444</v>
      </c>
      <c r="J448" s="17">
        <v>5.35</v>
      </c>
      <c r="K448" s="17">
        <f t="shared" si="26"/>
        <v>8415</v>
      </c>
      <c r="L448" s="17">
        <f t="shared" si="27"/>
        <v>37036</v>
      </c>
      <c r="M448" s="17">
        <f t="shared" si="28"/>
        <v>16.54</v>
      </c>
    </row>
    <row r="449" spans="1:13" x14ac:dyDescent="0.2">
      <c r="A449" s="20">
        <v>272.8</v>
      </c>
      <c r="B449" s="20">
        <v>62280</v>
      </c>
      <c r="H449" s="17">
        <v>2390</v>
      </c>
      <c r="I449" s="17">
        <v>1008</v>
      </c>
      <c r="J449" s="17">
        <v>0.8</v>
      </c>
      <c r="K449" s="17">
        <f t="shared" si="26"/>
        <v>6589</v>
      </c>
      <c r="L449" s="17">
        <f t="shared" si="27"/>
        <v>52472</v>
      </c>
      <c r="M449" s="17">
        <f t="shared" si="28"/>
        <v>21.09</v>
      </c>
    </row>
    <row r="450" spans="1:13" x14ac:dyDescent="0.2">
      <c r="A450" s="20">
        <v>272.89999999999998</v>
      </c>
      <c r="B450" s="20">
        <v>62640</v>
      </c>
      <c r="H450" s="17">
        <v>3326</v>
      </c>
      <c r="I450" s="17">
        <v>1111</v>
      </c>
      <c r="J450" s="17">
        <v>0.6</v>
      </c>
      <c r="K450" s="17">
        <f t="shared" ref="K450:K513" si="29">$P$8-H450</f>
        <v>5653</v>
      </c>
      <c r="L450" s="17">
        <f t="shared" ref="L450:L513" si="30">$P$9-I450</f>
        <v>52369</v>
      </c>
      <c r="M450" s="17">
        <f t="shared" ref="M450:M513" si="31">$P$10-J450</f>
        <v>21.29</v>
      </c>
    </row>
    <row r="451" spans="1:13" x14ac:dyDescent="0.2">
      <c r="A451" s="20">
        <v>273</v>
      </c>
      <c r="B451" s="20">
        <v>63000</v>
      </c>
      <c r="H451" s="17">
        <v>3724</v>
      </c>
      <c r="I451" s="17">
        <v>895</v>
      </c>
      <c r="J451" s="17">
        <v>0.47</v>
      </c>
      <c r="K451" s="17">
        <f t="shared" si="29"/>
        <v>5255</v>
      </c>
      <c r="L451" s="17">
        <f t="shared" si="30"/>
        <v>52585</v>
      </c>
      <c r="M451" s="17">
        <f t="shared" si="31"/>
        <v>21.42</v>
      </c>
    </row>
    <row r="452" spans="1:13" x14ac:dyDescent="0.2">
      <c r="A452" s="20">
        <v>273.10000000000002</v>
      </c>
      <c r="B452" s="20">
        <v>63350</v>
      </c>
      <c r="H452" s="17">
        <v>6606</v>
      </c>
      <c r="I452" s="17">
        <v>4680</v>
      </c>
      <c r="J452" s="17">
        <v>1.3</v>
      </c>
      <c r="K452" s="17">
        <f t="shared" si="29"/>
        <v>2373</v>
      </c>
      <c r="L452" s="17">
        <f t="shared" si="30"/>
        <v>48800</v>
      </c>
      <c r="M452" s="17">
        <f t="shared" si="31"/>
        <v>20.59</v>
      </c>
    </row>
    <row r="453" spans="1:13" x14ac:dyDescent="0.2">
      <c r="A453" s="20">
        <v>273.2</v>
      </c>
      <c r="B453" s="20">
        <v>63700</v>
      </c>
      <c r="H453" s="17">
        <v>6606</v>
      </c>
      <c r="I453" s="17">
        <v>3267</v>
      </c>
      <c r="J453" s="17">
        <v>0.61</v>
      </c>
      <c r="K453" s="17">
        <f t="shared" si="29"/>
        <v>2373</v>
      </c>
      <c r="L453" s="17">
        <f t="shared" si="30"/>
        <v>50213</v>
      </c>
      <c r="M453" s="17">
        <f t="shared" si="31"/>
        <v>21.28</v>
      </c>
    </row>
    <row r="454" spans="1:13" x14ac:dyDescent="0.2">
      <c r="A454" s="20">
        <v>273.3</v>
      </c>
      <c r="B454" s="20">
        <v>64050</v>
      </c>
      <c r="H454" s="17">
        <v>1748</v>
      </c>
      <c r="I454" s="17">
        <v>12312</v>
      </c>
      <c r="J454" s="17">
        <v>3.26</v>
      </c>
      <c r="K454" s="17">
        <f t="shared" si="29"/>
        <v>7231</v>
      </c>
      <c r="L454" s="17">
        <f t="shared" si="30"/>
        <v>41168</v>
      </c>
      <c r="M454" s="17">
        <f t="shared" si="31"/>
        <v>18.630000000000003</v>
      </c>
    </row>
    <row r="455" spans="1:13" x14ac:dyDescent="0.2">
      <c r="A455" s="20">
        <v>273.39999999999998</v>
      </c>
      <c r="B455" s="20">
        <v>64400</v>
      </c>
      <c r="H455" s="17">
        <v>1088</v>
      </c>
      <c r="I455" s="17">
        <v>1763</v>
      </c>
      <c r="J455" s="17">
        <v>0.49</v>
      </c>
      <c r="K455" s="17">
        <f t="shared" si="29"/>
        <v>7891</v>
      </c>
      <c r="L455" s="17">
        <f t="shared" si="30"/>
        <v>51717</v>
      </c>
      <c r="M455" s="17">
        <f t="shared" si="31"/>
        <v>21.400000000000002</v>
      </c>
    </row>
    <row r="456" spans="1:13" x14ac:dyDescent="0.2">
      <c r="A456" s="20">
        <v>273.5</v>
      </c>
      <c r="B456" s="20">
        <v>64750</v>
      </c>
      <c r="H456" s="17">
        <v>2537</v>
      </c>
      <c r="I456" s="17">
        <v>0</v>
      </c>
      <c r="J456" s="17">
        <v>0.66</v>
      </c>
      <c r="K456" s="17">
        <f t="shared" si="29"/>
        <v>6442</v>
      </c>
      <c r="L456" s="17">
        <f t="shared" si="30"/>
        <v>53480</v>
      </c>
      <c r="M456" s="17">
        <f t="shared" si="31"/>
        <v>21.23</v>
      </c>
    </row>
    <row r="457" spans="1:13" x14ac:dyDescent="0.2">
      <c r="A457" s="20">
        <v>273.60000000000002</v>
      </c>
      <c r="B457" s="20">
        <v>65100</v>
      </c>
      <c r="H457" s="17">
        <v>2023</v>
      </c>
      <c r="I457" s="17">
        <v>36</v>
      </c>
      <c r="J457" s="17">
        <v>0.56999999999999995</v>
      </c>
      <c r="K457" s="17">
        <f t="shared" si="29"/>
        <v>6956</v>
      </c>
      <c r="L457" s="17">
        <f t="shared" si="30"/>
        <v>53444</v>
      </c>
      <c r="M457" s="17">
        <f t="shared" si="31"/>
        <v>21.32</v>
      </c>
    </row>
    <row r="458" spans="1:13" x14ac:dyDescent="0.2">
      <c r="A458" s="20">
        <v>273.7</v>
      </c>
      <c r="B458" s="20">
        <v>65450</v>
      </c>
      <c r="H458" s="17">
        <v>3722</v>
      </c>
      <c r="I458" s="17">
        <v>1684</v>
      </c>
      <c r="J458" s="17">
        <v>1.3</v>
      </c>
      <c r="K458" s="17">
        <f t="shared" si="29"/>
        <v>5257</v>
      </c>
      <c r="L458" s="17">
        <f t="shared" si="30"/>
        <v>51796</v>
      </c>
      <c r="M458" s="17">
        <f t="shared" si="31"/>
        <v>20.59</v>
      </c>
    </row>
    <row r="459" spans="1:13" x14ac:dyDescent="0.2">
      <c r="A459" s="20">
        <v>273.8</v>
      </c>
      <c r="B459" s="20">
        <v>65800</v>
      </c>
      <c r="H459" s="17">
        <v>263</v>
      </c>
      <c r="I459" s="17">
        <v>12690</v>
      </c>
      <c r="J459" s="17">
        <v>4.57</v>
      </c>
      <c r="K459" s="17">
        <f t="shared" si="29"/>
        <v>8716</v>
      </c>
      <c r="L459" s="17">
        <f t="shared" si="30"/>
        <v>40790</v>
      </c>
      <c r="M459" s="17">
        <f t="shared" si="31"/>
        <v>17.32</v>
      </c>
    </row>
    <row r="460" spans="1:13" x14ac:dyDescent="0.2">
      <c r="A460" s="20">
        <v>273.89999999999998</v>
      </c>
      <c r="B460" s="20">
        <v>66150</v>
      </c>
      <c r="H460" s="17">
        <v>337</v>
      </c>
      <c r="I460" s="17">
        <v>23282</v>
      </c>
      <c r="J460" s="17">
        <v>9.15</v>
      </c>
      <c r="K460" s="17">
        <f t="shared" si="29"/>
        <v>8642</v>
      </c>
      <c r="L460" s="17">
        <f t="shared" si="30"/>
        <v>30198</v>
      </c>
      <c r="M460" s="17">
        <f t="shared" si="31"/>
        <v>12.74</v>
      </c>
    </row>
    <row r="461" spans="1:13" x14ac:dyDescent="0.2">
      <c r="A461" s="20">
        <v>274</v>
      </c>
      <c r="B461" s="20">
        <v>66500</v>
      </c>
      <c r="H461" s="17">
        <v>73</v>
      </c>
      <c r="I461" s="17">
        <v>14608</v>
      </c>
      <c r="J461" s="17">
        <v>4.33</v>
      </c>
      <c r="K461" s="17">
        <f t="shared" si="29"/>
        <v>8906</v>
      </c>
      <c r="L461" s="17">
        <f t="shared" si="30"/>
        <v>38872</v>
      </c>
      <c r="M461" s="17">
        <f t="shared" si="31"/>
        <v>17.560000000000002</v>
      </c>
    </row>
    <row r="462" spans="1:13" x14ac:dyDescent="0.2">
      <c r="A462" s="20">
        <v>274.10000000000002</v>
      </c>
      <c r="B462" s="20">
        <v>66850</v>
      </c>
      <c r="H462" s="17">
        <v>212</v>
      </c>
      <c r="I462" s="17">
        <v>25918</v>
      </c>
      <c r="J462" s="17">
        <v>10.77</v>
      </c>
      <c r="K462" s="17">
        <f t="shared" si="29"/>
        <v>8767</v>
      </c>
      <c r="L462" s="17">
        <f t="shared" si="30"/>
        <v>27562</v>
      </c>
      <c r="M462" s="17">
        <f t="shared" si="31"/>
        <v>11.120000000000001</v>
      </c>
    </row>
    <row r="463" spans="1:13" x14ac:dyDescent="0.2">
      <c r="A463" s="20">
        <v>274.2</v>
      </c>
      <c r="B463" s="20">
        <v>67200</v>
      </c>
      <c r="H463" s="17">
        <v>253</v>
      </c>
      <c r="I463" s="17">
        <v>22567</v>
      </c>
      <c r="J463" s="17">
        <v>10.81</v>
      </c>
      <c r="K463" s="17">
        <f t="shared" si="29"/>
        <v>8726</v>
      </c>
      <c r="L463" s="17">
        <f t="shared" si="30"/>
        <v>30913</v>
      </c>
      <c r="M463" s="17">
        <f t="shared" si="31"/>
        <v>11.08</v>
      </c>
    </row>
    <row r="464" spans="1:13" x14ac:dyDescent="0.2">
      <c r="A464" s="20">
        <v>274.3</v>
      </c>
      <c r="B464" s="20">
        <v>67550</v>
      </c>
      <c r="H464" s="17">
        <v>3003</v>
      </c>
      <c r="I464" s="17">
        <v>4900</v>
      </c>
      <c r="J464" s="17">
        <v>1.89</v>
      </c>
      <c r="K464" s="17">
        <f t="shared" si="29"/>
        <v>5976</v>
      </c>
      <c r="L464" s="17">
        <f t="shared" si="30"/>
        <v>48580</v>
      </c>
      <c r="M464" s="17">
        <f t="shared" si="31"/>
        <v>20</v>
      </c>
    </row>
    <row r="465" spans="1:13" x14ac:dyDescent="0.2">
      <c r="A465" s="20">
        <v>274.39999999999998</v>
      </c>
      <c r="B465" s="20">
        <v>67900</v>
      </c>
      <c r="H465" s="17">
        <v>2179</v>
      </c>
      <c r="I465" s="17">
        <v>1944</v>
      </c>
      <c r="J465" s="17">
        <v>0.54</v>
      </c>
      <c r="K465" s="17">
        <f t="shared" si="29"/>
        <v>6800</v>
      </c>
      <c r="L465" s="17">
        <f t="shared" si="30"/>
        <v>51536</v>
      </c>
      <c r="M465" s="17">
        <f t="shared" si="31"/>
        <v>21.35</v>
      </c>
    </row>
    <row r="466" spans="1:13" x14ac:dyDescent="0.2">
      <c r="A466" s="20">
        <v>274.5</v>
      </c>
      <c r="B466" s="20">
        <v>68250</v>
      </c>
      <c r="H466" s="17">
        <v>2592</v>
      </c>
      <c r="I466" s="17">
        <v>0</v>
      </c>
      <c r="J466" s="17">
        <v>0.87</v>
      </c>
      <c r="K466" s="17">
        <f t="shared" si="29"/>
        <v>6387</v>
      </c>
      <c r="L466" s="17">
        <f t="shared" si="30"/>
        <v>53480</v>
      </c>
      <c r="M466" s="17">
        <f t="shared" si="31"/>
        <v>21.02</v>
      </c>
    </row>
    <row r="467" spans="1:13" x14ac:dyDescent="0.2">
      <c r="A467" s="20">
        <v>274.60000000000002</v>
      </c>
      <c r="B467" s="20">
        <v>68600</v>
      </c>
      <c r="H467" s="17">
        <v>2576</v>
      </c>
      <c r="I467" s="17">
        <v>2592</v>
      </c>
      <c r="J467" s="17">
        <v>0.27</v>
      </c>
      <c r="K467" s="17">
        <f t="shared" si="29"/>
        <v>6403</v>
      </c>
      <c r="L467" s="17">
        <f t="shared" si="30"/>
        <v>50888</v>
      </c>
      <c r="M467" s="17">
        <f t="shared" si="31"/>
        <v>21.62</v>
      </c>
    </row>
    <row r="468" spans="1:13" x14ac:dyDescent="0.2">
      <c r="A468" s="20">
        <v>274.7</v>
      </c>
      <c r="B468" s="20">
        <v>68950</v>
      </c>
      <c r="H468" s="17">
        <v>2671</v>
      </c>
      <c r="I468" s="17">
        <v>0</v>
      </c>
      <c r="J468" s="17">
        <v>0.22</v>
      </c>
      <c r="K468" s="17">
        <f t="shared" si="29"/>
        <v>6308</v>
      </c>
      <c r="L468" s="17">
        <f t="shared" si="30"/>
        <v>53480</v>
      </c>
      <c r="M468" s="17">
        <f t="shared" si="31"/>
        <v>21.67</v>
      </c>
    </row>
    <row r="469" spans="1:13" x14ac:dyDescent="0.2">
      <c r="A469" s="20">
        <v>274.8</v>
      </c>
      <c r="B469" s="20">
        <v>69300</v>
      </c>
      <c r="H469" s="17">
        <v>6003</v>
      </c>
      <c r="I469" s="17">
        <v>7962</v>
      </c>
      <c r="J469" s="17">
        <v>0.7</v>
      </c>
      <c r="K469" s="17">
        <f t="shared" si="29"/>
        <v>2976</v>
      </c>
      <c r="L469" s="17">
        <f t="shared" si="30"/>
        <v>45518</v>
      </c>
      <c r="M469" s="17">
        <f t="shared" si="31"/>
        <v>21.19</v>
      </c>
    </row>
    <row r="470" spans="1:13" x14ac:dyDescent="0.2">
      <c r="A470" s="20">
        <v>274.89999999999998</v>
      </c>
      <c r="B470" s="20">
        <v>69650</v>
      </c>
      <c r="H470" s="17">
        <v>5524</v>
      </c>
      <c r="I470" s="17">
        <v>6577</v>
      </c>
      <c r="J470" s="17">
        <v>0.65</v>
      </c>
      <c r="K470" s="17">
        <f t="shared" si="29"/>
        <v>3455</v>
      </c>
      <c r="L470" s="17">
        <f t="shared" si="30"/>
        <v>46903</v>
      </c>
      <c r="M470" s="17">
        <f t="shared" si="31"/>
        <v>21.240000000000002</v>
      </c>
    </row>
    <row r="471" spans="1:13" x14ac:dyDescent="0.2">
      <c r="A471" s="20">
        <v>275</v>
      </c>
      <c r="B471" s="20">
        <v>70000</v>
      </c>
      <c r="H471" s="17">
        <v>4397</v>
      </c>
      <c r="I471" s="17">
        <v>279</v>
      </c>
      <c r="J471" s="17">
        <v>2.0299999999999998</v>
      </c>
      <c r="K471" s="17">
        <f t="shared" si="29"/>
        <v>4582</v>
      </c>
      <c r="L471" s="17">
        <f t="shared" si="30"/>
        <v>53201</v>
      </c>
      <c r="M471" s="17">
        <f t="shared" si="31"/>
        <v>19.86</v>
      </c>
    </row>
    <row r="472" spans="1:13" x14ac:dyDescent="0.2">
      <c r="A472" s="20">
        <v>275.10000000000002</v>
      </c>
      <c r="B472" s="20">
        <v>70350</v>
      </c>
      <c r="H472" s="17">
        <v>531</v>
      </c>
      <c r="I472" s="17">
        <v>34617</v>
      </c>
      <c r="J472" s="17">
        <v>13.94</v>
      </c>
      <c r="K472" s="17">
        <f t="shared" si="29"/>
        <v>8448</v>
      </c>
      <c r="L472" s="17">
        <f t="shared" si="30"/>
        <v>18863</v>
      </c>
      <c r="M472" s="17">
        <f t="shared" si="31"/>
        <v>7.9500000000000011</v>
      </c>
    </row>
    <row r="473" spans="1:13" x14ac:dyDescent="0.2">
      <c r="A473" s="20">
        <v>275.2</v>
      </c>
      <c r="B473" s="20">
        <v>70700</v>
      </c>
      <c r="H473" s="17">
        <v>2187</v>
      </c>
      <c r="I473" s="17">
        <v>144</v>
      </c>
      <c r="J473" s="17">
        <v>0.04</v>
      </c>
      <c r="K473" s="17">
        <f t="shared" si="29"/>
        <v>6792</v>
      </c>
      <c r="L473" s="17">
        <f t="shared" si="30"/>
        <v>53336</v>
      </c>
      <c r="M473" s="17">
        <f t="shared" si="31"/>
        <v>21.85</v>
      </c>
    </row>
    <row r="474" spans="1:13" x14ac:dyDescent="0.2">
      <c r="A474" s="20">
        <v>275.3</v>
      </c>
      <c r="B474" s="20">
        <v>71050</v>
      </c>
      <c r="H474" s="17">
        <v>1616</v>
      </c>
      <c r="I474" s="17">
        <v>144</v>
      </c>
      <c r="J474" s="17">
        <v>0.12</v>
      </c>
      <c r="K474" s="17">
        <f t="shared" si="29"/>
        <v>7363</v>
      </c>
      <c r="L474" s="17">
        <f t="shared" si="30"/>
        <v>53336</v>
      </c>
      <c r="M474" s="17">
        <f t="shared" si="31"/>
        <v>21.77</v>
      </c>
    </row>
    <row r="475" spans="1:13" x14ac:dyDescent="0.2">
      <c r="A475" s="20">
        <v>275.39999999999998</v>
      </c>
      <c r="B475" s="20">
        <v>71400</v>
      </c>
      <c r="H475" s="17">
        <v>2138</v>
      </c>
      <c r="I475" s="17">
        <v>2730</v>
      </c>
      <c r="J475" s="17">
        <v>0.78</v>
      </c>
      <c r="K475" s="17">
        <f t="shared" si="29"/>
        <v>6841</v>
      </c>
      <c r="L475" s="17">
        <f t="shared" si="30"/>
        <v>50750</v>
      </c>
      <c r="M475" s="17">
        <f t="shared" si="31"/>
        <v>21.11</v>
      </c>
    </row>
    <row r="476" spans="1:13" x14ac:dyDescent="0.2">
      <c r="A476" s="20">
        <v>275.5</v>
      </c>
      <c r="B476" s="20">
        <v>71750</v>
      </c>
      <c r="H476" s="17">
        <v>3067</v>
      </c>
      <c r="I476" s="17">
        <v>0</v>
      </c>
      <c r="J476" s="17">
        <v>0.18</v>
      </c>
      <c r="K476" s="17">
        <f t="shared" si="29"/>
        <v>5912</v>
      </c>
      <c r="L476" s="17">
        <f t="shared" si="30"/>
        <v>53480</v>
      </c>
      <c r="M476" s="17">
        <f t="shared" si="31"/>
        <v>21.71</v>
      </c>
    </row>
    <row r="477" spans="1:13" x14ac:dyDescent="0.2">
      <c r="A477" s="20">
        <v>275.60000000000002</v>
      </c>
      <c r="B477" s="20">
        <v>72100</v>
      </c>
      <c r="H477" s="17">
        <v>549</v>
      </c>
      <c r="I477" s="17">
        <v>10862</v>
      </c>
      <c r="J477" s="17">
        <v>3.23</v>
      </c>
      <c r="K477" s="17">
        <f t="shared" si="29"/>
        <v>8430</v>
      </c>
      <c r="L477" s="17">
        <f t="shared" si="30"/>
        <v>42618</v>
      </c>
      <c r="M477" s="17">
        <f t="shared" si="31"/>
        <v>18.66</v>
      </c>
    </row>
    <row r="478" spans="1:13" x14ac:dyDescent="0.2">
      <c r="A478" s="20">
        <v>275.7</v>
      </c>
      <c r="B478" s="20">
        <v>72450</v>
      </c>
      <c r="H478" s="17">
        <v>2242</v>
      </c>
      <c r="I478" s="17">
        <v>216</v>
      </c>
      <c r="J478" s="17">
        <v>1.02</v>
      </c>
      <c r="K478" s="17">
        <f t="shared" si="29"/>
        <v>6737</v>
      </c>
      <c r="L478" s="17">
        <f t="shared" si="30"/>
        <v>53264</v>
      </c>
      <c r="M478" s="17">
        <f t="shared" si="31"/>
        <v>20.87</v>
      </c>
    </row>
    <row r="479" spans="1:13" x14ac:dyDescent="0.2">
      <c r="A479" s="20">
        <v>275.8</v>
      </c>
      <c r="B479" s="20">
        <v>72800</v>
      </c>
      <c r="H479" s="17">
        <v>3496</v>
      </c>
      <c r="I479" s="17">
        <v>107</v>
      </c>
      <c r="J479" s="17">
        <v>2.62</v>
      </c>
      <c r="K479" s="17">
        <f t="shared" si="29"/>
        <v>5483</v>
      </c>
      <c r="L479" s="17">
        <f t="shared" si="30"/>
        <v>53373</v>
      </c>
      <c r="M479" s="17">
        <f t="shared" si="31"/>
        <v>19.27</v>
      </c>
    </row>
    <row r="480" spans="1:13" x14ac:dyDescent="0.2">
      <c r="A480" s="20">
        <v>275.89999999999998</v>
      </c>
      <c r="B480" s="20">
        <v>73150</v>
      </c>
      <c r="H480" s="17">
        <v>1638</v>
      </c>
      <c r="I480" s="17">
        <v>0</v>
      </c>
      <c r="J480" s="17">
        <v>0.47</v>
      </c>
      <c r="K480" s="17">
        <f t="shared" si="29"/>
        <v>7341</v>
      </c>
      <c r="L480" s="17">
        <f t="shared" si="30"/>
        <v>53480</v>
      </c>
      <c r="M480" s="17">
        <f t="shared" si="31"/>
        <v>21.42</v>
      </c>
    </row>
    <row r="481" spans="1:13" x14ac:dyDescent="0.2">
      <c r="A481" s="20">
        <v>276</v>
      </c>
      <c r="B481" s="20">
        <v>73500</v>
      </c>
      <c r="H481" s="17">
        <v>2495</v>
      </c>
      <c r="I481" s="17">
        <v>1404</v>
      </c>
      <c r="J481" s="17">
        <v>0.39</v>
      </c>
      <c r="K481" s="17">
        <f t="shared" si="29"/>
        <v>6484</v>
      </c>
      <c r="L481" s="17">
        <f t="shared" si="30"/>
        <v>52076</v>
      </c>
      <c r="M481" s="17">
        <f t="shared" si="31"/>
        <v>21.5</v>
      </c>
    </row>
    <row r="482" spans="1:13" x14ac:dyDescent="0.2">
      <c r="A482" s="20">
        <v>276.10000000000002</v>
      </c>
      <c r="B482" s="20">
        <v>73850</v>
      </c>
      <c r="H482" s="17">
        <v>2078</v>
      </c>
      <c r="I482" s="17">
        <v>0</v>
      </c>
      <c r="J482" s="17">
        <v>0.36</v>
      </c>
      <c r="K482" s="17">
        <f t="shared" si="29"/>
        <v>6901</v>
      </c>
      <c r="L482" s="17">
        <f t="shared" si="30"/>
        <v>53480</v>
      </c>
      <c r="M482" s="17">
        <f t="shared" si="31"/>
        <v>21.53</v>
      </c>
    </row>
    <row r="483" spans="1:13" x14ac:dyDescent="0.2">
      <c r="A483" s="20">
        <v>276.2</v>
      </c>
      <c r="B483" s="20">
        <v>74200</v>
      </c>
      <c r="H483" s="17">
        <v>1264</v>
      </c>
      <c r="I483" s="17">
        <v>0</v>
      </c>
      <c r="J483" s="17">
        <v>0.35</v>
      </c>
      <c r="K483" s="17">
        <f t="shared" si="29"/>
        <v>7715</v>
      </c>
      <c r="L483" s="17">
        <f t="shared" si="30"/>
        <v>53480</v>
      </c>
      <c r="M483" s="17">
        <f t="shared" si="31"/>
        <v>21.54</v>
      </c>
    </row>
    <row r="484" spans="1:13" x14ac:dyDescent="0.2">
      <c r="A484" s="20">
        <v>276.3</v>
      </c>
      <c r="B484" s="20">
        <v>74550</v>
      </c>
      <c r="H484" s="17">
        <v>339</v>
      </c>
      <c r="I484" s="17">
        <v>30084</v>
      </c>
      <c r="J484" s="17">
        <v>10.51</v>
      </c>
      <c r="K484" s="17">
        <f t="shared" si="29"/>
        <v>8640</v>
      </c>
      <c r="L484" s="17">
        <f t="shared" si="30"/>
        <v>23396</v>
      </c>
      <c r="M484" s="17">
        <f t="shared" si="31"/>
        <v>11.38</v>
      </c>
    </row>
    <row r="485" spans="1:13" x14ac:dyDescent="0.2">
      <c r="A485" s="20">
        <v>276.39999999999998</v>
      </c>
      <c r="B485" s="20">
        <v>74900</v>
      </c>
      <c r="H485" s="17">
        <v>1660</v>
      </c>
      <c r="I485" s="17">
        <v>468</v>
      </c>
      <c r="J485" s="17">
        <v>1.27</v>
      </c>
      <c r="K485" s="17">
        <f t="shared" si="29"/>
        <v>7319</v>
      </c>
      <c r="L485" s="17">
        <f t="shared" si="30"/>
        <v>53012</v>
      </c>
      <c r="M485" s="17">
        <f t="shared" si="31"/>
        <v>20.62</v>
      </c>
    </row>
    <row r="486" spans="1:13" x14ac:dyDescent="0.2">
      <c r="A486" s="20">
        <v>276.5</v>
      </c>
      <c r="B486" s="20">
        <v>75250</v>
      </c>
      <c r="H486" s="17">
        <v>539</v>
      </c>
      <c r="I486" s="17">
        <v>5336</v>
      </c>
      <c r="J486" s="17">
        <v>1.1399999999999999</v>
      </c>
      <c r="K486" s="17">
        <f t="shared" si="29"/>
        <v>8440</v>
      </c>
      <c r="L486" s="17">
        <f t="shared" si="30"/>
        <v>48144</v>
      </c>
      <c r="M486" s="17">
        <f t="shared" si="31"/>
        <v>20.75</v>
      </c>
    </row>
    <row r="487" spans="1:13" x14ac:dyDescent="0.2">
      <c r="A487" s="20">
        <v>276.60000000000002</v>
      </c>
      <c r="B487" s="20">
        <v>75600</v>
      </c>
      <c r="H487" s="17">
        <v>2177</v>
      </c>
      <c r="I487" s="17">
        <v>1619</v>
      </c>
      <c r="J487" s="17">
        <v>7.0000000000000007E-2</v>
      </c>
      <c r="K487" s="17">
        <f t="shared" si="29"/>
        <v>6802</v>
      </c>
      <c r="L487" s="17">
        <f t="shared" si="30"/>
        <v>51861</v>
      </c>
      <c r="M487" s="17">
        <f t="shared" si="31"/>
        <v>21.82</v>
      </c>
    </row>
    <row r="488" spans="1:13" x14ac:dyDescent="0.2">
      <c r="A488" s="20">
        <v>276.7</v>
      </c>
      <c r="B488" s="20">
        <v>75950</v>
      </c>
      <c r="H488" s="17">
        <v>5303</v>
      </c>
      <c r="I488" s="17">
        <v>3709</v>
      </c>
      <c r="J488" s="17">
        <v>0.28000000000000003</v>
      </c>
      <c r="K488" s="17">
        <f t="shared" si="29"/>
        <v>3676</v>
      </c>
      <c r="L488" s="17">
        <f t="shared" si="30"/>
        <v>49771</v>
      </c>
      <c r="M488" s="17">
        <f t="shared" si="31"/>
        <v>21.61</v>
      </c>
    </row>
    <row r="489" spans="1:13" x14ac:dyDescent="0.2">
      <c r="A489" s="20">
        <v>276.8</v>
      </c>
      <c r="B489" s="20">
        <v>76300</v>
      </c>
      <c r="H489" s="17">
        <v>1451</v>
      </c>
      <c r="I489" s="17">
        <v>3150</v>
      </c>
      <c r="J489" s="17">
        <v>0.16</v>
      </c>
      <c r="K489" s="17">
        <f t="shared" si="29"/>
        <v>7528</v>
      </c>
      <c r="L489" s="17">
        <f t="shared" si="30"/>
        <v>50330</v>
      </c>
      <c r="M489" s="17">
        <f t="shared" si="31"/>
        <v>21.73</v>
      </c>
    </row>
    <row r="490" spans="1:13" x14ac:dyDescent="0.2">
      <c r="A490" s="20">
        <v>276.89999999999998</v>
      </c>
      <c r="B490" s="20">
        <v>76650</v>
      </c>
      <c r="H490" s="17">
        <v>1042</v>
      </c>
      <c r="I490" s="17">
        <v>12899</v>
      </c>
      <c r="J490" s="17">
        <v>3.39</v>
      </c>
      <c r="K490" s="17">
        <f t="shared" si="29"/>
        <v>7937</v>
      </c>
      <c r="L490" s="17">
        <f t="shared" si="30"/>
        <v>40581</v>
      </c>
      <c r="M490" s="17">
        <f t="shared" si="31"/>
        <v>18.5</v>
      </c>
    </row>
    <row r="491" spans="1:13" x14ac:dyDescent="0.2">
      <c r="A491" s="20">
        <v>277</v>
      </c>
      <c r="B491" s="20">
        <v>77000</v>
      </c>
      <c r="H491" s="17">
        <v>4714</v>
      </c>
      <c r="I491" s="17">
        <v>4563</v>
      </c>
      <c r="J491" s="17">
        <v>0.97</v>
      </c>
      <c r="K491" s="17">
        <f t="shared" si="29"/>
        <v>4265</v>
      </c>
      <c r="L491" s="17">
        <f t="shared" si="30"/>
        <v>48917</v>
      </c>
      <c r="M491" s="17">
        <f t="shared" si="31"/>
        <v>20.92</v>
      </c>
    </row>
    <row r="492" spans="1:13" x14ac:dyDescent="0.2">
      <c r="A492" s="20">
        <v>277.10000000000002</v>
      </c>
      <c r="B492" s="20">
        <v>77400</v>
      </c>
      <c r="H492" s="17">
        <v>1979</v>
      </c>
      <c r="I492" s="17">
        <v>297</v>
      </c>
      <c r="J492" s="17">
        <v>0.09</v>
      </c>
      <c r="K492" s="17">
        <f t="shared" si="29"/>
        <v>7000</v>
      </c>
      <c r="L492" s="17">
        <f t="shared" si="30"/>
        <v>53183</v>
      </c>
      <c r="M492" s="17">
        <f t="shared" si="31"/>
        <v>21.8</v>
      </c>
    </row>
    <row r="493" spans="1:13" x14ac:dyDescent="0.2">
      <c r="A493" s="20">
        <v>277.2</v>
      </c>
      <c r="B493" s="20">
        <v>77800</v>
      </c>
      <c r="H493" s="17">
        <v>1770</v>
      </c>
      <c r="I493" s="17">
        <v>0</v>
      </c>
      <c r="J493" s="17">
        <v>2.4900000000000002</v>
      </c>
      <c r="K493" s="17">
        <f t="shared" si="29"/>
        <v>7209</v>
      </c>
      <c r="L493" s="17">
        <f t="shared" si="30"/>
        <v>53480</v>
      </c>
      <c r="M493" s="17">
        <f t="shared" si="31"/>
        <v>19.399999999999999</v>
      </c>
    </row>
    <row r="494" spans="1:13" x14ac:dyDescent="0.2">
      <c r="A494" s="20">
        <v>277.3</v>
      </c>
      <c r="B494" s="20">
        <v>78200</v>
      </c>
      <c r="H494" s="17">
        <v>3891</v>
      </c>
      <c r="I494" s="17">
        <v>684</v>
      </c>
      <c r="J494" s="17">
        <v>0.79</v>
      </c>
      <c r="K494" s="17">
        <f t="shared" si="29"/>
        <v>5088</v>
      </c>
      <c r="L494" s="17">
        <f t="shared" si="30"/>
        <v>52796</v>
      </c>
      <c r="M494" s="17">
        <f t="shared" si="31"/>
        <v>21.1</v>
      </c>
    </row>
    <row r="495" spans="1:13" x14ac:dyDescent="0.2">
      <c r="A495" s="20">
        <v>277.39999999999998</v>
      </c>
      <c r="B495" s="20">
        <v>78600</v>
      </c>
      <c r="H495" s="17">
        <v>1745</v>
      </c>
      <c r="I495" s="17">
        <v>0</v>
      </c>
      <c r="J495" s="17">
        <v>1.05</v>
      </c>
      <c r="K495" s="17">
        <f t="shared" si="29"/>
        <v>7234</v>
      </c>
      <c r="L495" s="17">
        <f t="shared" si="30"/>
        <v>53480</v>
      </c>
      <c r="M495" s="17">
        <f t="shared" si="31"/>
        <v>20.84</v>
      </c>
    </row>
    <row r="496" spans="1:13" x14ac:dyDescent="0.2">
      <c r="A496" s="20">
        <v>277.5</v>
      </c>
      <c r="B496" s="20">
        <v>79000</v>
      </c>
      <c r="H496" s="17">
        <v>1440</v>
      </c>
      <c r="I496" s="17">
        <v>875</v>
      </c>
      <c r="J496" s="17">
        <v>0.25</v>
      </c>
      <c r="K496" s="17">
        <f t="shared" si="29"/>
        <v>7539</v>
      </c>
      <c r="L496" s="17">
        <f t="shared" si="30"/>
        <v>52605</v>
      </c>
      <c r="M496" s="17">
        <f t="shared" si="31"/>
        <v>21.64</v>
      </c>
    </row>
    <row r="497" spans="1:13" x14ac:dyDescent="0.2">
      <c r="A497" s="20">
        <v>277.60000000000002</v>
      </c>
      <c r="B497" s="20">
        <v>79400</v>
      </c>
      <c r="H497" s="17">
        <v>1576</v>
      </c>
      <c r="I497" s="17">
        <v>314</v>
      </c>
      <c r="J497" s="17">
        <v>0.46</v>
      </c>
      <c r="K497" s="17">
        <f t="shared" si="29"/>
        <v>7403</v>
      </c>
      <c r="L497" s="17">
        <f t="shared" si="30"/>
        <v>53166</v>
      </c>
      <c r="M497" s="17">
        <f t="shared" si="31"/>
        <v>21.43</v>
      </c>
    </row>
    <row r="498" spans="1:13" x14ac:dyDescent="0.2">
      <c r="A498" s="20">
        <v>277.7</v>
      </c>
      <c r="B498" s="20">
        <v>79800</v>
      </c>
      <c r="H498" s="17">
        <v>253</v>
      </c>
      <c r="I498" s="17">
        <v>5330</v>
      </c>
      <c r="J498" s="17">
        <v>2.29</v>
      </c>
      <c r="K498" s="17">
        <f t="shared" si="29"/>
        <v>8726</v>
      </c>
      <c r="L498" s="17">
        <f t="shared" si="30"/>
        <v>48150</v>
      </c>
      <c r="M498" s="17">
        <f t="shared" si="31"/>
        <v>19.600000000000001</v>
      </c>
    </row>
    <row r="499" spans="1:13" x14ac:dyDescent="0.2">
      <c r="A499" s="20">
        <v>277.8</v>
      </c>
      <c r="B499" s="20">
        <v>80200</v>
      </c>
      <c r="H499" s="17">
        <v>1990</v>
      </c>
      <c r="I499" s="17">
        <v>0</v>
      </c>
      <c r="J499" s="17">
        <v>0.35</v>
      </c>
      <c r="K499" s="17">
        <f t="shared" si="29"/>
        <v>6989</v>
      </c>
      <c r="L499" s="17">
        <f t="shared" si="30"/>
        <v>53480</v>
      </c>
      <c r="M499" s="17">
        <f t="shared" si="31"/>
        <v>21.54</v>
      </c>
    </row>
    <row r="500" spans="1:13" x14ac:dyDescent="0.2">
      <c r="A500" s="20">
        <v>277.89999999999998</v>
      </c>
      <c r="B500" s="20">
        <v>80600</v>
      </c>
      <c r="H500" s="17">
        <v>1990</v>
      </c>
      <c r="I500" s="17">
        <v>2519</v>
      </c>
      <c r="J500" s="17">
        <v>0.7</v>
      </c>
      <c r="K500" s="17">
        <f t="shared" si="29"/>
        <v>6989</v>
      </c>
      <c r="L500" s="17">
        <f t="shared" si="30"/>
        <v>50961</v>
      </c>
      <c r="M500" s="17">
        <f t="shared" si="31"/>
        <v>21.19</v>
      </c>
    </row>
    <row r="501" spans="1:13" x14ac:dyDescent="0.2">
      <c r="A501" s="20">
        <v>278</v>
      </c>
      <c r="B501" s="20">
        <v>81000</v>
      </c>
      <c r="H501" s="17">
        <v>1486</v>
      </c>
      <c r="I501" s="17">
        <v>2700</v>
      </c>
      <c r="J501" s="17">
        <v>0.54</v>
      </c>
      <c r="K501" s="17">
        <f t="shared" si="29"/>
        <v>7493</v>
      </c>
      <c r="L501" s="17">
        <f t="shared" si="30"/>
        <v>50780</v>
      </c>
      <c r="M501" s="17">
        <f t="shared" si="31"/>
        <v>21.35</v>
      </c>
    </row>
    <row r="502" spans="1:13" x14ac:dyDescent="0.2">
      <c r="A502" s="20">
        <v>278.10000000000002</v>
      </c>
      <c r="B502" s="20">
        <v>81430</v>
      </c>
      <c r="H502" s="17">
        <v>1880</v>
      </c>
      <c r="I502" s="17">
        <v>3780</v>
      </c>
      <c r="J502" s="17">
        <v>1.08</v>
      </c>
      <c r="K502" s="17">
        <f t="shared" si="29"/>
        <v>7099</v>
      </c>
      <c r="L502" s="17">
        <f t="shared" si="30"/>
        <v>49700</v>
      </c>
      <c r="M502" s="17">
        <f t="shared" si="31"/>
        <v>20.810000000000002</v>
      </c>
    </row>
    <row r="503" spans="1:13" x14ac:dyDescent="0.2">
      <c r="A503" s="20">
        <v>278.2</v>
      </c>
      <c r="B503" s="20">
        <v>81860</v>
      </c>
      <c r="H503" s="17">
        <v>2155</v>
      </c>
      <c r="I503" s="17">
        <v>2205</v>
      </c>
      <c r="J503" s="17">
        <v>0.59</v>
      </c>
      <c r="K503" s="17">
        <f t="shared" si="29"/>
        <v>6824</v>
      </c>
      <c r="L503" s="17">
        <f t="shared" si="30"/>
        <v>51275</v>
      </c>
      <c r="M503" s="17">
        <f t="shared" si="31"/>
        <v>21.3</v>
      </c>
    </row>
    <row r="504" spans="1:13" x14ac:dyDescent="0.2">
      <c r="A504" s="20">
        <v>278.3</v>
      </c>
      <c r="B504" s="20">
        <v>82290</v>
      </c>
      <c r="H504" s="17">
        <v>430</v>
      </c>
      <c r="I504" s="17">
        <v>9903</v>
      </c>
      <c r="J504" s="17">
        <v>4.29</v>
      </c>
      <c r="K504" s="17">
        <f t="shared" si="29"/>
        <v>8549</v>
      </c>
      <c r="L504" s="17">
        <f t="shared" si="30"/>
        <v>43577</v>
      </c>
      <c r="M504" s="17">
        <f t="shared" si="31"/>
        <v>17.600000000000001</v>
      </c>
    </row>
    <row r="505" spans="1:13" x14ac:dyDescent="0.2">
      <c r="A505" s="20">
        <v>278.39999999999998</v>
      </c>
      <c r="B505" s="20">
        <v>82720</v>
      </c>
      <c r="H505" s="17">
        <v>2797</v>
      </c>
      <c r="I505" s="17">
        <v>12920</v>
      </c>
      <c r="J505" s="17">
        <v>4.2</v>
      </c>
      <c r="K505" s="17">
        <f t="shared" si="29"/>
        <v>6182</v>
      </c>
      <c r="L505" s="17">
        <f t="shared" si="30"/>
        <v>40560</v>
      </c>
      <c r="M505" s="17">
        <f t="shared" si="31"/>
        <v>17.690000000000001</v>
      </c>
    </row>
    <row r="506" spans="1:13" x14ac:dyDescent="0.2">
      <c r="A506" s="20">
        <v>278.5</v>
      </c>
      <c r="B506" s="20">
        <v>83150</v>
      </c>
      <c r="H506" s="17">
        <v>121</v>
      </c>
      <c r="I506" s="17">
        <v>8804</v>
      </c>
      <c r="J506" s="17">
        <v>4.79</v>
      </c>
      <c r="K506" s="17">
        <f t="shared" si="29"/>
        <v>8858</v>
      </c>
      <c r="L506" s="17">
        <f t="shared" si="30"/>
        <v>44676</v>
      </c>
      <c r="M506" s="17">
        <f t="shared" si="31"/>
        <v>17.100000000000001</v>
      </c>
    </row>
    <row r="507" spans="1:13" x14ac:dyDescent="0.2">
      <c r="A507" s="20">
        <v>278.60000000000002</v>
      </c>
      <c r="B507" s="20">
        <v>83580</v>
      </c>
      <c r="H507" s="17">
        <v>440</v>
      </c>
      <c r="I507" s="17">
        <v>7461</v>
      </c>
      <c r="J507" s="17">
        <v>2.27</v>
      </c>
      <c r="K507" s="17">
        <f t="shared" si="29"/>
        <v>8539</v>
      </c>
      <c r="L507" s="17">
        <f t="shared" si="30"/>
        <v>46019</v>
      </c>
      <c r="M507" s="17">
        <f t="shared" si="31"/>
        <v>19.62</v>
      </c>
    </row>
    <row r="508" spans="1:13" x14ac:dyDescent="0.2">
      <c r="A508" s="20">
        <v>278.7</v>
      </c>
      <c r="B508" s="20">
        <v>84010</v>
      </c>
      <c r="H508" s="17">
        <v>1949</v>
      </c>
      <c r="I508" s="17">
        <v>3528</v>
      </c>
      <c r="J508" s="17">
        <v>0.32</v>
      </c>
      <c r="K508" s="17">
        <f t="shared" si="29"/>
        <v>7030</v>
      </c>
      <c r="L508" s="17">
        <f t="shared" si="30"/>
        <v>49952</v>
      </c>
      <c r="M508" s="17">
        <f t="shared" si="31"/>
        <v>21.57</v>
      </c>
    </row>
    <row r="509" spans="1:13" x14ac:dyDescent="0.2">
      <c r="A509" s="20">
        <v>278.8</v>
      </c>
      <c r="B509" s="20">
        <v>84440</v>
      </c>
      <c r="H509" s="17">
        <v>121</v>
      </c>
      <c r="I509" s="17">
        <v>11418</v>
      </c>
      <c r="J509" s="17">
        <v>5.0599999999999996</v>
      </c>
      <c r="K509" s="17">
        <f t="shared" si="29"/>
        <v>8858</v>
      </c>
      <c r="L509" s="17">
        <f t="shared" si="30"/>
        <v>42062</v>
      </c>
      <c r="M509" s="17">
        <f t="shared" si="31"/>
        <v>16.830000000000002</v>
      </c>
    </row>
    <row r="510" spans="1:13" x14ac:dyDescent="0.2">
      <c r="A510" s="20">
        <v>278.89999999999998</v>
      </c>
      <c r="B510" s="20">
        <v>84870</v>
      </c>
      <c r="H510" s="17">
        <v>99</v>
      </c>
      <c r="I510" s="17">
        <v>20080</v>
      </c>
      <c r="J510" s="17">
        <v>9.89</v>
      </c>
      <c r="K510" s="17">
        <f t="shared" si="29"/>
        <v>8880</v>
      </c>
      <c r="L510" s="17">
        <f t="shared" si="30"/>
        <v>33400</v>
      </c>
      <c r="M510" s="17">
        <f t="shared" si="31"/>
        <v>12</v>
      </c>
    </row>
    <row r="511" spans="1:13" x14ac:dyDescent="0.2">
      <c r="A511" s="20">
        <v>279</v>
      </c>
      <c r="B511" s="20">
        <v>85300</v>
      </c>
      <c r="H511" s="17">
        <v>77</v>
      </c>
      <c r="I511" s="17">
        <v>30327</v>
      </c>
      <c r="J511" s="17">
        <v>13.52</v>
      </c>
      <c r="K511" s="17">
        <f t="shared" si="29"/>
        <v>8902</v>
      </c>
      <c r="L511" s="17">
        <f t="shared" si="30"/>
        <v>23153</v>
      </c>
      <c r="M511" s="17">
        <f t="shared" si="31"/>
        <v>8.370000000000001</v>
      </c>
    </row>
    <row r="512" spans="1:13" x14ac:dyDescent="0.2">
      <c r="A512" s="20">
        <v>279.10000000000002</v>
      </c>
      <c r="B512" s="20">
        <v>85720</v>
      </c>
      <c r="H512" s="17">
        <v>451</v>
      </c>
      <c r="I512" s="17">
        <v>0</v>
      </c>
      <c r="J512" s="17">
        <v>0.39</v>
      </c>
      <c r="K512" s="17">
        <f t="shared" si="29"/>
        <v>8528</v>
      </c>
      <c r="L512" s="17">
        <f t="shared" si="30"/>
        <v>53480</v>
      </c>
      <c r="M512" s="17">
        <f t="shared" si="31"/>
        <v>21.5</v>
      </c>
    </row>
    <row r="513" spans="1:13" x14ac:dyDescent="0.2">
      <c r="A513" s="20">
        <v>279.2</v>
      </c>
      <c r="B513" s="20">
        <v>86140</v>
      </c>
      <c r="H513" s="17">
        <v>330</v>
      </c>
      <c r="I513" s="17">
        <v>11540</v>
      </c>
      <c r="J513" s="17">
        <v>4.88</v>
      </c>
      <c r="K513" s="17">
        <f t="shared" si="29"/>
        <v>8649</v>
      </c>
      <c r="L513" s="17">
        <f t="shared" si="30"/>
        <v>41940</v>
      </c>
      <c r="M513" s="17">
        <f t="shared" si="31"/>
        <v>17.010000000000002</v>
      </c>
    </row>
    <row r="514" spans="1:13" x14ac:dyDescent="0.2">
      <c r="A514" s="20">
        <v>279.3</v>
      </c>
      <c r="B514" s="20">
        <v>86560</v>
      </c>
      <c r="H514" s="17">
        <v>1585</v>
      </c>
      <c r="I514" s="17">
        <v>14108</v>
      </c>
      <c r="J514" s="17">
        <v>1.88</v>
      </c>
      <c r="K514" s="17">
        <f t="shared" ref="K514:K577" si="32">$P$8-H514</f>
        <v>7394</v>
      </c>
      <c r="L514" s="17">
        <f t="shared" ref="L514:L577" si="33">$P$9-I514</f>
        <v>39372</v>
      </c>
      <c r="M514" s="17">
        <f t="shared" ref="M514:M577" si="34">$P$10-J514</f>
        <v>20.010000000000002</v>
      </c>
    </row>
    <row r="515" spans="1:13" x14ac:dyDescent="0.2">
      <c r="A515" s="20">
        <v>279.39999999999998</v>
      </c>
      <c r="B515" s="20">
        <v>86980</v>
      </c>
      <c r="H515" s="17">
        <v>2259</v>
      </c>
      <c r="I515" s="17">
        <v>10019</v>
      </c>
      <c r="J515" s="17">
        <v>2.94</v>
      </c>
      <c r="K515" s="17">
        <f t="shared" si="32"/>
        <v>6720</v>
      </c>
      <c r="L515" s="17">
        <f t="shared" si="33"/>
        <v>43461</v>
      </c>
      <c r="M515" s="17">
        <f t="shared" si="34"/>
        <v>18.95</v>
      </c>
    </row>
    <row r="516" spans="1:13" x14ac:dyDescent="0.2">
      <c r="A516" s="20">
        <v>279.5</v>
      </c>
      <c r="B516" s="20">
        <v>87400</v>
      </c>
      <c r="H516" s="17">
        <v>231</v>
      </c>
      <c r="I516" s="17">
        <v>13173</v>
      </c>
      <c r="J516" s="17">
        <v>6.11</v>
      </c>
      <c r="K516" s="17">
        <f t="shared" si="32"/>
        <v>8748</v>
      </c>
      <c r="L516" s="17">
        <f t="shared" si="33"/>
        <v>40307</v>
      </c>
      <c r="M516" s="17">
        <f t="shared" si="34"/>
        <v>15.780000000000001</v>
      </c>
    </row>
    <row r="517" spans="1:13" x14ac:dyDescent="0.2">
      <c r="A517" s="20">
        <v>279.60000000000002</v>
      </c>
      <c r="B517" s="20">
        <v>87820</v>
      </c>
      <c r="H517" s="17">
        <v>297</v>
      </c>
      <c r="I517" s="17">
        <v>28488</v>
      </c>
      <c r="J517" s="17">
        <v>10.73</v>
      </c>
      <c r="K517" s="17">
        <f t="shared" si="32"/>
        <v>8682</v>
      </c>
      <c r="L517" s="17">
        <f t="shared" si="33"/>
        <v>24992</v>
      </c>
      <c r="M517" s="17">
        <f t="shared" si="34"/>
        <v>11.16</v>
      </c>
    </row>
    <row r="518" spans="1:13" x14ac:dyDescent="0.2">
      <c r="A518" s="20">
        <v>279.7</v>
      </c>
      <c r="B518" s="20">
        <v>88240</v>
      </c>
      <c r="H518" s="17">
        <v>0</v>
      </c>
      <c r="I518" s="17">
        <v>5955</v>
      </c>
      <c r="J518" s="17">
        <v>1.7</v>
      </c>
      <c r="K518" s="17">
        <f t="shared" si="32"/>
        <v>8979</v>
      </c>
      <c r="L518" s="17">
        <f t="shared" si="33"/>
        <v>47525</v>
      </c>
      <c r="M518" s="17">
        <f t="shared" si="34"/>
        <v>20.190000000000001</v>
      </c>
    </row>
    <row r="519" spans="1:13" x14ac:dyDescent="0.2">
      <c r="A519" s="20">
        <v>279.8</v>
      </c>
      <c r="B519" s="20">
        <v>88660</v>
      </c>
      <c r="H519" s="17">
        <v>319</v>
      </c>
      <c r="I519" s="17">
        <v>4968</v>
      </c>
      <c r="J519" s="17">
        <v>1.38</v>
      </c>
      <c r="K519" s="17">
        <f t="shared" si="32"/>
        <v>8660</v>
      </c>
      <c r="L519" s="17">
        <f t="shared" si="33"/>
        <v>48512</v>
      </c>
      <c r="M519" s="17">
        <f t="shared" si="34"/>
        <v>20.51</v>
      </c>
    </row>
    <row r="520" spans="1:13" x14ac:dyDescent="0.2">
      <c r="A520" s="20">
        <v>279.89999999999998</v>
      </c>
      <c r="B520" s="20">
        <v>89080</v>
      </c>
      <c r="H520" s="17">
        <v>2161</v>
      </c>
      <c r="I520" s="17">
        <v>20568</v>
      </c>
      <c r="J520" s="17">
        <v>6.58</v>
      </c>
      <c r="K520" s="17">
        <f t="shared" si="32"/>
        <v>6818</v>
      </c>
      <c r="L520" s="17">
        <f t="shared" si="33"/>
        <v>32912</v>
      </c>
      <c r="M520" s="17">
        <f t="shared" si="34"/>
        <v>15.31</v>
      </c>
    </row>
    <row r="521" spans="1:13" x14ac:dyDescent="0.2">
      <c r="A521" s="20">
        <v>280</v>
      </c>
      <c r="B521" s="20">
        <v>89500</v>
      </c>
      <c r="H521" s="17">
        <v>1581</v>
      </c>
      <c r="I521" s="17">
        <v>20213</v>
      </c>
      <c r="J521" s="17">
        <v>5.65</v>
      </c>
      <c r="K521" s="17">
        <f t="shared" si="32"/>
        <v>7398</v>
      </c>
      <c r="L521" s="17">
        <f t="shared" si="33"/>
        <v>33267</v>
      </c>
      <c r="M521" s="17">
        <f t="shared" si="34"/>
        <v>16.240000000000002</v>
      </c>
    </row>
    <row r="522" spans="1:13" x14ac:dyDescent="0.2">
      <c r="A522" s="20">
        <v>280.10000000000002</v>
      </c>
      <c r="B522" s="20">
        <v>89920</v>
      </c>
      <c r="H522" s="17">
        <v>8979</v>
      </c>
      <c r="I522" s="17">
        <v>14503</v>
      </c>
      <c r="J522" s="17">
        <v>7.22</v>
      </c>
      <c r="K522" s="17">
        <f t="shared" si="32"/>
        <v>0</v>
      </c>
      <c r="L522" s="17">
        <f t="shared" si="33"/>
        <v>38977</v>
      </c>
      <c r="M522" s="17">
        <f t="shared" si="34"/>
        <v>14.670000000000002</v>
      </c>
    </row>
    <row r="523" spans="1:13" x14ac:dyDescent="0.2">
      <c r="H523" s="17">
        <v>3156</v>
      </c>
      <c r="I523" s="17">
        <v>2375</v>
      </c>
      <c r="J523" s="17">
        <v>1.64</v>
      </c>
      <c r="K523" s="17">
        <f t="shared" si="32"/>
        <v>5823</v>
      </c>
      <c r="L523" s="17">
        <f t="shared" si="33"/>
        <v>51105</v>
      </c>
      <c r="M523" s="17">
        <f t="shared" si="34"/>
        <v>20.25</v>
      </c>
    </row>
    <row r="524" spans="1:13" x14ac:dyDescent="0.2">
      <c r="H524" s="17">
        <v>259</v>
      </c>
      <c r="I524" s="17">
        <v>7026</v>
      </c>
      <c r="J524" s="17">
        <v>2.8</v>
      </c>
      <c r="K524" s="17">
        <f t="shared" si="32"/>
        <v>8720</v>
      </c>
      <c r="L524" s="17">
        <f t="shared" si="33"/>
        <v>46454</v>
      </c>
      <c r="M524" s="17">
        <f t="shared" si="34"/>
        <v>19.09</v>
      </c>
    </row>
    <row r="525" spans="1:13" x14ac:dyDescent="0.2">
      <c r="H525" s="17">
        <v>956</v>
      </c>
      <c r="I525" s="17">
        <v>5040</v>
      </c>
      <c r="J525" s="17">
        <v>1.4</v>
      </c>
      <c r="K525" s="17">
        <f t="shared" si="32"/>
        <v>8023</v>
      </c>
      <c r="L525" s="17">
        <f t="shared" si="33"/>
        <v>48440</v>
      </c>
      <c r="M525" s="17">
        <f t="shared" si="34"/>
        <v>20.490000000000002</v>
      </c>
    </row>
    <row r="526" spans="1:13" x14ac:dyDescent="0.2">
      <c r="H526" s="17">
        <v>66</v>
      </c>
      <c r="I526" s="17">
        <v>14696</v>
      </c>
      <c r="J526" s="17">
        <v>5.8</v>
      </c>
      <c r="K526" s="17">
        <f t="shared" si="32"/>
        <v>8913</v>
      </c>
      <c r="L526" s="17">
        <f t="shared" si="33"/>
        <v>38784</v>
      </c>
      <c r="M526" s="17">
        <f t="shared" si="34"/>
        <v>16.09</v>
      </c>
    </row>
    <row r="527" spans="1:13" x14ac:dyDescent="0.2">
      <c r="H527" s="17">
        <v>1816</v>
      </c>
      <c r="I527" s="17">
        <v>16775</v>
      </c>
      <c r="J527" s="17">
        <v>4.74</v>
      </c>
      <c r="K527" s="17">
        <f t="shared" si="32"/>
        <v>7163</v>
      </c>
      <c r="L527" s="17">
        <f t="shared" si="33"/>
        <v>36705</v>
      </c>
      <c r="M527" s="17">
        <f t="shared" si="34"/>
        <v>17.149999999999999</v>
      </c>
    </row>
    <row r="528" spans="1:13" x14ac:dyDescent="0.2">
      <c r="H528" s="17">
        <v>1449</v>
      </c>
      <c r="I528" s="17">
        <v>12675</v>
      </c>
      <c r="J528" s="17">
        <v>3.87</v>
      </c>
      <c r="K528" s="17">
        <f t="shared" si="32"/>
        <v>7530</v>
      </c>
      <c r="L528" s="17">
        <f t="shared" si="33"/>
        <v>40805</v>
      </c>
      <c r="M528" s="17">
        <f t="shared" si="34"/>
        <v>18.02</v>
      </c>
    </row>
    <row r="529" spans="8:13" x14ac:dyDescent="0.2">
      <c r="H529" s="17">
        <v>3334</v>
      </c>
      <c r="I529" s="17">
        <v>6996</v>
      </c>
      <c r="J529" s="17">
        <v>0.84</v>
      </c>
      <c r="K529" s="17">
        <f t="shared" si="32"/>
        <v>5645</v>
      </c>
      <c r="L529" s="17">
        <f t="shared" si="33"/>
        <v>46484</v>
      </c>
      <c r="M529" s="17">
        <f t="shared" si="34"/>
        <v>21.05</v>
      </c>
    </row>
    <row r="530" spans="8:13" x14ac:dyDescent="0.2">
      <c r="H530" s="17">
        <v>2311</v>
      </c>
      <c r="I530" s="17">
        <v>22076</v>
      </c>
      <c r="J530" s="17">
        <v>6.62</v>
      </c>
      <c r="K530" s="17">
        <f t="shared" si="32"/>
        <v>6668</v>
      </c>
      <c r="L530" s="17">
        <f t="shared" si="33"/>
        <v>31404</v>
      </c>
      <c r="M530" s="17">
        <f t="shared" si="34"/>
        <v>15.27</v>
      </c>
    </row>
    <row r="531" spans="8:13" x14ac:dyDescent="0.2">
      <c r="H531" s="17">
        <v>1813</v>
      </c>
      <c r="I531" s="17">
        <v>27389</v>
      </c>
      <c r="J531" s="17">
        <v>7.73</v>
      </c>
      <c r="K531" s="17">
        <f t="shared" si="32"/>
        <v>7166</v>
      </c>
      <c r="L531" s="17">
        <f t="shared" si="33"/>
        <v>26091</v>
      </c>
      <c r="M531" s="17">
        <f t="shared" si="34"/>
        <v>14.16</v>
      </c>
    </row>
    <row r="532" spans="8:13" x14ac:dyDescent="0.2">
      <c r="H532" s="17">
        <v>2655</v>
      </c>
      <c r="I532" s="17">
        <v>9673</v>
      </c>
      <c r="J532" s="17">
        <v>2.7</v>
      </c>
      <c r="K532" s="17">
        <f t="shared" si="32"/>
        <v>6324</v>
      </c>
      <c r="L532" s="17">
        <f t="shared" si="33"/>
        <v>43807</v>
      </c>
      <c r="M532" s="17">
        <f t="shared" si="34"/>
        <v>19.190000000000001</v>
      </c>
    </row>
    <row r="533" spans="8:13" x14ac:dyDescent="0.2">
      <c r="H533" s="17">
        <v>1770</v>
      </c>
      <c r="I533" s="17">
        <v>12284</v>
      </c>
      <c r="J533" s="17">
        <v>3.08</v>
      </c>
      <c r="K533" s="17">
        <f t="shared" si="32"/>
        <v>7209</v>
      </c>
      <c r="L533" s="17">
        <f t="shared" si="33"/>
        <v>41196</v>
      </c>
      <c r="M533" s="17">
        <f t="shared" si="34"/>
        <v>18.810000000000002</v>
      </c>
    </row>
    <row r="534" spans="8:13" x14ac:dyDescent="0.2">
      <c r="H534" s="17">
        <v>3210</v>
      </c>
      <c r="I534" s="17">
        <v>24353</v>
      </c>
      <c r="J534" s="17">
        <v>7.58</v>
      </c>
      <c r="K534" s="17">
        <f t="shared" si="32"/>
        <v>5769</v>
      </c>
      <c r="L534" s="17">
        <f t="shared" si="33"/>
        <v>29127</v>
      </c>
      <c r="M534" s="17">
        <f t="shared" si="34"/>
        <v>14.31</v>
      </c>
    </row>
    <row r="535" spans="8:13" x14ac:dyDescent="0.2">
      <c r="H535" s="17">
        <v>2157</v>
      </c>
      <c r="I535" s="17">
        <v>804</v>
      </c>
      <c r="J535" s="17">
        <v>0.14000000000000001</v>
      </c>
      <c r="K535" s="17">
        <f t="shared" si="32"/>
        <v>6822</v>
      </c>
      <c r="L535" s="17">
        <f t="shared" si="33"/>
        <v>52676</v>
      </c>
      <c r="M535" s="17">
        <f t="shared" si="34"/>
        <v>21.75</v>
      </c>
    </row>
    <row r="536" spans="8:13" x14ac:dyDescent="0.2">
      <c r="H536" s="17">
        <v>3770</v>
      </c>
      <c r="I536" s="17">
        <v>2520</v>
      </c>
      <c r="J536" s="17">
        <v>1.03</v>
      </c>
      <c r="K536" s="17">
        <f t="shared" si="32"/>
        <v>5209</v>
      </c>
      <c r="L536" s="17">
        <f t="shared" si="33"/>
        <v>50960</v>
      </c>
      <c r="M536" s="17">
        <f t="shared" si="34"/>
        <v>20.86</v>
      </c>
    </row>
    <row r="537" spans="8:13" x14ac:dyDescent="0.2">
      <c r="H537" s="17">
        <v>1572</v>
      </c>
      <c r="I537" s="17">
        <v>7730</v>
      </c>
      <c r="J537" s="17">
        <v>0.98</v>
      </c>
      <c r="K537" s="17">
        <f t="shared" si="32"/>
        <v>7407</v>
      </c>
      <c r="L537" s="17">
        <f t="shared" si="33"/>
        <v>45750</v>
      </c>
      <c r="M537" s="17">
        <f t="shared" si="34"/>
        <v>20.91</v>
      </c>
    </row>
    <row r="538" spans="8:13" x14ac:dyDescent="0.2">
      <c r="H538" s="17">
        <v>3054</v>
      </c>
      <c r="I538" s="17">
        <v>34</v>
      </c>
      <c r="J538" s="17">
        <v>0.01</v>
      </c>
      <c r="K538" s="17">
        <f t="shared" si="32"/>
        <v>5925</v>
      </c>
      <c r="L538" s="17">
        <f t="shared" si="33"/>
        <v>53446</v>
      </c>
      <c r="M538" s="17">
        <f t="shared" si="34"/>
        <v>21.88</v>
      </c>
    </row>
    <row r="539" spans="8:13" x14ac:dyDescent="0.2">
      <c r="H539" s="17">
        <v>6595</v>
      </c>
      <c r="I539" s="17">
        <v>315</v>
      </c>
      <c r="J539" s="17">
        <v>2.27</v>
      </c>
      <c r="K539" s="17">
        <f t="shared" si="32"/>
        <v>2384</v>
      </c>
      <c r="L539" s="17">
        <f t="shared" si="33"/>
        <v>53165</v>
      </c>
      <c r="M539" s="17">
        <f t="shared" si="34"/>
        <v>19.62</v>
      </c>
    </row>
    <row r="540" spans="8:13" x14ac:dyDescent="0.2">
      <c r="H540" s="17">
        <v>2325</v>
      </c>
      <c r="I540" s="17">
        <v>2735</v>
      </c>
      <c r="J540" s="17">
        <v>0.47</v>
      </c>
      <c r="K540" s="17">
        <f t="shared" si="32"/>
        <v>6654</v>
      </c>
      <c r="L540" s="17">
        <f t="shared" si="33"/>
        <v>50745</v>
      </c>
      <c r="M540" s="17">
        <f t="shared" si="34"/>
        <v>21.42</v>
      </c>
    </row>
    <row r="541" spans="8:13" x14ac:dyDescent="0.2">
      <c r="H541" s="17">
        <v>5496</v>
      </c>
      <c r="I541" s="17">
        <v>15550</v>
      </c>
      <c r="J541" s="17">
        <v>0.23</v>
      </c>
      <c r="K541" s="17">
        <f t="shared" si="32"/>
        <v>3483</v>
      </c>
      <c r="L541" s="17">
        <f t="shared" si="33"/>
        <v>37930</v>
      </c>
      <c r="M541" s="17">
        <f t="shared" si="34"/>
        <v>21.66</v>
      </c>
    </row>
    <row r="542" spans="8:13" x14ac:dyDescent="0.2">
      <c r="H542" s="17">
        <v>5540</v>
      </c>
      <c r="I542" s="17">
        <v>21294</v>
      </c>
      <c r="J542" s="17">
        <v>3.12</v>
      </c>
      <c r="K542" s="17">
        <f t="shared" si="32"/>
        <v>3439</v>
      </c>
      <c r="L542" s="17">
        <f t="shared" si="33"/>
        <v>32186</v>
      </c>
      <c r="M542" s="17">
        <f t="shared" si="34"/>
        <v>18.77</v>
      </c>
    </row>
    <row r="543" spans="8:13" x14ac:dyDescent="0.2">
      <c r="H543" s="17">
        <v>5808</v>
      </c>
      <c r="I543" s="17">
        <v>11013</v>
      </c>
      <c r="J543" s="17">
        <v>2.97</v>
      </c>
      <c r="K543" s="17">
        <f t="shared" si="32"/>
        <v>3171</v>
      </c>
      <c r="L543" s="17">
        <f t="shared" si="33"/>
        <v>42467</v>
      </c>
      <c r="M543" s="17">
        <f t="shared" si="34"/>
        <v>18.920000000000002</v>
      </c>
    </row>
    <row r="544" spans="8:13" x14ac:dyDescent="0.2">
      <c r="H544" s="17">
        <v>2213</v>
      </c>
      <c r="I544" s="17">
        <v>979</v>
      </c>
      <c r="J544" s="17">
        <v>0.28000000000000003</v>
      </c>
      <c r="K544" s="17">
        <f t="shared" si="32"/>
        <v>6766</v>
      </c>
      <c r="L544" s="17">
        <f t="shared" si="33"/>
        <v>52501</v>
      </c>
      <c r="M544" s="17">
        <f t="shared" si="34"/>
        <v>21.61</v>
      </c>
    </row>
    <row r="545" spans="8:13" x14ac:dyDescent="0.2">
      <c r="H545" s="17">
        <v>7423</v>
      </c>
      <c r="I545" s="17">
        <v>1085</v>
      </c>
      <c r="J545" s="17">
        <v>7.0000000000000007E-2</v>
      </c>
      <c r="K545" s="17">
        <f t="shared" si="32"/>
        <v>1556</v>
      </c>
      <c r="L545" s="17">
        <f t="shared" si="33"/>
        <v>52395</v>
      </c>
      <c r="M545" s="17">
        <f t="shared" si="34"/>
        <v>21.82</v>
      </c>
    </row>
    <row r="546" spans="8:13" x14ac:dyDescent="0.2">
      <c r="H546" s="17">
        <v>3034</v>
      </c>
      <c r="I546" s="17">
        <v>23702</v>
      </c>
      <c r="J546" s="17">
        <v>6.72</v>
      </c>
      <c r="K546" s="17">
        <f t="shared" si="32"/>
        <v>5945</v>
      </c>
      <c r="L546" s="17">
        <f t="shared" si="33"/>
        <v>29778</v>
      </c>
      <c r="M546" s="17">
        <f t="shared" si="34"/>
        <v>15.170000000000002</v>
      </c>
    </row>
    <row r="547" spans="8:13" x14ac:dyDescent="0.2">
      <c r="H547" s="17">
        <v>1814</v>
      </c>
      <c r="I547" s="17">
        <v>437</v>
      </c>
      <c r="J547" s="17">
        <v>0.28000000000000003</v>
      </c>
      <c r="K547" s="17">
        <f t="shared" si="32"/>
        <v>7165</v>
      </c>
      <c r="L547" s="17">
        <f t="shared" si="33"/>
        <v>53043</v>
      </c>
      <c r="M547" s="17">
        <f t="shared" si="34"/>
        <v>21.61</v>
      </c>
    </row>
    <row r="548" spans="8:13" x14ac:dyDescent="0.2">
      <c r="H548" s="17">
        <v>2748</v>
      </c>
      <c r="I548" s="17">
        <v>3763</v>
      </c>
      <c r="J548" s="17">
        <v>0.19</v>
      </c>
      <c r="K548" s="17">
        <f t="shared" si="32"/>
        <v>6231</v>
      </c>
      <c r="L548" s="17">
        <f t="shared" si="33"/>
        <v>49717</v>
      </c>
      <c r="M548" s="17">
        <f t="shared" si="34"/>
        <v>21.7</v>
      </c>
    </row>
    <row r="549" spans="8:13" x14ac:dyDescent="0.2">
      <c r="H549" s="17">
        <v>1594</v>
      </c>
      <c r="I549" s="17">
        <v>10591</v>
      </c>
      <c r="J549" s="17">
        <v>2.98</v>
      </c>
      <c r="K549" s="17">
        <f t="shared" si="32"/>
        <v>7385</v>
      </c>
      <c r="L549" s="17">
        <f t="shared" si="33"/>
        <v>42889</v>
      </c>
      <c r="M549" s="17">
        <f t="shared" si="34"/>
        <v>18.91</v>
      </c>
    </row>
    <row r="550" spans="8:13" x14ac:dyDescent="0.2">
      <c r="H550" s="17">
        <v>1264</v>
      </c>
      <c r="I550" s="17">
        <v>12308</v>
      </c>
      <c r="J550" s="17">
        <v>3.8</v>
      </c>
      <c r="K550" s="17">
        <f t="shared" si="32"/>
        <v>7715</v>
      </c>
      <c r="L550" s="17">
        <f t="shared" si="33"/>
        <v>41172</v>
      </c>
      <c r="M550" s="17">
        <f t="shared" si="34"/>
        <v>18.09</v>
      </c>
    </row>
    <row r="551" spans="8:13" x14ac:dyDescent="0.2">
      <c r="H551" s="17">
        <v>2473</v>
      </c>
      <c r="I551" s="17">
        <v>5184</v>
      </c>
      <c r="J551" s="17">
        <v>1.44</v>
      </c>
      <c r="K551" s="17">
        <f t="shared" si="32"/>
        <v>6506</v>
      </c>
      <c r="L551" s="17">
        <f t="shared" si="33"/>
        <v>48296</v>
      </c>
      <c r="M551" s="17">
        <f t="shared" si="34"/>
        <v>20.45</v>
      </c>
    </row>
    <row r="552" spans="8:13" x14ac:dyDescent="0.2">
      <c r="H552" s="17">
        <v>1705</v>
      </c>
      <c r="I552" s="17">
        <v>10088</v>
      </c>
      <c r="J552" s="17">
        <v>2.98</v>
      </c>
      <c r="K552" s="17">
        <f t="shared" si="32"/>
        <v>7274</v>
      </c>
      <c r="L552" s="17">
        <f t="shared" si="33"/>
        <v>43392</v>
      </c>
      <c r="M552" s="17">
        <f t="shared" si="34"/>
        <v>18.91</v>
      </c>
    </row>
    <row r="553" spans="8:13" x14ac:dyDescent="0.2">
      <c r="H553" s="17">
        <v>220</v>
      </c>
      <c r="I553" s="17">
        <v>12385</v>
      </c>
      <c r="J553" s="17">
        <v>6.55</v>
      </c>
      <c r="K553" s="17">
        <f t="shared" si="32"/>
        <v>8759</v>
      </c>
      <c r="L553" s="17">
        <f t="shared" si="33"/>
        <v>41095</v>
      </c>
      <c r="M553" s="17">
        <f t="shared" si="34"/>
        <v>15.34</v>
      </c>
    </row>
    <row r="554" spans="8:13" x14ac:dyDescent="0.2">
      <c r="H554" s="17">
        <v>1319</v>
      </c>
      <c r="I554" s="17">
        <v>840</v>
      </c>
      <c r="J554" s="17">
        <v>0.24</v>
      </c>
      <c r="K554" s="17">
        <f t="shared" si="32"/>
        <v>7660</v>
      </c>
      <c r="L554" s="17">
        <f t="shared" si="33"/>
        <v>52640</v>
      </c>
      <c r="M554" s="17">
        <f t="shared" si="34"/>
        <v>21.650000000000002</v>
      </c>
    </row>
    <row r="555" spans="8:13" x14ac:dyDescent="0.2">
      <c r="H555" s="17">
        <v>1014</v>
      </c>
      <c r="I555" s="17">
        <v>46625</v>
      </c>
      <c r="J555" s="17">
        <v>21.13</v>
      </c>
      <c r="K555" s="17">
        <f t="shared" si="32"/>
        <v>7965</v>
      </c>
      <c r="L555" s="17">
        <f t="shared" si="33"/>
        <v>6855</v>
      </c>
      <c r="M555" s="17">
        <f t="shared" si="34"/>
        <v>0.76000000000000156</v>
      </c>
    </row>
    <row r="556" spans="8:13" x14ac:dyDescent="0.2">
      <c r="H556" s="17">
        <v>4426</v>
      </c>
      <c r="I556" s="17">
        <v>10067</v>
      </c>
      <c r="J556" s="17">
        <v>1.5</v>
      </c>
      <c r="K556" s="17">
        <f t="shared" si="32"/>
        <v>4553</v>
      </c>
      <c r="L556" s="17">
        <f t="shared" si="33"/>
        <v>43413</v>
      </c>
      <c r="M556" s="17">
        <f t="shared" si="34"/>
        <v>20.39</v>
      </c>
    </row>
    <row r="557" spans="8:13" x14ac:dyDescent="0.2">
      <c r="H557" s="17">
        <v>2654</v>
      </c>
      <c r="I557" s="17">
        <v>467</v>
      </c>
      <c r="J557" s="17">
        <v>0.13</v>
      </c>
      <c r="K557" s="17">
        <f t="shared" si="32"/>
        <v>6325</v>
      </c>
      <c r="L557" s="17">
        <f t="shared" si="33"/>
        <v>53013</v>
      </c>
      <c r="M557" s="17">
        <f t="shared" si="34"/>
        <v>21.76</v>
      </c>
    </row>
    <row r="558" spans="8:13" x14ac:dyDescent="0.2">
      <c r="H558" s="17">
        <v>4105</v>
      </c>
      <c r="I558" s="17">
        <v>575</v>
      </c>
      <c r="J558" s="17">
        <v>0.31</v>
      </c>
      <c r="K558" s="17">
        <f t="shared" si="32"/>
        <v>4874</v>
      </c>
      <c r="L558" s="17">
        <f t="shared" si="33"/>
        <v>52905</v>
      </c>
      <c r="M558" s="17">
        <f t="shared" si="34"/>
        <v>21.580000000000002</v>
      </c>
    </row>
    <row r="559" spans="8:13" x14ac:dyDescent="0.2">
      <c r="H559" s="17">
        <v>2676</v>
      </c>
      <c r="I559" s="17">
        <v>1764</v>
      </c>
      <c r="J559" s="17">
        <v>0.49</v>
      </c>
      <c r="K559" s="17">
        <f t="shared" si="32"/>
        <v>6303</v>
      </c>
      <c r="L559" s="17">
        <f t="shared" si="33"/>
        <v>51716</v>
      </c>
      <c r="M559" s="17">
        <f t="shared" si="34"/>
        <v>21.400000000000002</v>
      </c>
    </row>
    <row r="560" spans="8:13" x14ac:dyDescent="0.2">
      <c r="H560" s="17">
        <v>5628</v>
      </c>
      <c r="I560" s="17">
        <v>48559</v>
      </c>
      <c r="J560" s="17">
        <v>20.92</v>
      </c>
      <c r="K560" s="17">
        <f t="shared" si="32"/>
        <v>3351</v>
      </c>
      <c r="L560" s="17">
        <f t="shared" si="33"/>
        <v>4921</v>
      </c>
      <c r="M560" s="17">
        <f t="shared" si="34"/>
        <v>0.96999999999999886</v>
      </c>
    </row>
    <row r="561" spans="8:13" x14ac:dyDescent="0.2">
      <c r="H561" s="17">
        <v>945</v>
      </c>
      <c r="I561" s="17">
        <v>1610</v>
      </c>
      <c r="J561" s="17">
        <v>0.35</v>
      </c>
      <c r="K561" s="17">
        <f t="shared" si="32"/>
        <v>8034</v>
      </c>
      <c r="L561" s="17">
        <f t="shared" si="33"/>
        <v>51870</v>
      </c>
      <c r="M561" s="17">
        <f t="shared" si="34"/>
        <v>21.54</v>
      </c>
    </row>
    <row r="562" spans="8:13" x14ac:dyDescent="0.2">
      <c r="H562" s="17">
        <v>1154</v>
      </c>
      <c r="I562" s="17">
        <v>0</v>
      </c>
      <c r="J562" s="17">
        <v>0.64</v>
      </c>
      <c r="K562" s="17">
        <f t="shared" si="32"/>
        <v>7825</v>
      </c>
      <c r="L562" s="17">
        <f t="shared" si="33"/>
        <v>53480</v>
      </c>
      <c r="M562" s="17">
        <f t="shared" si="34"/>
        <v>21.25</v>
      </c>
    </row>
    <row r="563" spans="8:13" x14ac:dyDescent="0.2">
      <c r="H563" s="17">
        <v>1647</v>
      </c>
      <c r="I563" s="17">
        <v>3290</v>
      </c>
      <c r="J563" s="17">
        <v>0.94</v>
      </c>
      <c r="K563" s="17">
        <f t="shared" si="32"/>
        <v>7332</v>
      </c>
      <c r="L563" s="17">
        <f t="shared" si="33"/>
        <v>50190</v>
      </c>
      <c r="M563" s="17">
        <f t="shared" si="34"/>
        <v>20.95</v>
      </c>
    </row>
    <row r="564" spans="8:13" x14ac:dyDescent="0.2">
      <c r="H564" s="17">
        <v>2886</v>
      </c>
      <c r="I564" s="17">
        <v>105</v>
      </c>
      <c r="J564" s="17">
        <v>0.03</v>
      </c>
      <c r="K564" s="17">
        <f t="shared" si="32"/>
        <v>6093</v>
      </c>
      <c r="L564" s="17">
        <f t="shared" si="33"/>
        <v>53375</v>
      </c>
      <c r="M564" s="17">
        <f t="shared" si="34"/>
        <v>21.86</v>
      </c>
    </row>
    <row r="565" spans="8:13" x14ac:dyDescent="0.2">
      <c r="H565" s="17">
        <v>1643</v>
      </c>
      <c r="I565" s="17">
        <v>0</v>
      </c>
      <c r="J565" s="17">
        <v>0.05</v>
      </c>
      <c r="K565" s="17">
        <f t="shared" si="32"/>
        <v>7336</v>
      </c>
      <c r="L565" s="17">
        <f t="shared" si="33"/>
        <v>53480</v>
      </c>
      <c r="M565" s="17">
        <f t="shared" si="34"/>
        <v>21.84</v>
      </c>
    </row>
    <row r="566" spans="8:13" x14ac:dyDescent="0.2">
      <c r="H566" s="17">
        <v>1640</v>
      </c>
      <c r="I566" s="17">
        <v>595</v>
      </c>
      <c r="J566" s="17">
        <v>0.17</v>
      </c>
      <c r="K566" s="17">
        <f t="shared" si="32"/>
        <v>7339</v>
      </c>
      <c r="L566" s="17">
        <f t="shared" si="33"/>
        <v>52885</v>
      </c>
      <c r="M566" s="17">
        <f t="shared" si="34"/>
        <v>21.72</v>
      </c>
    </row>
    <row r="567" spans="8:13" x14ac:dyDescent="0.2">
      <c r="H567" s="17">
        <v>4010</v>
      </c>
      <c r="I567" s="17">
        <v>37488</v>
      </c>
      <c r="J567" s="17">
        <v>14.58</v>
      </c>
      <c r="K567" s="17">
        <f t="shared" si="32"/>
        <v>4969</v>
      </c>
      <c r="L567" s="17">
        <f t="shared" si="33"/>
        <v>15992</v>
      </c>
      <c r="M567" s="17">
        <f t="shared" si="34"/>
        <v>7.3100000000000005</v>
      </c>
    </row>
    <row r="568" spans="8:13" x14ac:dyDescent="0.2">
      <c r="H568" s="17">
        <v>33</v>
      </c>
      <c r="I568" s="17">
        <v>18207</v>
      </c>
      <c r="J568" s="17">
        <v>9.5500000000000007</v>
      </c>
      <c r="K568" s="17">
        <f t="shared" si="32"/>
        <v>8946</v>
      </c>
      <c r="L568" s="17">
        <f t="shared" si="33"/>
        <v>35273</v>
      </c>
      <c r="M568" s="17">
        <f t="shared" si="34"/>
        <v>12.34</v>
      </c>
    </row>
    <row r="569" spans="8:13" x14ac:dyDescent="0.2">
      <c r="H569" s="17">
        <v>33</v>
      </c>
      <c r="I569" s="17">
        <v>28880</v>
      </c>
      <c r="J569" s="17">
        <v>14.02</v>
      </c>
      <c r="K569" s="17">
        <f t="shared" si="32"/>
        <v>8946</v>
      </c>
      <c r="L569" s="17">
        <f t="shared" si="33"/>
        <v>24600</v>
      </c>
      <c r="M569" s="17">
        <f t="shared" si="34"/>
        <v>7.870000000000001</v>
      </c>
    </row>
    <row r="570" spans="8:13" x14ac:dyDescent="0.2">
      <c r="H570" s="17">
        <v>33</v>
      </c>
      <c r="I570" s="17">
        <v>24584</v>
      </c>
      <c r="J570" s="17">
        <v>12.22</v>
      </c>
      <c r="K570" s="17">
        <f t="shared" si="32"/>
        <v>8946</v>
      </c>
      <c r="L570" s="17">
        <f t="shared" si="33"/>
        <v>28896</v>
      </c>
      <c r="M570" s="17">
        <f t="shared" si="34"/>
        <v>9.67</v>
      </c>
    </row>
    <row r="571" spans="8:13" x14ac:dyDescent="0.2">
      <c r="H571" s="17">
        <v>264</v>
      </c>
      <c r="I571" s="17">
        <v>16363</v>
      </c>
      <c r="J571" s="17">
        <v>7</v>
      </c>
      <c r="K571" s="17">
        <f t="shared" si="32"/>
        <v>8715</v>
      </c>
      <c r="L571" s="17">
        <f t="shared" si="33"/>
        <v>37117</v>
      </c>
      <c r="M571" s="17">
        <f t="shared" si="34"/>
        <v>14.89</v>
      </c>
    </row>
    <row r="572" spans="8:13" x14ac:dyDescent="0.2">
      <c r="H572" s="17">
        <v>5454</v>
      </c>
      <c r="I572" s="17">
        <v>1110</v>
      </c>
      <c r="J572" s="17">
        <v>0.3</v>
      </c>
      <c r="K572" s="17">
        <f t="shared" si="32"/>
        <v>3525</v>
      </c>
      <c r="L572" s="17">
        <f t="shared" si="33"/>
        <v>52370</v>
      </c>
      <c r="M572" s="17">
        <f t="shared" si="34"/>
        <v>21.59</v>
      </c>
    </row>
    <row r="573" spans="8:13" x14ac:dyDescent="0.2">
      <c r="H573" s="17">
        <v>5309</v>
      </c>
      <c r="I573" s="17">
        <v>859</v>
      </c>
      <c r="J573" s="17">
        <v>0.98</v>
      </c>
      <c r="K573" s="17">
        <f t="shared" si="32"/>
        <v>3670</v>
      </c>
      <c r="L573" s="17">
        <f t="shared" si="33"/>
        <v>52621</v>
      </c>
      <c r="M573" s="17">
        <f t="shared" si="34"/>
        <v>20.91</v>
      </c>
    </row>
    <row r="574" spans="8:13" x14ac:dyDescent="0.2">
      <c r="H574" s="17">
        <v>6678</v>
      </c>
      <c r="I574" s="17">
        <v>15421</v>
      </c>
      <c r="J574" s="17">
        <v>4.3600000000000003</v>
      </c>
      <c r="K574" s="17">
        <f t="shared" si="32"/>
        <v>2301</v>
      </c>
      <c r="L574" s="17">
        <f t="shared" si="33"/>
        <v>38059</v>
      </c>
      <c r="M574" s="17">
        <f t="shared" si="34"/>
        <v>17.53</v>
      </c>
    </row>
    <row r="575" spans="8:13" x14ac:dyDescent="0.2">
      <c r="H575" s="17">
        <v>3027</v>
      </c>
      <c r="I575" s="17">
        <v>12284</v>
      </c>
      <c r="J575" s="17">
        <v>3.14</v>
      </c>
      <c r="K575" s="17">
        <f t="shared" si="32"/>
        <v>5952</v>
      </c>
      <c r="L575" s="17">
        <f t="shared" si="33"/>
        <v>41196</v>
      </c>
      <c r="M575" s="17">
        <f t="shared" si="34"/>
        <v>18.75</v>
      </c>
    </row>
    <row r="576" spans="8:13" x14ac:dyDescent="0.2">
      <c r="H576" s="17">
        <v>1455</v>
      </c>
      <c r="I576" s="17">
        <v>3708</v>
      </c>
      <c r="J576" s="17">
        <v>0.98</v>
      </c>
      <c r="K576" s="17">
        <f t="shared" si="32"/>
        <v>7524</v>
      </c>
      <c r="L576" s="17">
        <f t="shared" si="33"/>
        <v>49772</v>
      </c>
      <c r="M576" s="17">
        <f t="shared" si="34"/>
        <v>20.91</v>
      </c>
    </row>
    <row r="577" spans="8:13" x14ac:dyDescent="0.2">
      <c r="H577" s="17">
        <v>2537</v>
      </c>
      <c r="I577" s="17">
        <v>252</v>
      </c>
      <c r="J577" s="17">
        <v>7.0000000000000007E-2</v>
      </c>
      <c r="K577" s="17">
        <f t="shared" si="32"/>
        <v>6442</v>
      </c>
      <c r="L577" s="17">
        <f t="shared" si="33"/>
        <v>53228</v>
      </c>
      <c r="M577" s="17">
        <f t="shared" si="34"/>
        <v>21.82</v>
      </c>
    </row>
    <row r="578" spans="8:13" x14ac:dyDescent="0.2">
      <c r="H578" s="17">
        <v>2269</v>
      </c>
      <c r="I578" s="17">
        <v>0</v>
      </c>
      <c r="J578" s="17">
        <v>0.52</v>
      </c>
      <c r="K578" s="17">
        <f t="shared" ref="K578:K641" si="35">$P$8-H578</f>
        <v>6710</v>
      </c>
      <c r="L578" s="17">
        <f t="shared" ref="L578:L641" si="36">$P$9-I578</f>
        <v>53480</v>
      </c>
      <c r="M578" s="17">
        <f t="shared" ref="M578:M641" si="37">$P$10-J578</f>
        <v>21.37</v>
      </c>
    </row>
    <row r="579" spans="8:13" x14ac:dyDescent="0.2">
      <c r="H579" s="17">
        <v>3722</v>
      </c>
      <c r="I579" s="17">
        <v>1927</v>
      </c>
      <c r="J579" s="17">
        <v>0.18</v>
      </c>
      <c r="K579" s="17">
        <f t="shared" si="35"/>
        <v>5257</v>
      </c>
      <c r="L579" s="17">
        <f t="shared" si="36"/>
        <v>51553</v>
      </c>
      <c r="M579" s="17">
        <f t="shared" si="37"/>
        <v>21.71</v>
      </c>
    </row>
    <row r="580" spans="8:13" x14ac:dyDescent="0.2">
      <c r="H580" s="17">
        <v>337</v>
      </c>
      <c r="I580" s="17">
        <v>23633</v>
      </c>
      <c r="J580" s="17">
        <v>9.26</v>
      </c>
      <c r="K580" s="17">
        <f t="shared" si="35"/>
        <v>8642</v>
      </c>
      <c r="L580" s="17">
        <f t="shared" si="36"/>
        <v>29847</v>
      </c>
      <c r="M580" s="17">
        <f t="shared" si="37"/>
        <v>12.63</v>
      </c>
    </row>
    <row r="581" spans="8:13" x14ac:dyDescent="0.2">
      <c r="H581" s="17">
        <v>1946</v>
      </c>
      <c r="I581" s="17">
        <v>11901</v>
      </c>
      <c r="J581" s="17">
        <v>3.38</v>
      </c>
      <c r="K581" s="17">
        <f t="shared" si="35"/>
        <v>7033</v>
      </c>
      <c r="L581" s="17">
        <f t="shared" si="36"/>
        <v>41579</v>
      </c>
      <c r="M581" s="17">
        <f t="shared" si="37"/>
        <v>18.510000000000002</v>
      </c>
    </row>
    <row r="582" spans="8:13" x14ac:dyDescent="0.2">
      <c r="H582" s="17">
        <v>212</v>
      </c>
      <c r="I582" s="17">
        <v>32671</v>
      </c>
      <c r="J582" s="17">
        <v>12.72</v>
      </c>
      <c r="K582" s="17">
        <f t="shared" si="35"/>
        <v>8767</v>
      </c>
      <c r="L582" s="17">
        <f t="shared" si="36"/>
        <v>20809</v>
      </c>
      <c r="M582" s="17">
        <f t="shared" si="37"/>
        <v>9.17</v>
      </c>
    </row>
    <row r="583" spans="8:13" x14ac:dyDescent="0.2">
      <c r="H583" s="17">
        <v>253</v>
      </c>
      <c r="I583" s="17">
        <v>30148</v>
      </c>
      <c r="J583" s="17">
        <v>13.53</v>
      </c>
      <c r="K583" s="17">
        <f t="shared" si="35"/>
        <v>8726</v>
      </c>
      <c r="L583" s="17">
        <f t="shared" si="36"/>
        <v>23332</v>
      </c>
      <c r="M583" s="17">
        <f t="shared" si="37"/>
        <v>8.3600000000000012</v>
      </c>
    </row>
    <row r="584" spans="8:13" x14ac:dyDescent="0.2">
      <c r="H584" s="17">
        <v>3003</v>
      </c>
      <c r="I584" s="17">
        <v>10573</v>
      </c>
      <c r="J584" s="17">
        <v>3.74</v>
      </c>
      <c r="K584" s="17">
        <f t="shared" si="35"/>
        <v>5976</v>
      </c>
      <c r="L584" s="17">
        <f t="shared" si="36"/>
        <v>42907</v>
      </c>
      <c r="M584" s="17">
        <f t="shared" si="37"/>
        <v>18.149999999999999</v>
      </c>
    </row>
    <row r="585" spans="8:13" x14ac:dyDescent="0.2">
      <c r="H585" s="17">
        <v>3542</v>
      </c>
      <c r="I585" s="17">
        <v>2916</v>
      </c>
      <c r="J585" s="17">
        <v>0.81</v>
      </c>
      <c r="K585" s="17">
        <f t="shared" si="35"/>
        <v>5437</v>
      </c>
      <c r="L585" s="17">
        <f t="shared" si="36"/>
        <v>50564</v>
      </c>
      <c r="M585" s="17">
        <f t="shared" si="37"/>
        <v>21.080000000000002</v>
      </c>
    </row>
    <row r="586" spans="8:13" x14ac:dyDescent="0.2">
      <c r="H586" s="17">
        <v>2667</v>
      </c>
      <c r="I586" s="17">
        <v>0</v>
      </c>
      <c r="J586" s="17">
        <v>0.83</v>
      </c>
      <c r="K586" s="17">
        <f t="shared" si="35"/>
        <v>6312</v>
      </c>
      <c r="L586" s="17">
        <f t="shared" si="36"/>
        <v>53480</v>
      </c>
      <c r="M586" s="17">
        <f t="shared" si="37"/>
        <v>21.060000000000002</v>
      </c>
    </row>
    <row r="587" spans="8:13" x14ac:dyDescent="0.2">
      <c r="H587" s="17">
        <v>3757</v>
      </c>
      <c r="I587" s="17">
        <v>3405</v>
      </c>
      <c r="J587" s="17">
        <v>0.35</v>
      </c>
      <c r="K587" s="17">
        <f t="shared" si="35"/>
        <v>5222</v>
      </c>
      <c r="L587" s="17">
        <f t="shared" si="36"/>
        <v>50075</v>
      </c>
      <c r="M587" s="17">
        <f t="shared" si="37"/>
        <v>21.54</v>
      </c>
    </row>
    <row r="588" spans="8:13" x14ac:dyDescent="0.2">
      <c r="H588" s="17">
        <v>2761</v>
      </c>
      <c r="I588" s="17">
        <v>1152</v>
      </c>
      <c r="J588" s="17">
        <v>0.32</v>
      </c>
      <c r="K588" s="17">
        <f t="shared" si="35"/>
        <v>6218</v>
      </c>
      <c r="L588" s="17">
        <f t="shared" si="36"/>
        <v>52328</v>
      </c>
      <c r="M588" s="17">
        <f t="shared" si="37"/>
        <v>21.57</v>
      </c>
    </row>
    <row r="589" spans="8:13" x14ac:dyDescent="0.2">
      <c r="H589" s="17">
        <v>7809</v>
      </c>
      <c r="I589" s="17">
        <v>7962</v>
      </c>
      <c r="J589" s="17">
        <v>0.09</v>
      </c>
      <c r="K589" s="17">
        <f t="shared" si="35"/>
        <v>1170</v>
      </c>
      <c r="L589" s="17">
        <f t="shared" si="36"/>
        <v>45518</v>
      </c>
      <c r="M589" s="17">
        <f t="shared" si="37"/>
        <v>21.8</v>
      </c>
    </row>
    <row r="590" spans="8:13" x14ac:dyDescent="0.2">
      <c r="H590" s="17">
        <v>4798</v>
      </c>
      <c r="I590" s="17">
        <v>279</v>
      </c>
      <c r="J590" s="17">
        <v>2.33</v>
      </c>
      <c r="K590" s="17">
        <f t="shared" si="35"/>
        <v>4181</v>
      </c>
      <c r="L590" s="17">
        <f t="shared" si="36"/>
        <v>53201</v>
      </c>
      <c r="M590" s="17">
        <f t="shared" si="37"/>
        <v>19.560000000000002</v>
      </c>
    </row>
    <row r="591" spans="8:13" x14ac:dyDescent="0.2">
      <c r="H591" s="17">
        <v>899</v>
      </c>
      <c r="I591" s="17">
        <v>3051</v>
      </c>
      <c r="J591" s="17">
        <v>0.87</v>
      </c>
      <c r="K591" s="17">
        <f t="shared" si="35"/>
        <v>8080</v>
      </c>
      <c r="L591" s="17">
        <f t="shared" si="36"/>
        <v>50429</v>
      </c>
      <c r="M591" s="17">
        <f t="shared" si="37"/>
        <v>21.02</v>
      </c>
    </row>
    <row r="592" spans="8:13" x14ac:dyDescent="0.2">
      <c r="H592" s="17">
        <v>3480</v>
      </c>
      <c r="I592" s="17">
        <v>1440</v>
      </c>
      <c r="J592" s="17">
        <v>0.4</v>
      </c>
      <c r="K592" s="17">
        <f t="shared" si="35"/>
        <v>5499</v>
      </c>
      <c r="L592" s="17">
        <f t="shared" si="36"/>
        <v>52040</v>
      </c>
      <c r="M592" s="17">
        <f t="shared" si="37"/>
        <v>21.490000000000002</v>
      </c>
    </row>
    <row r="593" spans="8:13" x14ac:dyDescent="0.2">
      <c r="H593" s="17">
        <v>2445</v>
      </c>
      <c r="I593" s="17">
        <v>972</v>
      </c>
      <c r="J593" s="17">
        <v>0.27</v>
      </c>
      <c r="K593" s="17">
        <f t="shared" si="35"/>
        <v>6534</v>
      </c>
      <c r="L593" s="17">
        <f t="shared" si="36"/>
        <v>52508</v>
      </c>
      <c r="M593" s="17">
        <f t="shared" si="37"/>
        <v>21.62</v>
      </c>
    </row>
    <row r="594" spans="8:13" x14ac:dyDescent="0.2">
      <c r="H594" s="17">
        <v>1783</v>
      </c>
      <c r="I594" s="17">
        <v>1079</v>
      </c>
      <c r="J594" s="17">
        <v>0.3</v>
      </c>
      <c r="K594" s="17">
        <f t="shared" si="35"/>
        <v>7196</v>
      </c>
      <c r="L594" s="17">
        <f t="shared" si="36"/>
        <v>52401</v>
      </c>
      <c r="M594" s="17">
        <f t="shared" si="37"/>
        <v>21.59</v>
      </c>
    </row>
    <row r="595" spans="8:13" x14ac:dyDescent="0.2">
      <c r="H595" s="17">
        <v>2330</v>
      </c>
      <c r="I595" s="17">
        <v>3745</v>
      </c>
      <c r="J595" s="17">
        <v>1.07</v>
      </c>
      <c r="K595" s="17">
        <f t="shared" si="35"/>
        <v>6649</v>
      </c>
      <c r="L595" s="17">
        <f t="shared" si="36"/>
        <v>49735</v>
      </c>
      <c r="M595" s="17">
        <f t="shared" si="37"/>
        <v>20.82</v>
      </c>
    </row>
    <row r="596" spans="8:13" x14ac:dyDescent="0.2">
      <c r="H596" s="17">
        <v>3325</v>
      </c>
      <c r="I596" s="17">
        <v>489</v>
      </c>
      <c r="J596" s="17">
        <v>0.14000000000000001</v>
      </c>
      <c r="K596" s="17">
        <f t="shared" si="35"/>
        <v>5654</v>
      </c>
      <c r="L596" s="17">
        <f t="shared" si="36"/>
        <v>52991</v>
      </c>
      <c r="M596" s="17">
        <f t="shared" si="37"/>
        <v>21.75</v>
      </c>
    </row>
    <row r="597" spans="8:13" x14ac:dyDescent="0.2">
      <c r="H597" s="17">
        <v>2671</v>
      </c>
      <c r="I597" s="17">
        <v>360</v>
      </c>
      <c r="J597" s="17">
        <v>0.84</v>
      </c>
      <c r="K597" s="17">
        <f t="shared" si="35"/>
        <v>6308</v>
      </c>
      <c r="L597" s="17">
        <f t="shared" si="36"/>
        <v>53120</v>
      </c>
      <c r="M597" s="17">
        <f t="shared" si="37"/>
        <v>21.05</v>
      </c>
    </row>
    <row r="598" spans="8:13" x14ac:dyDescent="0.2">
      <c r="H598" s="17">
        <v>3957</v>
      </c>
      <c r="I598" s="17">
        <v>251</v>
      </c>
      <c r="J598" s="17">
        <v>2.27</v>
      </c>
      <c r="K598" s="17">
        <f t="shared" si="35"/>
        <v>5022</v>
      </c>
      <c r="L598" s="17">
        <f t="shared" si="36"/>
        <v>53229</v>
      </c>
      <c r="M598" s="17">
        <f t="shared" si="37"/>
        <v>19.62</v>
      </c>
    </row>
    <row r="599" spans="8:13" x14ac:dyDescent="0.2">
      <c r="H599" s="17">
        <v>1660</v>
      </c>
      <c r="I599" s="17">
        <v>0</v>
      </c>
      <c r="J599" s="17">
        <v>0.28999999999999998</v>
      </c>
      <c r="K599" s="17">
        <f t="shared" si="35"/>
        <v>7319</v>
      </c>
      <c r="L599" s="17">
        <f t="shared" si="36"/>
        <v>53480</v>
      </c>
      <c r="M599" s="17">
        <f t="shared" si="37"/>
        <v>21.6</v>
      </c>
    </row>
    <row r="600" spans="8:13" x14ac:dyDescent="0.2">
      <c r="H600" s="17">
        <v>2495</v>
      </c>
      <c r="I600" s="17">
        <v>2088</v>
      </c>
      <c r="J600" s="17">
        <v>0.57999999999999996</v>
      </c>
      <c r="K600" s="17">
        <f t="shared" si="35"/>
        <v>6484</v>
      </c>
      <c r="L600" s="17">
        <f t="shared" si="36"/>
        <v>51392</v>
      </c>
      <c r="M600" s="17">
        <f t="shared" si="37"/>
        <v>21.310000000000002</v>
      </c>
    </row>
    <row r="601" spans="8:13" x14ac:dyDescent="0.2">
      <c r="H601" s="17">
        <v>2594</v>
      </c>
      <c r="I601" s="17">
        <v>0</v>
      </c>
      <c r="J601" s="17">
        <v>0.42</v>
      </c>
      <c r="K601" s="17">
        <f t="shared" si="35"/>
        <v>6385</v>
      </c>
      <c r="L601" s="17">
        <f t="shared" si="36"/>
        <v>53480</v>
      </c>
      <c r="M601" s="17">
        <f t="shared" si="37"/>
        <v>21.47</v>
      </c>
    </row>
    <row r="602" spans="8:13" x14ac:dyDescent="0.2">
      <c r="H602" s="17">
        <v>1539</v>
      </c>
      <c r="I602" s="17">
        <v>0</v>
      </c>
      <c r="J602" s="17">
        <v>0.34</v>
      </c>
      <c r="K602" s="17">
        <f t="shared" si="35"/>
        <v>7440</v>
      </c>
      <c r="L602" s="17">
        <f t="shared" si="36"/>
        <v>53480</v>
      </c>
      <c r="M602" s="17">
        <f t="shared" si="37"/>
        <v>21.55</v>
      </c>
    </row>
    <row r="603" spans="8:13" x14ac:dyDescent="0.2">
      <c r="H603" s="17">
        <v>1334</v>
      </c>
      <c r="I603" s="17">
        <v>30622</v>
      </c>
      <c r="J603" s="17">
        <v>10.66</v>
      </c>
      <c r="K603" s="17">
        <f t="shared" si="35"/>
        <v>7645</v>
      </c>
      <c r="L603" s="17">
        <f t="shared" si="36"/>
        <v>22858</v>
      </c>
      <c r="M603" s="17">
        <f t="shared" si="37"/>
        <v>11.23</v>
      </c>
    </row>
    <row r="604" spans="8:13" x14ac:dyDescent="0.2">
      <c r="H604" s="17">
        <v>2001</v>
      </c>
      <c r="I604" s="17">
        <v>2519</v>
      </c>
      <c r="J604" s="17">
        <v>1.01</v>
      </c>
      <c r="K604" s="17">
        <f t="shared" si="35"/>
        <v>6978</v>
      </c>
      <c r="L604" s="17">
        <f t="shared" si="36"/>
        <v>50961</v>
      </c>
      <c r="M604" s="17">
        <f t="shared" si="37"/>
        <v>20.88</v>
      </c>
    </row>
    <row r="605" spans="8:13" x14ac:dyDescent="0.2">
      <c r="H605" s="17">
        <v>3529</v>
      </c>
      <c r="I605" s="17">
        <v>1583</v>
      </c>
      <c r="J605" s="17">
        <v>0.12</v>
      </c>
      <c r="K605" s="17">
        <f t="shared" si="35"/>
        <v>5450</v>
      </c>
      <c r="L605" s="17">
        <f t="shared" si="36"/>
        <v>51897</v>
      </c>
      <c r="M605" s="17">
        <f t="shared" si="37"/>
        <v>21.77</v>
      </c>
    </row>
    <row r="606" spans="8:13" x14ac:dyDescent="0.2">
      <c r="H606" s="17">
        <v>1797</v>
      </c>
      <c r="I606" s="17">
        <v>5201</v>
      </c>
      <c r="J606" s="17">
        <v>2.7</v>
      </c>
      <c r="K606" s="17">
        <f t="shared" si="35"/>
        <v>7182</v>
      </c>
      <c r="L606" s="17">
        <f t="shared" si="36"/>
        <v>48279</v>
      </c>
      <c r="M606" s="17">
        <f t="shared" si="37"/>
        <v>19.190000000000001</v>
      </c>
    </row>
    <row r="607" spans="8:13" x14ac:dyDescent="0.2">
      <c r="H607" s="17">
        <v>6628</v>
      </c>
      <c r="I607" s="17">
        <v>3709</v>
      </c>
      <c r="J607" s="17">
        <v>0.64</v>
      </c>
      <c r="K607" s="17">
        <f t="shared" si="35"/>
        <v>2351</v>
      </c>
      <c r="L607" s="17">
        <f t="shared" si="36"/>
        <v>49771</v>
      </c>
      <c r="M607" s="17">
        <f t="shared" si="37"/>
        <v>21.25</v>
      </c>
    </row>
    <row r="608" spans="8:13" x14ac:dyDescent="0.2">
      <c r="H608" s="17">
        <v>1814</v>
      </c>
      <c r="I608" s="17">
        <v>3080</v>
      </c>
      <c r="J608" s="17">
        <v>0.05</v>
      </c>
      <c r="K608" s="17">
        <f t="shared" si="35"/>
        <v>7165</v>
      </c>
      <c r="L608" s="17">
        <f t="shared" si="36"/>
        <v>50400</v>
      </c>
      <c r="M608" s="17">
        <f t="shared" si="37"/>
        <v>21.84</v>
      </c>
    </row>
    <row r="609" spans="8:13" x14ac:dyDescent="0.2">
      <c r="H609" s="17">
        <v>2803</v>
      </c>
      <c r="I609" s="17">
        <v>12759</v>
      </c>
      <c r="J609" s="17">
        <v>3.42</v>
      </c>
      <c r="K609" s="17">
        <f t="shared" si="35"/>
        <v>6176</v>
      </c>
      <c r="L609" s="17">
        <f t="shared" si="36"/>
        <v>40721</v>
      </c>
      <c r="M609" s="17">
        <f t="shared" si="37"/>
        <v>18.47</v>
      </c>
    </row>
    <row r="610" spans="8:13" x14ac:dyDescent="0.2">
      <c r="H610" s="17">
        <v>4925</v>
      </c>
      <c r="I610" s="17">
        <v>17581</v>
      </c>
      <c r="J610" s="17">
        <v>5.07</v>
      </c>
      <c r="K610" s="17">
        <f t="shared" si="35"/>
        <v>4054</v>
      </c>
      <c r="L610" s="17">
        <f t="shared" si="36"/>
        <v>35899</v>
      </c>
      <c r="M610" s="17">
        <f t="shared" si="37"/>
        <v>16.82</v>
      </c>
    </row>
    <row r="611" spans="8:13" x14ac:dyDescent="0.2">
      <c r="H611" s="17">
        <v>1979</v>
      </c>
      <c r="I611" s="17">
        <v>5009</v>
      </c>
      <c r="J611" s="17">
        <v>1.4</v>
      </c>
      <c r="K611" s="17">
        <f t="shared" si="35"/>
        <v>7000</v>
      </c>
      <c r="L611" s="17">
        <f t="shared" si="36"/>
        <v>48471</v>
      </c>
      <c r="M611" s="17">
        <f t="shared" si="37"/>
        <v>20.490000000000002</v>
      </c>
    </row>
    <row r="612" spans="8:13" x14ac:dyDescent="0.2">
      <c r="H612" s="17">
        <v>1770</v>
      </c>
      <c r="I612" s="17">
        <v>0</v>
      </c>
      <c r="J612" s="17">
        <v>0.95</v>
      </c>
      <c r="K612" s="17">
        <f t="shared" si="35"/>
        <v>7209</v>
      </c>
      <c r="L612" s="17">
        <f t="shared" si="36"/>
        <v>53480</v>
      </c>
      <c r="M612" s="17">
        <f t="shared" si="37"/>
        <v>20.94</v>
      </c>
    </row>
    <row r="613" spans="8:13" x14ac:dyDescent="0.2">
      <c r="H613" s="17">
        <v>3902</v>
      </c>
      <c r="I613" s="17">
        <v>10763</v>
      </c>
      <c r="J613" s="17">
        <v>2.23</v>
      </c>
      <c r="K613" s="17">
        <f t="shared" si="35"/>
        <v>5077</v>
      </c>
      <c r="L613" s="17">
        <f t="shared" si="36"/>
        <v>42717</v>
      </c>
      <c r="M613" s="17">
        <f t="shared" si="37"/>
        <v>19.66</v>
      </c>
    </row>
    <row r="614" spans="8:13" x14ac:dyDescent="0.2">
      <c r="H614" s="17">
        <v>1745</v>
      </c>
      <c r="I614" s="17">
        <v>35</v>
      </c>
      <c r="J614" s="17">
        <v>1.07</v>
      </c>
      <c r="K614" s="17">
        <f t="shared" si="35"/>
        <v>7234</v>
      </c>
      <c r="L614" s="17">
        <f t="shared" si="36"/>
        <v>53445</v>
      </c>
      <c r="M614" s="17">
        <f t="shared" si="37"/>
        <v>20.82</v>
      </c>
    </row>
    <row r="615" spans="8:13" x14ac:dyDescent="0.2">
      <c r="H615" s="17">
        <v>1946</v>
      </c>
      <c r="I615" s="17">
        <v>2065</v>
      </c>
      <c r="J615" s="17">
        <v>0.59</v>
      </c>
      <c r="K615" s="17">
        <f t="shared" si="35"/>
        <v>7033</v>
      </c>
      <c r="L615" s="17">
        <f t="shared" si="36"/>
        <v>51415</v>
      </c>
      <c r="M615" s="17">
        <f t="shared" si="37"/>
        <v>21.3</v>
      </c>
    </row>
    <row r="616" spans="8:13" x14ac:dyDescent="0.2">
      <c r="H616" s="17">
        <v>1499</v>
      </c>
      <c r="I616" s="17">
        <v>6141</v>
      </c>
      <c r="J616" s="17">
        <v>1.72</v>
      </c>
      <c r="K616" s="17">
        <f t="shared" si="35"/>
        <v>7480</v>
      </c>
      <c r="L616" s="17">
        <f t="shared" si="36"/>
        <v>47339</v>
      </c>
      <c r="M616" s="17">
        <f t="shared" si="37"/>
        <v>20.170000000000002</v>
      </c>
    </row>
    <row r="617" spans="8:13" x14ac:dyDescent="0.2">
      <c r="H617" s="17">
        <v>253</v>
      </c>
      <c r="I617" s="17">
        <v>7466</v>
      </c>
      <c r="J617" s="17">
        <v>3.14</v>
      </c>
      <c r="K617" s="17">
        <f t="shared" si="35"/>
        <v>8726</v>
      </c>
      <c r="L617" s="17">
        <f t="shared" si="36"/>
        <v>46014</v>
      </c>
      <c r="M617" s="17">
        <f t="shared" si="37"/>
        <v>18.75</v>
      </c>
    </row>
    <row r="618" spans="8:13" x14ac:dyDescent="0.2">
      <c r="H618" s="17">
        <v>1979</v>
      </c>
      <c r="I618" s="17">
        <v>13348</v>
      </c>
      <c r="J618" s="17">
        <v>3.77</v>
      </c>
      <c r="K618" s="17">
        <f t="shared" si="35"/>
        <v>7000</v>
      </c>
      <c r="L618" s="17">
        <f t="shared" si="36"/>
        <v>40132</v>
      </c>
      <c r="M618" s="17">
        <f t="shared" si="37"/>
        <v>18.12</v>
      </c>
    </row>
    <row r="619" spans="8:13" x14ac:dyDescent="0.2">
      <c r="H619" s="17">
        <v>1990</v>
      </c>
      <c r="I619" s="17">
        <v>1331</v>
      </c>
      <c r="J619" s="17">
        <v>0.37</v>
      </c>
      <c r="K619" s="17">
        <f t="shared" si="35"/>
        <v>6989</v>
      </c>
      <c r="L619" s="17">
        <f t="shared" si="36"/>
        <v>52149</v>
      </c>
      <c r="M619" s="17">
        <f t="shared" si="37"/>
        <v>21.52</v>
      </c>
    </row>
    <row r="620" spans="8:13" x14ac:dyDescent="0.2">
      <c r="H620" s="17">
        <v>5474</v>
      </c>
      <c r="I620" s="17">
        <v>3996</v>
      </c>
      <c r="J620" s="17">
        <v>1.1100000000000001</v>
      </c>
      <c r="K620" s="17">
        <f t="shared" si="35"/>
        <v>3505</v>
      </c>
      <c r="L620" s="17">
        <f t="shared" si="36"/>
        <v>49484</v>
      </c>
      <c r="M620" s="17">
        <f t="shared" si="37"/>
        <v>20.78</v>
      </c>
    </row>
    <row r="621" spans="8:13" x14ac:dyDescent="0.2">
      <c r="H621" s="17">
        <v>4782</v>
      </c>
      <c r="I621" s="17">
        <v>2483</v>
      </c>
      <c r="J621" s="17">
        <v>0.69</v>
      </c>
      <c r="K621" s="17">
        <f t="shared" si="35"/>
        <v>4197</v>
      </c>
      <c r="L621" s="17">
        <f t="shared" si="36"/>
        <v>50997</v>
      </c>
      <c r="M621" s="17">
        <f t="shared" si="37"/>
        <v>21.2</v>
      </c>
    </row>
    <row r="622" spans="8:13" x14ac:dyDescent="0.2">
      <c r="H622" s="17">
        <v>1572</v>
      </c>
      <c r="I622" s="17">
        <v>3059</v>
      </c>
      <c r="J622" s="17">
        <v>0.34</v>
      </c>
      <c r="K622" s="17">
        <f t="shared" si="35"/>
        <v>7407</v>
      </c>
      <c r="L622" s="17">
        <f t="shared" si="36"/>
        <v>50421</v>
      </c>
      <c r="M622" s="17">
        <f t="shared" si="37"/>
        <v>21.55</v>
      </c>
    </row>
    <row r="623" spans="8:13" x14ac:dyDescent="0.2">
      <c r="H623" s="17">
        <v>7206</v>
      </c>
      <c r="I623" s="17">
        <v>10465</v>
      </c>
      <c r="J623" s="17">
        <v>0.82</v>
      </c>
      <c r="K623" s="17">
        <f t="shared" si="35"/>
        <v>1773</v>
      </c>
      <c r="L623" s="17">
        <f t="shared" si="36"/>
        <v>43015</v>
      </c>
      <c r="M623" s="17">
        <f t="shared" si="37"/>
        <v>21.07</v>
      </c>
    </row>
    <row r="624" spans="8:13" x14ac:dyDescent="0.2">
      <c r="H624" s="17">
        <v>2617</v>
      </c>
      <c r="I624" s="17">
        <v>3745</v>
      </c>
      <c r="J624" s="17">
        <v>1.07</v>
      </c>
      <c r="K624" s="17">
        <f t="shared" si="35"/>
        <v>6362</v>
      </c>
      <c r="L624" s="17">
        <f t="shared" si="36"/>
        <v>49735</v>
      </c>
      <c r="M624" s="17">
        <f t="shared" si="37"/>
        <v>20.82</v>
      </c>
    </row>
    <row r="625" spans="8:13" x14ac:dyDescent="0.2">
      <c r="H625" s="17">
        <v>430</v>
      </c>
      <c r="I625" s="17">
        <v>13551</v>
      </c>
      <c r="J625" s="17">
        <v>5.74</v>
      </c>
      <c r="K625" s="17">
        <f t="shared" si="35"/>
        <v>8549</v>
      </c>
      <c r="L625" s="17">
        <f t="shared" si="36"/>
        <v>39929</v>
      </c>
      <c r="M625" s="17">
        <f t="shared" si="37"/>
        <v>16.149999999999999</v>
      </c>
    </row>
    <row r="626" spans="8:13" x14ac:dyDescent="0.2">
      <c r="H626" s="17">
        <v>121</v>
      </c>
      <c r="I626" s="17">
        <v>11951</v>
      </c>
      <c r="J626" s="17">
        <v>6.27</v>
      </c>
      <c r="K626" s="17">
        <f t="shared" si="35"/>
        <v>8858</v>
      </c>
      <c r="L626" s="17">
        <f t="shared" si="36"/>
        <v>41529</v>
      </c>
      <c r="M626" s="17">
        <f t="shared" si="37"/>
        <v>15.620000000000001</v>
      </c>
    </row>
    <row r="627" spans="8:13" x14ac:dyDescent="0.2">
      <c r="H627" s="17">
        <v>972</v>
      </c>
      <c r="I627" s="17">
        <v>10521</v>
      </c>
      <c r="J627" s="17">
        <v>3.12</v>
      </c>
      <c r="K627" s="17">
        <f t="shared" si="35"/>
        <v>8007</v>
      </c>
      <c r="L627" s="17">
        <f t="shared" si="36"/>
        <v>42959</v>
      </c>
      <c r="M627" s="17">
        <f t="shared" si="37"/>
        <v>18.77</v>
      </c>
    </row>
    <row r="628" spans="8:13" x14ac:dyDescent="0.2">
      <c r="H628" s="17">
        <v>1482</v>
      </c>
      <c r="I628" s="17">
        <v>5340</v>
      </c>
      <c r="J628" s="17">
        <v>1.1599999999999999</v>
      </c>
      <c r="K628" s="17">
        <f t="shared" si="35"/>
        <v>7497</v>
      </c>
      <c r="L628" s="17">
        <f t="shared" si="36"/>
        <v>48140</v>
      </c>
      <c r="M628" s="17">
        <f t="shared" si="37"/>
        <v>20.73</v>
      </c>
    </row>
    <row r="629" spans="8:13" x14ac:dyDescent="0.2">
      <c r="H629" s="17">
        <v>2834</v>
      </c>
      <c r="I629" s="17">
        <v>3455</v>
      </c>
      <c r="J629" s="17">
        <v>0.13</v>
      </c>
      <c r="K629" s="17">
        <f t="shared" si="35"/>
        <v>6145</v>
      </c>
      <c r="L629" s="17">
        <f t="shared" si="36"/>
        <v>50025</v>
      </c>
      <c r="M629" s="17">
        <f t="shared" si="37"/>
        <v>21.76</v>
      </c>
    </row>
    <row r="630" spans="8:13" x14ac:dyDescent="0.2">
      <c r="H630" s="17">
        <v>121</v>
      </c>
      <c r="I630" s="17">
        <v>15189</v>
      </c>
      <c r="J630" s="17">
        <v>6.59</v>
      </c>
      <c r="K630" s="17">
        <f t="shared" si="35"/>
        <v>8858</v>
      </c>
      <c r="L630" s="17">
        <f t="shared" si="36"/>
        <v>38291</v>
      </c>
      <c r="M630" s="17">
        <f t="shared" si="37"/>
        <v>15.3</v>
      </c>
    </row>
    <row r="631" spans="8:13" x14ac:dyDescent="0.2">
      <c r="H631" s="17">
        <v>99</v>
      </c>
      <c r="I631" s="17">
        <v>26082</v>
      </c>
      <c r="J631" s="17">
        <v>12.32</v>
      </c>
      <c r="K631" s="17">
        <f t="shared" si="35"/>
        <v>8880</v>
      </c>
      <c r="L631" s="17">
        <f t="shared" si="36"/>
        <v>27398</v>
      </c>
      <c r="M631" s="17">
        <f t="shared" si="37"/>
        <v>9.57</v>
      </c>
    </row>
    <row r="632" spans="8:13" x14ac:dyDescent="0.2">
      <c r="H632" s="17">
        <v>77</v>
      </c>
      <c r="I632" s="17">
        <v>38660</v>
      </c>
      <c r="J632" s="17">
        <v>15.95</v>
      </c>
      <c r="K632" s="17">
        <f t="shared" si="35"/>
        <v>8902</v>
      </c>
      <c r="L632" s="17">
        <f t="shared" si="36"/>
        <v>14820</v>
      </c>
      <c r="M632" s="17">
        <f t="shared" si="37"/>
        <v>5.9400000000000013</v>
      </c>
    </row>
    <row r="633" spans="8:13" x14ac:dyDescent="0.2">
      <c r="H633" s="17">
        <v>451</v>
      </c>
      <c r="I633" s="17">
        <v>3335</v>
      </c>
      <c r="J633" s="17">
        <v>1.45</v>
      </c>
      <c r="K633" s="17">
        <f t="shared" si="35"/>
        <v>8528</v>
      </c>
      <c r="L633" s="17">
        <f t="shared" si="36"/>
        <v>50145</v>
      </c>
      <c r="M633" s="17">
        <f t="shared" si="37"/>
        <v>20.440000000000001</v>
      </c>
    </row>
    <row r="634" spans="8:13" x14ac:dyDescent="0.2">
      <c r="H634" s="17">
        <v>330</v>
      </c>
      <c r="I634" s="17">
        <v>17680</v>
      </c>
      <c r="J634" s="17">
        <v>7</v>
      </c>
      <c r="K634" s="17">
        <f t="shared" si="35"/>
        <v>8649</v>
      </c>
      <c r="L634" s="17">
        <f t="shared" si="36"/>
        <v>35800</v>
      </c>
      <c r="M634" s="17">
        <f t="shared" si="37"/>
        <v>14.89</v>
      </c>
    </row>
    <row r="635" spans="8:13" x14ac:dyDescent="0.2">
      <c r="H635" s="17">
        <v>440</v>
      </c>
      <c r="I635" s="17">
        <v>16930</v>
      </c>
      <c r="J635" s="17">
        <v>5.91</v>
      </c>
      <c r="K635" s="17">
        <f t="shared" si="35"/>
        <v>8539</v>
      </c>
      <c r="L635" s="17">
        <f t="shared" si="36"/>
        <v>36550</v>
      </c>
      <c r="M635" s="17">
        <f t="shared" si="37"/>
        <v>15.98</v>
      </c>
    </row>
    <row r="636" spans="8:13" x14ac:dyDescent="0.2">
      <c r="H636" s="17">
        <v>3520</v>
      </c>
      <c r="I636" s="17">
        <v>10074</v>
      </c>
      <c r="J636" s="17">
        <v>2.94</v>
      </c>
      <c r="K636" s="17">
        <f t="shared" si="35"/>
        <v>5459</v>
      </c>
      <c r="L636" s="17">
        <f t="shared" si="36"/>
        <v>43406</v>
      </c>
      <c r="M636" s="17">
        <f t="shared" si="37"/>
        <v>18.95</v>
      </c>
    </row>
    <row r="637" spans="8:13" x14ac:dyDescent="0.2">
      <c r="H637" s="17">
        <v>231</v>
      </c>
      <c r="I637" s="17">
        <v>17796</v>
      </c>
      <c r="J637" s="17">
        <v>8.09</v>
      </c>
      <c r="K637" s="17">
        <f t="shared" si="35"/>
        <v>8748</v>
      </c>
      <c r="L637" s="17">
        <f t="shared" si="36"/>
        <v>35684</v>
      </c>
      <c r="M637" s="17">
        <f t="shared" si="37"/>
        <v>13.8</v>
      </c>
    </row>
    <row r="638" spans="8:13" x14ac:dyDescent="0.2">
      <c r="H638" s="17">
        <v>2333</v>
      </c>
      <c r="I638" s="17">
        <v>29675</v>
      </c>
      <c r="J638" s="17">
        <v>11.06</v>
      </c>
      <c r="K638" s="17">
        <f t="shared" si="35"/>
        <v>6646</v>
      </c>
      <c r="L638" s="17">
        <f t="shared" si="36"/>
        <v>23805</v>
      </c>
      <c r="M638" s="17">
        <f t="shared" si="37"/>
        <v>10.83</v>
      </c>
    </row>
    <row r="639" spans="8:13" x14ac:dyDescent="0.2">
      <c r="H639" s="17">
        <v>425</v>
      </c>
      <c r="I639" s="17">
        <v>4788</v>
      </c>
      <c r="J639" s="17">
        <v>1.1599999999999999</v>
      </c>
      <c r="K639" s="17">
        <f t="shared" si="35"/>
        <v>8554</v>
      </c>
      <c r="L639" s="17">
        <f t="shared" si="36"/>
        <v>48692</v>
      </c>
      <c r="M639" s="17">
        <f t="shared" si="37"/>
        <v>20.73</v>
      </c>
    </row>
    <row r="640" spans="8:13" x14ac:dyDescent="0.2">
      <c r="H640" s="17">
        <v>259</v>
      </c>
      <c r="I640" s="17">
        <v>9456</v>
      </c>
      <c r="J640" s="17">
        <v>4.09</v>
      </c>
      <c r="K640" s="17">
        <f t="shared" si="35"/>
        <v>8720</v>
      </c>
      <c r="L640" s="17">
        <f t="shared" si="36"/>
        <v>44024</v>
      </c>
      <c r="M640" s="17">
        <f t="shared" si="37"/>
        <v>17.8</v>
      </c>
    </row>
    <row r="641" spans="8:13" x14ac:dyDescent="0.2">
      <c r="H641" s="17">
        <v>251</v>
      </c>
      <c r="I641" s="17">
        <v>20712</v>
      </c>
      <c r="J641" s="17">
        <v>6.63</v>
      </c>
      <c r="K641" s="17">
        <f t="shared" si="35"/>
        <v>8728</v>
      </c>
      <c r="L641" s="17">
        <f t="shared" si="36"/>
        <v>32768</v>
      </c>
      <c r="M641" s="17">
        <f t="shared" si="37"/>
        <v>15.260000000000002</v>
      </c>
    </row>
    <row r="642" spans="8:13" x14ac:dyDescent="0.2">
      <c r="H642" s="17">
        <v>2034</v>
      </c>
      <c r="I642" s="17">
        <v>899</v>
      </c>
      <c r="J642" s="17">
        <v>0.24</v>
      </c>
      <c r="K642" s="17">
        <f t="shared" ref="K642:K705" si="38">$P$8-H642</f>
        <v>6945</v>
      </c>
      <c r="L642" s="17">
        <f t="shared" ref="L642:L705" si="39">$P$9-I642</f>
        <v>52581</v>
      </c>
      <c r="M642" s="17">
        <f t="shared" ref="M642:M705" si="40">$P$10-J642</f>
        <v>21.650000000000002</v>
      </c>
    </row>
    <row r="643" spans="8:13" x14ac:dyDescent="0.2">
      <c r="H643" s="17">
        <v>2363</v>
      </c>
      <c r="I643" s="17">
        <v>14206</v>
      </c>
      <c r="J643" s="17">
        <v>3.46</v>
      </c>
      <c r="K643" s="17">
        <f t="shared" si="38"/>
        <v>6616</v>
      </c>
      <c r="L643" s="17">
        <f t="shared" si="39"/>
        <v>39274</v>
      </c>
      <c r="M643" s="17">
        <f t="shared" si="40"/>
        <v>18.43</v>
      </c>
    </row>
    <row r="644" spans="8:13" x14ac:dyDescent="0.2">
      <c r="H644" s="17">
        <v>2198</v>
      </c>
      <c r="I644" s="17">
        <v>6996</v>
      </c>
      <c r="J644" s="17">
        <v>0.23</v>
      </c>
      <c r="K644" s="17">
        <f t="shared" si="38"/>
        <v>6781</v>
      </c>
      <c r="L644" s="17">
        <f t="shared" si="39"/>
        <v>46484</v>
      </c>
      <c r="M644" s="17">
        <f t="shared" si="40"/>
        <v>21.66</v>
      </c>
    </row>
    <row r="645" spans="8:13" x14ac:dyDescent="0.2">
      <c r="H645" s="17">
        <v>1327</v>
      </c>
      <c r="I645" s="17">
        <v>4082</v>
      </c>
      <c r="J645" s="17">
        <v>0.27</v>
      </c>
      <c r="K645" s="17">
        <f t="shared" si="38"/>
        <v>7652</v>
      </c>
      <c r="L645" s="17">
        <f t="shared" si="39"/>
        <v>49398</v>
      </c>
      <c r="M645" s="17">
        <f t="shared" si="40"/>
        <v>21.62</v>
      </c>
    </row>
    <row r="646" spans="8:13" x14ac:dyDescent="0.2">
      <c r="H646" s="17">
        <v>1099</v>
      </c>
      <c r="I646" s="17">
        <v>29515</v>
      </c>
      <c r="J646" s="17">
        <v>7.55</v>
      </c>
      <c r="K646" s="17">
        <f t="shared" si="38"/>
        <v>7880</v>
      </c>
      <c r="L646" s="17">
        <f t="shared" si="39"/>
        <v>23965</v>
      </c>
      <c r="M646" s="17">
        <f t="shared" si="40"/>
        <v>14.34</v>
      </c>
    </row>
    <row r="647" spans="8:13" x14ac:dyDescent="0.2">
      <c r="H647" s="17">
        <v>660</v>
      </c>
      <c r="I647" s="17">
        <v>5148</v>
      </c>
      <c r="J647" s="17">
        <v>1.43</v>
      </c>
      <c r="K647" s="17">
        <f t="shared" si="38"/>
        <v>8319</v>
      </c>
      <c r="L647" s="17">
        <f t="shared" si="39"/>
        <v>48332</v>
      </c>
      <c r="M647" s="17">
        <f t="shared" si="40"/>
        <v>20.46</v>
      </c>
    </row>
    <row r="648" spans="8:13" x14ac:dyDescent="0.2">
      <c r="H648" s="17">
        <v>2198</v>
      </c>
      <c r="I648" s="17">
        <v>5679</v>
      </c>
      <c r="J648" s="17">
        <v>0.71</v>
      </c>
      <c r="K648" s="17">
        <f t="shared" si="38"/>
        <v>6781</v>
      </c>
      <c r="L648" s="17">
        <f t="shared" si="39"/>
        <v>47801</v>
      </c>
      <c r="M648" s="17">
        <f t="shared" si="40"/>
        <v>21.18</v>
      </c>
    </row>
    <row r="649" spans="8:13" x14ac:dyDescent="0.2">
      <c r="H649" s="17">
        <v>1990</v>
      </c>
      <c r="I649" s="17">
        <v>467</v>
      </c>
      <c r="J649" s="17">
        <v>0.14000000000000001</v>
      </c>
      <c r="K649" s="17">
        <f t="shared" si="38"/>
        <v>6989</v>
      </c>
      <c r="L649" s="17">
        <f t="shared" si="39"/>
        <v>53013</v>
      </c>
      <c r="M649" s="17">
        <f t="shared" si="40"/>
        <v>21.75</v>
      </c>
    </row>
    <row r="650" spans="8:13" x14ac:dyDescent="0.2">
      <c r="H650" s="17">
        <v>6678</v>
      </c>
      <c r="I650" s="17">
        <v>11496</v>
      </c>
      <c r="J650" s="17">
        <v>2.76</v>
      </c>
      <c r="K650" s="17">
        <f t="shared" si="38"/>
        <v>2301</v>
      </c>
      <c r="L650" s="17">
        <f t="shared" si="39"/>
        <v>41984</v>
      </c>
      <c r="M650" s="17">
        <f t="shared" si="40"/>
        <v>19.130000000000003</v>
      </c>
    </row>
    <row r="651" spans="8:13" x14ac:dyDescent="0.2">
      <c r="H651" s="17">
        <v>899</v>
      </c>
      <c r="I651" s="17">
        <v>6519</v>
      </c>
      <c r="J651" s="17">
        <v>1.61</v>
      </c>
      <c r="K651" s="17">
        <f t="shared" si="38"/>
        <v>8080</v>
      </c>
      <c r="L651" s="17">
        <f t="shared" si="39"/>
        <v>46961</v>
      </c>
      <c r="M651" s="17">
        <f t="shared" si="40"/>
        <v>20.28</v>
      </c>
    </row>
    <row r="652" spans="8:13" x14ac:dyDescent="0.2">
      <c r="H652" s="17">
        <v>1374</v>
      </c>
      <c r="I652" s="17">
        <v>1727</v>
      </c>
      <c r="J652" s="17">
        <v>0.25</v>
      </c>
      <c r="K652" s="17">
        <f t="shared" si="38"/>
        <v>7605</v>
      </c>
      <c r="L652" s="17">
        <f t="shared" si="39"/>
        <v>51753</v>
      </c>
      <c r="M652" s="17">
        <f t="shared" si="40"/>
        <v>21.64</v>
      </c>
    </row>
    <row r="653" spans="8:13" x14ac:dyDescent="0.2">
      <c r="H653" s="17">
        <v>868</v>
      </c>
      <c r="I653" s="17">
        <v>7862</v>
      </c>
      <c r="J653" s="17">
        <v>0.64</v>
      </c>
      <c r="K653" s="17">
        <f t="shared" si="38"/>
        <v>8111</v>
      </c>
      <c r="L653" s="17">
        <f t="shared" si="39"/>
        <v>45618</v>
      </c>
      <c r="M653" s="17">
        <f t="shared" si="40"/>
        <v>21.25</v>
      </c>
    </row>
    <row r="654" spans="8:13" x14ac:dyDescent="0.2">
      <c r="H654" s="17">
        <v>4714</v>
      </c>
      <c r="I654" s="17">
        <v>17891</v>
      </c>
      <c r="J654" s="17">
        <v>1.03</v>
      </c>
      <c r="K654" s="17">
        <f t="shared" si="38"/>
        <v>4265</v>
      </c>
      <c r="L654" s="17">
        <f t="shared" si="39"/>
        <v>35589</v>
      </c>
      <c r="M654" s="17">
        <f t="shared" si="40"/>
        <v>20.86</v>
      </c>
    </row>
    <row r="655" spans="8:13" x14ac:dyDescent="0.2">
      <c r="H655" s="17">
        <v>1649</v>
      </c>
      <c r="I655" s="17">
        <v>1188</v>
      </c>
      <c r="J655" s="17">
        <v>0.33</v>
      </c>
      <c r="K655" s="17">
        <f t="shared" si="38"/>
        <v>7330</v>
      </c>
      <c r="L655" s="17">
        <f t="shared" si="39"/>
        <v>52292</v>
      </c>
      <c r="M655" s="17">
        <f t="shared" si="40"/>
        <v>21.560000000000002</v>
      </c>
    </row>
    <row r="656" spans="8:13" x14ac:dyDescent="0.2">
      <c r="H656" s="17">
        <v>2797</v>
      </c>
      <c r="I656" s="17">
        <v>11738</v>
      </c>
      <c r="J656" s="17">
        <v>3.71</v>
      </c>
      <c r="K656" s="17">
        <f t="shared" si="38"/>
        <v>6182</v>
      </c>
      <c r="L656" s="17">
        <f t="shared" si="39"/>
        <v>41742</v>
      </c>
      <c r="M656" s="17">
        <f t="shared" si="40"/>
        <v>18.18</v>
      </c>
    </row>
    <row r="657" spans="8:13" x14ac:dyDescent="0.2">
      <c r="H657" s="17">
        <v>339</v>
      </c>
      <c r="I657" s="17">
        <v>18147</v>
      </c>
      <c r="J657" s="17">
        <v>8.8699999999999992</v>
      </c>
      <c r="K657" s="17">
        <f t="shared" si="38"/>
        <v>8640</v>
      </c>
      <c r="L657" s="17">
        <f t="shared" si="39"/>
        <v>35333</v>
      </c>
      <c r="M657" s="17">
        <f t="shared" si="40"/>
        <v>13.020000000000001</v>
      </c>
    </row>
    <row r="658" spans="8:13" x14ac:dyDescent="0.2">
      <c r="H658" s="17">
        <v>451</v>
      </c>
      <c r="I658" s="17">
        <v>8458</v>
      </c>
      <c r="J658" s="17">
        <v>3.82</v>
      </c>
      <c r="K658" s="17">
        <f t="shared" si="38"/>
        <v>8528</v>
      </c>
      <c r="L658" s="17">
        <f t="shared" si="39"/>
        <v>45022</v>
      </c>
      <c r="M658" s="17">
        <f t="shared" si="40"/>
        <v>18.07</v>
      </c>
    </row>
    <row r="659" spans="8:13" x14ac:dyDescent="0.2">
      <c r="H659" s="17">
        <v>198</v>
      </c>
      <c r="I659" s="17">
        <v>6492</v>
      </c>
      <c r="J659" s="17">
        <v>2.19</v>
      </c>
      <c r="K659" s="17">
        <f t="shared" si="38"/>
        <v>8781</v>
      </c>
      <c r="L659" s="17">
        <f t="shared" si="39"/>
        <v>46988</v>
      </c>
      <c r="M659" s="17">
        <f t="shared" si="40"/>
        <v>19.7</v>
      </c>
    </row>
    <row r="660" spans="8:13" x14ac:dyDescent="0.2">
      <c r="H660" s="17">
        <v>242</v>
      </c>
      <c r="I660" s="17">
        <v>989</v>
      </c>
      <c r="J660" s="17">
        <v>0.43</v>
      </c>
      <c r="K660" s="17">
        <f t="shared" si="38"/>
        <v>8737</v>
      </c>
      <c r="L660" s="17">
        <f t="shared" si="39"/>
        <v>52491</v>
      </c>
      <c r="M660" s="17">
        <f t="shared" si="40"/>
        <v>21.46</v>
      </c>
    </row>
    <row r="661" spans="8:13" x14ac:dyDescent="0.2">
      <c r="H661" s="17">
        <v>110</v>
      </c>
      <c r="I661" s="17">
        <v>14816</v>
      </c>
      <c r="J661" s="17">
        <v>6.17</v>
      </c>
      <c r="K661" s="17">
        <f t="shared" si="38"/>
        <v>8869</v>
      </c>
      <c r="L661" s="17">
        <f t="shared" si="39"/>
        <v>38664</v>
      </c>
      <c r="M661" s="17">
        <f t="shared" si="40"/>
        <v>15.72</v>
      </c>
    </row>
    <row r="662" spans="8:13" x14ac:dyDescent="0.2">
      <c r="H662" s="17">
        <v>44</v>
      </c>
      <c r="I662" s="17">
        <v>11989</v>
      </c>
      <c r="J662" s="17">
        <v>5.04</v>
      </c>
      <c r="K662" s="17">
        <f t="shared" si="38"/>
        <v>8935</v>
      </c>
      <c r="L662" s="17">
        <f t="shared" si="39"/>
        <v>41491</v>
      </c>
      <c r="M662" s="17">
        <f t="shared" si="40"/>
        <v>16.850000000000001</v>
      </c>
    </row>
    <row r="663" spans="8:13" x14ac:dyDescent="0.2">
      <c r="H663" s="17">
        <v>846</v>
      </c>
      <c r="I663" s="17">
        <v>10301</v>
      </c>
      <c r="J663" s="17">
        <v>2.4300000000000002</v>
      </c>
      <c r="K663" s="17">
        <f t="shared" si="38"/>
        <v>8133</v>
      </c>
      <c r="L663" s="17">
        <f t="shared" si="39"/>
        <v>43179</v>
      </c>
      <c r="M663" s="17">
        <f t="shared" si="40"/>
        <v>19.46</v>
      </c>
    </row>
    <row r="664" spans="8:13" x14ac:dyDescent="0.2">
      <c r="H664" s="17">
        <v>143</v>
      </c>
      <c r="I664" s="17">
        <v>4932</v>
      </c>
      <c r="J664" s="17">
        <v>1.37</v>
      </c>
      <c r="K664" s="17">
        <f t="shared" si="38"/>
        <v>8836</v>
      </c>
      <c r="L664" s="17">
        <f t="shared" si="39"/>
        <v>48548</v>
      </c>
      <c r="M664" s="17">
        <f t="shared" si="40"/>
        <v>20.52</v>
      </c>
    </row>
    <row r="665" spans="8:13" x14ac:dyDescent="0.2">
      <c r="H665" s="17">
        <v>220</v>
      </c>
      <c r="I665" s="17">
        <v>384</v>
      </c>
      <c r="J665" s="17">
        <v>0.1</v>
      </c>
      <c r="K665" s="17">
        <f t="shared" si="38"/>
        <v>8759</v>
      </c>
      <c r="L665" s="17">
        <f t="shared" si="39"/>
        <v>53096</v>
      </c>
      <c r="M665" s="17">
        <f t="shared" si="40"/>
        <v>21.79</v>
      </c>
    </row>
    <row r="666" spans="8:13" x14ac:dyDescent="0.2">
      <c r="H666" s="17">
        <v>33</v>
      </c>
      <c r="I666" s="17">
        <v>5482</v>
      </c>
      <c r="J666" s="17">
        <v>3.4</v>
      </c>
      <c r="K666" s="17">
        <f t="shared" si="38"/>
        <v>8946</v>
      </c>
      <c r="L666" s="17">
        <f t="shared" si="39"/>
        <v>47998</v>
      </c>
      <c r="M666" s="17">
        <f t="shared" si="40"/>
        <v>18.490000000000002</v>
      </c>
    </row>
    <row r="667" spans="8:13" x14ac:dyDescent="0.2">
      <c r="H667" s="17">
        <v>212</v>
      </c>
      <c r="I667" s="17">
        <v>10194</v>
      </c>
      <c r="J667" s="17">
        <v>4.7</v>
      </c>
      <c r="K667" s="17">
        <f t="shared" si="38"/>
        <v>8767</v>
      </c>
      <c r="L667" s="17">
        <f t="shared" si="39"/>
        <v>43286</v>
      </c>
      <c r="M667" s="17">
        <f t="shared" si="40"/>
        <v>17.190000000000001</v>
      </c>
    </row>
    <row r="668" spans="8:13" x14ac:dyDescent="0.2">
      <c r="H668" s="17">
        <v>308</v>
      </c>
      <c r="I668" s="17">
        <v>769</v>
      </c>
      <c r="J668" s="17">
        <v>0.22</v>
      </c>
      <c r="K668" s="17">
        <f t="shared" si="38"/>
        <v>8671</v>
      </c>
      <c r="L668" s="17">
        <f t="shared" si="39"/>
        <v>52711</v>
      </c>
      <c r="M668" s="17">
        <f t="shared" si="40"/>
        <v>21.67</v>
      </c>
    </row>
    <row r="669" spans="8:13" x14ac:dyDescent="0.2">
      <c r="H669" s="17">
        <v>1756</v>
      </c>
      <c r="I669" s="17">
        <v>11704</v>
      </c>
      <c r="J669" s="17">
        <v>3.54</v>
      </c>
      <c r="K669" s="17">
        <f t="shared" si="38"/>
        <v>7223</v>
      </c>
      <c r="L669" s="17">
        <f t="shared" si="39"/>
        <v>41776</v>
      </c>
      <c r="M669" s="17">
        <f t="shared" si="40"/>
        <v>18.350000000000001</v>
      </c>
    </row>
    <row r="670" spans="8:13" x14ac:dyDescent="0.2">
      <c r="H670" s="17">
        <v>430</v>
      </c>
      <c r="I670" s="17">
        <v>5221</v>
      </c>
      <c r="J670" s="17">
        <v>2.27</v>
      </c>
      <c r="K670" s="17">
        <f t="shared" si="38"/>
        <v>8549</v>
      </c>
      <c r="L670" s="17">
        <f t="shared" si="39"/>
        <v>48259</v>
      </c>
      <c r="M670" s="17">
        <f t="shared" si="40"/>
        <v>19.62</v>
      </c>
    </row>
    <row r="671" spans="8:13" x14ac:dyDescent="0.2">
      <c r="H671" s="17">
        <v>835</v>
      </c>
      <c r="I671" s="17">
        <v>10069</v>
      </c>
      <c r="J671" s="17">
        <v>2.94</v>
      </c>
      <c r="K671" s="17">
        <f t="shared" si="38"/>
        <v>8144</v>
      </c>
      <c r="L671" s="17">
        <f t="shared" si="39"/>
        <v>43411</v>
      </c>
      <c r="M671" s="17">
        <f t="shared" si="40"/>
        <v>18.95</v>
      </c>
    </row>
    <row r="672" spans="8:13" x14ac:dyDescent="0.2">
      <c r="H672" s="17">
        <v>132</v>
      </c>
      <c r="I672" s="17">
        <v>14183</v>
      </c>
      <c r="J672" s="17">
        <v>6.14</v>
      </c>
      <c r="K672" s="17">
        <f t="shared" si="38"/>
        <v>8847</v>
      </c>
      <c r="L672" s="17">
        <f t="shared" si="39"/>
        <v>39297</v>
      </c>
      <c r="M672" s="17">
        <f t="shared" si="40"/>
        <v>15.75</v>
      </c>
    </row>
    <row r="673" spans="8:13" x14ac:dyDescent="0.2">
      <c r="H673" s="17">
        <v>209</v>
      </c>
      <c r="I673" s="17">
        <v>6532</v>
      </c>
      <c r="J673" s="17">
        <v>2.14</v>
      </c>
      <c r="K673" s="17">
        <f t="shared" si="38"/>
        <v>8770</v>
      </c>
      <c r="L673" s="17">
        <f t="shared" si="39"/>
        <v>46948</v>
      </c>
      <c r="M673" s="17">
        <f t="shared" si="40"/>
        <v>19.75</v>
      </c>
    </row>
    <row r="674" spans="8:13" x14ac:dyDescent="0.2">
      <c r="H674" s="17">
        <v>532</v>
      </c>
      <c r="I674" s="17">
        <v>22123</v>
      </c>
      <c r="J674" s="17">
        <v>7.69</v>
      </c>
      <c r="K674" s="17">
        <f t="shared" si="38"/>
        <v>8447</v>
      </c>
      <c r="L674" s="17">
        <f t="shared" si="39"/>
        <v>31357</v>
      </c>
      <c r="M674" s="17">
        <f t="shared" si="40"/>
        <v>14.2</v>
      </c>
    </row>
    <row r="675" spans="8:13" x14ac:dyDescent="0.2">
      <c r="H675" s="17">
        <v>1064</v>
      </c>
      <c r="I675" s="17">
        <v>2772</v>
      </c>
      <c r="J675" s="17">
        <v>0.13</v>
      </c>
      <c r="K675" s="17">
        <f t="shared" si="38"/>
        <v>7915</v>
      </c>
      <c r="L675" s="17">
        <f t="shared" si="39"/>
        <v>50708</v>
      </c>
      <c r="M675" s="17">
        <f t="shared" si="40"/>
        <v>21.76</v>
      </c>
    </row>
    <row r="676" spans="8:13" x14ac:dyDescent="0.2">
      <c r="H676" s="17">
        <v>220</v>
      </c>
      <c r="I676" s="17">
        <v>19281</v>
      </c>
      <c r="J676" s="17">
        <v>7.17</v>
      </c>
      <c r="K676" s="17">
        <f t="shared" si="38"/>
        <v>8759</v>
      </c>
      <c r="L676" s="17">
        <f t="shared" si="39"/>
        <v>34199</v>
      </c>
      <c r="M676" s="17">
        <f t="shared" si="40"/>
        <v>14.72</v>
      </c>
    </row>
    <row r="677" spans="8:13" x14ac:dyDescent="0.2">
      <c r="H677" s="17">
        <v>2902</v>
      </c>
      <c r="I677" s="17">
        <v>17775</v>
      </c>
      <c r="J677" s="17">
        <v>5.84</v>
      </c>
      <c r="K677" s="17">
        <f t="shared" si="38"/>
        <v>6077</v>
      </c>
      <c r="L677" s="17">
        <f t="shared" si="39"/>
        <v>35705</v>
      </c>
      <c r="M677" s="17">
        <f t="shared" si="40"/>
        <v>16.05</v>
      </c>
    </row>
    <row r="678" spans="8:13" x14ac:dyDescent="0.2">
      <c r="H678" s="17">
        <v>2040</v>
      </c>
      <c r="I678" s="17">
        <v>10103</v>
      </c>
      <c r="J678" s="17">
        <v>2.57</v>
      </c>
      <c r="K678" s="17">
        <f t="shared" si="38"/>
        <v>6939</v>
      </c>
      <c r="L678" s="17">
        <f t="shared" si="39"/>
        <v>43377</v>
      </c>
      <c r="M678" s="17">
        <f t="shared" si="40"/>
        <v>19.32</v>
      </c>
    </row>
    <row r="679" spans="8:13" x14ac:dyDescent="0.2">
      <c r="H679" s="17">
        <v>121</v>
      </c>
      <c r="I679" s="17">
        <v>29543</v>
      </c>
      <c r="J679" s="17">
        <v>12.79</v>
      </c>
      <c r="K679" s="17">
        <f t="shared" si="38"/>
        <v>8858</v>
      </c>
      <c r="L679" s="17">
        <f t="shared" si="39"/>
        <v>23937</v>
      </c>
      <c r="M679" s="17">
        <f t="shared" si="40"/>
        <v>9.1000000000000014</v>
      </c>
    </row>
    <row r="680" spans="8:13" x14ac:dyDescent="0.2">
      <c r="H680" s="17">
        <v>2506</v>
      </c>
      <c r="I680" s="17">
        <v>391</v>
      </c>
      <c r="J680" s="17">
        <v>1.29</v>
      </c>
      <c r="K680" s="17">
        <f t="shared" si="38"/>
        <v>6473</v>
      </c>
      <c r="L680" s="17">
        <f t="shared" si="39"/>
        <v>53089</v>
      </c>
      <c r="M680" s="17">
        <f t="shared" si="40"/>
        <v>20.6</v>
      </c>
    </row>
    <row r="681" spans="8:13" x14ac:dyDescent="0.2">
      <c r="H681" s="17">
        <v>4386</v>
      </c>
      <c r="I681" s="17">
        <v>7997</v>
      </c>
      <c r="J681" s="17">
        <v>1.58</v>
      </c>
      <c r="K681" s="17">
        <f t="shared" si="38"/>
        <v>4593</v>
      </c>
      <c r="L681" s="17">
        <f t="shared" si="39"/>
        <v>45483</v>
      </c>
      <c r="M681" s="17">
        <f t="shared" si="40"/>
        <v>20.310000000000002</v>
      </c>
    </row>
    <row r="682" spans="8:13" x14ac:dyDescent="0.2">
      <c r="H682" s="17">
        <v>1781</v>
      </c>
      <c r="I682" s="17">
        <v>0</v>
      </c>
      <c r="J682" s="17">
        <v>0.09</v>
      </c>
      <c r="K682" s="17">
        <f t="shared" si="38"/>
        <v>7198</v>
      </c>
      <c r="L682" s="17">
        <f t="shared" si="39"/>
        <v>53480</v>
      </c>
      <c r="M682" s="17">
        <f t="shared" si="40"/>
        <v>21.8</v>
      </c>
    </row>
    <row r="683" spans="8:13" x14ac:dyDescent="0.2">
      <c r="H683" s="17">
        <v>3455</v>
      </c>
      <c r="I683" s="17">
        <v>216</v>
      </c>
      <c r="J683" s="17">
        <v>0.28999999999999998</v>
      </c>
      <c r="K683" s="17">
        <f t="shared" si="38"/>
        <v>5524</v>
      </c>
      <c r="L683" s="17">
        <f t="shared" si="39"/>
        <v>53264</v>
      </c>
      <c r="M683" s="17">
        <f t="shared" si="40"/>
        <v>21.6</v>
      </c>
    </row>
    <row r="684" spans="8:13" x14ac:dyDescent="0.2">
      <c r="H684" s="17">
        <v>1486</v>
      </c>
      <c r="I684" s="17">
        <v>972</v>
      </c>
      <c r="J684" s="17">
        <v>0.27</v>
      </c>
      <c r="K684" s="17">
        <f t="shared" si="38"/>
        <v>7493</v>
      </c>
      <c r="L684" s="17">
        <f t="shared" si="39"/>
        <v>52508</v>
      </c>
      <c r="M684" s="17">
        <f t="shared" si="40"/>
        <v>21.62</v>
      </c>
    </row>
    <row r="685" spans="8:13" x14ac:dyDescent="0.2">
      <c r="H685" s="17">
        <v>817</v>
      </c>
      <c r="I685" s="17">
        <v>3635</v>
      </c>
      <c r="J685" s="17">
        <v>0.18</v>
      </c>
      <c r="K685" s="17">
        <f t="shared" si="38"/>
        <v>8162</v>
      </c>
      <c r="L685" s="17">
        <f t="shared" si="39"/>
        <v>49845</v>
      </c>
      <c r="M685" s="17">
        <f t="shared" si="40"/>
        <v>21.71</v>
      </c>
    </row>
    <row r="686" spans="8:13" x14ac:dyDescent="0.2">
      <c r="H686" s="17">
        <v>1533</v>
      </c>
      <c r="I686" s="17">
        <v>10074</v>
      </c>
      <c r="J686" s="17">
        <v>2.91</v>
      </c>
      <c r="K686" s="17">
        <f t="shared" si="38"/>
        <v>7446</v>
      </c>
      <c r="L686" s="17">
        <f t="shared" si="39"/>
        <v>43406</v>
      </c>
      <c r="M686" s="17">
        <f t="shared" si="40"/>
        <v>18.98</v>
      </c>
    </row>
    <row r="687" spans="8:13" x14ac:dyDescent="0.2">
      <c r="H687" s="17">
        <v>1518</v>
      </c>
      <c r="I687" s="17">
        <v>20616</v>
      </c>
      <c r="J687" s="17">
        <v>6.6</v>
      </c>
      <c r="K687" s="17">
        <f t="shared" si="38"/>
        <v>7461</v>
      </c>
      <c r="L687" s="17">
        <f t="shared" si="39"/>
        <v>32864</v>
      </c>
      <c r="M687" s="17">
        <f t="shared" si="40"/>
        <v>15.290000000000001</v>
      </c>
    </row>
    <row r="688" spans="8:13" x14ac:dyDescent="0.2">
      <c r="H688" s="17">
        <v>2273</v>
      </c>
      <c r="I688" s="17">
        <v>24399</v>
      </c>
      <c r="J688" s="17">
        <v>8</v>
      </c>
      <c r="K688" s="17">
        <f t="shared" si="38"/>
        <v>6706</v>
      </c>
      <c r="L688" s="17">
        <f t="shared" si="39"/>
        <v>29081</v>
      </c>
      <c r="M688" s="17">
        <f t="shared" si="40"/>
        <v>13.89</v>
      </c>
    </row>
    <row r="689" spans="8:13" x14ac:dyDescent="0.2">
      <c r="H689" s="17">
        <v>649</v>
      </c>
      <c r="I689" s="17">
        <v>22358</v>
      </c>
      <c r="J689" s="17">
        <v>8</v>
      </c>
      <c r="K689" s="17">
        <f t="shared" si="38"/>
        <v>8330</v>
      </c>
      <c r="L689" s="17">
        <f t="shared" si="39"/>
        <v>31122</v>
      </c>
      <c r="M689" s="17">
        <f t="shared" si="40"/>
        <v>13.89</v>
      </c>
    </row>
    <row r="690" spans="8:13" x14ac:dyDescent="0.2">
      <c r="H690" s="17">
        <v>6332</v>
      </c>
      <c r="I690" s="17">
        <v>17799</v>
      </c>
      <c r="J690" s="17">
        <v>5.85</v>
      </c>
      <c r="K690" s="17">
        <f t="shared" si="38"/>
        <v>2647</v>
      </c>
      <c r="L690" s="17">
        <f t="shared" si="39"/>
        <v>35681</v>
      </c>
      <c r="M690" s="17">
        <f t="shared" si="40"/>
        <v>16.04</v>
      </c>
    </row>
    <row r="691" spans="8:13" x14ac:dyDescent="0.2">
      <c r="H691" s="17">
        <v>1418</v>
      </c>
      <c r="I691" s="17">
        <v>2869</v>
      </c>
      <c r="J691" s="17">
        <v>0.12</v>
      </c>
      <c r="K691" s="17">
        <f t="shared" si="38"/>
        <v>7561</v>
      </c>
      <c r="L691" s="17">
        <f t="shared" si="39"/>
        <v>50611</v>
      </c>
      <c r="M691" s="17">
        <f t="shared" si="40"/>
        <v>21.77</v>
      </c>
    </row>
    <row r="692" spans="8:13" x14ac:dyDescent="0.2">
      <c r="H692" s="17">
        <v>264</v>
      </c>
      <c r="I692" s="17">
        <v>8628</v>
      </c>
      <c r="J692" s="17">
        <v>3.73</v>
      </c>
      <c r="K692" s="17">
        <f t="shared" si="38"/>
        <v>8715</v>
      </c>
      <c r="L692" s="17">
        <f t="shared" si="39"/>
        <v>44852</v>
      </c>
      <c r="M692" s="17">
        <f t="shared" si="40"/>
        <v>18.16</v>
      </c>
    </row>
    <row r="693" spans="8:13" x14ac:dyDescent="0.2">
      <c r="H693" s="17">
        <v>2572</v>
      </c>
      <c r="I693" s="17">
        <v>576</v>
      </c>
      <c r="J693" s="17">
        <v>0.16</v>
      </c>
      <c r="K693" s="17">
        <f t="shared" si="38"/>
        <v>6407</v>
      </c>
      <c r="L693" s="17">
        <f t="shared" si="39"/>
        <v>52904</v>
      </c>
      <c r="M693" s="17">
        <f t="shared" si="40"/>
        <v>21.73</v>
      </c>
    </row>
    <row r="694" spans="8:13" x14ac:dyDescent="0.2">
      <c r="H694" s="17">
        <v>800</v>
      </c>
      <c r="I694" s="17">
        <v>5273</v>
      </c>
      <c r="J694" s="17">
        <v>1.3</v>
      </c>
      <c r="K694" s="17">
        <f t="shared" si="38"/>
        <v>8179</v>
      </c>
      <c r="L694" s="17">
        <f t="shared" si="39"/>
        <v>48207</v>
      </c>
      <c r="M694" s="17">
        <f t="shared" si="40"/>
        <v>20.59</v>
      </c>
    </row>
    <row r="695" spans="8:13" x14ac:dyDescent="0.2">
      <c r="H695" s="17">
        <v>1400</v>
      </c>
      <c r="I695" s="17">
        <v>1364</v>
      </c>
      <c r="J695" s="17">
        <v>0.74</v>
      </c>
      <c r="K695" s="17">
        <f t="shared" si="38"/>
        <v>7579</v>
      </c>
      <c r="L695" s="17">
        <f t="shared" si="39"/>
        <v>52116</v>
      </c>
      <c r="M695" s="17">
        <f t="shared" si="40"/>
        <v>21.150000000000002</v>
      </c>
    </row>
    <row r="696" spans="8:13" x14ac:dyDescent="0.2">
      <c r="H696" s="17">
        <v>3601</v>
      </c>
      <c r="I696" s="17">
        <v>3996</v>
      </c>
      <c r="J696" s="17">
        <v>0.92</v>
      </c>
      <c r="K696" s="17">
        <f t="shared" si="38"/>
        <v>5378</v>
      </c>
      <c r="L696" s="17">
        <f t="shared" si="39"/>
        <v>49484</v>
      </c>
      <c r="M696" s="17">
        <f t="shared" si="40"/>
        <v>20.97</v>
      </c>
    </row>
    <row r="697" spans="8:13" x14ac:dyDescent="0.2">
      <c r="H697" s="17">
        <v>5237</v>
      </c>
      <c r="I697" s="17">
        <v>10570</v>
      </c>
      <c r="J697" s="17">
        <v>0.04</v>
      </c>
      <c r="K697" s="17">
        <f t="shared" si="38"/>
        <v>3742</v>
      </c>
      <c r="L697" s="17">
        <f t="shared" si="39"/>
        <v>42910</v>
      </c>
      <c r="M697" s="17">
        <f t="shared" si="40"/>
        <v>21.85</v>
      </c>
    </row>
    <row r="698" spans="8:13" x14ac:dyDescent="0.2">
      <c r="H698" s="17">
        <v>877</v>
      </c>
      <c r="I698" s="17">
        <v>5331</v>
      </c>
      <c r="J698" s="17">
        <v>1.1399999999999999</v>
      </c>
      <c r="K698" s="17">
        <f t="shared" si="38"/>
        <v>8102</v>
      </c>
      <c r="L698" s="17">
        <f t="shared" si="39"/>
        <v>48149</v>
      </c>
      <c r="M698" s="17">
        <f t="shared" si="40"/>
        <v>20.75</v>
      </c>
    </row>
    <row r="699" spans="8:13" x14ac:dyDescent="0.2">
      <c r="H699" s="17">
        <v>440</v>
      </c>
      <c r="I699" s="17">
        <v>9618</v>
      </c>
      <c r="J699" s="17">
        <v>3.7</v>
      </c>
      <c r="K699" s="17">
        <f t="shared" si="38"/>
        <v>8539</v>
      </c>
      <c r="L699" s="17">
        <f t="shared" si="39"/>
        <v>43862</v>
      </c>
      <c r="M699" s="17">
        <f t="shared" si="40"/>
        <v>18.190000000000001</v>
      </c>
    </row>
    <row r="700" spans="8:13" x14ac:dyDescent="0.2">
      <c r="H700" s="17">
        <v>3545</v>
      </c>
      <c r="I700" s="17">
        <v>22030</v>
      </c>
      <c r="J700" s="17">
        <v>5.87</v>
      </c>
      <c r="K700" s="17">
        <f t="shared" si="38"/>
        <v>5434</v>
      </c>
      <c r="L700" s="17">
        <f t="shared" si="39"/>
        <v>31450</v>
      </c>
      <c r="M700" s="17">
        <f t="shared" si="40"/>
        <v>16.02</v>
      </c>
    </row>
    <row r="701" spans="8:13" x14ac:dyDescent="0.2">
      <c r="H701" s="17">
        <v>3359</v>
      </c>
      <c r="I701" s="17">
        <v>11779</v>
      </c>
      <c r="J701" s="17">
        <v>0.59</v>
      </c>
      <c r="K701" s="17">
        <f t="shared" si="38"/>
        <v>5620</v>
      </c>
      <c r="L701" s="17">
        <f t="shared" si="39"/>
        <v>41701</v>
      </c>
      <c r="M701" s="17">
        <f t="shared" si="40"/>
        <v>21.3</v>
      </c>
    </row>
    <row r="702" spans="8:13" x14ac:dyDescent="0.2">
      <c r="H702" s="17">
        <v>5540</v>
      </c>
      <c r="I702" s="17">
        <v>29628</v>
      </c>
      <c r="J702" s="17">
        <v>8.5399999999999991</v>
      </c>
      <c r="K702" s="17">
        <f t="shared" si="38"/>
        <v>3439</v>
      </c>
      <c r="L702" s="17">
        <f t="shared" si="39"/>
        <v>23852</v>
      </c>
      <c r="M702" s="17">
        <f t="shared" si="40"/>
        <v>13.350000000000001</v>
      </c>
    </row>
    <row r="703" spans="8:13" x14ac:dyDescent="0.2">
      <c r="H703" s="17">
        <v>5111</v>
      </c>
      <c r="I703" s="17">
        <v>24169</v>
      </c>
      <c r="J703" s="17">
        <v>8.58</v>
      </c>
      <c r="K703" s="17">
        <f t="shared" si="38"/>
        <v>3868</v>
      </c>
      <c r="L703" s="17">
        <f t="shared" si="39"/>
        <v>29311</v>
      </c>
      <c r="M703" s="17">
        <f t="shared" si="40"/>
        <v>13.31</v>
      </c>
    </row>
    <row r="704" spans="8:13" x14ac:dyDescent="0.2">
      <c r="H704" s="17">
        <v>2805</v>
      </c>
      <c r="I704" s="17">
        <v>612</v>
      </c>
      <c r="J704" s="17">
        <v>1.1499999999999999</v>
      </c>
      <c r="K704" s="17">
        <f t="shared" si="38"/>
        <v>6174</v>
      </c>
      <c r="L704" s="17">
        <f t="shared" si="39"/>
        <v>52868</v>
      </c>
      <c r="M704" s="17">
        <f t="shared" si="40"/>
        <v>20.740000000000002</v>
      </c>
    </row>
    <row r="705" spans="8:13" x14ac:dyDescent="0.2">
      <c r="H705" s="17">
        <v>2102</v>
      </c>
      <c r="I705" s="17">
        <v>719</v>
      </c>
      <c r="J705" s="17">
        <v>0.2</v>
      </c>
      <c r="K705" s="17">
        <f t="shared" si="38"/>
        <v>6877</v>
      </c>
      <c r="L705" s="17">
        <f t="shared" si="39"/>
        <v>52761</v>
      </c>
      <c r="M705" s="17">
        <f t="shared" si="40"/>
        <v>21.69</v>
      </c>
    </row>
    <row r="706" spans="8:13" x14ac:dyDescent="0.2">
      <c r="H706" s="17">
        <v>264</v>
      </c>
      <c r="I706" s="17">
        <v>12457</v>
      </c>
      <c r="J706" s="17">
        <v>5.24</v>
      </c>
      <c r="K706" s="17">
        <f t="shared" ref="K706:K712" si="41">$P$8-H706</f>
        <v>8715</v>
      </c>
      <c r="L706" s="17">
        <f t="shared" ref="L706:L712" si="42">$P$9-I706</f>
        <v>41023</v>
      </c>
      <c r="M706" s="17">
        <f t="shared" ref="M706:M712" si="43">$P$10-J706</f>
        <v>16.649999999999999</v>
      </c>
    </row>
    <row r="707" spans="8:13" x14ac:dyDescent="0.2">
      <c r="H707" s="17">
        <v>6314</v>
      </c>
      <c r="I707" s="17">
        <v>10635</v>
      </c>
      <c r="J707" s="17">
        <v>2.99</v>
      </c>
      <c r="K707" s="17">
        <f t="shared" si="41"/>
        <v>2665</v>
      </c>
      <c r="L707" s="17">
        <f t="shared" si="42"/>
        <v>42845</v>
      </c>
      <c r="M707" s="17">
        <f t="shared" si="43"/>
        <v>18.899999999999999</v>
      </c>
    </row>
    <row r="708" spans="8:13" x14ac:dyDescent="0.2">
      <c r="H708" s="17">
        <v>1440</v>
      </c>
      <c r="I708" s="17">
        <v>1329</v>
      </c>
      <c r="J708" s="17">
        <v>1</v>
      </c>
      <c r="K708" s="17">
        <f t="shared" si="41"/>
        <v>7539</v>
      </c>
      <c r="L708" s="17">
        <f t="shared" si="42"/>
        <v>52151</v>
      </c>
      <c r="M708" s="17">
        <f t="shared" si="43"/>
        <v>20.89</v>
      </c>
    </row>
    <row r="709" spans="8:13" x14ac:dyDescent="0.2">
      <c r="H709" s="17">
        <v>1726</v>
      </c>
      <c r="I709" s="17">
        <v>419</v>
      </c>
      <c r="J709" s="17">
        <v>0.55000000000000004</v>
      </c>
      <c r="K709" s="17">
        <f t="shared" si="41"/>
        <v>7253</v>
      </c>
      <c r="L709" s="17">
        <f t="shared" si="42"/>
        <v>53061</v>
      </c>
      <c r="M709" s="17">
        <f t="shared" si="43"/>
        <v>21.34</v>
      </c>
    </row>
    <row r="710" spans="8:13" x14ac:dyDescent="0.2">
      <c r="H710" s="17">
        <v>2451</v>
      </c>
      <c r="I710" s="17">
        <v>2205</v>
      </c>
      <c r="J710" s="17">
        <v>0.63</v>
      </c>
      <c r="K710" s="17">
        <f t="shared" si="41"/>
        <v>6528</v>
      </c>
      <c r="L710" s="17">
        <f t="shared" si="42"/>
        <v>51275</v>
      </c>
      <c r="M710" s="17">
        <f t="shared" si="43"/>
        <v>21.26</v>
      </c>
    </row>
    <row r="711" spans="8:13" x14ac:dyDescent="0.2">
      <c r="H711" s="17">
        <v>440</v>
      </c>
      <c r="I711" s="17">
        <v>9968</v>
      </c>
      <c r="J711" s="17">
        <v>3.26</v>
      </c>
      <c r="K711" s="17">
        <f t="shared" si="41"/>
        <v>8539</v>
      </c>
      <c r="L711" s="17">
        <f t="shared" si="42"/>
        <v>43512</v>
      </c>
      <c r="M711" s="17">
        <f t="shared" si="43"/>
        <v>18.630000000000003</v>
      </c>
    </row>
    <row r="712" spans="8:13" x14ac:dyDescent="0.2">
      <c r="H712" s="17">
        <v>443</v>
      </c>
      <c r="I712" s="17">
        <v>4227</v>
      </c>
      <c r="J712" s="17">
        <v>1.22</v>
      </c>
      <c r="K712" s="17">
        <f t="shared" si="41"/>
        <v>8536</v>
      </c>
      <c r="L712" s="17">
        <f t="shared" si="42"/>
        <v>49253</v>
      </c>
      <c r="M712" s="17">
        <f t="shared" si="43"/>
        <v>20.67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278"/>
  <sheetViews>
    <sheetView topLeftCell="K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20.75" style="21" customWidth="1"/>
    <col min="5" max="5" width="19.7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1.5" style="21" customWidth="1"/>
    <col min="16" max="16" width="18.375" style="21" customWidth="1"/>
    <col min="17" max="17" width="9.62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1941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274</v>
      </c>
      <c r="B2" s="28">
        <v>214</v>
      </c>
      <c r="C2" s="25">
        <v>0</v>
      </c>
      <c r="D2" s="25">
        <v>268.43</v>
      </c>
      <c r="E2" s="25">
        <v>211.03</v>
      </c>
      <c r="F2" s="25">
        <f t="shared" ref="F2:F33" si="0">($A$53-A2)/(ROW($A$53)-ROW(A2))</f>
        <v>32.686274509803923</v>
      </c>
      <c r="G2" s="25">
        <v>0</v>
      </c>
      <c r="H2" s="25">
        <f t="shared" ref="H2:H33" si="1">($A$53-B2)/(ROW($A$53)-ROW(B2))</f>
        <v>33.862745098039213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30">
        <v>0.05</v>
      </c>
      <c r="P2" s="6" t="s">
        <v>39</v>
      </c>
      <c r="Q2" s="7">
        <f>LARGE(A:A,2)</f>
        <v>1828</v>
      </c>
      <c r="T2" s="20">
        <v>0</v>
      </c>
      <c r="U2" s="31">
        <f t="shared" ref="U2:U33" si="3">T2-B2</f>
        <v>-214</v>
      </c>
      <c r="V2" s="27">
        <f t="shared" ref="V2:V33" si="4">ROUND(U2,0)</f>
        <v>-214</v>
      </c>
      <c r="W2" s="27">
        <v>4766</v>
      </c>
      <c r="X2" s="27">
        <f t="shared" ref="X2:X33" si="5">B2/$W$2*$W$3</f>
        <v>235.23835501468739</v>
      </c>
      <c r="Y2" s="27">
        <f t="shared" ref="Y2:Y33" si="6">X2-B2</f>
        <v>21.238355014687386</v>
      </c>
      <c r="Z2" s="27">
        <f t="shared" ref="Z2:Z33" si="7">ROUND(Y2,0)</f>
        <v>21</v>
      </c>
      <c r="AA2" s="17">
        <f t="shared" ref="AA2:AA33" si="8">IF(V2&gt;=0,V2,Z2)</f>
        <v>21</v>
      </c>
      <c r="AB2" s="24">
        <f t="shared" ref="AB2:AB33" si="9">B2+AA2</f>
        <v>235</v>
      </c>
    </row>
    <row r="3" spans="1:28" ht="15" customHeight="1" x14ac:dyDescent="0.25">
      <c r="A3" s="28">
        <v>260</v>
      </c>
      <c r="B3" s="28">
        <v>214</v>
      </c>
      <c r="C3" s="25">
        <v>0</v>
      </c>
      <c r="D3" s="25">
        <v>268.43</v>
      </c>
      <c r="E3" s="25">
        <v>211.03</v>
      </c>
      <c r="F3" s="25">
        <f t="shared" si="0"/>
        <v>33.619999999999997</v>
      </c>
      <c r="G3" s="25">
        <v>0</v>
      </c>
      <c r="H3" s="25">
        <f t="shared" si="1"/>
        <v>34.54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94</v>
      </c>
      <c r="P3" s="6" t="s">
        <v>41</v>
      </c>
      <c r="Q3" s="7">
        <f>LARGE(A:A,3)</f>
        <v>1776</v>
      </c>
      <c r="T3" s="20">
        <v>0</v>
      </c>
      <c r="U3" s="31">
        <f t="shared" si="3"/>
        <v>-214</v>
      </c>
      <c r="V3" s="27">
        <f t="shared" si="4"/>
        <v>-214</v>
      </c>
      <c r="W3" s="27">
        <v>5239</v>
      </c>
      <c r="X3" s="27">
        <f t="shared" si="5"/>
        <v>235.23835501468739</v>
      </c>
      <c r="Y3" s="27">
        <f t="shared" si="6"/>
        <v>21.238355014687386</v>
      </c>
      <c r="Z3" s="27">
        <f t="shared" si="7"/>
        <v>21</v>
      </c>
      <c r="AA3" s="17">
        <f t="shared" si="8"/>
        <v>21</v>
      </c>
      <c r="AB3" s="24">
        <f t="shared" si="9"/>
        <v>235</v>
      </c>
    </row>
    <row r="4" spans="1:28" ht="15" customHeight="1" x14ac:dyDescent="0.25">
      <c r="A4" s="28">
        <v>244</v>
      </c>
      <c r="B4" s="28">
        <v>214</v>
      </c>
      <c r="C4" s="25">
        <v>0</v>
      </c>
      <c r="D4" s="25">
        <v>268.44</v>
      </c>
      <c r="E4" s="25">
        <v>211.03</v>
      </c>
      <c r="F4" s="25">
        <f t="shared" si="0"/>
        <v>34.632653061224488</v>
      </c>
      <c r="G4" s="25">
        <v>0</v>
      </c>
      <c r="H4" s="25">
        <f t="shared" si="1"/>
        <v>35.244897959183675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1</v>
      </c>
      <c r="N4" s="9" t="s">
        <v>42</v>
      </c>
      <c r="O4" s="32">
        <f>MAX(A:A)</f>
        <v>1941</v>
      </c>
      <c r="P4" s="6" t="s">
        <v>43</v>
      </c>
      <c r="Q4" s="7">
        <f>LARGE(B:B,1)</f>
        <v>1318</v>
      </c>
      <c r="T4" s="20">
        <v>0</v>
      </c>
      <c r="U4" s="31">
        <f t="shared" si="3"/>
        <v>-214</v>
      </c>
      <c r="V4" s="27">
        <f t="shared" si="4"/>
        <v>-214</v>
      </c>
      <c r="W4" s="27"/>
      <c r="X4" s="27">
        <f t="shared" si="5"/>
        <v>235.23835501468739</v>
      </c>
      <c r="Y4" s="27">
        <f t="shared" si="6"/>
        <v>21.238355014687386</v>
      </c>
      <c r="Z4" s="27">
        <f t="shared" si="7"/>
        <v>21</v>
      </c>
      <c r="AA4" s="17">
        <f t="shared" si="8"/>
        <v>21</v>
      </c>
      <c r="AB4" s="24">
        <f t="shared" si="9"/>
        <v>235</v>
      </c>
    </row>
    <row r="5" spans="1:28" ht="15" customHeight="1" x14ac:dyDescent="0.25">
      <c r="A5" s="28">
        <v>230</v>
      </c>
      <c r="B5" s="28">
        <v>214</v>
      </c>
      <c r="C5" s="25">
        <v>0</v>
      </c>
      <c r="D5" s="25">
        <v>268.44</v>
      </c>
      <c r="E5" s="25">
        <v>211.03</v>
      </c>
      <c r="F5" s="25">
        <f t="shared" si="0"/>
        <v>35.645833333333336</v>
      </c>
      <c r="G5" s="25">
        <v>0</v>
      </c>
      <c r="H5" s="25">
        <f t="shared" si="1"/>
        <v>35.979166666666664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0</v>
      </c>
      <c r="N5" s="9" t="s">
        <v>44</v>
      </c>
      <c r="O5" s="33">
        <v>0.95</v>
      </c>
      <c r="P5" s="6" t="s">
        <v>45</v>
      </c>
      <c r="Q5" s="7">
        <f>LARGE(B:B,2)</f>
        <v>1269</v>
      </c>
      <c r="T5" s="20">
        <v>0</v>
      </c>
      <c r="U5" s="31">
        <f t="shared" si="3"/>
        <v>-214</v>
      </c>
      <c r="V5" s="27">
        <f t="shared" si="4"/>
        <v>-214</v>
      </c>
      <c r="W5" s="27"/>
      <c r="X5" s="27">
        <f t="shared" si="5"/>
        <v>235.23835501468739</v>
      </c>
      <c r="Y5" s="27">
        <f t="shared" si="6"/>
        <v>21.238355014687386</v>
      </c>
      <c r="Z5" s="27">
        <f t="shared" si="7"/>
        <v>21</v>
      </c>
      <c r="AA5" s="17">
        <f t="shared" si="8"/>
        <v>21</v>
      </c>
      <c r="AB5" s="24">
        <f t="shared" si="9"/>
        <v>235</v>
      </c>
    </row>
    <row r="6" spans="1:28" ht="15" customHeight="1" x14ac:dyDescent="0.25">
      <c r="A6" s="28">
        <v>260</v>
      </c>
      <c r="B6" s="28">
        <v>214</v>
      </c>
      <c r="C6" s="25">
        <v>0</v>
      </c>
      <c r="D6" s="25">
        <v>268.45</v>
      </c>
      <c r="E6" s="25">
        <v>211.03</v>
      </c>
      <c r="F6" s="25">
        <f t="shared" si="0"/>
        <v>35.765957446808514</v>
      </c>
      <c r="G6" s="25">
        <v>0</v>
      </c>
      <c r="H6" s="25">
        <f t="shared" si="1"/>
        <v>36.744680851063826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1.32</v>
      </c>
      <c r="P6" s="6" t="s">
        <v>47</v>
      </c>
      <c r="Q6" s="7">
        <f>LARGE(B:B,3)</f>
        <v>1220</v>
      </c>
      <c r="T6" s="20">
        <v>0</v>
      </c>
      <c r="U6" s="31">
        <f t="shared" si="3"/>
        <v>-214</v>
      </c>
      <c r="V6" s="27">
        <f t="shared" si="4"/>
        <v>-214</v>
      </c>
      <c r="W6" s="27"/>
      <c r="X6" s="27">
        <f t="shared" si="5"/>
        <v>235.23835501468739</v>
      </c>
      <c r="Y6" s="27">
        <f t="shared" si="6"/>
        <v>21.238355014687386</v>
      </c>
      <c r="Z6" s="27">
        <f t="shared" si="7"/>
        <v>21</v>
      </c>
      <c r="AA6" s="17">
        <f t="shared" si="8"/>
        <v>21</v>
      </c>
      <c r="AB6" s="24">
        <f t="shared" si="9"/>
        <v>235</v>
      </c>
    </row>
    <row r="7" spans="1:28" ht="15" customHeight="1" x14ac:dyDescent="0.25">
      <c r="A7" s="28">
        <v>290</v>
      </c>
      <c r="B7" s="28">
        <v>214</v>
      </c>
      <c r="C7" s="25">
        <v>0</v>
      </c>
      <c r="D7" s="25">
        <v>268.45999999999998</v>
      </c>
      <c r="E7" s="25">
        <v>211.03</v>
      </c>
      <c r="F7" s="25">
        <f t="shared" si="0"/>
        <v>35.891304347826086</v>
      </c>
      <c r="G7" s="25">
        <v>0</v>
      </c>
      <c r="H7" s="25">
        <f t="shared" si="1"/>
        <v>37.543478260869563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0</v>
      </c>
      <c r="N7" s="9" t="s">
        <v>48</v>
      </c>
      <c r="O7" s="33">
        <v>1.68</v>
      </c>
      <c r="P7" s="7"/>
      <c r="Q7" s="7"/>
      <c r="T7" s="20">
        <v>0</v>
      </c>
      <c r="U7" s="31">
        <f t="shared" si="3"/>
        <v>-214</v>
      </c>
      <c r="V7" s="27">
        <f t="shared" si="4"/>
        <v>-214</v>
      </c>
      <c r="W7" s="27"/>
      <c r="X7" s="27">
        <f t="shared" si="5"/>
        <v>235.23835501468739</v>
      </c>
      <c r="Y7" s="27">
        <f t="shared" si="6"/>
        <v>21.238355014687386</v>
      </c>
      <c r="Z7" s="27">
        <f t="shared" si="7"/>
        <v>21</v>
      </c>
      <c r="AA7" s="17">
        <f t="shared" si="8"/>
        <v>21</v>
      </c>
      <c r="AB7" s="24">
        <f t="shared" si="9"/>
        <v>235</v>
      </c>
    </row>
    <row r="8" spans="1:28" ht="15" customHeight="1" x14ac:dyDescent="0.25">
      <c r="A8" s="28">
        <v>321</v>
      </c>
      <c r="B8" s="28">
        <v>214</v>
      </c>
      <c r="C8" s="25">
        <v>1.43</v>
      </c>
      <c r="D8" s="25">
        <v>268.47000000000003</v>
      </c>
      <c r="E8" s="25">
        <v>211.03</v>
      </c>
      <c r="F8" s="25">
        <f t="shared" si="0"/>
        <v>36</v>
      </c>
      <c r="G8" s="25">
        <v>0</v>
      </c>
      <c r="H8" s="25">
        <f t="shared" si="1"/>
        <v>38.37777777777778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-214</v>
      </c>
      <c r="V8" s="27">
        <f t="shared" si="4"/>
        <v>-214</v>
      </c>
      <c r="W8" s="27"/>
      <c r="X8" s="27">
        <f t="shared" si="5"/>
        <v>235.23835501468739</v>
      </c>
      <c r="Y8" s="27">
        <f t="shared" si="6"/>
        <v>21.238355014687386</v>
      </c>
      <c r="Z8" s="27">
        <f t="shared" si="7"/>
        <v>21</v>
      </c>
      <c r="AA8" s="17">
        <f t="shared" si="8"/>
        <v>21</v>
      </c>
      <c r="AB8" s="24">
        <f t="shared" si="9"/>
        <v>235</v>
      </c>
    </row>
    <row r="9" spans="1:28" ht="15" customHeight="1" x14ac:dyDescent="0.25">
      <c r="A9" s="28">
        <v>412</v>
      </c>
      <c r="B9" s="40">
        <v>214</v>
      </c>
      <c r="C9" s="25">
        <v>1.83</v>
      </c>
      <c r="D9" s="25">
        <v>268.49</v>
      </c>
      <c r="E9" s="25">
        <v>211.03</v>
      </c>
      <c r="F9" s="25">
        <f t="shared" si="0"/>
        <v>34.75</v>
      </c>
      <c r="G9" s="25">
        <v>0</v>
      </c>
      <c r="H9" s="25">
        <f t="shared" si="1"/>
        <v>39.25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-214</v>
      </c>
      <c r="V9" s="27">
        <f t="shared" si="4"/>
        <v>-214</v>
      </c>
      <c r="W9" s="27"/>
      <c r="X9" s="27">
        <f t="shared" si="5"/>
        <v>235.23835501468739</v>
      </c>
      <c r="Y9" s="27">
        <f t="shared" si="6"/>
        <v>21.238355014687386</v>
      </c>
      <c r="Z9" s="27">
        <f t="shared" si="7"/>
        <v>21</v>
      </c>
      <c r="AA9" s="17">
        <f t="shared" si="8"/>
        <v>21</v>
      </c>
      <c r="AB9" s="24">
        <f t="shared" si="9"/>
        <v>235</v>
      </c>
    </row>
    <row r="10" spans="1:28" ht="15" customHeight="1" x14ac:dyDescent="0.25">
      <c r="A10" s="28">
        <v>504</v>
      </c>
      <c r="B10" s="28">
        <v>214</v>
      </c>
      <c r="C10" s="25">
        <v>2.2400000000000002</v>
      </c>
      <c r="D10" s="25">
        <v>268.52999999999997</v>
      </c>
      <c r="E10" s="25">
        <v>211.03</v>
      </c>
      <c r="F10" s="25">
        <f t="shared" si="0"/>
        <v>33.418604651162788</v>
      </c>
      <c r="G10" s="25">
        <v>0</v>
      </c>
      <c r="H10" s="25">
        <f t="shared" si="1"/>
        <v>40.162790697674417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1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-214</v>
      </c>
      <c r="V10" s="27">
        <f t="shared" si="4"/>
        <v>-214</v>
      </c>
      <c r="W10" s="27"/>
      <c r="X10" s="27">
        <f t="shared" si="5"/>
        <v>235.23835501468739</v>
      </c>
      <c r="Y10" s="27">
        <f t="shared" si="6"/>
        <v>21.238355014687386</v>
      </c>
      <c r="Z10" s="27">
        <f t="shared" si="7"/>
        <v>21</v>
      </c>
      <c r="AA10" s="17">
        <f t="shared" si="8"/>
        <v>21</v>
      </c>
      <c r="AB10" s="24">
        <f t="shared" si="9"/>
        <v>235</v>
      </c>
    </row>
    <row r="11" spans="1:28" ht="15" customHeight="1" x14ac:dyDescent="0.25">
      <c r="A11" s="28">
        <v>596</v>
      </c>
      <c r="B11" s="28">
        <v>214</v>
      </c>
      <c r="C11" s="25">
        <v>2.65</v>
      </c>
      <c r="D11" s="25">
        <v>268.58</v>
      </c>
      <c r="E11" s="25">
        <v>211.03</v>
      </c>
      <c r="F11" s="25">
        <f t="shared" si="0"/>
        <v>32.023809523809526</v>
      </c>
      <c r="G11" s="25">
        <v>0</v>
      </c>
      <c r="H11" s="25">
        <f t="shared" si="1"/>
        <v>41.11904761904762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280</v>
      </c>
      <c r="P11" s="14" t="s">
        <v>53</v>
      </c>
      <c r="Q11" s="7">
        <f>MIN(D:D)</f>
        <v>268.43</v>
      </c>
      <c r="T11" s="20">
        <v>0</v>
      </c>
      <c r="U11" s="31">
        <f t="shared" si="3"/>
        <v>-214</v>
      </c>
      <c r="V11" s="27">
        <f t="shared" si="4"/>
        <v>-214</v>
      </c>
      <c r="W11" s="27"/>
      <c r="X11" s="27">
        <f t="shared" si="5"/>
        <v>235.23835501468739</v>
      </c>
      <c r="Y11" s="27">
        <f t="shared" si="6"/>
        <v>21.238355014687386</v>
      </c>
      <c r="Z11" s="27">
        <f t="shared" si="7"/>
        <v>21</v>
      </c>
      <c r="AA11" s="17">
        <f t="shared" si="8"/>
        <v>21</v>
      </c>
      <c r="AB11" s="24">
        <f t="shared" si="9"/>
        <v>235</v>
      </c>
    </row>
    <row r="12" spans="1:28" ht="15" customHeight="1" x14ac:dyDescent="0.25">
      <c r="A12" s="28">
        <v>610</v>
      </c>
      <c r="B12" s="28">
        <v>214</v>
      </c>
      <c r="C12" s="25">
        <v>2.71</v>
      </c>
      <c r="D12" s="25">
        <v>268.63</v>
      </c>
      <c r="E12" s="25">
        <v>211.03</v>
      </c>
      <c r="F12" s="25">
        <f t="shared" si="0"/>
        <v>32.463414634146339</v>
      </c>
      <c r="G12" s="25">
        <v>0</v>
      </c>
      <c r="H12" s="25">
        <f t="shared" si="1"/>
        <v>42.121951219512198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1</v>
      </c>
      <c r="N12" s="9" t="s">
        <v>54</v>
      </c>
      <c r="O12" s="34">
        <v>275</v>
      </c>
      <c r="P12" s="15" t="s">
        <v>55</v>
      </c>
      <c r="Q12" s="35">
        <f>D2</f>
        <v>268.43</v>
      </c>
      <c r="T12" s="20">
        <v>0</v>
      </c>
      <c r="U12" s="31">
        <f t="shared" si="3"/>
        <v>-214</v>
      </c>
      <c r="V12" s="27">
        <f t="shared" si="4"/>
        <v>-214</v>
      </c>
      <c r="W12" s="27"/>
      <c r="X12" s="27">
        <f t="shared" si="5"/>
        <v>235.23835501468739</v>
      </c>
      <c r="Y12" s="27">
        <f t="shared" si="6"/>
        <v>21.238355014687386</v>
      </c>
      <c r="Z12" s="27">
        <f t="shared" si="7"/>
        <v>21</v>
      </c>
      <c r="AA12" s="17">
        <f t="shared" si="8"/>
        <v>21</v>
      </c>
      <c r="AB12" s="24">
        <f t="shared" si="9"/>
        <v>235</v>
      </c>
    </row>
    <row r="13" spans="1:28" ht="15" customHeight="1" x14ac:dyDescent="0.25">
      <c r="A13" s="28">
        <v>626</v>
      </c>
      <c r="B13" s="28">
        <v>214</v>
      </c>
      <c r="C13" s="25">
        <v>2.78</v>
      </c>
      <c r="D13" s="25">
        <v>268.68</v>
      </c>
      <c r="E13" s="25">
        <v>211.03</v>
      </c>
      <c r="F13" s="25">
        <f t="shared" si="0"/>
        <v>32.875</v>
      </c>
      <c r="G13" s="25">
        <v>0</v>
      </c>
      <c r="H13" s="25">
        <f t="shared" si="1"/>
        <v>43.174999999999997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-214</v>
      </c>
      <c r="V13" s="27">
        <f t="shared" si="4"/>
        <v>-214</v>
      </c>
      <c r="W13" s="27"/>
      <c r="X13" s="27">
        <f t="shared" si="5"/>
        <v>235.23835501468739</v>
      </c>
      <c r="Y13" s="27">
        <f t="shared" si="6"/>
        <v>21.238355014687386</v>
      </c>
      <c r="Z13" s="27">
        <f t="shared" si="7"/>
        <v>21</v>
      </c>
      <c r="AA13" s="17">
        <f t="shared" si="8"/>
        <v>21</v>
      </c>
      <c r="AB13" s="24">
        <f t="shared" si="9"/>
        <v>235</v>
      </c>
    </row>
    <row r="14" spans="1:28" ht="15" customHeight="1" x14ac:dyDescent="0.25">
      <c r="A14" s="28">
        <v>642</v>
      </c>
      <c r="B14" s="28">
        <v>214</v>
      </c>
      <c r="C14" s="25">
        <v>2.85</v>
      </c>
      <c r="D14" s="25">
        <v>268.74</v>
      </c>
      <c r="E14" s="25">
        <v>211.03</v>
      </c>
      <c r="F14" s="25">
        <f t="shared" si="0"/>
        <v>33.307692307692307</v>
      </c>
      <c r="G14" s="25">
        <v>0</v>
      </c>
      <c r="H14" s="25">
        <f t="shared" si="1"/>
        <v>44.282051282051285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1318</v>
      </c>
      <c r="T14" s="20">
        <v>0</v>
      </c>
      <c r="U14" s="31">
        <f t="shared" si="3"/>
        <v>-214</v>
      </c>
      <c r="V14" s="27">
        <f t="shared" si="4"/>
        <v>-214</v>
      </c>
      <c r="W14" s="27"/>
      <c r="X14" s="27">
        <f t="shared" si="5"/>
        <v>235.23835501468739</v>
      </c>
      <c r="Y14" s="27">
        <f t="shared" si="6"/>
        <v>21.238355014687386</v>
      </c>
      <c r="Z14" s="27">
        <f t="shared" si="7"/>
        <v>21</v>
      </c>
      <c r="AA14" s="17">
        <f t="shared" si="8"/>
        <v>21</v>
      </c>
      <c r="AB14" s="24">
        <f t="shared" si="9"/>
        <v>235</v>
      </c>
    </row>
    <row r="15" spans="1:28" ht="15" customHeight="1" x14ac:dyDescent="0.25">
      <c r="A15" s="28">
        <v>734</v>
      </c>
      <c r="B15" s="28">
        <v>214</v>
      </c>
      <c r="C15" s="25">
        <v>3.26</v>
      </c>
      <c r="D15" s="25">
        <v>268.81</v>
      </c>
      <c r="E15" s="25">
        <v>211.03</v>
      </c>
      <c r="F15" s="25">
        <f t="shared" si="0"/>
        <v>31.763157894736842</v>
      </c>
      <c r="G15" s="25">
        <v>0</v>
      </c>
      <c r="H15" s="25">
        <f t="shared" si="1"/>
        <v>45.44736842105263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94</v>
      </c>
      <c r="P15" s="14" t="s">
        <v>61</v>
      </c>
      <c r="Q15" s="7">
        <f>MAX(D:D)</f>
        <v>272.3</v>
      </c>
      <c r="R15" s="20">
        <f ca="1">TREND(OFFSET('Z-V'!B1,MATCH(Q15,'Z-V'!A:A,1)-1,,2,1),OFFSET('Z-V'!A1,MATCH(Q15,'Z-V'!A:A,1)-1,,2,1),Q15)</f>
        <v>60479.999999999884</v>
      </c>
      <c r="T15" s="20">
        <v>0</v>
      </c>
      <c r="U15" s="31">
        <f t="shared" si="3"/>
        <v>-214</v>
      </c>
      <c r="V15" s="27">
        <f t="shared" si="4"/>
        <v>-214</v>
      </c>
      <c r="W15" s="27"/>
      <c r="X15" s="27">
        <f t="shared" si="5"/>
        <v>235.23835501468739</v>
      </c>
      <c r="Y15" s="27">
        <f t="shared" si="6"/>
        <v>21.238355014687386</v>
      </c>
      <c r="Z15" s="27">
        <f t="shared" si="7"/>
        <v>21</v>
      </c>
      <c r="AA15" s="17">
        <f t="shared" si="8"/>
        <v>21</v>
      </c>
      <c r="AB15" s="24">
        <f t="shared" si="9"/>
        <v>235</v>
      </c>
    </row>
    <row r="16" spans="1:28" ht="15" customHeight="1" x14ac:dyDescent="0.25">
      <c r="A16" s="28">
        <v>825</v>
      </c>
      <c r="B16" s="28">
        <v>214</v>
      </c>
      <c r="C16" s="25">
        <v>3.67</v>
      </c>
      <c r="D16" s="25">
        <v>268.89</v>
      </c>
      <c r="E16" s="25">
        <v>211.03</v>
      </c>
      <c r="F16" s="25">
        <f t="shared" si="0"/>
        <v>30.162162162162161</v>
      </c>
      <c r="G16" s="25">
        <v>0</v>
      </c>
      <c r="H16" s="25">
        <f t="shared" si="1"/>
        <v>46.675675675675677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8.6300000000000008</v>
      </c>
      <c r="P16" s="14" t="s">
        <v>63</v>
      </c>
      <c r="Q16" s="35">
        <f>D2</f>
        <v>268.43</v>
      </c>
      <c r="R16" s="20">
        <f ca="1">TREND(OFFSET('Z-V'!B1,MATCH(Q16,'Z-V'!A:A,1)-1,,2,1),OFFSET('Z-V'!A1,MATCH(Q16,'Z-V'!A:A,1)-1,,2,1),Q16)</f>
        <v>47804</v>
      </c>
      <c r="T16" s="20">
        <v>0</v>
      </c>
      <c r="U16" s="31">
        <f t="shared" si="3"/>
        <v>-214</v>
      </c>
      <c r="V16" s="27">
        <f t="shared" si="4"/>
        <v>-214</v>
      </c>
      <c r="W16" s="27"/>
      <c r="X16" s="27">
        <f t="shared" si="5"/>
        <v>235.23835501468739</v>
      </c>
      <c r="Y16" s="27">
        <f t="shared" si="6"/>
        <v>21.238355014687386</v>
      </c>
      <c r="Z16" s="27">
        <f t="shared" si="7"/>
        <v>21</v>
      </c>
      <c r="AA16" s="17">
        <f t="shared" si="8"/>
        <v>21</v>
      </c>
      <c r="AB16" s="24">
        <f t="shared" si="9"/>
        <v>235</v>
      </c>
    </row>
    <row r="17" spans="1:28" ht="15" customHeight="1" x14ac:dyDescent="0.25">
      <c r="A17" s="28">
        <v>916</v>
      </c>
      <c r="B17" s="28">
        <v>214</v>
      </c>
      <c r="C17" s="25">
        <v>4.07</v>
      </c>
      <c r="D17" s="25">
        <v>268.98</v>
      </c>
      <c r="E17" s="25">
        <v>211.03</v>
      </c>
      <c r="F17" s="25">
        <f t="shared" si="0"/>
        <v>28.472222222222221</v>
      </c>
      <c r="G17" s="25">
        <v>0</v>
      </c>
      <c r="H17" s="25">
        <f t="shared" si="1"/>
        <v>47.972222222222221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1</v>
      </c>
      <c r="N17" s="9" t="s">
        <v>64</v>
      </c>
      <c r="O17" s="12">
        <v>1000</v>
      </c>
      <c r="P17" s="14" t="s">
        <v>65</v>
      </c>
      <c r="Q17" s="7">
        <f>INDEX(D:D, COUNTA(D:D))</f>
        <v>272.3</v>
      </c>
      <c r="T17" s="20">
        <v>0</v>
      </c>
      <c r="U17" s="31">
        <f t="shared" si="3"/>
        <v>-214</v>
      </c>
      <c r="V17" s="27">
        <f t="shared" si="4"/>
        <v>-214</v>
      </c>
      <c r="W17" s="27"/>
      <c r="X17" s="27">
        <f t="shared" si="5"/>
        <v>235.23835501468739</v>
      </c>
      <c r="Y17" s="27">
        <f t="shared" si="6"/>
        <v>21.238355014687386</v>
      </c>
      <c r="Z17" s="27">
        <f t="shared" si="7"/>
        <v>21</v>
      </c>
      <c r="AA17" s="17">
        <f t="shared" si="8"/>
        <v>21</v>
      </c>
      <c r="AB17" s="24">
        <f t="shared" si="9"/>
        <v>235</v>
      </c>
    </row>
    <row r="18" spans="1:28" ht="15" customHeight="1" x14ac:dyDescent="0.2">
      <c r="A18" s="28">
        <v>879</v>
      </c>
      <c r="B18" s="28">
        <v>214</v>
      </c>
      <c r="C18" s="25">
        <v>3.91</v>
      </c>
      <c r="D18" s="25">
        <v>269.06</v>
      </c>
      <c r="E18" s="25">
        <v>211.03</v>
      </c>
      <c r="F18" s="25">
        <f t="shared" si="0"/>
        <v>30.342857142857142</v>
      </c>
      <c r="G18" s="25">
        <v>0</v>
      </c>
      <c r="H18" s="25">
        <f t="shared" si="1"/>
        <v>49.342857142857142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1</v>
      </c>
      <c r="N18" s="9" t="s">
        <v>66</v>
      </c>
      <c r="O18" s="9">
        <f>MAX(B:B)</f>
        <v>1318</v>
      </c>
      <c r="R18" s="20"/>
      <c r="S18" s="20"/>
      <c r="T18" s="20">
        <v>0</v>
      </c>
      <c r="U18" s="31">
        <f t="shared" si="3"/>
        <v>-214</v>
      </c>
      <c r="V18" s="27">
        <f t="shared" si="4"/>
        <v>-214</v>
      </c>
      <c r="W18" s="27"/>
      <c r="X18" s="27">
        <f t="shared" si="5"/>
        <v>235.23835501468739</v>
      </c>
      <c r="Y18" s="27">
        <f t="shared" si="6"/>
        <v>21.238355014687386</v>
      </c>
      <c r="Z18" s="27">
        <f t="shared" si="7"/>
        <v>21</v>
      </c>
      <c r="AA18" s="17">
        <f t="shared" si="8"/>
        <v>21</v>
      </c>
      <c r="AB18" s="24">
        <f t="shared" si="9"/>
        <v>235</v>
      </c>
    </row>
    <row r="19" spans="1:28" ht="15" customHeight="1" x14ac:dyDescent="0.25">
      <c r="A19" s="28">
        <v>842</v>
      </c>
      <c r="B19" s="28">
        <v>214</v>
      </c>
      <c r="C19" s="25">
        <v>3.74</v>
      </c>
      <c r="D19" s="25">
        <v>269.13</v>
      </c>
      <c r="E19" s="25">
        <v>211.03</v>
      </c>
      <c r="F19" s="25">
        <f t="shared" si="0"/>
        <v>32.323529411764703</v>
      </c>
      <c r="G19" s="25">
        <v>0</v>
      </c>
      <c r="H19" s="25">
        <f t="shared" si="1"/>
        <v>50.794117647058826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0.83878483127297032</v>
      </c>
      <c r="R19" s="37">
        <f>MAX(AB:AB)</f>
        <v>1449</v>
      </c>
      <c r="S19" s="37">
        <f>'Z-V'!P8-R19</f>
        <v>7530</v>
      </c>
      <c r="T19" s="20">
        <v>0</v>
      </c>
      <c r="U19" s="31">
        <f t="shared" si="3"/>
        <v>-214</v>
      </c>
      <c r="V19" s="27">
        <f t="shared" si="4"/>
        <v>-214</v>
      </c>
      <c r="W19" s="27"/>
      <c r="X19" s="27">
        <f t="shared" si="5"/>
        <v>235.23835501468739</v>
      </c>
      <c r="Y19" s="27">
        <f t="shared" si="6"/>
        <v>21.238355014687386</v>
      </c>
      <c r="Z19" s="27">
        <f t="shared" si="7"/>
        <v>21</v>
      </c>
      <c r="AA19" s="17">
        <f t="shared" si="8"/>
        <v>21</v>
      </c>
      <c r="AB19" s="24">
        <f t="shared" si="9"/>
        <v>235</v>
      </c>
    </row>
    <row r="20" spans="1:28" ht="15" customHeight="1" x14ac:dyDescent="0.25">
      <c r="A20" s="28">
        <v>802</v>
      </c>
      <c r="B20" s="28">
        <v>214</v>
      </c>
      <c r="C20" s="25">
        <v>3.57</v>
      </c>
      <c r="D20" s="25">
        <v>269.2</v>
      </c>
      <c r="E20" s="25">
        <v>211.03</v>
      </c>
      <c r="F20" s="25">
        <f t="shared" si="0"/>
        <v>34.515151515151516</v>
      </c>
      <c r="G20" s="25">
        <v>0</v>
      </c>
      <c r="H20" s="25">
        <f t="shared" si="1"/>
        <v>52.333333333333336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0</v>
      </c>
      <c r="P20" s="14" t="s">
        <v>1</v>
      </c>
      <c r="Q20" s="7">
        <f ca="1">('Z-V'!R16-'Z-V'!R17)*(S20-'Z-V'!R13)/('Z-V'!R9-'Z-V'!R13)+'Z-V'!R17</f>
        <v>0.76321383694839406</v>
      </c>
      <c r="R20" s="20">
        <f ca="1">R15-R16</f>
        <v>12675.999999999884</v>
      </c>
      <c r="S20" s="20">
        <f ca="1">'Z-V'!P9-R20</f>
        <v>40804.000000000116</v>
      </c>
      <c r="T20" s="20">
        <v>0</v>
      </c>
      <c r="U20" s="31">
        <f t="shared" si="3"/>
        <v>-214</v>
      </c>
      <c r="V20" s="27">
        <f t="shared" si="4"/>
        <v>-214</v>
      </c>
      <c r="W20" s="27"/>
      <c r="X20" s="27">
        <f t="shared" si="5"/>
        <v>235.23835501468739</v>
      </c>
      <c r="Y20" s="27">
        <f t="shared" si="6"/>
        <v>21.238355014687386</v>
      </c>
      <c r="Z20" s="27">
        <f t="shared" si="7"/>
        <v>21</v>
      </c>
      <c r="AA20" s="17">
        <f t="shared" si="8"/>
        <v>21</v>
      </c>
      <c r="AB20" s="24">
        <f t="shared" si="9"/>
        <v>235</v>
      </c>
    </row>
    <row r="21" spans="1:28" ht="15" customHeight="1" x14ac:dyDescent="0.25">
      <c r="A21" s="28">
        <v>762</v>
      </c>
      <c r="B21" s="28">
        <v>214</v>
      </c>
      <c r="C21" s="25">
        <v>3.39</v>
      </c>
      <c r="D21" s="25">
        <v>269.26</v>
      </c>
      <c r="E21" s="25">
        <v>211.03</v>
      </c>
      <c r="F21" s="25">
        <f t="shared" si="0"/>
        <v>36.84375</v>
      </c>
      <c r="G21" s="25">
        <v>0</v>
      </c>
      <c r="H21" s="25">
        <f t="shared" si="1"/>
        <v>53.96875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0</v>
      </c>
      <c r="N21" s="9" t="s">
        <v>69</v>
      </c>
      <c r="O21" s="9">
        <v>-1</v>
      </c>
      <c r="P21" s="14" t="s">
        <v>2</v>
      </c>
      <c r="Q21" s="7">
        <f>('Z-V'!R16-'Z-V'!R17)*(S21-'Z-V'!R14)/('Z-V'!R10-'Z-V'!R14)+'Z-V'!R17</f>
        <v>0.82338373686614874</v>
      </c>
      <c r="R21" s="20">
        <f>ABS(Q12-Q17)</f>
        <v>3.8700000000000045</v>
      </c>
      <c r="S21" s="20">
        <f>'Z-V'!P10-R21</f>
        <v>18.019999999999996</v>
      </c>
      <c r="T21" s="20">
        <v>0</v>
      </c>
      <c r="U21" s="31">
        <f t="shared" si="3"/>
        <v>-214</v>
      </c>
      <c r="V21" s="27">
        <f t="shared" si="4"/>
        <v>-214</v>
      </c>
      <c r="W21" s="27"/>
      <c r="X21" s="27">
        <f t="shared" si="5"/>
        <v>235.23835501468739</v>
      </c>
      <c r="Y21" s="27">
        <f t="shared" si="6"/>
        <v>21.238355014687386</v>
      </c>
      <c r="Z21" s="27">
        <f t="shared" si="7"/>
        <v>21</v>
      </c>
      <c r="AA21" s="17">
        <f t="shared" si="8"/>
        <v>21</v>
      </c>
      <c r="AB21" s="24">
        <f t="shared" si="9"/>
        <v>235</v>
      </c>
    </row>
    <row r="22" spans="1:28" ht="15" customHeight="1" x14ac:dyDescent="0.25">
      <c r="A22" s="28">
        <v>722</v>
      </c>
      <c r="B22" s="28">
        <v>214</v>
      </c>
      <c r="C22" s="25">
        <v>3.21</v>
      </c>
      <c r="D22" s="25">
        <v>269.32</v>
      </c>
      <c r="E22" s="25">
        <v>211.03</v>
      </c>
      <c r="F22" s="25">
        <f t="shared" si="0"/>
        <v>39.322580645161288</v>
      </c>
      <c r="G22" s="25">
        <v>0</v>
      </c>
      <c r="H22" s="25">
        <f t="shared" si="1"/>
        <v>55.70967741935484</v>
      </c>
      <c r="I22" s="25">
        <v>0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0.82040000000000002</v>
      </c>
      <c r="R22" s="20"/>
      <c r="S22" s="20"/>
      <c r="T22" s="20">
        <v>0</v>
      </c>
      <c r="U22" s="31">
        <f t="shared" si="3"/>
        <v>-214</v>
      </c>
      <c r="V22" s="27">
        <f t="shared" si="4"/>
        <v>-214</v>
      </c>
      <c r="W22" s="27"/>
      <c r="X22" s="27">
        <f t="shared" si="5"/>
        <v>235.23835501468739</v>
      </c>
      <c r="Y22" s="27">
        <f t="shared" si="6"/>
        <v>21.238355014687386</v>
      </c>
      <c r="Z22" s="27">
        <f t="shared" si="7"/>
        <v>21</v>
      </c>
      <c r="AA22" s="17">
        <f t="shared" si="8"/>
        <v>21</v>
      </c>
      <c r="AB22" s="24">
        <f t="shared" si="9"/>
        <v>235</v>
      </c>
    </row>
    <row r="23" spans="1:28" ht="15" customHeight="1" x14ac:dyDescent="0.25">
      <c r="A23" s="28">
        <v>680</v>
      </c>
      <c r="B23" s="28">
        <v>214</v>
      </c>
      <c r="C23" s="25">
        <v>3.02</v>
      </c>
      <c r="D23" s="25">
        <v>269.37</v>
      </c>
      <c r="E23" s="25">
        <v>211.03</v>
      </c>
      <c r="F23" s="25">
        <f t="shared" si="0"/>
        <v>42.033333333333331</v>
      </c>
      <c r="G23" s="25">
        <v>0</v>
      </c>
      <c r="H23" s="25">
        <f t="shared" si="1"/>
        <v>57.56666666666667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-214</v>
      </c>
      <c r="V23" s="27">
        <f t="shared" si="4"/>
        <v>-214</v>
      </c>
      <c r="W23" s="27"/>
      <c r="X23" s="27">
        <f t="shared" si="5"/>
        <v>235.23835501468739</v>
      </c>
      <c r="Y23" s="27">
        <f t="shared" si="6"/>
        <v>21.238355014687386</v>
      </c>
      <c r="Z23" s="27">
        <f t="shared" si="7"/>
        <v>21</v>
      </c>
      <c r="AA23" s="17">
        <f t="shared" si="8"/>
        <v>21</v>
      </c>
      <c r="AB23" s="24">
        <f t="shared" si="9"/>
        <v>235</v>
      </c>
    </row>
    <row r="24" spans="1:28" ht="15" customHeight="1" x14ac:dyDescent="0.25">
      <c r="A24" s="28">
        <v>698</v>
      </c>
      <c r="B24" s="28">
        <v>214</v>
      </c>
      <c r="C24" s="25">
        <v>0</v>
      </c>
      <c r="D24" s="25">
        <v>269.43</v>
      </c>
      <c r="E24" s="25">
        <v>211.03</v>
      </c>
      <c r="F24" s="25">
        <f t="shared" si="0"/>
        <v>42.862068965517238</v>
      </c>
      <c r="G24" s="25">
        <v>0</v>
      </c>
      <c r="H24" s="25">
        <f t="shared" si="1"/>
        <v>59.551724137931032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1</v>
      </c>
      <c r="N24" s="9"/>
      <c r="O24" s="9"/>
      <c r="P24" s="7"/>
      <c r="Q24" s="7"/>
      <c r="T24" s="20">
        <v>0</v>
      </c>
      <c r="U24" s="31">
        <f t="shared" si="3"/>
        <v>-214</v>
      </c>
      <c r="V24" s="27">
        <f t="shared" si="4"/>
        <v>-214</v>
      </c>
      <c r="W24" s="27"/>
      <c r="X24" s="27">
        <f t="shared" si="5"/>
        <v>235.23835501468739</v>
      </c>
      <c r="Y24" s="27">
        <f t="shared" si="6"/>
        <v>21.238355014687386</v>
      </c>
      <c r="Z24" s="27">
        <f t="shared" si="7"/>
        <v>21</v>
      </c>
      <c r="AA24" s="17">
        <f t="shared" si="8"/>
        <v>21</v>
      </c>
      <c r="AB24" s="24">
        <f t="shared" si="9"/>
        <v>235</v>
      </c>
    </row>
    <row r="25" spans="1:28" ht="15" customHeight="1" x14ac:dyDescent="0.25">
      <c r="A25" s="28">
        <v>716</v>
      </c>
      <c r="B25" s="28">
        <v>214</v>
      </c>
      <c r="C25" s="25">
        <v>3.18</v>
      </c>
      <c r="D25" s="25">
        <v>269.49</v>
      </c>
      <c r="E25" s="25">
        <v>211.03</v>
      </c>
      <c r="F25" s="25">
        <f t="shared" si="0"/>
        <v>43.75</v>
      </c>
      <c r="G25" s="25">
        <v>0</v>
      </c>
      <c r="H25" s="25">
        <f t="shared" si="1"/>
        <v>61.678571428571431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0</v>
      </c>
      <c r="N25" s="9"/>
      <c r="O25" s="9"/>
      <c r="P25" s="7"/>
      <c r="Q25" s="7"/>
      <c r="T25" s="20">
        <v>0</v>
      </c>
      <c r="U25" s="31">
        <f t="shared" si="3"/>
        <v>-214</v>
      </c>
      <c r="V25" s="27">
        <f t="shared" si="4"/>
        <v>-214</v>
      </c>
      <c r="W25" s="27"/>
      <c r="X25" s="27">
        <f t="shared" si="5"/>
        <v>235.23835501468739</v>
      </c>
      <c r="Y25" s="27">
        <f t="shared" si="6"/>
        <v>21.238355014687386</v>
      </c>
      <c r="Z25" s="27">
        <f t="shared" si="7"/>
        <v>21</v>
      </c>
      <c r="AA25" s="17">
        <f t="shared" si="8"/>
        <v>21</v>
      </c>
      <c r="AB25" s="24">
        <f t="shared" si="9"/>
        <v>235</v>
      </c>
    </row>
    <row r="26" spans="1:28" ht="15" customHeight="1" x14ac:dyDescent="0.25">
      <c r="A26" s="28">
        <v>732</v>
      </c>
      <c r="B26" s="28">
        <v>214</v>
      </c>
      <c r="C26" s="25">
        <v>3.25</v>
      </c>
      <c r="D26" s="25">
        <v>269.55</v>
      </c>
      <c r="E26" s="25">
        <v>211.03</v>
      </c>
      <c r="F26" s="25">
        <f t="shared" si="0"/>
        <v>44.777777777777779</v>
      </c>
      <c r="G26" s="25">
        <v>0</v>
      </c>
      <c r="H26" s="25">
        <f t="shared" si="1"/>
        <v>63.962962962962962</v>
      </c>
      <c r="I26" s="25">
        <v>0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-214</v>
      </c>
      <c r="V26" s="27">
        <f t="shared" si="4"/>
        <v>-214</v>
      </c>
      <c r="W26" s="27"/>
      <c r="X26" s="27">
        <f t="shared" si="5"/>
        <v>235.23835501468739</v>
      </c>
      <c r="Y26" s="27">
        <f t="shared" si="6"/>
        <v>21.238355014687386</v>
      </c>
      <c r="Z26" s="27">
        <f t="shared" si="7"/>
        <v>21</v>
      </c>
      <c r="AA26" s="17">
        <f t="shared" si="8"/>
        <v>21</v>
      </c>
      <c r="AB26" s="24">
        <f t="shared" si="9"/>
        <v>235</v>
      </c>
    </row>
    <row r="27" spans="1:28" ht="15" customHeight="1" x14ac:dyDescent="0.25">
      <c r="A27" s="28">
        <v>687</v>
      </c>
      <c r="B27" s="28">
        <v>214</v>
      </c>
      <c r="C27" s="25">
        <v>3.05</v>
      </c>
      <c r="D27" s="25">
        <v>269.60000000000002</v>
      </c>
      <c r="E27" s="25">
        <v>211.03</v>
      </c>
      <c r="F27" s="25">
        <f t="shared" si="0"/>
        <v>48.230769230769234</v>
      </c>
      <c r="G27" s="25">
        <v>0</v>
      </c>
      <c r="H27" s="25">
        <f t="shared" si="1"/>
        <v>66.42307692307692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-214</v>
      </c>
      <c r="V27" s="27">
        <f t="shared" si="4"/>
        <v>-214</v>
      </c>
      <c r="W27" s="27"/>
      <c r="X27" s="27">
        <f t="shared" si="5"/>
        <v>235.23835501468739</v>
      </c>
      <c r="Y27" s="27">
        <f t="shared" si="6"/>
        <v>21.238355014687386</v>
      </c>
      <c r="Z27" s="27">
        <f t="shared" si="7"/>
        <v>21</v>
      </c>
      <c r="AA27" s="17">
        <f t="shared" si="8"/>
        <v>21</v>
      </c>
      <c r="AB27" s="24">
        <f t="shared" si="9"/>
        <v>235</v>
      </c>
    </row>
    <row r="28" spans="1:28" ht="15" customHeight="1" x14ac:dyDescent="0.25">
      <c r="A28" s="28">
        <v>642</v>
      </c>
      <c r="B28" s="28">
        <v>214</v>
      </c>
      <c r="C28" s="25">
        <v>2.85</v>
      </c>
      <c r="D28" s="25">
        <v>269.64999999999998</v>
      </c>
      <c r="E28" s="25">
        <v>211.03</v>
      </c>
      <c r="F28" s="25">
        <f t="shared" si="0"/>
        <v>51.96</v>
      </c>
      <c r="G28" s="25">
        <v>0</v>
      </c>
      <c r="H28" s="25">
        <f t="shared" si="1"/>
        <v>69.08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0</v>
      </c>
      <c r="N28" s="9"/>
      <c r="O28" s="9"/>
      <c r="P28" s="7"/>
      <c r="Q28" s="7"/>
      <c r="T28" s="20">
        <v>0</v>
      </c>
      <c r="U28" s="31">
        <f t="shared" si="3"/>
        <v>-214</v>
      </c>
      <c r="V28" s="27">
        <f t="shared" si="4"/>
        <v>-214</v>
      </c>
      <c r="W28" s="27"/>
      <c r="X28" s="27">
        <f t="shared" si="5"/>
        <v>235.23835501468739</v>
      </c>
      <c r="Y28" s="27">
        <f t="shared" si="6"/>
        <v>21.238355014687386</v>
      </c>
      <c r="Z28" s="27">
        <f t="shared" si="7"/>
        <v>21</v>
      </c>
      <c r="AA28" s="17">
        <f t="shared" si="8"/>
        <v>21</v>
      </c>
      <c r="AB28" s="24">
        <f t="shared" si="9"/>
        <v>235</v>
      </c>
    </row>
    <row r="29" spans="1:28" ht="15" customHeight="1" x14ac:dyDescent="0.25">
      <c r="A29" s="28">
        <v>596</v>
      </c>
      <c r="B29" s="28">
        <v>214</v>
      </c>
      <c r="C29" s="25">
        <v>2.65</v>
      </c>
      <c r="D29" s="25">
        <v>269.7</v>
      </c>
      <c r="E29" s="25">
        <v>211.03</v>
      </c>
      <c r="F29" s="25">
        <f t="shared" si="0"/>
        <v>56.041666666666664</v>
      </c>
      <c r="G29" s="25">
        <v>0</v>
      </c>
      <c r="H29" s="25">
        <f t="shared" si="1"/>
        <v>71.958333333333329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-214</v>
      </c>
      <c r="V29" s="27">
        <f t="shared" si="4"/>
        <v>-214</v>
      </c>
      <c r="W29" s="27"/>
      <c r="X29" s="27">
        <f t="shared" si="5"/>
        <v>235.23835501468739</v>
      </c>
      <c r="Y29" s="27">
        <f t="shared" si="6"/>
        <v>21.238355014687386</v>
      </c>
      <c r="Z29" s="27">
        <f t="shared" si="7"/>
        <v>21</v>
      </c>
      <c r="AA29" s="17">
        <f t="shared" si="8"/>
        <v>21</v>
      </c>
      <c r="AB29" s="24">
        <f t="shared" si="9"/>
        <v>235</v>
      </c>
    </row>
    <row r="30" spans="1:28" ht="15" customHeight="1" x14ac:dyDescent="0.25">
      <c r="A30" s="28">
        <v>626</v>
      </c>
      <c r="B30" s="28">
        <v>214</v>
      </c>
      <c r="C30" s="25">
        <v>2.78</v>
      </c>
      <c r="D30" s="25">
        <v>269.74</v>
      </c>
      <c r="E30" s="25">
        <v>211.03</v>
      </c>
      <c r="F30" s="25">
        <f t="shared" si="0"/>
        <v>57.173913043478258</v>
      </c>
      <c r="G30" s="25">
        <v>0</v>
      </c>
      <c r="H30" s="25">
        <f t="shared" si="1"/>
        <v>75.086956521739125</v>
      </c>
      <c r="I30" s="25">
        <v>0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1</v>
      </c>
      <c r="N30" s="9"/>
      <c r="O30" s="9"/>
      <c r="P30" s="7"/>
      <c r="Q30" s="7"/>
      <c r="T30" s="20">
        <v>0</v>
      </c>
      <c r="U30" s="31">
        <f t="shared" si="3"/>
        <v>-214</v>
      </c>
      <c r="V30" s="27">
        <f t="shared" si="4"/>
        <v>-214</v>
      </c>
      <c r="W30" s="27"/>
      <c r="X30" s="27">
        <f t="shared" si="5"/>
        <v>235.23835501468739</v>
      </c>
      <c r="Y30" s="27">
        <f t="shared" si="6"/>
        <v>21.238355014687386</v>
      </c>
      <c r="Z30" s="27">
        <f t="shared" si="7"/>
        <v>21</v>
      </c>
      <c r="AA30" s="17">
        <f t="shared" si="8"/>
        <v>21</v>
      </c>
      <c r="AB30" s="24">
        <f t="shared" si="9"/>
        <v>235</v>
      </c>
    </row>
    <row r="31" spans="1:28" ht="15" customHeight="1" x14ac:dyDescent="0.25">
      <c r="A31" s="28">
        <v>656</v>
      </c>
      <c r="B31" s="28">
        <v>214</v>
      </c>
      <c r="C31" s="25">
        <v>2.91</v>
      </c>
      <c r="D31" s="25">
        <v>269.8</v>
      </c>
      <c r="E31" s="25">
        <v>211.03</v>
      </c>
      <c r="F31" s="25">
        <f t="shared" si="0"/>
        <v>58.409090909090907</v>
      </c>
      <c r="G31" s="25">
        <v>0</v>
      </c>
      <c r="H31" s="25">
        <f t="shared" si="1"/>
        <v>78.5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1</v>
      </c>
      <c r="N31" s="9"/>
      <c r="O31" s="9"/>
      <c r="P31" s="7"/>
      <c r="Q31" s="7"/>
      <c r="T31" s="20">
        <v>0</v>
      </c>
      <c r="U31" s="31">
        <f t="shared" si="3"/>
        <v>-214</v>
      </c>
      <c r="V31" s="27">
        <f t="shared" si="4"/>
        <v>-214</v>
      </c>
      <c r="W31" s="27"/>
      <c r="X31" s="27">
        <f t="shared" si="5"/>
        <v>235.23835501468739</v>
      </c>
      <c r="Y31" s="27">
        <f t="shared" si="6"/>
        <v>21.238355014687386</v>
      </c>
      <c r="Z31" s="27">
        <f t="shared" si="7"/>
        <v>21</v>
      </c>
      <c r="AA31" s="17">
        <f t="shared" si="8"/>
        <v>21</v>
      </c>
      <c r="AB31" s="24">
        <f t="shared" si="9"/>
        <v>235</v>
      </c>
    </row>
    <row r="32" spans="1:28" ht="15" customHeight="1" x14ac:dyDescent="0.25">
      <c r="A32" s="28">
        <v>687</v>
      </c>
      <c r="B32" s="28">
        <v>214</v>
      </c>
      <c r="C32" s="25">
        <v>3.05</v>
      </c>
      <c r="D32" s="25">
        <v>269.85000000000002</v>
      </c>
      <c r="E32" s="25">
        <v>211.03</v>
      </c>
      <c r="F32" s="25">
        <f t="shared" si="0"/>
        <v>59.714285714285715</v>
      </c>
      <c r="G32" s="25">
        <v>0</v>
      </c>
      <c r="H32" s="25">
        <f t="shared" si="1"/>
        <v>82.238095238095241</v>
      </c>
      <c r="I32" s="25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-214</v>
      </c>
      <c r="V32" s="27">
        <f t="shared" si="4"/>
        <v>-214</v>
      </c>
      <c r="W32" s="27"/>
      <c r="X32" s="27">
        <f t="shared" si="5"/>
        <v>235.23835501468739</v>
      </c>
      <c r="Y32" s="27">
        <f t="shared" si="6"/>
        <v>21.238355014687386</v>
      </c>
      <c r="Z32" s="27">
        <f t="shared" si="7"/>
        <v>21</v>
      </c>
      <c r="AA32" s="17">
        <f t="shared" si="8"/>
        <v>21</v>
      </c>
      <c r="AB32" s="24">
        <f t="shared" si="9"/>
        <v>235</v>
      </c>
    </row>
    <row r="33" spans="1:28" ht="15" customHeight="1" x14ac:dyDescent="0.25">
      <c r="A33" s="28">
        <v>626</v>
      </c>
      <c r="B33" s="28">
        <v>214</v>
      </c>
      <c r="C33" s="25">
        <v>2.78</v>
      </c>
      <c r="D33" s="25">
        <v>269.89999999999998</v>
      </c>
      <c r="E33" s="25">
        <v>211.03</v>
      </c>
      <c r="F33" s="25">
        <f t="shared" si="0"/>
        <v>65.75</v>
      </c>
      <c r="G33" s="25">
        <v>0</v>
      </c>
      <c r="H33" s="25">
        <f t="shared" si="1"/>
        <v>86.35</v>
      </c>
      <c r="I33" s="25">
        <v>0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-214</v>
      </c>
      <c r="V33" s="27">
        <f t="shared" si="4"/>
        <v>-214</v>
      </c>
      <c r="W33" s="27"/>
      <c r="X33" s="27">
        <f t="shared" si="5"/>
        <v>235.23835501468739</v>
      </c>
      <c r="Y33" s="27">
        <f t="shared" si="6"/>
        <v>21.238355014687386</v>
      </c>
      <c r="Z33" s="27">
        <f t="shared" si="7"/>
        <v>21</v>
      </c>
      <c r="AA33" s="17">
        <f t="shared" si="8"/>
        <v>21</v>
      </c>
      <c r="AB33" s="24">
        <f t="shared" si="9"/>
        <v>235</v>
      </c>
    </row>
    <row r="34" spans="1:28" ht="15" customHeight="1" x14ac:dyDescent="0.25">
      <c r="A34" s="28">
        <v>564</v>
      </c>
      <c r="B34" s="28">
        <v>214</v>
      </c>
      <c r="C34" s="25">
        <v>2.5099999999999998</v>
      </c>
      <c r="D34" s="25">
        <v>269.94</v>
      </c>
      <c r="E34" s="25">
        <v>211.03</v>
      </c>
      <c r="F34" s="25">
        <f t="shared" ref="F34:F52" si="13">($A$53-A34)/(ROW($A$53)-ROW(A34))</f>
        <v>72.473684210526315</v>
      </c>
      <c r="G34" s="25">
        <v>0</v>
      </c>
      <c r="H34" s="25">
        <f t="shared" ref="H34:H52" si="14">($A$53-B34)/(ROW($A$53)-ROW(B34))</f>
        <v>90.89473684210526</v>
      </c>
      <c r="I34" s="25">
        <v>0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5">IF(RAND()&lt;0.5,0,1)</f>
        <v>0</v>
      </c>
      <c r="N34" s="9"/>
      <c r="O34" s="9"/>
      <c r="P34" s="7"/>
      <c r="Q34" s="7"/>
      <c r="T34" s="20">
        <v>0</v>
      </c>
      <c r="U34" s="31">
        <f t="shared" ref="U34:U65" si="16">T34-B34</f>
        <v>-214</v>
      </c>
      <c r="V34" s="27">
        <f t="shared" ref="V34:V65" si="17">ROUND(U34,0)</f>
        <v>-214</v>
      </c>
      <c r="W34" s="27"/>
      <c r="X34" s="27">
        <f t="shared" ref="X34:X65" si="18">B34/$W$2*$W$3</f>
        <v>235.23835501468739</v>
      </c>
      <c r="Y34" s="27">
        <f t="shared" ref="Y34:Y65" si="19">X34-B34</f>
        <v>21.238355014687386</v>
      </c>
      <c r="Z34" s="27">
        <f t="shared" ref="Z34:Z65" si="20">ROUND(Y34,0)</f>
        <v>21</v>
      </c>
      <c r="AA34" s="17">
        <f t="shared" ref="AA34:AA65" si="21">IF(V34&gt;=0,V34,Z34)</f>
        <v>21</v>
      </c>
      <c r="AB34" s="24">
        <f t="shared" ref="AB34:AB65" si="22">B34+AA34</f>
        <v>235</v>
      </c>
    </row>
    <row r="35" spans="1:28" ht="15" customHeight="1" x14ac:dyDescent="0.25">
      <c r="A35" s="28">
        <v>502</v>
      </c>
      <c r="B35" s="28">
        <v>214</v>
      </c>
      <c r="C35" s="25">
        <v>2.23</v>
      </c>
      <c r="D35" s="25">
        <v>269.97000000000003</v>
      </c>
      <c r="E35" s="25">
        <v>211.03</v>
      </c>
      <c r="F35" s="25">
        <f t="shared" si="13"/>
        <v>79.944444444444443</v>
      </c>
      <c r="G35" s="25">
        <v>0</v>
      </c>
      <c r="H35" s="25">
        <f t="shared" si="14"/>
        <v>95.944444444444443</v>
      </c>
      <c r="I35" s="25">
        <v>0</v>
      </c>
      <c r="J35" s="29">
        <f t="shared" ref="J35:J66" si="23">IF(ABS(B35-B34)&lt;=50,1,0)</f>
        <v>1</v>
      </c>
      <c r="K35" s="29">
        <f t="shared" ref="K35:K66" si="24">IF(ABS((B35-B34))&lt;=50,1,IF((B35-B34)*(1)&gt;=0,1,-1))</f>
        <v>1</v>
      </c>
      <c r="L35" s="29">
        <f t="shared" si="12"/>
        <v>1</v>
      </c>
      <c r="M35" s="29">
        <f t="shared" ca="1" si="15"/>
        <v>1</v>
      </c>
      <c r="N35" s="9"/>
      <c r="O35" s="9"/>
      <c r="P35" s="7"/>
      <c r="Q35" s="7"/>
      <c r="T35" s="20">
        <v>0</v>
      </c>
      <c r="U35" s="31">
        <f t="shared" si="16"/>
        <v>-214</v>
      </c>
      <c r="V35" s="27">
        <f t="shared" si="17"/>
        <v>-214</v>
      </c>
      <c r="W35" s="27"/>
      <c r="X35" s="27">
        <f t="shared" si="18"/>
        <v>235.23835501468739</v>
      </c>
      <c r="Y35" s="27">
        <f t="shared" si="19"/>
        <v>21.238355014687386</v>
      </c>
      <c r="Z35" s="27">
        <f t="shared" si="20"/>
        <v>21</v>
      </c>
      <c r="AA35" s="17">
        <f t="shared" si="21"/>
        <v>21</v>
      </c>
      <c r="AB35" s="24">
        <f t="shared" si="22"/>
        <v>235</v>
      </c>
    </row>
    <row r="36" spans="1:28" ht="15" customHeight="1" x14ac:dyDescent="0.25">
      <c r="A36" s="28">
        <v>549</v>
      </c>
      <c r="B36" s="28">
        <v>214</v>
      </c>
      <c r="C36" s="25">
        <v>2.44</v>
      </c>
      <c r="D36" s="25">
        <v>270.01</v>
      </c>
      <c r="E36" s="25">
        <v>211.03</v>
      </c>
      <c r="F36" s="25">
        <f t="shared" si="13"/>
        <v>81.882352941176464</v>
      </c>
      <c r="G36" s="25">
        <v>0</v>
      </c>
      <c r="H36" s="25">
        <f t="shared" si="14"/>
        <v>101.58823529411765</v>
      </c>
      <c r="I36" s="25">
        <v>0</v>
      </c>
      <c r="J36" s="29">
        <f t="shared" si="23"/>
        <v>1</v>
      </c>
      <c r="K36" s="29">
        <f t="shared" si="24"/>
        <v>1</v>
      </c>
      <c r="L36" s="29">
        <f t="shared" si="12"/>
        <v>1</v>
      </c>
      <c r="M36" s="29">
        <f t="shared" ca="1" si="15"/>
        <v>0</v>
      </c>
      <c r="N36" s="9"/>
      <c r="O36" s="9"/>
      <c r="P36" s="7"/>
      <c r="Q36" s="7"/>
      <c r="T36" s="20">
        <v>0</v>
      </c>
      <c r="U36" s="31">
        <f t="shared" si="16"/>
        <v>-214</v>
      </c>
      <c r="V36" s="27">
        <f t="shared" si="17"/>
        <v>-214</v>
      </c>
      <c r="W36" s="27"/>
      <c r="X36" s="27">
        <f t="shared" si="18"/>
        <v>235.23835501468739</v>
      </c>
      <c r="Y36" s="27">
        <f t="shared" si="19"/>
        <v>21.238355014687386</v>
      </c>
      <c r="Z36" s="27">
        <f t="shared" si="20"/>
        <v>21</v>
      </c>
      <c r="AA36" s="17">
        <f t="shared" si="21"/>
        <v>21</v>
      </c>
      <c r="AB36" s="24">
        <f t="shared" si="22"/>
        <v>235</v>
      </c>
    </row>
    <row r="37" spans="1:28" ht="15" customHeight="1" x14ac:dyDescent="0.25">
      <c r="A37" s="28">
        <v>596</v>
      </c>
      <c r="B37" s="28">
        <v>214</v>
      </c>
      <c r="C37" s="25">
        <v>2.65</v>
      </c>
      <c r="D37" s="25">
        <v>270.05</v>
      </c>
      <c r="E37" s="25">
        <v>211.03</v>
      </c>
      <c r="F37" s="25">
        <f t="shared" si="13"/>
        <v>84.0625</v>
      </c>
      <c r="G37" s="25">
        <v>0</v>
      </c>
      <c r="H37" s="25">
        <f t="shared" si="14"/>
        <v>107.9375</v>
      </c>
      <c r="I37" s="25">
        <v>0</v>
      </c>
      <c r="J37" s="29">
        <f t="shared" si="23"/>
        <v>1</v>
      </c>
      <c r="K37" s="29">
        <f t="shared" si="24"/>
        <v>1</v>
      </c>
      <c r="L37" s="29">
        <f t="shared" si="12"/>
        <v>1</v>
      </c>
      <c r="M37" s="29">
        <f t="shared" ca="1" si="15"/>
        <v>1</v>
      </c>
      <c r="N37" s="9"/>
      <c r="O37" s="9"/>
      <c r="P37" s="7"/>
      <c r="Q37" s="7"/>
      <c r="T37" s="20">
        <v>0</v>
      </c>
      <c r="U37" s="31">
        <f t="shared" si="16"/>
        <v>-214</v>
      </c>
      <c r="V37" s="27">
        <f t="shared" si="17"/>
        <v>-214</v>
      </c>
      <c r="W37" s="27"/>
      <c r="X37" s="27">
        <f t="shared" si="18"/>
        <v>235.23835501468739</v>
      </c>
      <c r="Y37" s="27">
        <f t="shared" si="19"/>
        <v>21.238355014687386</v>
      </c>
      <c r="Z37" s="27">
        <f t="shared" si="20"/>
        <v>21</v>
      </c>
      <c r="AA37" s="17">
        <f t="shared" si="21"/>
        <v>21</v>
      </c>
      <c r="AB37" s="24">
        <f t="shared" si="22"/>
        <v>235</v>
      </c>
    </row>
    <row r="38" spans="1:28" ht="15" customHeight="1" x14ac:dyDescent="0.25">
      <c r="A38" s="28">
        <v>640</v>
      </c>
      <c r="B38" s="28">
        <v>214</v>
      </c>
      <c r="C38" s="25">
        <v>2.85</v>
      </c>
      <c r="D38" s="25">
        <v>270.10000000000002</v>
      </c>
      <c r="E38" s="25">
        <v>211.03</v>
      </c>
      <c r="F38" s="25">
        <f t="shared" si="13"/>
        <v>86.733333333333334</v>
      </c>
      <c r="G38" s="25">
        <v>0</v>
      </c>
      <c r="H38" s="25">
        <f t="shared" si="14"/>
        <v>115.13333333333334</v>
      </c>
      <c r="I38" s="25">
        <v>0</v>
      </c>
      <c r="J38" s="29">
        <f t="shared" si="23"/>
        <v>1</v>
      </c>
      <c r="K38" s="29">
        <f t="shared" si="24"/>
        <v>1</v>
      </c>
      <c r="L38" s="29">
        <f t="shared" si="12"/>
        <v>1</v>
      </c>
      <c r="M38" s="29">
        <f t="shared" ca="1" si="15"/>
        <v>0</v>
      </c>
      <c r="N38" s="9"/>
      <c r="O38" s="9"/>
      <c r="P38" s="7"/>
      <c r="Q38" s="7"/>
      <c r="T38" s="20">
        <v>0</v>
      </c>
      <c r="U38" s="31">
        <f t="shared" si="16"/>
        <v>-214</v>
      </c>
      <c r="V38" s="27">
        <f t="shared" si="17"/>
        <v>-214</v>
      </c>
      <c r="W38" s="27"/>
      <c r="X38" s="27">
        <f t="shared" si="18"/>
        <v>235.23835501468739</v>
      </c>
      <c r="Y38" s="27">
        <f t="shared" si="19"/>
        <v>21.238355014687386</v>
      </c>
      <c r="Z38" s="27">
        <f t="shared" si="20"/>
        <v>21</v>
      </c>
      <c r="AA38" s="17">
        <f t="shared" si="21"/>
        <v>21</v>
      </c>
      <c r="AB38" s="24">
        <f t="shared" si="22"/>
        <v>235</v>
      </c>
    </row>
    <row r="39" spans="1:28" ht="15" customHeight="1" x14ac:dyDescent="0.25">
      <c r="A39" s="28">
        <v>760</v>
      </c>
      <c r="B39" s="28">
        <v>214</v>
      </c>
      <c r="C39" s="25">
        <v>3.38</v>
      </c>
      <c r="D39" s="25">
        <v>270.16000000000003</v>
      </c>
      <c r="E39" s="25">
        <v>211.03</v>
      </c>
      <c r="F39" s="25">
        <f t="shared" si="13"/>
        <v>84.357142857142861</v>
      </c>
      <c r="G39" s="25">
        <v>0</v>
      </c>
      <c r="H39" s="25">
        <f t="shared" si="14"/>
        <v>123.35714285714286</v>
      </c>
      <c r="I39" s="25">
        <v>0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1</v>
      </c>
      <c r="M39" s="29">
        <f t="shared" ca="1" si="15"/>
        <v>1</v>
      </c>
      <c r="N39" s="9"/>
      <c r="O39" s="9"/>
      <c r="P39" s="7"/>
      <c r="Q39" s="7"/>
      <c r="T39" s="20">
        <v>0</v>
      </c>
      <c r="U39" s="31">
        <f t="shared" si="16"/>
        <v>-214</v>
      </c>
      <c r="V39" s="27">
        <f t="shared" si="17"/>
        <v>-214</v>
      </c>
      <c r="W39" s="27"/>
      <c r="X39" s="27">
        <f t="shared" si="18"/>
        <v>235.23835501468739</v>
      </c>
      <c r="Y39" s="27">
        <f t="shared" si="19"/>
        <v>21.238355014687386</v>
      </c>
      <c r="Z39" s="27">
        <f t="shared" si="20"/>
        <v>21</v>
      </c>
      <c r="AA39" s="17">
        <f t="shared" si="21"/>
        <v>21</v>
      </c>
      <c r="AB39" s="24">
        <f t="shared" si="22"/>
        <v>235</v>
      </c>
    </row>
    <row r="40" spans="1:28" ht="15" customHeight="1" x14ac:dyDescent="0.25">
      <c r="A40" s="28">
        <v>880</v>
      </c>
      <c r="B40" s="28">
        <v>214</v>
      </c>
      <c r="C40" s="25">
        <v>3.91</v>
      </c>
      <c r="D40" s="25">
        <v>270.23</v>
      </c>
      <c r="E40" s="25">
        <v>211.03</v>
      </c>
      <c r="F40" s="25">
        <f t="shared" si="13"/>
        <v>81.615384615384613</v>
      </c>
      <c r="G40" s="25">
        <v>0</v>
      </c>
      <c r="H40" s="25">
        <f t="shared" si="14"/>
        <v>132.84615384615384</v>
      </c>
      <c r="I40" s="25">
        <v>0</v>
      </c>
      <c r="J40" s="29">
        <f t="shared" si="23"/>
        <v>1</v>
      </c>
      <c r="K40" s="29">
        <f t="shared" si="24"/>
        <v>1</v>
      </c>
      <c r="L40" s="29">
        <f t="shared" si="25"/>
        <v>1</v>
      </c>
      <c r="M40" s="29">
        <f t="shared" ca="1" si="15"/>
        <v>1</v>
      </c>
      <c r="N40" s="9"/>
      <c r="O40" s="9"/>
      <c r="P40" s="7"/>
      <c r="Q40" s="7"/>
      <c r="T40" s="20">
        <v>0</v>
      </c>
      <c r="U40" s="31">
        <f t="shared" si="16"/>
        <v>-214</v>
      </c>
      <c r="V40" s="27">
        <f t="shared" si="17"/>
        <v>-214</v>
      </c>
      <c r="W40" s="27"/>
      <c r="X40" s="27">
        <f t="shared" si="18"/>
        <v>235.23835501468739</v>
      </c>
      <c r="Y40" s="27">
        <f t="shared" si="19"/>
        <v>21.238355014687386</v>
      </c>
      <c r="Z40" s="27">
        <f t="shared" si="20"/>
        <v>21</v>
      </c>
      <c r="AA40" s="17">
        <f t="shared" si="21"/>
        <v>21</v>
      </c>
      <c r="AB40" s="24">
        <f t="shared" si="22"/>
        <v>235</v>
      </c>
    </row>
    <row r="41" spans="1:28" ht="15" customHeight="1" x14ac:dyDescent="0.25">
      <c r="A41" s="28">
        <v>999</v>
      </c>
      <c r="B41" s="28">
        <v>214</v>
      </c>
      <c r="C41" s="25">
        <v>0</v>
      </c>
      <c r="D41" s="25">
        <v>270.32</v>
      </c>
      <c r="E41" s="25">
        <v>211.03</v>
      </c>
      <c r="F41" s="25">
        <f t="shared" si="13"/>
        <v>78.5</v>
      </c>
      <c r="G41" s="25">
        <v>0</v>
      </c>
      <c r="H41" s="25">
        <f t="shared" si="14"/>
        <v>143.91666666666666</v>
      </c>
      <c r="I41" s="25">
        <v>0</v>
      </c>
      <c r="J41" s="29">
        <f t="shared" si="23"/>
        <v>1</v>
      </c>
      <c r="K41" s="29">
        <f t="shared" si="24"/>
        <v>1</v>
      </c>
      <c r="L41" s="29">
        <f t="shared" si="25"/>
        <v>1</v>
      </c>
      <c r="M41" s="29">
        <f t="shared" ca="1" si="15"/>
        <v>0</v>
      </c>
      <c r="N41" s="9"/>
      <c r="O41" s="9"/>
      <c r="P41" s="7"/>
      <c r="Q41" s="7"/>
      <c r="T41" s="20">
        <v>0</v>
      </c>
      <c r="U41" s="31">
        <f t="shared" si="16"/>
        <v>-214</v>
      </c>
      <c r="V41" s="27">
        <f t="shared" si="17"/>
        <v>-214</v>
      </c>
      <c r="W41" s="27"/>
      <c r="X41" s="27">
        <f t="shared" si="18"/>
        <v>235.23835501468739</v>
      </c>
      <c r="Y41" s="27">
        <f t="shared" si="19"/>
        <v>21.238355014687386</v>
      </c>
      <c r="Z41" s="27">
        <f t="shared" si="20"/>
        <v>21</v>
      </c>
      <c r="AA41" s="17">
        <f t="shared" si="21"/>
        <v>21</v>
      </c>
      <c r="AB41" s="24">
        <f t="shared" si="22"/>
        <v>235</v>
      </c>
    </row>
    <row r="42" spans="1:28" ht="15" customHeight="1" x14ac:dyDescent="0.25">
      <c r="A42" s="28">
        <v>1017</v>
      </c>
      <c r="B42" s="28">
        <v>214</v>
      </c>
      <c r="C42" s="25">
        <v>0</v>
      </c>
      <c r="D42" s="25">
        <v>270.39999999999998</v>
      </c>
      <c r="E42" s="25">
        <v>211.03</v>
      </c>
      <c r="F42" s="25">
        <f t="shared" si="13"/>
        <v>84</v>
      </c>
      <c r="G42" s="25">
        <v>0</v>
      </c>
      <c r="H42" s="25">
        <f t="shared" si="14"/>
        <v>157</v>
      </c>
      <c r="I42" s="25">
        <v>0</v>
      </c>
      <c r="J42" s="29">
        <f t="shared" si="23"/>
        <v>1</v>
      </c>
      <c r="K42" s="29">
        <f t="shared" si="24"/>
        <v>1</v>
      </c>
      <c r="L42" s="29">
        <f t="shared" si="25"/>
        <v>1</v>
      </c>
      <c r="M42" s="29">
        <f t="shared" ca="1" si="15"/>
        <v>1</v>
      </c>
      <c r="N42" s="9"/>
      <c r="O42" s="9"/>
      <c r="P42" s="7"/>
      <c r="Q42" s="7"/>
      <c r="T42" s="20">
        <v>0</v>
      </c>
      <c r="U42" s="31">
        <f t="shared" si="16"/>
        <v>-214</v>
      </c>
      <c r="V42" s="27">
        <f t="shared" si="17"/>
        <v>-214</v>
      </c>
      <c r="W42" s="27"/>
      <c r="X42" s="27">
        <f t="shared" si="18"/>
        <v>235.23835501468739</v>
      </c>
      <c r="Y42" s="27">
        <f t="shared" si="19"/>
        <v>21.238355014687386</v>
      </c>
      <c r="Z42" s="27">
        <f t="shared" si="20"/>
        <v>21</v>
      </c>
      <c r="AA42" s="17">
        <f t="shared" si="21"/>
        <v>21</v>
      </c>
      <c r="AB42" s="24">
        <f t="shared" si="22"/>
        <v>235</v>
      </c>
    </row>
    <row r="43" spans="1:28" ht="15" customHeight="1" x14ac:dyDescent="0.25">
      <c r="A43" s="28">
        <v>1035</v>
      </c>
      <c r="B43" s="28">
        <v>214</v>
      </c>
      <c r="C43" s="25">
        <v>0</v>
      </c>
      <c r="D43" s="25">
        <v>270.49</v>
      </c>
      <c r="E43" s="25">
        <v>211.03</v>
      </c>
      <c r="F43" s="25">
        <f t="shared" si="13"/>
        <v>90.6</v>
      </c>
      <c r="G43" s="25">
        <v>0</v>
      </c>
      <c r="H43" s="25">
        <f t="shared" si="14"/>
        <v>172.7</v>
      </c>
      <c r="I43" s="25">
        <v>0</v>
      </c>
      <c r="J43" s="29">
        <f t="shared" si="23"/>
        <v>1</v>
      </c>
      <c r="K43" s="29">
        <f t="shared" si="24"/>
        <v>1</v>
      </c>
      <c r="L43" s="29">
        <f t="shared" si="25"/>
        <v>1</v>
      </c>
      <c r="M43" s="29">
        <f t="shared" ca="1" si="15"/>
        <v>1</v>
      </c>
      <c r="N43" s="9"/>
      <c r="O43" s="9"/>
      <c r="P43" s="7"/>
      <c r="Q43" s="7"/>
      <c r="T43" s="20">
        <v>0</v>
      </c>
      <c r="U43" s="31">
        <f t="shared" si="16"/>
        <v>-214</v>
      </c>
      <c r="V43" s="27">
        <f t="shared" si="17"/>
        <v>-214</v>
      </c>
      <c r="W43" s="27"/>
      <c r="X43" s="27">
        <f t="shared" si="18"/>
        <v>235.23835501468739</v>
      </c>
      <c r="Y43" s="27">
        <f t="shared" si="19"/>
        <v>21.238355014687386</v>
      </c>
      <c r="Z43" s="27">
        <f t="shared" si="20"/>
        <v>21</v>
      </c>
      <c r="AA43" s="17">
        <f t="shared" si="21"/>
        <v>21</v>
      </c>
      <c r="AB43" s="24">
        <f t="shared" si="22"/>
        <v>235</v>
      </c>
    </row>
    <row r="44" spans="1:28" ht="15" customHeight="1" x14ac:dyDescent="0.25">
      <c r="A44" s="28">
        <v>1054</v>
      </c>
      <c r="B44" s="28">
        <v>214</v>
      </c>
      <c r="C44" s="25">
        <v>4.6900000000000004</v>
      </c>
      <c r="D44" s="25">
        <v>270.58999999999997</v>
      </c>
      <c r="E44" s="25">
        <v>211.03</v>
      </c>
      <c r="F44" s="25">
        <f t="shared" si="13"/>
        <v>98.555555555555557</v>
      </c>
      <c r="G44" s="25">
        <v>0</v>
      </c>
      <c r="H44" s="25">
        <f t="shared" si="14"/>
        <v>191.88888888888889</v>
      </c>
      <c r="I44" s="25">
        <v>0</v>
      </c>
      <c r="J44" s="29">
        <f t="shared" si="23"/>
        <v>1</v>
      </c>
      <c r="K44" s="29">
        <f t="shared" si="24"/>
        <v>1</v>
      </c>
      <c r="L44" s="29">
        <f t="shared" si="25"/>
        <v>1</v>
      </c>
      <c r="M44" s="29">
        <f t="shared" ca="1" si="15"/>
        <v>1</v>
      </c>
      <c r="N44" s="9"/>
      <c r="O44" s="9"/>
      <c r="P44" s="7"/>
      <c r="Q44" s="7"/>
      <c r="T44" s="20">
        <v>0</v>
      </c>
      <c r="U44" s="31">
        <f t="shared" si="16"/>
        <v>-214</v>
      </c>
      <c r="V44" s="27">
        <f t="shared" si="17"/>
        <v>-214</v>
      </c>
      <c r="W44" s="27"/>
      <c r="X44" s="27">
        <f t="shared" si="18"/>
        <v>235.23835501468739</v>
      </c>
      <c r="Y44" s="27">
        <f t="shared" si="19"/>
        <v>21.238355014687386</v>
      </c>
      <c r="Z44" s="27">
        <f t="shared" si="20"/>
        <v>21</v>
      </c>
      <c r="AA44" s="17">
        <f t="shared" si="21"/>
        <v>21</v>
      </c>
      <c r="AB44" s="24">
        <f t="shared" si="22"/>
        <v>235</v>
      </c>
    </row>
    <row r="45" spans="1:28" ht="15" customHeight="1" x14ac:dyDescent="0.25">
      <c r="A45" s="28">
        <v>1036</v>
      </c>
      <c r="B45" s="28">
        <v>214</v>
      </c>
      <c r="C45" s="25">
        <v>4.6100000000000003</v>
      </c>
      <c r="D45" s="25">
        <v>270.68</v>
      </c>
      <c r="E45" s="25">
        <v>211.03</v>
      </c>
      <c r="F45" s="25">
        <f t="shared" si="13"/>
        <v>113.125</v>
      </c>
      <c r="G45" s="25">
        <v>0</v>
      </c>
      <c r="H45" s="25">
        <f t="shared" si="14"/>
        <v>215.875</v>
      </c>
      <c r="I45" s="25">
        <v>0</v>
      </c>
      <c r="J45" s="29">
        <f t="shared" si="23"/>
        <v>1</v>
      </c>
      <c r="K45" s="29">
        <f t="shared" si="24"/>
        <v>1</v>
      </c>
      <c r="L45" s="29">
        <f t="shared" si="25"/>
        <v>1</v>
      </c>
      <c r="M45" s="29">
        <f t="shared" ca="1" si="15"/>
        <v>0</v>
      </c>
      <c r="N45" s="9"/>
      <c r="O45" s="9"/>
      <c r="P45" s="7"/>
      <c r="Q45" s="7"/>
      <c r="T45" s="20">
        <v>0</v>
      </c>
      <c r="U45" s="31">
        <f t="shared" si="16"/>
        <v>-214</v>
      </c>
      <c r="V45" s="27">
        <f t="shared" si="17"/>
        <v>-214</v>
      </c>
      <c r="W45" s="27"/>
      <c r="X45" s="27">
        <f t="shared" si="18"/>
        <v>235.23835501468739</v>
      </c>
      <c r="Y45" s="27">
        <f t="shared" si="19"/>
        <v>21.238355014687386</v>
      </c>
      <c r="Z45" s="27">
        <f t="shared" si="20"/>
        <v>21</v>
      </c>
      <c r="AA45" s="17">
        <f t="shared" si="21"/>
        <v>21</v>
      </c>
      <c r="AB45" s="24">
        <f t="shared" si="22"/>
        <v>235</v>
      </c>
    </row>
    <row r="46" spans="1:28" ht="15" customHeight="1" x14ac:dyDescent="0.25">
      <c r="A46" s="28">
        <v>1018</v>
      </c>
      <c r="B46" s="28">
        <v>214</v>
      </c>
      <c r="C46" s="25">
        <v>4.53</v>
      </c>
      <c r="D46" s="25">
        <v>270.76</v>
      </c>
      <c r="E46" s="25">
        <v>211.03</v>
      </c>
      <c r="F46" s="25">
        <f t="shared" si="13"/>
        <v>131.85714285714286</v>
      </c>
      <c r="G46" s="25">
        <v>0</v>
      </c>
      <c r="H46" s="25">
        <f t="shared" si="14"/>
        <v>246.71428571428572</v>
      </c>
      <c r="I46" s="25">
        <v>0</v>
      </c>
      <c r="J46" s="29">
        <f t="shared" si="23"/>
        <v>1</v>
      </c>
      <c r="K46" s="29">
        <f t="shared" si="24"/>
        <v>1</v>
      </c>
      <c r="L46" s="29">
        <f t="shared" si="25"/>
        <v>1</v>
      </c>
      <c r="M46" s="29">
        <f t="shared" ca="1" si="15"/>
        <v>1</v>
      </c>
      <c r="N46" s="9"/>
      <c r="O46" s="9"/>
      <c r="P46" s="7"/>
      <c r="Q46" s="7"/>
      <c r="T46" s="20">
        <v>0</v>
      </c>
      <c r="U46" s="31">
        <f t="shared" si="16"/>
        <v>-214</v>
      </c>
      <c r="V46" s="27">
        <f t="shared" si="17"/>
        <v>-214</v>
      </c>
      <c r="W46" s="27"/>
      <c r="X46" s="27">
        <f t="shared" si="18"/>
        <v>235.23835501468739</v>
      </c>
      <c r="Y46" s="27">
        <f t="shared" si="19"/>
        <v>21.238355014687386</v>
      </c>
      <c r="Z46" s="27">
        <f t="shared" si="20"/>
        <v>21</v>
      </c>
      <c r="AA46" s="17">
        <f t="shared" si="21"/>
        <v>21</v>
      </c>
      <c r="AB46" s="24">
        <f t="shared" si="22"/>
        <v>235</v>
      </c>
    </row>
    <row r="47" spans="1:28" ht="15" customHeight="1" x14ac:dyDescent="0.25">
      <c r="A47" s="28">
        <v>1000</v>
      </c>
      <c r="B47" s="28">
        <v>214</v>
      </c>
      <c r="C47" s="25">
        <v>4.45</v>
      </c>
      <c r="D47" s="25">
        <v>270.85000000000002</v>
      </c>
      <c r="E47" s="25">
        <v>211.03</v>
      </c>
      <c r="F47" s="25">
        <f t="shared" si="13"/>
        <v>156.83333333333334</v>
      </c>
      <c r="G47" s="25">
        <v>0</v>
      </c>
      <c r="H47" s="25">
        <f t="shared" si="14"/>
        <v>287.83333333333331</v>
      </c>
      <c r="I47" s="25">
        <v>0</v>
      </c>
      <c r="J47" s="29">
        <f t="shared" si="23"/>
        <v>1</v>
      </c>
      <c r="K47" s="29">
        <f t="shared" si="24"/>
        <v>1</v>
      </c>
      <c r="L47" s="29">
        <f t="shared" si="25"/>
        <v>1</v>
      </c>
      <c r="M47" s="29">
        <f t="shared" ca="1" si="15"/>
        <v>0</v>
      </c>
      <c r="N47" s="9"/>
      <c r="O47" s="9"/>
      <c r="P47" s="7"/>
      <c r="Q47" s="7"/>
      <c r="T47" s="20">
        <v>0</v>
      </c>
      <c r="U47" s="31">
        <f t="shared" si="16"/>
        <v>-214</v>
      </c>
      <c r="V47" s="27">
        <f t="shared" si="17"/>
        <v>-214</v>
      </c>
      <c r="W47" s="27"/>
      <c r="X47" s="27">
        <f t="shared" si="18"/>
        <v>235.23835501468739</v>
      </c>
      <c r="Y47" s="27">
        <f t="shared" si="19"/>
        <v>21.238355014687386</v>
      </c>
      <c r="Z47" s="27">
        <f t="shared" si="20"/>
        <v>21</v>
      </c>
      <c r="AA47" s="17">
        <f t="shared" si="21"/>
        <v>21</v>
      </c>
      <c r="AB47" s="24">
        <f t="shared" si="22"/>
        <v>235</v>
      </c>
    </row>
    <row r="48" spans="1:28" ht="15" customHeight="1" x14ac:dyDescent="0.25">
      <c r="A48" s="28">
        <v>1202</v>
      </c>
      <c r="B48" s="28">
        <v>214</v>
      </c>
      <c r="C48" s="25">
        <v>5.34</v>
      </c>
      <c r="D48" s="25">
        <v>270.95999999999998</v>
      </c>
      <c r="E48" s="25">
        <v>211.03</v>
      </c>
      <c r="F48" s="25">
        <f t="shared" si="13"/>
        <v>147.80000000000001</v>
      </c>
      <c r="G48" s="25">
        <v>0</v>
      </c>
      <c r="H48" s="25">
        <f t="shared" si="14"/>
        <v>345.4</v>
      </c>
      <c r="I48" s="25">
        <v>0</v>
      </c>
      <c r="J48" s="29">
        <f t="shared" si="23"/>
        <v>1</v>
      </c>
      <c r="K48" s="29">
        <f t="shared" si="24"/>
        <v>1</v>
      </c>
      <c r="L48" s="29">
        <f t="shared" si="25"/>
        <v>1</v>
      </c>
      <c r="M48" s="29">
        <f t="shared" ca="1" si="15"/>
        <v>0</v>
      </c>
      <c r="N48" s="9"/>
      <c r="O48" s="9"/>
      <c r="P48" s="7"/>
      <c r="Q48" s="7"/>
      <c r="T48" s="20">
        <v>0</v>
      </c>
      <c r="U48" s="31">
        <f t="shared" si="16"/>
        <v>-214</v>
      </c>
      <c r="V48" s="27">
        <f t="shared" si="17"/>
        <v>-214</v>
      </c>
      <c r="W48" s="27"/>
      <c r="X48" s="27">
        <f t="shared" si="18"/>
        <v>235.23835501468739</v>
      </c>
      <c r="Y48" s="27">
        <f t="shared" si="19"/>
        <v>21.238355014687386</v>
      </c>
      <c r="Z48" s="27">
        <f t="shared" si="20"/>
        <v>21</v>
      </c>
      <c r="AA48" s="17">
        <f t="shared" si="21"/>
        <v>21</v>
      </c>
      <c r="AB48" s="24">
        <f t="shared" si="22"/>
        <v>235</v>
      </c>
    </row>
    <row r="49" spans="1:28" ht="15" customHeight="1" x14ac:dyDescent="0.25">
      <c r="A49" s="28">
        <v>1402</v>
      </c>
      <c r="B49" s="28">
        <v>214</v>
      </c>
      <c r="C49" s="25">
        <v>6.23</v>
      </c>
      <c r="D49" s="25">
        <v>271.08</v>
      </c>
      <c r="E49" s="25">
        <v>211.03</v>
      </c>
      <c r="F49" s="25">
        <f t="shared" si="13"/>
        <v>134.75</v>
      </c>
      <c r="G49" s="25">
        <v>0</v>
      </c>
      <c r="H49" s="25">
        <f t="shared" si="14"/>
        <v>431.75</v>
      </c>
      <c r="I49" s="25">
        <v>0</v>
      </c>
      <c r="J49" s="29">
        <f t="shared" si="23"/>
        <v>1</v>
      </c>
      <c r="K49" s="29">
        <f t="shared" si="24"/>
        <v>1</v>
      </c>
      <c r="L49" s="29">
        <f t="shared" si="25"/>
        <v>1</v>
      </c>
      <c r="M49" s="29">
        <f t="shared" ca="1" si="15"/>
        <v>0</v>
      </c>
      <c r="N49" s="9"/>
      <c r="O49" s="9"/>
      <c r="P49" s="7"/>
      <c r="Q49" s="7"/>
      <c r="T49" s="20">
        <v>0</v>
      </c>
      <c r="U49" s="31">
        <f t="shared" si="16"/>
        <v>-214</v>
      </c>
      <c r="V49" s="27">
        <f t="shared" si="17"/>
        <v>-214</v>
      </c>
      <c r="W49" s="27"/>
      <c r="X49" s="27">
        <f t="shared" si="18"/>
        <v>235.23835501468739</v>
      </c>
      <c r="Y49" s="27">
        <f t="shared" si="19"/>
        <v>21.238355014687386</v>
      </c>
      <c r="Z49" s="27">
        <f t="shared" si="20"/>
        <v>21</v>
      </c>
      <c r="AA49" s="17">
        <f t="shared" si="21"/>
        <v>21</v>
      </c>
      <c r="AB49" s="24">
        <f t="shared" si="22"/>
        <v>235</v>
      </c>
    </row>
    <row r="50" spans="1:28" ht="15" customHeight="1" x14ac:dyDescent="0.25">
      <c r="A50" s="28">
        <v>1604</v>
      </c>
      <c r="B50" s="28">
        <v>214</v>
      </c>
      <c r="C50" s="25">
        <v>7.13</v>
      </c>
      <c r="D50" s="25">
        <v>271.22000000000003</v>
      </c>
      <c r="E50" s="25">
        <v>211.03</v>
      </c>
      <c r="F50" s="25">
        <f t="shared" si="13"/>
        <v>112.33333333333333</v>
      </c>
      <c r="G50" s="25">
        <v>0</v>
      </c>
      <c r="H50" s="25">
        <f t="shared" si="14"/>
        <v>575.66666666666663</v>
      </c>
      <c r="I50" s="25">
        <v>0</v>
      </c>
      <c r="J50" s="29">
        <f t="shared" si="23"/>
        <v>1</v>
      </c>
      <c r="K50" s="29">
        <f t="shared" si="24"/>
        <v>1</v>
      </c>
      <c r="L50" s="29">
        <f t="shared" si="25"/>
        <v>1</v>
      </c>
      <c r="M50" s="29">
        <f t="shared" ca="1" si="15"/>
        <v>1</v>
      </c>
      <c r="N50" s="9"/>
      <c r="O50" s="9"/>
      <c r="P50" s="7"/>
      <c r="Q50" s="7"/>
      <c r="T50" s="20">
        <v>0</v>
      </c>
      <c r="U50" s="31">
        <f t="shared" si="16"/>
        <v>-214</v>
      </c>
      <c r="V50" s="27">
        <f t="shared" si="17"/>
        <v>-214</v>
      </c>
      <c r="W50" s="27"/>
      <c r="X50" s="27">
        <f t="shared" si="18"/>
        <v>235.23835501468739</v>
      </c>
      <c r="Y50" s="27">
        <f t="shared" si="19"/>
        <v>21.238355014687386</v>
      </c>
      <c r="Z50" s="27">
        <f t="shared" si="20"/>
        <v>21</v>
      </c>
      <c r="AA50" s="17">
        <f t="shared" si="21"/>
        <v>21</v>
      </c>
      <c r="AB50" s="24">
        <f t="shared" si="22"/>
        <v>235</v>
      </c>
    </row>
    <row r="51" spans="1:28" ht="15" customHeight="1" x14ac:dyDescent="0.25">
      <c r="A51" s="28">
        <v>1716</v>
      </c>
      <c r="B51" s="28">
        <v>214</v>
      </c>
      <c r="C51" s="25">
        <v>7.63</v>
      </c>
      <c r="D51" s="25">
        <v>271.37</v>
      </c>
      <c r="E51" s="25">
        <v>211.03</v>
      </c>
      <c r="F51" s="25">
        <f t="shared" si="13"/>
        <v>112.5</v>
      </c>
      <c r="G51" s="25">
        <v>0</v>
      </c>
      <c r="H51" s="25">
        <f t="shared" si="14"/>
        <v>863.5</v>
      </c>
      <c r="I51" s="25">
        <v>0</v>
      </c>
      <c r="J51" s="29">
        <f t="shared" si="23"/>
        <v>1</v>
      </c>
      <c r="K51" s="29">
        <f t="shared" si="24"/>
        <v>1</v>
      </c>
      <c r="L51" s="29">
        <f t="shared" si="25"/>
        <v>1</v>
      </c>
      <c r="M51" s="29">
        <f t="shared" ca="1" si="15"/>
        <v>0</v>
      </c>
      <c r="N51" s="9"/>
      <c r="O51" s="9"/>
      <c r="P51" s="7"/>
      <c r="Q51" s="7"/>
      <c r="T51" s="20">
        <v>0</v>
      </c>
      <c r="U51" s="31">
        <f t="shared" si="16"/>
        <v>-214</v>
      </c>
      <c r="V51" s="27">
        <f t="shared" si="17"/>
        <v>-214</v>
      </c>
      <c r="W51" s="27"/>
      <c r="X51" s="27">
        <f t="shared" si="18"/>
        <v>235.23835501468739</v>
      </c>
      <c r="Y51" s="27">
        <f t="shared" si="19"/>
        <v>21.238355014687386</v>
      </c>
      <c r="Z51" s="27">
        <f t="shared" si="20"/>
        <v>21</v>
      </c>
      <c r="AA51" s="17">
        <f t="shared" si="21"/>
        <v>21</v>
      </c>
      <c r="AB51" s="24">
        <f t="shared" si="22"/>
        <v>235</v>
      </c>
    </row>
    <row r="52" spans="1:28" ht="15" customHeight="1" x14ac:dyDescent="0.25">
      <c r="A52" s="28">
        <v>1828</v>
      </c>
      <c r="B52" s="28">
        <v>214</v>
      </c>
      <c r="C52" s="25">
        <v>8.1300000000000008</v>
      </c>
      <c r="D52" s="25">
        <v>271.52999999999997</v>
      </c>
      <c r="E52" s="25">
        <v>211.03</v>
      </c>
      <c r="F52" s="25">
        <f t="shared" si="13"/>
        <v>113</v>
      </c>
      <c r="G52" s="25">
        <v>0</v>
      </c>
      <c r="H52" s="25">
        <f t="shared" si="14"/>
        <v>1727</v>
      </c>
      <c r="I52" s="25">
        <v>0</v>
      </c>
      <c r="J52" s="29">
        <f t="shared" si="23"/>
        <v>1</v>
      </c>
      <c r="K52" s="29">
        <f t="shared" si="24"/>
        <v>1</v>
      </c>
      <c r="L52" s="29">
        <f t="shared" si="25"/>
        <v>1</v>
      </c>
      <c r="M52" s="29">
        <f t="shared" ca="1" si="15"/>
        <v>0</v>
      </c>
      <c r="N52" s="9"/>
      <c r="O52" s="9"/>
      <c r="P52" s="7"/>
      <c r="Q52" s="7"/>
      <c r="T52" s="20">
        <v>0</v>
      </c>
      <c r="U52" s="31">
        <f t="shared" si="16"/>
        <v>-214</v>
      </c>
      <c r="V52" s="27">
        <f t="shared" si="17"/>
        <v>-214</v>
      </c>
      <c r="W52" s="27"/>
      <c r="X52" s="27">
        <f t="shared" si="18"/>
        <v>235.23835501468739</v>
      </c>
      <c r="Y52" s="27">
        <f t="shared" si="19"/>
        <v>21.238355014687386</v>
      </c>
      <c r="Z52" s="27">
        <f t="shared" si="20"/>
        <v>21</v>
      </c>
      <c r="AA52" s="17">
        <f t="shared" si="21"/>
        <v>21</v>
      </c>
      <c r="AB52" s="24">
        <f t="shared" si="22"/>
        <v>235</v>
      </c>
    </row>
    <row r="53" spans="1:28" ht="15" customHeight="1" x14ac:dyDescent="0.25">
      <c r="A53" s="40">
        <v>1941</v>
      </c>
      <c r="B53" s="28">
        <v>214</v>
      </c>
      <c r="C53" s="25">
        <v>8.6300000000000008</v>
      </c>
      <c r="D53" s="25">
        <v>271.7</v>
      </c>
      <c r="E53" s="25">
        <v>211.03</v>
      </c>
      <c r="F53" s="39">
        <v>0</v>
      </c>
      <c r="G53" s="39">
        <v>0</v>
      </c>
      <c r="H53" s="39">
        <v>0</v>
      </c>
      <c r="I53" s="39">
        <v>0</v>
      </c>
      <c r="J53" s="29">
        <f t="shared" si="23"/>
        <v>1</v>
      </c>
      <c r="K53" s="29">
        <f t="shared" si="24"/>
        <v>1</v>
      </c>
      <c r="L53" s="29">
        <f t="shared" si="25"/>
        <v>1</v>
      </c>
      <c r="M53" s="29">
        <f t="shared" ca="1" si="15"/>
        <v>0</v>
      </c>
      <c r="N53" s="9"/>
      <c r="O53" s="9"/>
      <c r="P53" s="7"/>
      <c r="Q53" s="7"/>
      <c r="T53" s="20">
        <v>0</v>
      </c>
      <c r="U53" s="31">
        <f t="shared" si="16"/>
        <v>-214</v>
      </c>
      <c r="V53" s="27">
        <f t="shared" si="17"/>
        <v>-214</v>
      </c>
      <c r="W53" s="27"/>
      <c r="X53" s="27">
        <f t="shared" si="18"/>
        <v>235.23835501468739</v>
      </c>
      <c r="Y53" s="27">
        <f t="shared" si="19"/>
        <v>21.238355014687386</v>
      </c>
      <c r="Z53" s="27">
        <f t="shared" si="20"/>
        <v>21</v>
      </c>
      <c r="AA53" s="17">
        <f t="shared" si="21"/>
        <v>21</v>
      </c>
      <c r="AB53" s="24">
        <f t="shared" si="22"/>
        <v>235</v>
      </c>
    </row>
    <row r="54" spans="1:28" ht="15" customHeight="1" x14ac:dyDescent="0.25">
      <c r="A54" s="28">
        <v>1776</v>
      </c>
      <c r="B54" s="28">
        <v>214</v>
      </c>
      <c r="C54" s="25">
        <v>7.89</v>
      </c>
      <c r="D54" s="25">
        <v>271.86</v>
      </c>
      <c r="E54" s="25">
        <v>211.03</v>
      </c>
      <c r="F54" s="25">
        <v>0</v>
      </c>
      <c r="G54" s="25">
        <f t="shared" ref="G54:G95" si="26">($A$53-A54)/(ROW(A54)-ROW($A$53))</f>
        <v>165</v>
      </c>
      <c r="H54" s="25">
        <v>0</v>
      </c>
      <c r="I54" s="25">
        <f t="shared" ref="I54:I95" si="27">($A$53-B54)/(ROW(B54)-ROW($A$53))</f>
        <v>1727</v>
      </c>
      <c r="J54" s="29">
        <f t="shared" si="23"/>
        <v>1</v>
      </c>
      <c r="K54" s="29">
        <f t="shared" si="24"/>
        <v>1</v>
      </c>
      <c r="L54" s="29">
        <f t="shared" si="25"/>
        <v>1</v>
      </c>
      <c r="M54" s="29">
        <f t="shared" ca="1" si="15"/>
        <v>0</v>
      </c>
      <c r="N54" s="9"/>
      <c r="O54" s="9"/>
      <c r="P54" s="7"/>
      <c r="Q54" s="7"/>
      <c r="T54" s="20">
        <v>0</v>
      </c>
      <c r="U54" s="31">
        <f t="shared" si="16"/>
        <v>-214</v>
      </c>
      <c r="V54" s="27">
        <f t="shared" si="17"/>
        <v>-214</v>
      </c>
      <c r="W54" s="27"/>
      <c r="X54" s="27">
        <f t="shared" si="18"/>
        <v>235.23835501468739</v>
      </c>
      <c r="Y54" s="27">
        <f t="shared" si="19"/>
        <v>21.238355014687386</v>
      </c>
      <c r="Z54" s="27">
        <f t="shared" si="20"/>
        <v>21</v>
      </c>
      <c r="AA54" s="17">
        <f t="shared" si="21"/>
        <v>21</v>
      </c>
      <c r="AB54" s="24">
        <f t="shared" si="22"/>
        <v>235</v>
      </c>
    </row>
    <row r="55" spans="1:28" ht="15" customHeight="1" x14ac:dyDescent="0.25">
      <c r="A55" s="28">
        <v>1611</v>
      </c>
      <c r="B55" s="28">
        <v>214</v>
      </c>
      <c r="C55" s="25">
        <v>7.16</v>
      </c>
      <c r="D55" s="25">
        <v>272</v>
      </c>
      <c r="E55" s="25">
        <v>211.03</v>
      </c>
      <c r="F55" s="25">
        <v>0</v>
      </c>
      <c r="G55" s="25">
        <f t="shared" si="26"/>
        <v>165</v>
      </c>
      <c r="H55" s="25">
        <v>0</v>
      </c>
      <c r="I55" s="25">
        <f t="shared" si="27"/>
        <v>863.5</v>
      </c>
      <c r="J55" s="29">
        <f t="shared" si="23"/>
        <v>1</v>
      </c>
      <c r="K55" s="29">
        <f t="shared" si="24"/>
        <v>1</v>
      </c>
      <c r="L55" s="29">
        <f t="shared" si="25"/>
        <v>1</v>
      </c>
      <c r="M55" s="29">
        <f t="shared" ca="1" si="15"/>
        <v>0</v>
      </c>
      <c r="N55" s="9"/>
      <c r="O55" s="9"/>
      <c r="P55" s="7"/>
      <c r="Q55" s="7"/>
      <c r="T55" s="20">
        <v>0</v>
      </c>
      <c r="U55" s="31">
        <f t="shared" si="16"/>
        <v>-214</v>
      </c>
      <c r="V55" s="27">
        <f t="shared" si="17"/>
        <v>-214</v>
      </c>
      <c r="W55" s="27"/>
      <c r="X55" s="27">
        <f t="shared" si="18"/>
        <v>235.23835501468739</v>
      </c>
      <c r="Y55" s="27">
        <f t="shared" si="19"/>
        <v>21.238355014687386</v>
      </c>
      <c r="Z55" s="27">
        <f t="shared" si="20"/>
        <v>21</v>
      </c>
      <c r="AA55" s="17">
        <f t="shared" si="21"/>
        <v>21</v>
      </c>
      <c r="AB55" s="24">
        <f t="shared" si="22"/>
        <v>235</v>
      </c>
    </row>
    <row r="56" spans="1:28" ht="15" customHeight="1" x14ac:dyDescent="0.25">
      <c r="A56" s="28">
        <v>1444</v>
      </c>
      <c r="B56" s="28">
        <v>214</v>
      </c>
      <c r="C56" s="25">
        <v>6.42</v>
      </c>
      <c r="D56" s="25">
        <v>272.12</v>
      </c>
      <c r="E56" s="25">
        <v>211.03</v>
      </c>
      <c r="F56" s="25">
        <v>0</v>
      </c>
      <c r="G56" s="25">
        <f t="shared" si="26"/>
        <v>165.66666666666666</v>
      </c>
      <c r="H56" s="25">
        <v>0</v>
      </c>
      <c r="I56" s="25">
        <f t="shared" si="27"/>
        <v>575.66666666666663</v>
      </c>
      <c r="J56" s="29">
        <f t="shared" si="23"/>
        <v>1</v>
      </c>
      <c r="K56" s="29">
        <f t="shared" si="24"/>
        <v>1</v>
      </c>
      <c r="L56" s="29">
        <f t="shared" si="25"/>
        <v>1</v>
      </c>
      <c r="M56" s="29">
        <f t="shared" ca="1" si="15"/>
        <v>1</v>
      </c>
      <c r="N56" s="9"/>
      <c r="O56" s="9"/>
      <c r="P56" s="7"/>
      <c r="Q56" s="7"/>
      <c r="T56" s="20">
        <v>0</v>
      </c>
      <c r="U56" s="31">
        <f t="shared" si="16"/>
        <v>-214</v>
      </c>
      <c r="V56" s="27">
        <f t="shared" si="17"/>
        <v>-214</v>
      </c>
      <c r="W56" s="27"/>
      <c r="X56" s="27">
        <f t="shared" si="18"/>
        <v>235.23835501468739</v>
      </c>
      <c r="Y56" s="27">
        <f t="shared" si="19"/>
        <v>21.238355014687386</v>
      </c>
      <c r="Z56" s="27">
        <f t="shared" si="20"/>
        <v>21</v>
      </c>
      <c r="AA56" s="17">
        <f t="shared" si="21"/>
        <v>21</v>
      </c>
      <c r="AB56" s="24">
        <f t="shared" si="22"/>
        <v>235</v>
      </c>
    </row>
    <row r="57" spans="1:28" ht="15" customHeight="1" x14ac:dyDescent="0.25">
      <c r="A57" s="28">
        <v>1402</v>
      </c>
      <c r="B57" s="28">
        <v>214</v>
      </c>
      <c r="C57" s="25">
        <v>6.23</v>
      </c>
      <c r="D57" s="25">
        <v>272.24</v>
      </c>
      <c r="E57" s="25">
        <v>211.03</v>
      </c>
      <c r="F57" s="25">
        <v>0</v>
      </c>
      <c r="G57" s="25">
        <f t="shared" si="26"/>
        <v>134.75</v>
      </c>
      <c r="H57" s="25">
        <v>0</v>
      </c>
      <c r="I57" s="25">
        <f t="shared" si="27"/>
        <v>431.75</v>
      </c>
      <c r="J57" s="29">
        <f t="shared" si="23"/>
        <v>1</v>
      </c>
      <c r="K57" s="29">
        <f t="shared" si="24"/>
        <v>1</v>
      </c>
      <c r="L57" s="29">
        <f t="shared" si="25"/>
        <v>1</v>
      </c>
      <c r="M57" s="29">
        <f t="shared" ca="1" si="15"/>
        <v>0</v>
      </c>
      <c r="N57" s="9"/>
      <c r="O57" s="9"/>
      <c r="P57" s="7"/>
      <c r="Q57" s="7"/>
      <c r="T57" s="20">
        <v>0</v>
      </c>
      <c r="U57" s="31">
        <f t="shared" si="16"/>
        <v>-214</v>
      </c>
      <c r="V57" s="27">
        <f t="shared" si="17"/>
        <v>-214</v>
      </c>
      <c r="W57" s="27"/>
      <c r="X57" s="27">
        <f t="shared" si="18"/>
        <v>235.23835501468739</v>
      </c>
      <c r="Y57" s="27">
        <f t="shared" si="19"/>
        <v>21.238355014687386</v>
      </c>
      <c r="Z57" s="27">
        <f t="shared" si="20"/>
        <v>21</v>
      </c>
      <c r="AA57" s="17">
        <f t="shared" si="21"/>
        <v>21</v>
      </c>
      <c r="AB57" s="24">
        <f t="shared" si="22"/>
        <v>235</v>
      </c>
    </row>
    <row r="58" spans="1:28" ht="15" customHeight="1" x14ac:dyDescent="0.25">
      <c r="A58" s="28">
        <v>1360</v>
      </c>
      <c r="B58" s="28">
        <v>760</v>
      </c>
      <c r="C58" s="25">
        <v>6.05</v>
      </c>
      <c r="D58" s="25">
        <v>272.3</v>
      </c>
      <c r="E58" s="25">
        <v>211.95</v>
      </c>
      <c r="F58" s="25">
        <v>0</v>
      </c>
      <c r="G58" s="25">
        <f t="shared" si="26"/>
        <v>116.2</v>
      </c>
      <c r="H58" s="25">
        <v>0</v>
      </c>
      <c r="I58" s="25">
        <f t="shared" si="27"/>
        <v>236.2</v>
      </c>
      <c r="J58" s="29">
        <f t="shared" si="23"/>
        <v>0</v>
      </c>
      <c r="K58" s="29">
        <f t="shared" si="24"/>
        <v>1</v>
      </c>
      <c r="L58" s="29">
        <f t="shared" si="25"/>
        <v>1</v>
      </c>
      <c r="M58" s="29">
        <f t="shared" ca="1" si="15"/>
        <v>0</v>
      </c>
      <c r="N58" s="9"/>
      <c r="O58" s="9"/>
      <c r="P58" s="7"/>
      <c r="Q58" s="7"/>
      <c r="T58" s="20">
        <v>0</v>
      </c>
      <c r="U58" s="31">
        <f t="shared" si="16"/>
        <v>-760</v>
      </c>
      <c r="V58" s="27">
        <f t="shared" si="17"/>
        <v>-760</v>
      </c>
      <c r="W58" s="27"/>
      <c r="X58" s="27">
        <f t="shared" si="18"/>
        <v>835.42593369702058</v>
      </c>
      <c r="Y58" s="27">
        <f t="shared" si="19"/>
        <v>75.425933697020582</v>
      </c>
      <c r="Z58" s="27">
        <f t="shared" si="20"/>
        <v>75</v>
      </c>
      <c r="AA58" s="17">
        <f t="shared" si="21"/>
        <v>75</v>
      </c>
      <c r="AB58" s="24">
        <f t="shared" si="22"/>
        <v>835</v>
      </c>
    </row>
    <row r="59" spans="1:28" ht="15" customHeight="1" x14ac:dyDescent="0.25">
      <c r="A59" s="28">
        <v>1318</v>
      </c>
      <c r="B59" s="28">
        <v>1318</v>
      </c>
      <c r="C59" s="25">
        <v>5.86</v>
      </c>
      <c r="D59" s="25">
        <v>272.3</v>
      </c>
      <c r="E59" s="25">
        <v>212.36</v>
      </c>
      <c r="F59" s="25">
        <v>0</v>
      </c>
      <c r="G59" s="25">
        <f t="shared" si="26"/>
        <v>103.83333333333333</v>
      </c>
      <c r="H59" s="25">
        <v>0</v>
      </c>
      <c r="I59" s="25">
        <f t="shared" si="27"/>
        <v>103.83333333333333</v>
      </c>
      <c r="J59" s="29">
        <f t="shared" si="23"/>
        <v>0</v>
      </c>
      <c r="K59" s="29">
        <f t="shared" si="24"/>
        <v>1</v>
      </c>
      <c r="L59" s="29">
        <f t="shared" si="25"/>
        <v>1</v>
      </c>
      <c r="M59" s="29">
        <f t="shared" ca="1" si="15"/>
        <v>0</v>
      </c>
      <c r="N59" s="9"/>
      <c r="O59" s="9"/>
      <c r="P59" s="7"/>
      <c r="Q59" s="7"/>
      <c r="T59" s="20">
        <v>0</v>
      </c>
      <c r="U59" s="31">
        <f t="shared" si="16"/>
        <v>-1318</v>
      </c>
      <c r="V59" s="27">
        <f t="shared" si="17"/>
        <v>-1318</v>
      </c>
      <c r="W59" s="27"/>
      <c r="X59" s="27">
        <f t="shared" si="18"/>
        <v>1448.8044481745699</v>
      </c>
      <c r="Y59" s="27">
        <f t="shared" si="19"/>
        <v>130.80444817456987</v>
      </c>
      <c r="Z59" s="27">
        <f t="shared" si="20"/>
        <v>131</v>
      </c>
      <c r="AA59" s="17">
        <f t="shared" si="21"/>
        <v>131</v>
      </c>
      <c r="AB59" s="24">
        <f t="shared" si="22"/>
        <v>1449</v>
      </c>
    </row>
    <row r="60" spans="1:28" ht="15" customHeight="1" x14ac:dyDescent="0.25">
      <c r="A60" s="28">
        <v>1269</v>
      </c>
      <c r="B60" s="28">
        <v>1269</v>
      </c>
      <c r="C60" s="25">
        <v>5.64</v>
      </c>
      <c r="D60" s="25">
        <v>272.3</v>
      </c>
      <c r="E60" s="25">
        <v>212.34</v>
      </c>
      <c r="F60" s="25">
        <v>0</v>
      </c>
      <c r="G60" s="25">
        <f t="shared" si="26"/>
        <v>96</v>
      </c>
      <c r="H60" s="25">
        <v>0</v>
      </c>
      <c r="I60" s="25">
        <f t="shared" si="27"/>
        <v>96</v>
      </c>
      <c r="J60" s="29">
        <f t="shared" si="23"/>
        <v>1</v>
      </c>
      <c r="K60" s="29">
        <f t="shared" si="24"/>
        <v>1</v>
      </c>
      <c r="L60" s="29">
        <f t="shared" si="25"/>
        <v>1</v>
      </c>
      <c r="M60" s="29">
        <f t="shared" ca="1" si="15"/>
        <v>0</v>
      </c>
      <c r="N60" s="9"/>
      <c r="O60" s="9"/>
      <c r="P60" s="7"/>
      <c r="Q60" s="7"/>
      <c r="T60" s="20">
        <v>0</v>
      </c>
      <c r="U60" s="31">
        <f t="shared" si="16"/>
        <v>-1269</v>
      </c>
      <c r="V60" s="27">
        <f t="shared" si="17"/>
        <v>-1269</v>
      </c>
      <c r="W60" s="27"/>
      <c r="X60" s="27">
        <f t="shared" si="18"/>
        <v>1394.9414603441041</v>
      </c>
      <c r="Y60" s="27">
        <f t="shared" si="19"/>
        <v>125.94146034410414</v>
      </c>
      <c r="Z60" s="27">
        <f t="shared" si="20"/>
        <v>126</v>
      </c>
      <c r="AA60" s="17">
        <f t="shared" si="21"/>
        <v>126</v>
      </c>
      <c r="AB60" s="24">
        <f t="shared" si="22"/>
        <v>1395</v>
      </c>
    </row>
    <row r="61" spans="1:28" ht="15" customHeight="1" x14ac:dyDescent="0.25">
      <c r="A61" s="28">
        <v>1220</v>
      </c>
      <c r="B61" s="28">
        <v>1220</v>
      </c>
      <c r="C61" s="25">
        <v>5.42</v>
      </c>
      <c r="D61" s="25">
        <v>272.3</v>
      </c>
      <c r="E61" s="25">
        <v>212.33</v>
      </c>
      <c r="F61" s="25">
        <v>0</v>
      </c>
      <c r="G61" s="25">
        <f t="shared" si="26"/>
        <v>90.125</v>
      </c>
      <c r="H61" s="25">
        <v>0</v>
      </c>
      <c r="I61" s="25">
        <f t="shared" si="27"/>
        <v>90.125</v>
      </c>
      <c r="J61" s="29">
        <f t="shared" si="23"/>
        <v>1</v>
      </c>
      <c r="K61" s="29">
        <f t="shared" si="24"/>
        <v>1</v>
      </c>
      <c r="L61" s="29">
        <f t="shared" si="25"/>
        <v>1</v>
      </c>
      <c r="M61" s="29">
        <f t="shared" ca="1" si="15"/>
        <v>0</v>
      </c>
      <c r="N61" s="9"/>
      <c r="O61" s="9"/>
      <c r="P61" s="7"/>
      <c r="Q61" s="7"/>
      <c r="T61" s="20">
        <v>0</v>
      </c>
      <c r="U61" s="31">
        <f t="shared" si="16"/>
        <v>-1220</v>
      </c>
      <c r="V61" s="27">
        <f t="shared" si="17"/>
        <v>-1220</v>
      </c>
      <c r="W61" s="27"/>
      <c r="X61" s="27">
        <f t="shared" si="18"/>
        <v>1341.0784725136382</v>
      </c>
      <c r="Y61" s="27">
        <f t="shared" si="19"/>
        <v>121.07847251363819</v>
      </c>
      <c r="Z61" s="27">
        <f t="shared" si="20"/>
        <v>121</v>
      </c>
      <c r="AA61" s="17">
        <f t="shared" si="21"/>
        <v>121</v>
      </c>
      <c r="AB61" s="24">
        <f t="shared" si="22"/>
        <v>1341</v>
      </c>
    </row>
    <row r="62" spans="1:28" ht="15" customHeight="1" x14ac:dyDescent="0.25">
      <c r="A62" s="28">
        <v>1168</v>
      </c>
      <c r="B62" s="28">
        <v>1168</v>
      </c>
      <c r="C62" s="25">
        <v>5.19</v>
      </c>
      <c r="D62" s="25">
        <v>272.3</v>
      </c>
      <c r="E62" s="25">
        <v>212.31</v>
      </c>
      <c r="F62" s="25">
        <v>0</v>
      </c>
      <c r="G62" s="25">
        <f t="shared" si="26"/>
        <v>85.888888888888886</v>
      </c>
      <c r="H62" s="25">
        <v>0</v>
      </c>
      <c r="I62" s="25">
        <f t="shared" si="27"/>
        <v>85.888888888888886</v>
      </c>
      <c r="J62" s="29">
        <f t="shared" si="23"/>
        <v>0</v>
      </c>
      <c r="K62" s="29">
        <f t="shared" si="24"/>
        <v>-1</v>
      </c>
      <c r="L62" s="29">
        <f t="shared" si="25"/>
        <v>0</v>
      </c>
      <c r="M62" s="29">
        <f t="shared" ca="1" si="15"/>
        <v>0</v>
      </c>
      <c r="N62" s="9"/>
      <c r="O62" s="9"/>
      <c r="P62" s="7"/>
      <c r="Q62" s="7"/>
      <c r="T62" s="20">
        <v>0</v>
      </c>
      <c r="U62" s="31">
        <f t="shared" si="16"/>
        <v>-1168</v>
      </c>
      <c r="V62" s="27">
        <f t="shared" si="17"/>
        <v>-1168</v>
      </c>
      <c r="W62" s="27"/>
      <c r="X62" s="27">
        <f t="shared" si="18"/>
        <v>1283.9177507343684</v>
      </c>
      <c r="Y62" s="27">
        <f t="shared" si="19"/>
        <v>115.91775073436838</v>
      </c>
      <c r="Z62" s="27">
        <f t="shared" si="20"/>
        <v>116</v>
      </c>
      <c r="AA62" s="17">
        <f t="shared" si="21"/>
        <v>116</v>
      </c>
      <c r="AB62" s="24">
        <f t="shared" si="22"/>
        <v>1284</v>
      </c>
    </row>
    <row r="63" spans="1:28" ht="15" customHeight="1" x14ac:dyDescent="0.25">
      <c r="A63" s="28">
        <v>1168</v>
      </c>
      <c r="B63" s="28">
        <v>1168</v>
      </c>
      <c r="C63" s="25">
        <v>5.19</v>
      </c>
      <c r="D63" s="25">
        <v>272.3</v>
      </c>
      <c r="E63" s="25">
        <v>212.31</v>
      </c>
      <c r="F63" s="25">
        <v>0</v>
      </c>
      <c r="G63" s="25">
        <f t="shared" si="26"/>
        <v>77.3</v>
      </c>
      <c r="H63" s="25">
        <v>0</v>
      </c>
      <c r="I63" s="25">
        <f t="shared" si="27"/>
        <v>77.3</v>
      </c>
      <c r="J63" s="29">
        <f t="shared" si="23"/>
        <v>1</v>
      </c>
      <c r="K63" s="29">
        <f t="shared" si="24"/>
        <v>1</v>
      </c>
      <c r="L63" s="29">
        <f t="shared" si="25"/>
        <v>0</v>
      </c>
      <c r="M63" s="29">
        <f t="shared" ca="1" si="15"/>
        <v>1</v>
      </c>
      <c r="N63" s="9"/>
      <c r="O63" s="9"/>
      <c r="P63" s="7"/>
      <c r="Q63" s="7"/>
      <c r="T63" s="20">
        <v>0</v>
      </c>
      <c r="U63" s="31">
        <f t="shared" si="16"/>
        <v>-1168</v>
      </c>
      <c r="V63" s="27">
        <f t="shared" si="17"/>
        <v>-1168</v>
      </c>
      <c r="W63" s="27"/>
      <c r="X63" s="27">
        <f t="shared" si="18"/>
        <v>1283.9177507343684</v>
      </c>
      <c r="Y63" s="27">
        <f t="shared" si="19"/>
        <v>115.91775073436838</v>
      </c>
      <c r="Z63" s="27">
        <f t="shared" si="20"/>
        <v>116</v>
      </c>
      <c r="AA63" s="17">
        <f t="shared" si="21"/>
        <v>116</v>
      </c>
      <c r="AB63" s="24">
        <f t="shared" si="22"/>
        <v>1284</v>
      </c>
    </row>
    <row r="64" spans="1:28" ht="15" customHeight="1" x14ac:dyDescent="0.25">
      <c r="A64" s="28">
        <v>1168</v>
      </c>
      <c r="B64" s="28">
        <v>1168</v>
      </c>
      <c r="C64" s="25">
        <v>5.19</v>
      </c>
      <c r="D64" s="25">
        <v>272.3</v>
      </c>
      <c r="E64" s="25">
        <v>212.31</v>
      </c>
      <c r="F64" s="25">
        <v>0</v>
      </c>
      <c r="G64" s="25">
        <f t="shared" si="26"/>
        <v>70.272727272727266</v>
      </c>
      <c r="H64" s="25">
        <v>0</v>
      </c>
      <c r="I64" s="25">
        <f t="shared" si="27"/>
        <v>70.272727272727266</v>
      </c>
      <c r="J64" s="29">
        <f t="shared" si="23"/>
        <v>1</v>
      </c>
      <c r="K64" s="29">
        <f t="shared" si="24"/>
        <v>1</v>
      </c>
      <c r="L64" s="29">
        <f t="shared" si="25"/>
        <v>0</v>
      </c>
      <c r="M64" s="29">
        <f t="shared" ca="1" si="15"/>
        <v>0</v>
      </c>
      <c r="N64" s="9"/>
      <c r="O64" s="9"/>
      <c r="P64" s="7"/>
      <c r="Q64" s="7"/>
      <c r="T64" s="20">
        <v>0</v>
      </c>
      <c r="U64" s="31">
        <f t="shared" si="16"/>
        <v>-1168</v>
      </c>
      <c r="V64" s="27">
        <f t="shared" si="17"/>
        <v>-1168</v>
      </c>
      <c r="W64" s="27"/>
      <c r="X64" s="27">
        <f t="shared" si="18"/>
        <v>1283.9177507343684</v>
      </c>
      <c r="Y64" s="27">
        <f t="shared" si="19"/>
        <v>115.91775073436838</v>
      </c>
      <c r="Z64" s="27">
        <f t="shared" si="20"/>
        <v>116</v>
      </c>
      <c r="AA64" s="17">
        <f t="shared" si="21"/>
        <v>116</v>
      </c>
      <c r="AB64" s="24">
        <f t="shared" si="22"/>
        <v>1284</v>
      </c>
    </row>
    <row r="65" spans="1:28" ht="15" customHeight="1" x14ac:dyDescent="0.25">
      <c r="A65" s="28">
        <v>1168</v>
      </c>
      <c r="B65" s="28">
        <v>1168</v>
      </c>
      <c r="C65" s="25">
        <v>5.19</v>
      </c>
      <c r="D65" s="25">
        <v>272.3</v>
      </c>
      <c r="E65" s="25">
        <v>212.31</v>
      </c>
      <c r="F65" s="25">
        <v>0</v>
      </c>
      <c r="G65" s="25">
        <f t="shared" si="26"/>
        <v>64.416666666666671</v>
      </c>
      <c r="H65" s="25">
        <v>0</v>
      </c>
      <c r="I65" s="25">
        <f t="shared" si="27"/>
        <v>64.416666666666671</v>
      </c>
      <c r="J65" s="29">
        <f t="shared" si="23"/>
        <v>1</v>
      </c>
      <c r="K65" s="29">
        <f t="shared" si="24"/>
        <v>1</v>
      </c>
      <c r="L65" s="29">
        <f t="shared" si="25"/>
        <v>0</v>
      </c>
      <c r="M65" s="29">
        <f t="shared" ca="1" si="15"/>
        <v>1</v>
      </c>
      <c r="N65" s="9"/>
      <c r="O65" s="9"/>
      <c r="P65" s="7"/>
      <c r="Q65" s="7"/>
      <c r="T65" s="20">
        <v>0</v>
      </c>
      <c r="U65" s="31">
        <f t="shared" si="16"/>
        <v>-1168</v>
      </c>
      <c r="V65" s="27">
        <f t="shared" si="17"/>
        <v>-1168</v>
      </c>
      <c r="W65" s="27"/>
      <c r="X65" s="27">
        <f t="shared" si="18"/>
        <v>1283.9177507343684</v>
      </c>
      <c r="Y65" s="27">
        <f t="shared" si="19"/>
        <v>115.91775073436838</v>
      </c>
      <c r="Z65" s="27">
        <f t="shared" si="20"/>
        <v>116</v>
      </c>
      <c r="AA65" s="17">
        <f t="shared" si="21"/>
        <v>116</v>
      </c>
      <c r="AB65" s="24">
        <f t="shared" si="22"/>
        <v>1284</v>
      </c>
    </row>
    <row r="66" spans="1:28" ht="15" customHeight="1" x14ac:dyDescent="0.25">
      <c r="A66" s="28">
        <v>1042</v>
      </c>
      <c r="B66" s="28">
        <v>1042</v>
      </c>
      <c r="C66" s="25">
        <v>4.63</v>
      </c>
      <c r="D66" s="25">
        <v>272.3</v>
      </c>
      <c r="E66" s="25">
        <v>212.22</v>
      </c>
      <c r="F66" s="25">
        <v>0</v>
      </c>
      <c r="G66" s="25">
        <f t="shared" si="26"/>
        <v>69.15384615384616</v>
      </c>
      <c r="H66" s="25">
        <v>0</v>
      </c>
      <c r="I66" s="25">
        <f t="shared" si="27"/>
        <v>69.15384615384616</v>
      </c>
      <c r="J66" s="29">
        <f t="shared" si="23"/>
        <v>0</v>
      </c>
      <c r="K66" s="29">
        <f t="shared" si="24"/>
        <v>-1</v>
      </c>
      <c r="L66" s="29">
        <f t="shared" si="25"/>
        <v>0</v>
      </c>
      <c r="M66" s="29">
        <f t="shared" ref="M66:M95" ca="1" si="28">IF(RAND()&lt;0.5,0,1)</f>
        <v>1</v>
      </c>
      <c r="N66" s="9"/>
      <c r="O66" s="9"/>
      <c r="P66" s="7"/>
      <c r="Q66" s="7"/>
      <c r="T66" s="20">
        <v>0</v>
      </c>
      <c r="U66" s="31">
        <f t="shared" ref="U66:U97" si="29">T66-B66</f>
        <v>-1042</v>
      </c>
      <c r="V66" s="27">
        <f t="shared" ref="V66:V97" si="30">ROUND(U66,0)</f>
        <v>-1042</v>
      </c>
      <c r="W66" s="27"/>
      <c r="X66" s="27">
        <f t="shared" ref="X66:X95" si="31">B66/$W$2*$W$3</f>
        <v>1145.4129248845993</v>
      </c>
      <c r="Y66" s="27">
        <f t="shared" ref="Y66:Y97" si="32">X66-B66</f>
        <v>103.41292488459931</v>
      </c>
      <c r="Z66" s="27">
        <f t="shared" ref="Z66:Z97" si="33">ROUND(Y66,0)</f>
        <v>103</v>
      </c>
      <c r="AA66" s="17">
        <f t="shared" ref="AA66:AA97" si="34">IF(V66&gt;=0,V66,Z66)</f>
        <v>103</v>
      </c>
      <c r="AB66" s="24">
        <f t="shared" ref="AB66:AB97" si="35">B66+AA66</f>
        <v>1145</v>
      </c>
    </row>
    <row r="67" spans="1:28" ht="15" customHeight="1" x14ac:dyDescent="0.25">
      <c r="A67" s="28">
        <v>916</v>
      </c>
      <c r="B67" s="28">
        <v>916</v>
      </c>
      <c r="C67" s="25">
        <v>4.07</v>
      </c>
      <c r="D67" s="25">
        <v>272.3</v>
      </c>
      <c r="E67" s="25">
        <v>212.11</v>
      </c>
      <c r="F67" s="25">
        <v>0</v>
      </c>
      <c r="G67" s="25">
        <f t="shared" si="26"/>
        <v>73.214285714285708</v>
      </c>
      <c r="H67" s="25">
        <v>0</v>
      </c>
      <c r="I67" s="25">
        <f t="shared" si="27"/>
        <v>73.214285714285708</v>
      </c>
      <c r="J67" s="29">
        <f t="shared" ref="J67:J95" si="36">IF(ABS(B67-B66)&lt;=50,1,0)</f>
        <v>0</v>
      </c>
      <c r="K67" s="29">
        <f t="shared" ref="K67:K95" si="37">IF(ABS((B67-B66))&lt;=50,1,IF((B67-B66)*(1)&gt;=0,1,-1))</f>
        <v>-1</v>
      </c>
      <c r="L67" s="29">
        <f t="shared" si="25"/>
        <v>0</v>
      </c>
      <c r="M67" s="29">
        <f t="shared" ca="1" si="28"/>
        <v>1</v>
      </c>
      <c r="N67" s="9"/>
      <c r="O67" s="9"/>
      <c r="P67" s="7"/>
      <c r="Q67" s="7"/>
      <c r="T67" s="20">
        <v>0</v>
      </c>
      <c r="U67" s="31">
        <f t="shared" si="29"/>
        <v>-916</v>
      </c>
      <c r="V67" s="27">
        <f t="shared" si="30"/>
        <v>-916</v>
      </c>
      <c r="W67" s="27"/>
      <c r="X67" s="27">
        <f t="shared" si="31"/>
        <v>1006.9080990348301</v>
      </c>
      <c r="Y67" s="27">
        <f t="shared" si="32"/>
        <v>90.908099034830116</v>
      </c>
      <c r="Z67" s="27">
        <f t="shared" si="33"/>
        <v>91</v>
      </c>
      <c r="AA67" s="17">
        <f t="shared" si="34"/>
        <v>91</v>
      </c>
      <c r="AB67" s="24">
        <f t="shared" si="35"/>
        <v>1007</v>
      </c>
    </row>
    <row r="68" spans="1:28" ht="15" customHeight="1" x14ac:dyDescent="0.25">
      <c r="A68" s="28">
        <v>789</v>
      </c>
      <c r="B68" s="28">
        <v>789</v>
      </c>
      <c r="C68" s="25">
        <v>3.51</v>
      </c>
      <c r="D68" s="25">
        <v>272.3</v>
      </c>
      <c r="E68" s="25">
        <v>211.99</v>
      </c>
      <c r="F68" s="25">
        <v>0</v>
      </c>
      <c r="G68" s="25">
        <f t="shared" si="26"/>
        <v>76.8</v>
      </c>
      <c r="H68" s="25">
        <v>0</v>
      </c>
      <c r="I68" s="25">
        <f t="shared" si="27"/>
        <v>76.8</v>
      </c>
      <c r="J68" s="29">
        <f t="shared" si="36"/>
        <v>0</v>
      </c>
      <c r="K68" s="29">
        <f t="shared" si="37"/>
        <v>-1</v>
      </c>
      <c r="L68" s="29">
        <f t="shared" si="25"/>
        <v>0</v>
      </c>
      <c r="M68" s="29">
        <f t="shared" ca="1" si="28"/>
        <v>1</v>
      </c>
      <c r="N68" s="9"/>
      <c r="O68" s="9"/>
      <c r="P68" s="7"/>
      <c r="Q68" s="7"/>
      <c r="T68" s="20">
        <v>0</v>
      </c>
      <c r="U68" s="31">
        <f t="shared" si="29"/>
        <v>-789</v>
      </c>
      <c r="V68" s="27">
        <f t="shared" si="30"/>
        <v>-789</v>
      </c>
      <c r="W68" s="27"/>
      <c r="X68" s="27">
        <f t="shared" si="31"/>
        <v>867.30402853545957</v>
      </c>
      <c r="Y68" s="27">
        <f t="shared" si="32"/>
        <v>78.304028535459565</v>
      </c>
      <c r="Z68" s="27">
        <f t="shared" si="33"/>
        <v>78</v>
      </c>
      <c r="AA68" s="17">
        <f t="shared" si="34"/>
        <v>78</v>
      </c>
      <c r="AB68" s="24">
        <f t="shared" si="35"/>
        <v>867</v>
      </c>
    </row>
    <row r="69" spans="1:28" ht="15" customHeight="1" x14ac:dyDescent="0.25">
      <c r="A69" s="28">
        <v>786</v>
      </c>
      <c r="B69" s="28">
        <v>786</v>
      </c>
      <c r="C69" s="25">
        <v>3.49</v>
      </c>
      <c r="D69" s="25">
        <v>272.3</v>
      </c>
      <c r="E69" s="25">
        <v>211.98</v>
      </c>
      <c r="F69" s="25">
        <v>0</v>
      </c>
      <c r="G69" s="25">
        <f t="shared" si="26"/>
        <v>72.1875</v>
      </c>
      <c r="H69" s="25">
        <v>0</v>
      </c>
      <c r="I69" s="25">
        <f t="shared" si="27"/>
        <v>72.1875</v>
      </c>
      <c r="J69" s="29">
        <f t="shared" si="36"/>
        <v>1</v>
      </c>
      <c r="K69" s="29">
        <f t="shared" si="37"/>
        <v>1</v>
      </c>
      <c r="L69" s="29">
        <f t="shared" si="25"/>
        <v>0</v>
      </c>
      <c r="M69" s="29">
        <f t="shared" ca="1" si="28"/>
        <v>0</v>
      </c>
      <c r="N69" s="9"/>
      <c r="O69" s="9"/>
      <c r="P69" s="7"/>
      <c r="Q69" s="7"/>
      <c r="T69" s="20">
        <v>0</v>
      </c>
      <c r="U69" s="31">
        <f t="shared" si="29"/>
        <v>-786</v>
      </c>
      <c r="V69" s="27">
        <f t="shared" si="30"/>
        <v>-786</v>
      </c>
      <c r="W69" s="27"/>
      <c r="X69" s="27">
        <f t="shared" si="31"/>
        <v>864.00629458665549</v>
      </c>
      <c r="Y69" s="27">
        <f t="shared" si="32"/>
        <v>78.006294586655486</v>
      </c>
      <c r="Z69" s="27">
        <f t="shared" si="33"/>
        <v>78</v>
      </c>
      <c r="AA69" s="17">
        <f t="shared" si="34"/>
        <v>78</v>
      </c>
      <c r="AB69" s="24">
        <f t="shared" si="35"/>
        <v>864</v>
      </c>
    </row>
    <row r="70" spans="1:28" ht="15" customHeight="1" x14ac:dyDescent="0.25">
      <c r="A70" s="28">
        <v>783</v>
      </c>
      <c r="B70" s="28">
        <v>783</v>
      </c>
      <c r="C70" s="25">
        <v>3.48</v>
      </c>
      <c r="D70" s="25">
        <v>272.3</v>
      </c>
      <c r="E70" s="25">
        <v>211.98</v>
      </c>
      <c r="F70" s="25">
        <v>0</v>
      </c>
      <c r="G70" s="25">
        <f t="shared" si="26"/>
        <v>68.117647058823536</v>
      </c>
      <c r="H70" s="25">
        <v>0</v>
      </c>
      <c r="I70" s="25">
        <f t="shared" si="27"/>
        <v>68.117647058823536</v>
      </c>
      <c r="J70" s="29">
        <f t="shared" si="36"/>
        <v>1</v>
      </c>
      <c r="K70" s="29">
        <f t="shared" si="37"/>
        <v>1</v>
      </c>
      <c r="L70" s="29">
        <f t="shared" si="25"/>
        <v>0</v>
      </c>
      <c r="M70" s="29">
        <f t="shared" ca="1" si="28"/>
        <v>1</v>
      </c>
      <c r="N70" s="9"/>
      <c r="O70" s="9"/>
      <c r="P70" s="7"/>
      <c r="Q70" s="7"/>
      <c r="T70" s="20">
        <v>0</v>
      </c>
      <c r="U70" s="31">
        <f t="shared" si="29"/>
        <v>-783</v>
      </c>
      <c r="V70" s="27">
        <f t="shared" si="30"/>
        <v>-783</v>
      </c>
      <c r="W70" s="27"/>
      <c r="X70" s="27">
        <f t="shared" si="31"/>
        <v>860.70856063785152</v>
      </c>
      <c r="Y70" s="27">
        <f t="shared" si="32"/>
        <v>77.708560637851519</v>
      </c>
      <c r="Z70" s="27">
        <f t="shared" si="33"/>
        <v>78</v>
      </c>
      <c r="AA70" s="17">
        <f t="shared" si="34"/>
        <v>78</v>
      </c>
      <c r="AB70" s="24">
        <f t="shared" si="35"/>
        <v>861</v>
      </c>
    </row>
    <row r="71" spans="1:28" ht="15" customHeight="1" x14ac:dyDescent="0.25">
      <c r="A71" s="28">
        <v>782</v>
      </c>
      <c r="B71" s="28">
        <v>782</v>
      </c>
      <c r="C71" s="25">
        <v>3.47</v>
      </c>
      <c r="D71" s="25">
        <v>272.3</v>
      </c>
      <c r="E71" s="25">
        <v>211.98</v>
      </c>
      <c r="F71" s="25">
        <v>0</v>
      </c>
      <c r="G71" s="25">
        <f t="shared" si="26"/>
        <v>64.388888888888886</v>
      </c>
      <c r="H71" s="25">
        <v>0</v>
      </c>
      <c r="I71" s="25">
        <f t="shared" si="27"/>
        <v>64.388888888888886</v>
      </c>
      <c r="J71" s="29">
        <f t="shared" si="36"/>
        <v>1</v>
      </c>
      <c r="K71" s="29">
        <f t="shared" si="37"/>
        <v>1</v>
      </c>
      <c r="L71" s="29">
        <f t="shared" ref="L71:L102" si="38">IF(OR(COUNTIF(K67:K71,1)=5,COUNTIF(K67:K71,-1)=5),1,0)</f>
        <v>0</v>
      </c>
      <c r="M71" s="29">
        <f t="shared" ca="1" si="28"/>
        <v>0</v>
      </c>
      <c r="N71" s="9"/>
      <c r="O71" s="9"/>
      <c r="P71" s="7"/>
      <c r="Q71" s="7"/>
      <c r="T71" s="20">
        <v>0</v>
      </c>
      <c r="U71" s="31">
        <f t="shared" si="29"/>
        <v>-782</v>
      </c>
      <c r="V71" s="27">
        <f t="shared" si="30"/>
        <v>-782</v>
      </c>
      <c r="W71" s="27"/>
      <c r="X71" s="27">
        <f t="shared" si="31"/>
        <v>859.60931598825005</v>
      </c>
      <c r="Y71" s="27">
        <f t="shared" si="32"/>
        <v>77.609315988250046</v>
      </c>
      <c r="Z71" s="27">
        <f t="shared" si="33"/>
        <v>78</v>
      </c>
      <c r="AA71" s="17">
        <f t="shared" si="34"/>
        <v>78</v>
      </c>
      <c r="AB71" s="24">
        <f t="shared" si="35"/>
        <v>860</v>
      </c>
    </row>
    <row r="72" spans="1:28" ht="15" customHeight="1" x14ac:dyDescent="0.25">
      <c r="A72" s="28">
        <v>747</v>
      </c>
      <c r="B72" s="28">
        <v>747</v>
      </c>
      <c r="C72" s="25">
        <v>3.32</v>
      </c>
      <c r="D72" s="25">
        <v>272.3</v>
      </c>
      <c r="E72" s="25">
        <v>211.93</v>
      </c>
      <c r="F72" s="25">
        <v>0</v>
      </c>
      <c r="G72" s="25">
        <f t="shared" si="26"/>
        <v>62.842105263157897</v>
      </c>
      <c r="H72" s="25">
        <v>0</v>
      </c>
      <c r="I72" s="25">
        <f t="shared" si="27"/>
        <v>62.842105263157897</v>
      </c>
      <c r="J72" s="29">
        <f t="shared" si="36"/>
        <v>1</v>
      </c>
      <c r="K72" s="29">
        <f t="shared" si="37"/>
        <v>1</v>
      </c>
      <c r="L72" s="29">
        <f t="shared" si="38"/>
        <v>0</v>
      </c>
      <c r="M72" s="29">
        <f t="shared" ca="1" si="28"/>
        <v>1</v>
      </c>
      <c r="N72" s="9"/>
      <c r="O72" s="9"/>
      <c r="P72" s="7"/>
      <c r="Q72" s="7"/>
      <c r="T72" s="20">
        <v>0</v>
      </c>
      <c r="U72" s="31">
        <f t="shared" si="29"/>
        <v>-747</v>
      </c>
      <c r="V72" s="27">
        <f t="shared" si="30"/>
        <v>-747</v>
      </c>
      <c r="W72" s="27"/>
      <c r="X72" s="27">
        <f t="shared" si="31"/>
        <v>821.13575325220313</v>
      </c>
      <c r="Y72" s="27">
        <f t="shared" si="32"/>
        <v>74.135753252203131</v>
      </c>
      <c r="Z72" s="27">
        <f t="shared" si="33"/>
        <v>74</v>
      </c>
      <c r="AA72" s="17">
        <f t="shared" si="34"/>
        <v>74</v>
      </c>
      <c r="AB72" s="24">
        <f t="shared" si="35"/>
        <v>821</v>
      </c>
    </row>
    <row r="73" spans="1:28" ht="15" customHeight="1" x14ac:dyDescent="0.25">
      <c r="A73" s="28">
        <v>712</v>
      </c>
      <c r="B73" s="28">
        <v>712</v>
      </c>
      <c r="C73" s="25">
        <v>3.17</v>
      </c>
      <c r="D73" s="25">
        <v>272.3</v>
      </c>
      <c r="E73" s="25">
        <v>211.88</v>
      </c>
      <c r="F73" s="25">
        <v>0</v>
      </c>
      <c r="G73" s="25">
        <f t="shared" si="26"/>
        <v>61.45</v>
      </c>
      <c r="H73" s="25">
        <v>0</v>
      </c>
      <c r="I73" s="25">
        <f t="shared" si="27"/>
        <v>61.45</v>
      </c>
      <c r="J73" s="29">
        <f t="shared" si="36"/>
        <v>1</v>
      </c>
      <c r="K73" s="29">
        <f t="shared" si="37"/>
        <v>1</v>
      </c>
      <c r="L73" s="29">
        <f t="shared" si="38"/>
        <v>1</v>
      </c>
      <c r="M73" s="29">
        <f t="shared" ca="1" si="28"/>
        <v>0</v>
      </c>
      <c r="N73" s="9"/>
      <c r="O73" s="9"/>
      <c r="P73" s="7"/>
      <c r="Q73" s="7"/>
      <c r="T73" s="20">
        <v>0</v>
      </c>
      <c r="U73" s="31">
        <f t="shared" si="29"/>
        <v>-712</v>
      </c>
      <c r="V73" s="27">
        <f t="shared" si="30"/>
        <v>-712</v>
      </c>
      <c r="W73" s="27"/>
      <c r="X73" s="27">
        <f t="shared" si="31"/>
        <v>782.6621905161561</v>
      </c>
      <c r="Y73" s="27">
        <f t="shared" si="32"/>
        <v>70.662190516156102</v>
      </c>
      <c r="Z73" s="27">
        <f t="shared" si="33"/>
        <v>71</v>
      </c>
      <c r="AA73" s="17">
        <f t="shared" si="34"/>
        <v>71</v>
      </c>
      <c r="AB73" s="24">
        <f t="shared" si="35"/>
        <v>783</v>
      </c>
    </row>
    <row r="74" spans="1:28" ht="15" customHeight="1" x14ac:dyDescent="0.25">
      <c r="A74" s="28">
        <v>676</v>
      </c>
      <c r="B74" s="28">
        <v>676</v>
      </c>
      <c r="C74" s="25">
        <v>3.01</v>
      </c>
      <c r="D74" s="25">
        <v>272.3</v>
      </c>
      <c r="E74" s="25">
        <v>211.84</v>
      </c>
      <c r="F74" s="25">
        <v>0</v>
      </c>
      <c r="G74" s="25">
        <f t="shared" si="26"/>
        <v>60.238095238095241</v>
      </c>
      <c r="H74" s="25">
        <v>0</v>
      </c>
      <c r="I74" s="25">
        <f t="shared" si="27"/>
        <v>60.238095238095241</v>
      </c>
      <c r="J74" s="29">
        <f t="shared" si="36"/>
        <v>1</v>
      </c>
      <c r="K74" s="29">
        <f t="shared" si="37"/>
        <v>1</v>
      </c>
      <c r="L74" s="29">
        <f t="shared" si="38"/>
        <v>1</v>
      </c>
      <c r="M74" s="29">
        <f t="shared" ca="1" si="28"/>
        <v>0</v>
      </c>
      <c r="N74" s="9"/>
      <c r="O74" s="9"/>
      <c r="P74" s="7"/>
      <c r="Q74" s="7"/>
      <c r="T74" s="20">
        <v>0</v>
      </c>
      <c r="U74" s="31">
        <f t="shared" si="29"/>
        <v>-676</v>
      </c>
      <c r="V74" s="27">
        <f t="shared" si="30"/>
        <v>-676</v>
      </c>
      <c r="W74" s="27"/>
      <c r="X74" s="27">
        <f t="shared" si="31"/>
        <v>743.08938313050771</v>
      </c>
      <c r="Y74" s="27">
        <f t="shared" si="32"/>
        <v>67.089383130507713</v>
      </c>
      <c r="Z74" s="27">
        <f t="shared" si="33"/>
        <v>67</v>
      </c>
      <c r="AA74" s="17">
        <f t="shared" si="34"/>
        <v>67</v>
      </c>
      <c r="AB74" s="24">
        <f t="shared" si="35"/>
        <v>743</v>
      </c>
    </row>
    <row r="75" spans="1:28" ht="15" customHeight="1" x14ac:dyDescent="0.25">
      <c r="A75" s="28">
        <v>651</v>
      </c>
      <c r="B75" s="28">
        <v>651</v>
      </c>
      <c r="C75" s="25">
        <v>2.89</v>
      </c>
      <c r="D75" s="25">
        <v>272.3</v>
      </c>
      <c r="E75" s="25">
        <v>211.8</v>
      </c>
      <c r="F75" s="25">
        <v>0</v>
      </c>
      <c r="G75" s="25">
        <f t="shared" si="26"/>
        <v>58.636363636363633</v>
      </c>
      <c r="H75" s="25">
        <v>0</v>
      </c>
      <c r="I75" s="25">
        <f t="shared" si="27"/>
        <v>58.636363636363633</v>
      </c>
      <c r="J75" s="29">
        <f t="shared" si="36"/>
        <v>1</v>
      </c>
      <c r="K75" s="29">
        <f t="shared" si="37"/>
        <v>1</v>
      </c>
      <c r="L75" s="29">
        <f t="shared" si="38"/>
        <v>1</v>
      </c>
      <c r="M75" s="29">
        <f t="shared" ca="1" si="28"/>
        <v>1</v>
      </c>
      <c r="N75" s="9"/>
      <c r="O75" s="9"/>
      <c r="P75" s="7"/>
      <c r="Q75" s="7"/>
      <c r="T75" s="20">
        <v>0</v>
      </c>
      <c r="U75" s="31">
        <f t="shared" si="29"/>
        <v>-651</v>
      </c>
      <c r="V75" s="27">
        <f t="shared" si="30"/>
        <v>-651</v>
      </c>
      <c r="W75" s="27"/>
      <c r="X75" s="27">
        <f t="shared" si="31"/>
        <v>715.60826689047428</v>
      </c>
      <c r="Y75" s="27">
        <f t="shared" si="32"/>
        <v>64.608266890474283</v>
      </c>
      <c r="Z75" s="27">
        <f t="shared" si="33"/>
        <v>65</v>
      </c>
      <c r="AA75" s="17">
        <f t="shared" si="34"/>
        <v>65</v>
      </c>
      <c r="AB75" s="24">
        <f t="shared" si="35"/>
        <v>716</v>
      </c>
    </row>
    <row r="76" spans="1:28" ht="15" customHeight="1" x14ac:dyDescent="0.25">
      <c r="A76" s="28">
        <v>626</v>
      </c>
      <c r="B76" s="28">
        <v>626</v>
      </c>
      <c r="C76" s="25">
        <v>2.78</v>
      </c>
      <c r="D76" s="25">
        <v>272.3</v>
      </c>
      <c r="E76" s="25">
        <v>211.77</v>
      </c>
      <c r="F76" s="25">
        <v>0</v>
      </c>
      <c r="G76" s="25">
        <f t="shared" si="26"/>
        <v>57.173913043478258</v>
      </c>
      <c r="H76" s="25">
        <v>0</v>
      </c>
      <c r="I76" s="25">
        <f t="shared" si="27"/>
        <v>57.173913043478258</v>
      </c>
      <c r="J76" s="29">
        <f t="shared" si="36"/>
        <v>1</v>
      </c>
      <c r="K76" s="29">
        <f t="shared" si="37"/>
        <v>1</v>
      </c>
      <c r="L76" s="29">
        <f t="shared" si="38"/>
        <v>1</v>
      </c>
      <c r="M76" s="29">
        <f t="shared" ca="1" si="28"/>
        <v>1</v>
      </c>
      <c r="N76" s="9"/>
      <c r="O76" s="9"/>
      <c r="P76" s="7"/>
      <c r="Q76" s="7"/>
      <c r="T76" s="20">
        <v>0</v>
      </c>
      <c r="U76" s="31">
        <f t="shared" si="29"/>
        <v>-626</v>
      </c>
      <c r="V76" s="27">
        <f t="shared" si="30"/>
        <v>-626</v>
      </c>
      <c r="W76" s="27"/>
      <c r="X76" s="27">
        <f t="shared" si="31"/>
        <v>688.12715065044063</v>
      </c>
      <c r="Y76" s="27">
        <f t="shared" si="32"/>
        <v>62.127150650440626</v>
      </c>
      <c r="Z76" s="27">
        <f t="shared" si="33"/>
        <v>62</v>
      </c>
      <c r="AA76" s="17">
        <f t="shared" si="34"/>
        <v>62</v>
      </c>
      <c r="AB76" s="24">
        <f t="shared" si="35"/>
        <v>688</v>
      </c>
    </row>
    <row r="77" spans="1:28" ht="15" customHeight="1" x14ac:dyDescent="0.25">
      <c r="A77" s="28">
        <v>600</v>
      </c>
      <c r="B77" s="28">
        <v>600</v>
      </c>
      <c r="C77" s="25">
        <v>2.67</v>
      </c>
      <c r="D77" s="25">
        <v>272.3</v>
      </c>
      <c r="E77" s="25">
        <v>211.74</v>
      </c>
      <c r="F77" s="25">
        <v>0</v>
      </c>
      <c r="G77" s="25">
        <f t="shared" si="26"/>
        <v>55.875</v>
      </c>
      <c r="H77" s="25">
        <v>0</v>
      </c>
      <c r="I77" s="25">
        <f t="shared" si="27"/>
        <v>55.875</v>
      </c>
      <c r="J77" s="29">
        <f t="shared" si="36"/>
        <v>1</v>
      </c>
      <c r="K77" s="29">
        <f t="shared" si="37"/>
        <v>1</v>
      </c>
      <c r="L77" s="29">
        <f t="shared" si="38"/>
        <v>1</v>
      </c>
      <c r="M77" s="29">
        <f t="shared" ca="1" si="28"/>
        <v>1</v>
      </c>
      <c r="N77" s="9"/>
      <c r="O77" s="9"/>
      <c r="P77" s="7"/>
      <c r="Q77" s="7"/>
      <c r="T77" s="20">
        <v>0</v>
      </c>
      <c r="U77" s="31">
        <f t="shared" si="29"/>
        <v>-600</v>
      </c>
      <c r="V77" s="27">
        <f t="shared" si="30"/>
        <v>-600</v>
      </c>
      <c r="W77" s="27"/>
      <c r="X77" s="27">
        <f t="shared" si="31"/>
        <v>659.54678976080572</v>
      </c>
      <c r="Y77" s="27">
        <f t="shared" si="32"/>
        <v>59.546789760805723</v>
      </c>
      <c r="Z77" s="27">
        <f t="shared" si="33"/>
        <v>60</v>
      </c>
      <c r="AA77" s="17">
        <f t="shared" si="34"/>
        <v>60</v>
      </c>
      <c r="AB77" s="24">
        <f t="shared" si="35"/>
        <v>660</v>
      </c>
    </row>
    <row r="78" spans="1:28" ht="15" customHeight="1" x14ac:dyDescent="0.25">
      <c r="A78" s="28">
        <v>600</v>
      </c>
      <c r="B78" s="28">
        <v>600</v>
      </c>
      <c r="C78" s="25">
        <v>2.67</v>
      </c>
      <c r="D78" s="25">
        <v>272.3</v>
      </c>
      <c r="E78" s="25">
        <v>211.74</v>
      </c>
      <c r="F78" s="25">
        <v>0</v>
      </c>
      <c r="G78" s="25">
        <f t="shared" si="26"/>
        <v>53.64</v>
      </c>
      <c r="H78" s="25">
        <v>0</v>
      </c>
      <c r="I78" s="25">
        <f t="shared" si="27"/>
        <v>53.64</v>
      </c>
      <c r="J78" s="29">
        <f t="shared" si="36"/>
        <v>1</v>
      </c>
      <c r="K78" s="29">
        <f t="shared" si="37"/>
        <v>1</v>
      </c>
      <c r="L78" s="29">
        <f t="shared" si="38"/>
        <v>1</v>
      </c>
      <c r="M78" s="29">
        <f t="shared" ca="1" si="28"/>
        <v>1</v>
      </c>
      <c r="N78" s="9"/>
      <c r="O78" s="9"/>
      <c r="P78" s="7"/>
      <c r="Q78" s="7"/>
      <c r="T78" s="20">
        <v>0</v>
      </c>
      <c r="U78" s="31">
        <f t="shared" si="29"/>
        <v>-600</v>
      </c>
      <c r="V78" s="27">
        <f t="shared" si="30"/>
        <v>-600</v>
      </c>
      <c r="W78" s="27"/>
      <c r="X78" s="27">
        <f t="shared" si="31"/>
        <v>659.54678976080572</v>
      </c>
      <c r="Y78" s="27">
        <f t="shared" si="32"/>
        <v>59.546789760805723</v>
      </c>
      <c r="Z78" s="27">
        <f t="shared" si="33"/>
        <v>60</v>
      </c>
      <c r="AA78" s="17">
        <f t="shared" si="34"/>
        <v>60</v>
      </c>
      <c r="AB78" s="24">
        <f t="shared" si="35"/>
        <v>660</v>
      </c>
    </row>
    <row r="79" spans="1:28" ht="15" customHeight="1" x14ac:dyDescent="0.25">
      <c r="A79" s="28">
        <v>600</v>
      </c>
      <c r="B79" s="28">
        <v>600</v>
      </c>
      <c r="C79" s="25">
        <v>2.67</v>
      </c>
      <c r="D79" s="25">
        <v>272.3</v>
      </c>
      <c r="E79" s="25">
        <v>211.74</v>
      </c>
      <c r="F79" s="25">
        <v>0</v>
      </c>
      <c r="G79" s="25">
        <f t="shared" si="26"/>
        <v>51.57692307692308</v>
      </c>
      <c r="H79" s="25">
        <v>0</v>
      </c>
      <c r="I79" s="25">
        <f t="shared" si="27"/>
        <v>51.57692307692308</v>
      </c>
      <c r="J79" s="29">
        <f t="shared" si="36"/>
        <v>1</v>
      </c>
      <c r="K79" s="29">
        <f t="shared" si="37"/>
        <v>1</v>
      </c>
      <c r="L79" s="29">
        <f t="shared" si="38"/>
        <v>1</v>
      </c>
      <c r="M79" s="29">
        <f t="shared" ca="1" si="28"/>
        <v>1</v>
      </c>
      <c r="N79" s="9"/>
      <c r="O79" s="9"/>
      <c r="P79" s="7"/>
      <c r="Q79" s="7"/>
      <c r="T79" s="20">
        <v>0</v>
      </c>
      <c r="U79" s="31">
        <f t="shared" si="29"/>
        <v>-600</v>
      </c>
      <c r="V79" s="27">
        <f t="shared" si="30"/>
        <v>-600</v>
      </c>
      <c r="W79" s="27"/>
      <c r="X79" s="27">
        <f t="shared" si="31"/>
        <v>659.54678976080572</v>
      </c>
      <c r="Y79" s="27">
        <f t="shared" si="32"/>
        <v>59.546789760805723</v>
      </c>
      <c r="Z79" s="27">
        <f t="shared" si="33"/>
        <v>60</v>
      </c>
      <c r="AA79" s="17">
        <f t="shared" si="34"/>
        <v>60</v>
      </c>
      <c r="AB79" s="24">
        <f t="shared" si="35"/>
        <v>660</v>
      </c>
    </row>
    <row r="80" spans="1:28" ht="15" customHeight="1" x14ac:dyDescent="0.25">
      <c r="A80" s="28">
        <v>600</v>
      </c>
      <c r="B80" s="28">
        <v>600</v>
      </c>
      <c r="C80" s="25">
        <v>2.67</v>
      </c>
      <c r="D80" s="25">
        <v>272.3</v>
      </c>
      <c r="E80" s="25">
        <v>211.74</v>
      </c>
      <c r="F80" s="25">
        <v>0</v>
      </c>
      <c r="G80" s="25">
        <f t="shared" si="26"/>
        <v>49.666666666666664</v>
      </c>
      <c r="H80" s="25">
        <v>0</v>
      </c>
      <c r="I80" s="25">
        <f t="shared" si="27"/>
        <v>49.666666666666664</v>
      </c>
      <c r="J80" s="29">
        <f t="shared" si="36"/>
        <v>1</v>
      </c>
      <c r="K80" s="29">
        <f t="shared" si="37"/>
        <v>1</v>
      </c>
      <c r="L80" s="29">
        <f t="shared" si="38"/>
        <v>1</v>
      </c>
      <c r="M80" s="29">
        <f t="shared" ca="1" si="28"/>
        <v>0</v>
      </c>
      <c r="N80" s="9"/>
      <c r="O80" s="9"/>
      <c r="P80" s="7"/>
      <c r="Q80" s="7"/>
      <c r="T80" s="20">
        <v>0</v>
      </c>
      <c r="U80" s="31">
        <f t="shared" si="29"/>
        <v>-600</v>
      </c>
      <c r="V80" s="27">
        <f t="shared" si="30"/>
        <v>-600</v>
      </c>
      <c r="W80" s="27"/>
      <c r="X80" s="27">
        <f t="shared" si="31"/>
        <v>659.54678976080572</v>
      </c>
      <c r="Y80" s="27">
        <f t="shared" si="32"/>
        <v>59.546789760805723</v>
      </c>
      <c r="Z80" s="27">
        <f t="shared" si="33"/>
        <v>60</v>
      </c>
      <c r="AA80" s="17">
        <f t="shared" si="34"/>
        <v>60</v>
      </c>
      <c r="AB80" s="24">
        <f t="shared" si="35"/>
        <v>660</v>
      </c>
    </row>
    <row r="81" spans="1:28" ht="15" customHeight="1" x14ac:dyDescent="0.25">
      <c r="A81" s="28">
        <v>567</v>
      </c>
      <c r="B81" s="28">
        <v>567</v>
      </c>
      <c r="C81" s="25">
        <v>2.52</v>
      </c>
      <c r="D81" s="25">
        <v>272.3</v>
      </c>
      <c r="E81" s="25">
        <v>211.69</v>
      </c>
      <c r="F81" s="25">
        <v>0</v>
      </c>
      <c r="G81" s="25">
        <f t="shared" si="26"/>
        <v>49.071428571428569</v>
      </c>
      <c r="H81" s="25">
        <v>0</v>
      </c>
      <c r="I81" s="25">
        <f t="shared" si="27"/>
        <v>49.071428571428569</v>
      </c>
      <c r="J81" s="29">
        <f t="shared" si="36"/>
        <v>1</v>
      </c>
      <c r="K81" s="29">
        <f t="shared" si="37"/>
        <v>1</v>
      </c>
      <c r="L81" s="29">
        <f t="shared" si="38"/>
        <v>1</v>
      </c>
      <c r="M81" s="29">
        <f t="shared" ca="1" si="28"/>
        <v>0</v>
      </c>
      <c r="N81" s="9"/>
      <c r="O81" s="9"/>
      <c r="P81" s="7"/>
      <c r="Q81" s="7"/>
      <c r="T81" s="20">
        <v>0</v>
      </c>
      <c r="U81" s="31">
        <f t="shared" si="29"/>
        <v>-567</v>
      </c>
      <c r="V81" s="27">
        <f t="shared" si="30"/>
        <v>-567</v>
      </c>
      <c r="W81" s="27"/>
      <c r="X81" s="27">
        <f t="shared" si="31"/>
        <v>623.27171632396141</v>
      </c>
      <c r="Y81" s="27">
        <f t="shared" si="32"/>
        <v>56.271716323961414</v>
      </c>
      <c r="Z81" s="27">
        <f t="shared" si="33"/>
        <v>56</v>
      </c>
      <c r="AA81" s="17">
        <f t="shared" si="34"/>
        <v>56</v>
      </c>
      <c r="AB81" s="24">
        <f t="shared" si="35"/>
        <v>623</v>
      </c>
    </row>
    <row r="82" spans="1:28" ht="15" customHeight="1" x14ac:dyDescent="0.25">
      <c r="A82" s="28">
        <v>534</v>
      </c>
      <c r="B82" s="28">
        <v>534</v>
      </c>
      <c r="C82" s="25">
        <v>2.37</v>
      </c>
      <c r="D82" s="25">
        <v>272.3</v>
      </c>
      <c r="E82" s="25">
        <v>211.65</v>
      </c>
      <c r="F82" s="25">
        <v>0</v>
      </c>
      <c r="G82" s="25">
        <f t="shared" si="26"/>
        <v>48.517241379310342</v>
      </c>
      <c r="H82" s="25">
        <v>0</v>
      </c>
      <c r="I82" s="25">
        <f t="shared" si="27"/>
        <v>48.517241379310342</v>
      </c>
      <c r="J82" s="29">
        <f t="shared" si="36"/>
        <v>1</v>
      </c>
      <c r="K82" s="29">
        <f t="shared" si="37"/>
        <v>1</v>
      </c>
      <c r="L82" s="29">
        <f t="shared" si="38"/>
        <v>1</v>
      </c>
      <c r="M82" s="29">
        <f t="shared" ca="1" si="28"/>
        <v>0</v>
      </c>
      <c r="N82" s="9"/>
      <c r="O82" s="9"/>
      <c r="P82" s="7"/>
      <c r="Q82" s="7"/>
      <c r="T82" s="20">
        <v>0</v>
      </c>
      <c r="U82" s="31">
        <f t="shared" si="29"/>
        <v>-534</v>
      </c>
      <c r="V82" s="27">
        <f t="shared" si="30"/>
        <v>-534</v>
      </c>
      <c r="W82" s="27"/>
      <c r="X82" s="27">
        <f t="shared" si="31"/>
        <v>586.9966428871171</v>
      </c>
      <c r="Y82" s="27">
        <f t="shared" si="32"/>
        <v>52.996642887117105</v>
      </c>
      <c r="Z82" s="27">
        <f t="shared" si="33"/>
        <v>53</v>
      </c>
      <c r="AA82" s="17">
        <f t="shared" si="34"/>
        <v>53</v>
      </c>
      <c r="AB82" s="24">
        <f t="shared" si="35"/>
        <v>587</v>
      </c>
    </row>
    <row r="83" spans="1:28" ht="15" customHeight="1" x14ac:dyDescent="0.25">
      <c r="A83" s="28">
        <v>502</v>
      </c>
      <c r="B83" s="28">
        <v>502</v>
      </c>
      <c r="C83" s="25">
        <v>2.23</v>
      </c>
      <c r="D83" s="25">
        <v>272.3</v>
      </c>
      <c r="E83" s="25">
        <v>211.61</v>
      </c>
      <c r="F83" s="25">
        <v>0</v>
      </c>
      <c r="G83" s="25">
        <f t="shared" si="26"/>
        <v>47.966666666666669</v>
      </c>
      <c r="H83" s="25">
        <v>0</v>
      </c>
      <c r="I83" s="25">
        <f t="shared" si="27"/>
        <v>47.966666666666669</v>
      </c>
      <c r="J83" s="29">
        <f t="shared" si="36"/>
        <v>1</v>
      </c>
      <c r="K83" s="29">
        <f t="shared" si="37"/>
        <v>1</v>
      </c>
      <c r="L83" s="29">
        <f t="shared" si="38"/>
        <v>1</v>
      </c>
      <c r="M83" s="29">
        <f t="shared" ca="1" si="28"/>
        <v>0</v>
      </c>
      <c r="N83" s="9"/>
      <c r="O83" s="9"/>
      <c r="P83" s="7"/>
      <c r="Q83" s="7"/>
      <c r="T83" s="20">
        <v>0</v>
      </c>
      <c r="U83" s="31">
        <f t="shared" si="29"/>
        <v>-502</v>
      </c>
      <c r="V83" s="27">
        <f t="shared" si="30"/>
        <v>-502</v>
      </c>
      <c r="W83" s="27"/>
      <c r="X83" s="27">
        <f t="shared" si="31"/>
        <v>551.82081409987416</v>
      </c>
      <c r="Y83" s="27">
        <f t="shared" si="32"/>
        <v>49.820814099874156</v>
      </c>
      <c r="Z83" s="27">
        <f t="shared" si="33"/>
        <v>50</v>
      </c>
      <c r="AA83" s="17">
        <f t="shared" si="34"/>
        <v>50</v>
      </c>
      <c r="AB83" s="24">
        <f t="shared" si="35"/>
        <v>552</v>
      </c>
    </row>
    <row r="84" spans="1:28" ht="15" customHeight="1" x14ac:dyDescent="0.25">
      <c r="A84" s="28">
        <v>519</v>
      </c>
      <c r="B84" s="28">
        <v>519</v>
      </c>
      <c r="C84" s="25">
        <v>2.31</v>
      </c>
      <c r="D84" s="25">
        <v>272.3</v>
      </c>
      <c r="E84" s="25">
        <v>211.63</v>
      </c>
      <c r="F84" s="25">
        <v>0</v>
      </c>
      <c r="G84" s="25">
        <f t="shared" si="26"/>
        <v>45.87096774193548</v>
      </c>
      <c r="H84" s="25">
        <v>0</v>
      </c>
      <c r="I84" s="25">
        <f t="shared" si="27"/>
        <v>45.87096774193548</v>
      </c>
      <c r="J84" s="29">
        <f t="shared" si="36"/>
        <v>1</v>
      </c>
      <c r="K84" s="29">
        <f t="shared" si="37"/>
        <v>1</v>
      </c>
      <c r="L84" s="29">
        <f t="shared" si="38"/>
        <v>1</v>
      </c>
      <c r="M84" s="29">
        <f t="shared" ca="1" si="28"/>
        <v>1</v>
      </c>
      <c r="N84" s="9"/>
      <c r="O84" s="9"/>
      <c r="P84" s="7"/>
      <c r="Q84" s="7"/>
      <c r="T84" s="20">
        <v>0</v>
      </c>
      <c r="U84" s="31">
        <f t="shared" si="29"/>
        <v>-519</v>
      </c>
      <c r="V84" s="27">
        <f t="shared" si="30"/>
        <v>-519</v>
      </c>
      <c r="W84" s="27"/>
      <c r="X84" s="27">
        <f t="shared" si="31"/>
        <v>570.50797314309693</v>
      </c>
      <c r="Y84" s="27">
        <f t="shared" si="32"/>
        <v>51.507973143096933</v>
      </c>
      <c r="Z84" s="27">
        <f t="shared" si="33"/>
        <v>52</v>
      </c>
      <c r="AA84" s="17">
        <f t="shared" si="34"/>
        <v>52</v>
      </c>
      <c r="AB84" s="24">
        <f t="shared" si="35"/>
        <v>571</v>
      </c>
    </row>
    <row r="85" spans="1:28" ht="15" customHeight="1" x14ac:dyDescent="0.25">
      <c r="A85" s="28">
        <v>536</v>
      </c>
      <c r="B85" s="28">
        <v>536</v>
      </c>
      <c r="C85" s="25">
        <v>2.38</v>
      </c>
      <c r="D85" s="25">
        <v>272.3</v>
      </c>
      <c r="E85" s="25">
        <v>211.65</v>
      </c>
      <c r="F85" s="25">
        <v>0</v>
      </c>
      <c r="G85" s="25">
        <f t="shared" si="26"/>
        <v>43.90625</v>
      </c>
      <c r="H85" s="25">
        <v>0</v>
      </c>
      <c r="I85" s="25">
        <f t="shared" si="27"/>
        <v>43.90625</v>
      </c>
      <c r="J85" s="29">
        <f t="shared" si="36"/>
        <v>1</v>
      </c>
      <c r="K85" s="29">
        <f t="shared" si="37"/>
        <v>1</v>
      </c>
      <c r="L85" s="29">
        <f t="shared" si="38"/>
        <v>1</v>
      </c>
      <c r="M85" s="29">
        <f t="shared" ca="1" si="28"/>
        <v>0</v>
      </c>
      <c r="N85" s="9"/>
      <c r="O85" s="9"/>
      <c r="P85" s="7"/>
      <c r="Q85" s="7"/>
      <c r="T85" s="20">
        <v>0</v>
      </c>
      <c r="U85" s="31">
        <f t="shared" si="29"/>
        <v>-536</v>
      </c>
      <c r="V85" s="27">
        <f t="shared" si="30"/>
        <v>-536</v>
      </c>
      <c r="W85" s="27"/>
      <c r="X85" s="27">
        <f t="shared" si="31"/>
        <v>589.19513218631971</v>
      </c>
      <c r="Y85" s="27">
        <f t="shared" si="32"/>
        <v>53.195132186319711</v>
      </c>
      <c r="Z85" s="27">
        <f t="shared" si="33"/>
        <v>53</v>
      </c>
      <c r="AA85" s="17">
        <f t="shared" si="34"/>
        <v>53</v>
      </c>
      <c r="AB85" s="24">
        <f t="shared" si="35"/>
        <v>589</v>
      </c>
    </row>
    <row r="86" spans="1:28" ht="15" customHeight="1" x14ac:dyDescent="0.25">
      <c r="A86" s="28">
        <v>552</v>
      </c>
      <c r="B86" s="28">
        <v>552</v>
      </c>
      <c r="C86" s="25">
        <v>2.4500000000000002</v>
      </c>
      <c r="D86" s="25">
        <v>272.3</v>
      </c>
      <c r="E86" s="25">
        <v>211.67</v>
      </c>
      <c r="F86" s="25">
        <v>0</v>
      </c>
      <c r="G86" s="25">
        <f t="shared" si="26"/>
        <v>42.090909090909093</v>
      </c>
      <c r="H86" s="25">
        <v>0</v>
      </c>
      <c r="I86" s="25">
        <f t="shared" si="27"/>
        <v>42.090909090909093</v>
      </c>
      <c r="J86" s="29">
        <f t="shared" si="36"/>
        <v>1</v>
      </c>
      <c r="K86" s="29">
        <f t="shared" si="37"/>
        <v>1</v>
      </c>
      <c r="L86" s="29">
        <f t="shared" si="38"/>
        <v>1</v>
      </c>
      <c r="M86" s="29">
        <f t="shared" ca="1" si="28"/>
        <v>1</v>
      </c>
      <c r="N86" s="9"/>
      <c r="O86" s="9"/>
      <c r="P86" s="7"/>
      <c r="Q86" s="7"/>
      <c r="T86" s="20">
        <v>0</v>
      </c>
      <c r="U86" s="31">
        <f t="shared" si="29"/>
        <v>-552</v>
      </c>
      <c r="V86" s="27">
        <f t="shared" si="30"/>
        <v>-552</v>
      </c>
      <c r="W86" s="27"/>
      <c r="X86" s="27">
        <f t="shared" si="31"/>
        <v>606.78304657994124</v>
      </c>
      <c r="Y86" s="27">
        <f t="shared" si="32"/>
        <v>54.783046579941242</v>
      </c>
      <c r="Z86" s="27">
        <f t="shared" si="33"/>
        <v>55</v>
      </c>
      <c r="AA86" s="17">
        <f t="shared" si="34"/>
        <v>55</v>
      </c>
      <c r="AB86" s="24">
        <f t="shared" si="35"/>
        <v>607</v>
      </c>
    </row>
    <row r="87" spans="1:28" ht="15" customHeight="1" x14ac:dyDescent="0.25">
      <c r="A87" s="28">
        <v>568</v>
      </c>
      <c r="B87" s="28">
        <v>568</v>
      </c>
      <c r="C87" s="25">
        <v>0</v>
      </c>
      <c r="D87" s="25">
        <v>272.3</v>
      </c>
      <c r="E87" s="25">
        <v>211.69</v>
      </c>
      <c r="F87" s="25">
        <v>0</v>
      </c>
      <c r="G87" s="25">
        <f t="shared" si="26"/>
        <v>40.382352941176471</v>
      </c>
      <c r="H87" s="25">
        <v>0</v>
      </c>
      <c r="I87" s="25">
        <f t="shared" si="27"/>
        <v>40.382352941176471</v>
      </c>
      <c r="J87" s="29">
        <f t="shared" si="36"/>
        <v>1</v>
      </c>
      <c r="K87" s="29">
        <f t="shared" si="37"/>
        <v>1</v>
      </c>
      <c r="L87" s="29">
        <f t="shared" si="38"/>
        <v>1</v>
      </c>
      <c r="M87" s="29">
        <f t="shared" ca="1" si="28"/>
        <v>1</v>
      </c>
      <c r="N87" s="9"/>
      <c r="O87" s="9"/>
      <c r="P87" s="7"/>
      <c r="Q87" s="7"/>
      <c r="T87" s="20">
        <v>0</v>
      </c>
      <c r="U87" s="31">
        <f t="shared" si="29"/>
        <v>-568</v>
      </c>
      <c r="V87" s="27">
        <f t="shared" si="30"/>
        <v>-568</v>
      </c>
      <c r="W87" s="27"/>
      <c r="X87" s="27">
        <f t="shared" si="31"/>
        <v>624.37096097356277</v>
      </c>
      <c r="Y87" s="27">
        <f t="shared" si="32"/>
        <v>56.370960973562774</v>
      </c>
      <c r="Z87" s="27">
        <f t="shared" si="33"/>
        <v>56</v>
      </c>
      <c r="AA87" s="17">
        <f t="shared" si="34"/>
        <v>56</v>
      </c>
      <c r="AB87" s="24">
        <f t="shared" si="35"/>
        <v>624</v>
      </c>
    </row>
    <row r="88" spans="1:28" ht="15" customHeight="1" x14ac:dyDescent="0.25">
      <c r="A88" s="28">
        <v>585</v>
      </c>
      <c r="B88" s="28">
        <v>585</v>
      </c>
      <c r="C88" s="25">
        <v>0</v>
      </c>
      <c r="D88" s="25">
        <v>272.3</v>
      </c>
      <c r="E88" s="25">
        <v>211.72</v>
      </c>
      <c r="F88" s="25">
        <v>0</v>
      </c>
      <c r="G88" s="25">
        <f t="shared" si="26"/>
        <v>38.74285714285714</v>
      </c>
      <c r="H88" s="25">
        <v>0</v>
      </c>
      <c r="I88" s="25">
        <f t="shared" si="27"/>
        <v>38.74285714285714</v>
      </c>
      <c r="J88" s="29">
        <f t="shared" si="36"/>
        <v>1</v>
      </c>
      <c r="K88" s="29">
        <f t="shared" si="37"/>
        <v>1</v>
      </c>
      <c r="L88" s="29">
        <f t="shared" si="38"/>
        <v>1</v>
      </c>
      <c r="M88" s="29">
        <f t="shared" ca="1" si="28"/>
        <v>1</v>
      </c>
      <c r="N88" s="9"/>
      <c r="O88" s="9"/>
      <c r="P88" s="7"/>
      <c r="Q88" s="7"/>
      <c r="T88" s="20">
        <v>0</v>
      </c>
      <c r="U88" s="31">
        <f t="shared" si="29"/>
        <v>-585</v>
      </c>
      <c r="V88" s="27">
        <f t="shared" si="30"/>
        <v>-585</v>
      </c>
      <c r="W88" s="27"/>
      <c r="X88" s="27">
        <f t="shared" si="31"/>
        <v>643.05812001678555</v>
      </c>
      <c r="Y88" s="27">
        <f t="shared" si="32"/>
        <v>58.058120016785551</v>
      </c>
      <c r="Z88" s="27">
        <f t="shared" si="33"/>
        <v>58</v>
      </c>
      <c r="AA88" s="17">
        <f t="shared" si="34"/>
        <v>58</v>
      </c>
      <c r="AB88" s="24">
        <f t="shared" si="35"/>
        <v>643</v>
      </c>
    </row>
    <row r="89" spans="1:28" ht="15" customHeight="1" x14ac:dyDescent="0.25">
      <c r="A89" s="28">
        <v>600</v>
      </c>
      <c r="B89" s="28">
        <v>600</v>
      </c>
      <c r="C89" s="25">
        <v>0</v>
      </c>
      <c r="D89" s="25">
        <v>272.3</v>
      </c>
      <c r="E89" s="25">
        <v>211.74</v>
      </c>
      <c r="F89" s="25">
        <v>0</v>
      </c>
      <c r="G89" s="25">
        <f t="shared" si="26"/>
        <v>37.25</v>
      </c>
      <c r="H89" s="25">
        <v>0</v>
      </c>
      <c r="I89" s="25">
        <f t="shared" si="27"/>
        <v>37.25</v>
      </c>
      <c r="J89" s="29">
        <f t="shared" si="36"/>
        <v>1</v>
      </c>
      <c r="K89" s="29">
        <f t="shared" si="37"/>
        <v>1</v>
      </c>
      <c r="L89" s="29">
        <f t="shared" si="38"/>
        <v>1</v>
      </c>
      <c r="M89" s="29">
        <f t="shared" ca="1" si="28"/>
        <v>0</v>
      </c>
      <c r="N89" s="9"/>
      <c r="O89" s="9"/>
      <c r="P89" s="7"/>
      <c r="Q89" s="7"/>
      <c r="T89" s="20">
        <v>0</v>
      </c>
      <c r="U89" s="31">
        <f t="shared" si="29"/>
        <v>-600</v>
      </c>
      <c r="V89" s="27">
        <f t="shared" si="30"/>
        <v>-600</v>
      </c>
      <c r="W89" s="27"/>
      <c r="X89" s="27">
        <f t="shared" si="31"/>
        <v>659.54678976080572</v>
      </c>
      <c r="Y89" s="27">
        <f t="shared" si="32"/>
        <v>59.546789760805723</v>
      </c>
      <c r="Z89" s="27">
        <f t="shared" si="33"/>
        <v>60</v>
      </c>
      <c r="AA89" s="17">
        <f t="shared" si="34"/>
        <v>60</v>
      </c>
      <c r="AB89" s="24">
        <f t="shared" si="35"/>
        <v>660</v>
      </c>
    </row>
    <row r="90" spans="1:28" ht="15" customHeight="1" x14ac:dyDescent="0.25">
      <c r="A90" s="28">
        <v>532</v>
      </c>
      <c r="B90" s="28">
        <v>532</v>
      </c>
      <c r="C90" s="25">
        <v>0</v>
      </c>
      <c r="D90" s="25">
        <v>272.3</v>
      </c>
      <c r="E90" s="25">
        <v>211.65</v>
      </c>
      <c r="F90" s="25">
        <v>0</v>
      </c>
      <c r="G90" s="25">
        <f t="shared" si="26"/>
        <v>38.081081081081081</v>
      </c>
      <c r="H90" s="25">
        <v>0</v>
      </c>
      <c r="I90" s="25">
        <f t="shared" si="27"/>
        <v>38.081081081081081</v>
      </c>
      <c r="J90" s="29">
        <f t="shared" si="36"/>
        <v>0</v>
      </c>
      <c r="K90" s="29">
        <f t="shared" si="37"/>
        <v>-1</v>
      </c>
      <c r="L90" s="29">
        <f t="shared" si="38"/>
        <v>0</v>
      </c>
      <c r="M90" s="29">
        <f t="shared" ca="1" si="28"/>
        <v>0</v>
      </c>
      <c r="N90" s="9"/>
      <c r="O90" s="9"/>
      <c r="P90" s="7"/>
      <c r="Q90" s="7"/>
      <c r="T90" s="20">
        <v>0</v>
      </c>
      <c r="U90" s="31">
        <f t="shared" si="29"/>
        <v>-532</v>
      </c>
      <c r="V90" s="27">
        <f t="shared" si="30"/>
        <v>-532</v>
      </c>
      <c r="W90" s="27"/>
      <c r="X90" s="27">
        <f t="shared" si="31"/>
        <v>584.79815358791438</v>
      </c>
      <c r="Y90" s="27">
        <f t="shared" si="32"/>
        <v>52.798153587914385</v>
      </c>
      <c r="Z90" s="27">
        <f t="shared" si="33"/>
        <v>53</v>
      </c>
      <c r="AA90" s="17">
        <f t="shared" si="34"/>
        <v>53</v>
      </c>
      <c r="AB90" s="24">
        <f t="shared" si="35"/>
        <v>585</v>
      </c>
    </row>
    <row r="91" spans="1:28" ht="15" customHeight="1" x14ac:dyDescent="0.25">
      <c r="A91" s="28">
        <v>465</v>
      </c>
      <c r="B91" s="28">
        <v>465</v>
      </c>
      <c r="C91" s="25">
        <v>0</v>
      </c>
      <c r="D91" s="25">
        <v>272.3</v>
      </c>
      <c r="E91" s="25">
        <v>211.56</v>
      </c>
      <c r="F91" s="25">
        <v>0</v>
      </c>
      <c r="G91" s="25">
        <f t="shared" si="26"/>
        <v>38.842105263157897</v>
      </c>
      <c r="H91" s="25">
        <v>0</v>
      </c>
      <c r="I91" s="25">
        <f t="shared" si="27"/>
        <v>38.842105263157897</v>
      </c>
      <c r="J91" s="29">
        <f t="shared" si="36"/>
        <v>0</v>
      </c>
      <c r="K91" s="29">
        <f t="shared" si="37"/>
        <v>-1</v>
      </c>
      <c r="L91" s="29">
        <f t="shared" si="38"/>
        <v>0</v>
      </c>
      <c r="M91" s="29">
        <f t="shared" ca="1" si="28"/>
        <v>0</v>
      </c>
      <c r="N91" s="9"/>
      <c r="O91" s="9"/>
      <c r="P91" s="7"/>
      <c r="Q91" s="7"/>
      <c r="T91" s="20">
        <v>0</v>
      </c>
      <c r="U91" s="31">
        <f t="shared" si="29"/>
        <v>-465</v>
      </c>
      <c r="V91" s="27">
        <f t="shared" si="30"/>
        <v>-465</v>
      </c>
      <c r="W91" s="27"/>
      <c r="X91" s="27">
        <f t="shared" si="31"/>
        <v>511.14876206462441</v>
      </c>
      <c r="Y91" s="27">
        <f t="shared" si="32"/>
        <v>46.148762064624407</v>
      </c>
      <c r="Z91" s="27">
        <f t="shared" si="33"/>
        <v>46</v>
      </c>
      <c r="AA91" s="17">
        <f t="shared" si="34"/>
        <v>46</v>
      </c>
      <c r="AB91" s="24">
        <f t="shared" si="35"/>
        <v>511</v>
      </c>
    </row>
    <row r="92" spans="1:28" ht="15" customHeight="1" x14ac:dyDescent="0.25">
      <c r="A92" s="28">
        <v>396</v>
      </c>
      <c r="B92" s="28">
        <v>396</v>
      </c>
      <c r="C92" s="25">
        <v>0</v>
      </c>
      <c r="D92" s="25">
        <v>272.3</v>
      </c>
      <c r="E92" s="25">
        <v>211.45</v>
      </c>
      <c r="F92" s="25">
        <v>0</v>
      </c>
      <c r="G92" s="25">
        <f t="shared" si="26"/>
        <v>39.615384615384613</v>
      </c>
      <c r="H92" s="25">
        <v>0</v>
      </c>
      <c r="I92" s="25">
        <f t="shared" si="27"/>
        <v>39.615384615384613</v>
      </c>
      <c r="J92" s="29">
        <f t="shared" si="36"/>
        <v>0</v>
      </c>
      <c r="K92" s="29">
        <f t="shared" si="37"/>
        <v>-1</v>
      </c>
      <c r="L92" s="29">
        <f t="shared" si="38"/>
        <v>0</v>
      </c>
      <c r="M92" s="29">
        <f t="shared" ca="1" si="28"/>
        <v>0</v>
      </c>
      <c r="N92" s="9"/>
      <c r="O92" s="9"/>
      <c r="P92" s="7"/>
      <c r="Q92" s="7"/>
      <c r="T92" s="20">
        <v>0</v>
      </c>
      <c r="U92" s="31">
        <f t="shared" si="29"/>
        <v>-396</v>
      </c>
      <c r="V92" s="27">
        <f t="shared" si="30"/>
        <v>-396</v>
      </c>
      <c r="W92" s="27"/>
      <c r="X92" s="27">
        <f t="shared" si="31"/>
        <v>435.30088124213177</v>
      </c>
      <c r="Y92" s="27">
        <f t="shared" si="32"/>
        <v>39.300881242131766</v>
      </c>
      <c r="Z92" s="27">
        <f t="shared" si="33"/>
        <v>39</v>
      </c>
      <c r="AA92" s="17">
        <f t="shared" si="34"/>
        <v>39</v>
      </c>
      <c r="AB92" s="24">
        <f t="shared" si="35"/>
        <v>435</v>
      </c>
    </row>
    <row r="93" spans="1:28" ht="15" customHeight="1" x14ac:dyDescent="0.25">
      <c r="A93" s="28">
        <v>348</v>
      </c>
      <c r="B93" s="28">
        <v>348</v>
      </c>
      <c r="C93" s="25">
        <v>0</v>
      </c>
      <c r="D93" s="25">
        <v>272.3</v>
      </c>
      <c r="E93" s="25">
        <v>211.34</v>
      </c>
      <c r="F93" s="25">
        <v>0</v>
      </c>
      <c r="G93" s="25">
        <f t="shared" si="26"/>
        <v>39.825000000000003</v>
      </c>
      <c r="H93" s="25">
        <v>0</v>
      </c>
      <c r="I93" s="25">
        <f t="shared" si="27"/>
        <v>39.825000000000003</v>
      </c>
      <c r="J93" s="29">
        <f t="shared" si="36"/>
        <v>1</v>
      </c>
      <c r="K93" s="29">
        <f t="shared" si="37"/>
        <v>1</v>
      </c>
      <c r="L93" s="29">
        <f t="shared" si="38"/>
        <v>0</v>
      </c>
      <c r="M93" s="29">
        <f t="shared" ca="1" si="28"/>
        <v>0</v>
      </c>
      <c r="N93" s="9"/>
      <c r="O93" s="9"/>
      <c r="P93" s="7"/>
      <c r="Q93" s="7"/>
      <c r="T93" s="20">
        <v>0</v>
      </c>
      <c r="U93" s="31">
        <f t="shared" si="29"/>
        <v>-348</v>
      </c>
      <c r="V93" s="27">
        <f t="shared" si="30"/>
        <v>-348</v>
      </c>
      <c r="W93" s="27"/>
      <c r="X93" s="27">
        <f t="shared" si="31"/>
        <v>382.53713806126729</v>
      </c>
      <c r="Y93" s="27">
        <f t="shared" si="32"/>
        <v>34.537138061267285</v>
      </c>
      <c r="Z93" s="27">
        <f t="shared" si="33"/>
        <v>35</v>
      </c>
      <c r="AA93" s="17">
        <f t="shared" si="34"/>
        <v>35</v>
      </c>
      <c r="AB93" s="24">
        <f t="shared" si="35"/>
        <v>383</v>
      </c>
    </row>
    <row r="94" spans="1:28" ht="15" customHeight="1" x14ac:dyDescent="0.25">
      <c r="A94" s="28">
        <v>300</v>
      </c>
      <c r="B94" s="28">
        <v>300</v>
      </c>
      <c r="C94" s="25">
        <v>0</v>
      </c>
      <c r="D94" s="25">
        <v>272.3</v>
      </c>
      <c r="E94" s="25">
        <v>211.23</v>
      </c>
      <c r="F94" s="25">
        <v>0</v>
      </c>
      <c r="G94" s="25">
        <f t="shared" si="26"/>
        <v>40.024390243902438</v>
      </c>
      <c r="H94" s="25">
        <v>0</v>
      </c>
      <c r="I94" s="25">
        <f t="shared" si="27"/>
        <v>40.024390243902438</v>
      </c>
      <c r="J94" s="29">
        <f t="shared" si="36"/>
        <v>1</v>
      </c>
      <c r="K94" s="29">
        <f t="shared" si="37"/>
        <v>1</v>
      </c>
      <c r="L94" s="29">
        <f t="shared" si="38"/>
        <v>0</v>
      </c>
      <c r="M94" s="29">
        <f t="shared" ca="1" si="28"/>
        <v>0</v>
      </c>
      <c r="N94" s="9"/>
      <c r="O94" s="9"/>
      <c r="P94" s="7"/>
      <c r="Q94" s="7"/>
      <c r="T94" s="20">
        <v>0</v>
      </c>
      <c r="U94" s="31">
        <f t="shared" si="29"/>
        <v>-300</v>
      </c>
      <c r="V94" s="27">
        <f t="shared" si="30"/>
        <v>-300</v>
      </c>
      <c r="W94" s="27"/>
      <c r="X94" s="27">
        <f t="shared" si="31"/>
        <v>329.77339488040286</v>
      </c>
      <c r="Y94" s="27">
        <f t="shared" si="32"/>
        <v>29.773394880402861</v>
      </c>
      <c r="Z94" s="27">
        <f t="shared" si="33"/>
        <v>30</v>
      </c>
      <c r="AA94" s="17">
        <f t="shared" si="34"/>
        <v>30</v>
      </c>
      <c r="AB94" s="24">
        <f t="shared" si="35"/>
        <v>330</v>
      </c>
    </row>
    <row r="95" spans="1:28" ht="15" customHeight="1" x14ac:dyDescent="0.25">
      <c r="A95" s="28">
        <v>250</v>
      </c>
      <c r="B95" s="28">
        <v>250</v>
      </c>
      <c r="C95" s="25">
        <v>0</v>
      </c>
      <c r="D95" s="25">
        <v>272.3</v>
      </c>
      <c r="E95" s="25">
        <v>211.11</v>
      </c>
      <c r="F95" s="25">
        <v>0</v>
      </c>
      <c r="G95" s="25">
        <f t="shared" si="26"/>
        <v>40.261904761904759</v>
      </c>
      <c r="H95" s="25">
        <v>0</v>
      </c>
      <c r="I95" s="25">
        <f t="shared" si="27"/>
        <v>40.261904761904759</v>
      </c>
      <c r="J95" s="29">
        <f t="shared" si="36"/>
        <v>1</v>
      </c>
      <c r="K95" s="29">
        <f t="shared" si="37"/>
        <v>1</v>
      </c>
      <c r="L95" s="29">
        <f t="shared" si="38"/>
        <v>0</v>
      </c>
      <c r="M95" s="29">
        <f t="shared" ca="1" si="28"/>
        <v>0</v>
      </c>
      <c r="N95" s="9"/>
      <c r="O95" s="9"/>
      <c r="P95" s="7"/>
      <c r="Q95" s="7"/>
      <c r="T95" s="20">
        <v>0</v>
      </c>
      <c r="U95" s="31">
        <f t="shared" si="29"/>
        <v>-250</v>
      </c>
      <c r="V95" s="27">
        <f t="shared" si="30"/>
        <v>-250</v>
      </c>
      <c r="W95" s="27"/>
      <c r="X95" s="27">
        <f t="shared" si="31"/>
        <v>274.81116240033572</v>
      </c>
      <c r="Y95" s="27">
        <f t="shared" si="32"/>
        <v>24.811162400335718</v>
      </c>
      <c r="Z95" s="27">
        <f t="shared" si="33"/>
        <v>25</v>
      </c>
      <c r="AA95" s="17">
        <f t="shared" si="34"/>
        <v>25</v>
      </c>
      <c r="AB95" s="24">
        <f t="shared" si="35"/>
        <v>275</v>
      </c>
    </row>
    <row r="96" spans="1:28" ht="15" customHeight="1" x14ac:dyDescent="0.25">
      <c r="A96" s="28"/>
      <c r="B96" s="28"/>
      <c r="C96" s="25"/>
      <c r="D96" s="25"/>
      <c r="E96" s="25"/>
      <c r="F96" s="25"/>
      <c r="G96" s="25"/>
      <c r="H96" s="25"/>
      <c r="I96" s="25"/>
      <c r="J96" s="29"/>
      <c r="K96" s="29"/>
      <c r="L96" s="29"/>
      <c r="M96" s="29"/>
      <c r="N96" s="9"/>
      <c r="O96" s="9"/>
      <c r="P96" s="7"/>
      <c r="Q96" s="7"/>
      <c r="U96" s="31"/>
      <c r="V96" s="27"/>
      <c r="W96" s="27"/>
      <c r="X96" s="27"/>
      <c r="Y96" s="27"/>
      <c r="Z96" s="27"/>
      <c r="AA96" s="17"/>
    </row>
    <row r="97" spans="1:27" ht="15" customHeight="1" x14ac:dyDescent="0.25">
      <c r="A97" s="28"/>
      <c r="B97" s="28"/>
      <c r="C97" s="25"/>
      <c r="D97" s="25"/>
      <c r="E97" s="25"/>
      <c r="F97" s="25"/>
      <c r="G97" s="25"/>
      <c r="H97" s="25"/>
      <c r="I97" s="25"/>
      <c r="J97" s="29"/>
      <c r="K97" s="29"/>
      <c r="L97" s="29"/>
      <c r="M97" s="29"/>
      <c r="N97" s="9"/>
      <c r="O97" s="9"/>
      <c r="P97" s="7"/>
      <c r="Q97" s="7"/>
      <c r="U97" s="31"/>
      <c r="V97" s="27"/>
      <c r="W97" s="27"/>
      <c r="X97" s="27"/>
      <c r="Y97" s="27"/>
      <c r="Z97" s="27"/>
      <c r="AA97" s="17"/>
    </row>
    <row r="98" spans="1:27" ht="15" customHeight="1" x14ac:dyDescent="0.25">
      <c r="A98" s="28"/>
      <c r="B98" s="28"/>
      <c r="C98" s="25"/>
      <c r="D98" s="25"/>
      <c r="E98" s="25"/>
      <c r="F98" s="25"/>
      <c r="G98" s="25"/>
      <c r="H98" s="25"/>
      <c r="I98" s="25"/>
      <c r="J98" s="29"/>
      <c r="K98" s="29"/>
      <c r="L98" s="29"/>
      <c r="M98" s="29"/>
      <c r="N98" s="9"/>
      <c r="O98" s="9"/>
      <c r="P98" s="7"/>
      <c r="Q98" s="7"/>
      <c r="U98" s="31"/>
      <c r="V98" s="27"/>
      <c r="W98" s="27"/>
      <c r="X98" s="27"/>
      <c r="Y98" s="27"/>
      <c r="Z98" s="27"/>
      <c r="AA98" s="17"/>
    </row>
    <row r="99" spans="1:27" ht="15" customHeight="1" x14ac:dyDescent="0.25">
      <c r="A99" s="28"/>
      <c r="B99" s="28"/>
      <c r="C99" s="25"/>
      <c r="D99" s="25"/>
      <c r="E99" s="25"/>
      <c r="F99" s="25"/>
      <c r="G99" s="25"/>
      <c r="H99" s="25"/>
      <c r="I99" s="25"/>
      <c r="J99" s="29"/>
      <c r="K99" s="29"/>
      <c r="L99" s="29"/>
      <c r="M99" s="29"/>
      <c r="N99" s="9"/>
      <c r="O99" s="9"/>
      <c r="P99" s="7"/>
      <c r="Q99" s="7"/>
      <c r="U99" s="31"/>
      <c r="V99" s="27"/>
      <c r="W99" s="27"/>
      <c r="X99" s="27"/>
      <c r="Y99" s="27"/>
      <c r="Z99" s="27"/>
      <c r="AA99" s="17"/>
    </row>
    <row r="100" spans="1:27" ht="15" customHeight="1" x14ac:dyDescent="0.25">
      <c r="A100" s="28"/>
      <c r="B100" s="28"/>
      <c r="C100" s="25"/>
      <c r="D100" s="25"/>
      <c r="E100" s="25"/>
      <c r="F100" s="25"/>
      <c r="G100" s="25"/>
      <c r="H100" s="25"/>
      <c r="I100" s="25"/>
      <c r="J100" s="29"/>
      <c r="K100" s="29"/>
      <c r="L100" s="29"/>
      <c r="M100" s="29"/>
      <c r="N100" s="9"/>
      <c r="O100" s="9"/>
      <c r="P100" s="7"/>
      <c r="Q100" s="7"/>
      <c r="U100" s="31"/>
      <c r="V100" s="27"/>
      <c r="W100" s="27"/>
      <c r="X100" s="27"/>
      <c r="Y100" s="27"/>
      <c r="Z100" s="27"/>
      <c r="AA100" s="17"/>
    </row>
    <row r="101" spans="1:27" ht="15" customHeight="1" x14ac:dyDescent="0.25">
      <c r="A101" s="28"/>
      <c r="B101" s="28"/>
      <c r="C101" s="25"/>
      <c r="D101" s="25"/>
      <c r="E101" s="25"/>
      <c r="F101" s="25"/>
      <c r="G101" s="25"/>
      <c r="H101" s="25"/>
      <c r="I101" s="25"/>
      <c r="J101" s="29"/>
      <c r="K101" s="29"/>
      <c r="L101" s="29"/>
      <c r="M101" s="29"/>
      <c r="N101" s="9"/>
      <c r="O101" s="9"/>
      <c r="P101" s="7"/>
      <c r="Q101" s="7"/>
      <c r="U101" s="31"/>
      <c r="V101" s="27"/>
      <c r="W101" s="27"/>
      <c r="X101" s="27"/>
      <c r="Y101" s="27"/>
      <c r="Z101" s="27"/>
      <c r="AA101" s="17"/>
    </row>
    <row r="102" spans="1:27" ht="15" customHeight="1" x14ac:dyDescent="0.25">
      <c r="A102" s="28"/>
      <c r="B102" s="28"/>
      <c r="C102" s="25"/>
      <c r="D102" s="25"/>
      <c r="E102" s="25"/>
      <c r="F102" s="25"/>
      <c r="G102" s="25"/>
      <c r="H102" s="25"/>
      <c r="I102" s="25"/>
      <c r="J102" s="29"/>
      <c r="K102" s="29"/>
      <c r="L102" s="29"/>
      <c r="M102" s="29"/>
      <c r="N102" s="9"/>
      <c r="O102" s="9"/>
      <c r="P102" s="7"/>
      <c r="Q102" s="7"/>
      <c r="U102" s="31"/>
      <c r="V102" s="27"/>
      <c r="W102" s="27"/>
      <c r="X102" s="27"/>
      <c r="Y102" s="27"/>
      <c r="Z102" s="27"/>
      <c r="AA102" s="17"/>
    </row>
    <row r="103" spans="1:27" ht="15" customHeight="1" x14ac:dyDescent="0.25">
      <c r="A103" s="28"/>
      <c r="B103" s="28"/>
      <c r="C103" s="25"/>
      <c r="D103" s="25"/>
      <c r="E103" s="25"/>
      <c r="F103" s="25"/>
      <c r="G103" s="25"/>
      <c r="H103" s="25"/>
      <c r="I103" s="25"/>
      <c r="J103" s="29"/>
      <c r="K103" s="29"/>
      <c r="L103" s="29"/>
      <c r="M103" s="29"/>
      <c r="N103" s="9"/>
      <c r="O103" s="9"/>
      <c r="P103" s="7"/>
      <c r="Q103" s="7"/>
      <c r="U103" s="31"/>
      <c r="V103" s="27"/>
      <c r="W103" s="27"/>
      <c r="X103" s="27"/>
      <c r="Y103" s="27"/>
      <c r="Z103" s="27"/>
      <c r="AA103" s="17"/>
    </row>
    <row r="104" spans="1:27" ht="15" customHeight="1" x14ac:dyDescent="0.25">
      <c r="A104" s="28"/>
      <c r="B104" s="28"/>
      <c r="C104" s="25"/>
      <c r="D104" s="25"/>
      <c r="E104" s="25"/>
      <c r="F104" s="25"/>
      <c r="G104" s="25"/>
      <c r="H104" s="25"/>
      <c r="I104" s="25"/>
      <c r="J104" s="29"/>
      <c r="K104" s="29"/>
      <c r="L104" s="29"/>
      <c r="M104" s="29"/>
      <c r="N104" s="9"/>
      <c r="O104" s="9"/>
      <c r="P104" s="7"/>
      <c r="Q104" s="7"/>
      <c r="U104" s="31"/>
      <c r="V104" s="27"/>
      <c r="W104" s="27"/>
      <c r="X104" s="27"/>
      <c r="Y104" s="27"/>
      <c r="Z104" s="27"/>
      <c r="AA104" s="17"/>
    </row>
    <row r="105" spans="1:27" ht="15" customHeight="1" x14ac:dyDescent="0.25">
      <c r="A105" s="28"/>
      <c r="B105" s="28"/>
      <c r="C105" s="25"/>
      <c r="D105" s="25"/>
      <c r="E105" s="25"/>
      <c r="F105" s="25"/>
      <c r="G105" s="25"/>
      <c r="H105" s="25"/>
      <c r="I105" s="25"/>
      <c r="J105" s="29"/>
      <c r="K105" s="29"/>
      <c r="L105" s="29"/>
      <c r="M105" s="29"/>
      <c r="N105" s="9"/>
      <c r="O105" s="9"/>
      <c r="P105" s="7"/>
      <c r="Q105" s="7"/>
      <c r="U105" s="31"/>
      <c r="V105" s="27"/>
      <c r="W105" s="27"/>
      <c r="X105" s="27"/>
      <c r="Y105" s="27"/>
      <c r="Z105" s="27"/>
      <c r="AA105" s="17"/>
    </row>
    <row r="106" spans="1:27" ht="15" customHeight="1" x14ac:dyDescent="0.25">
      <c r="A106" s="28"/>
      <c r="B106" s="28"/>
      <c r="C106" s="25"/>
      <c r="D106" s="25"/>
      <c r="E106" s="25"/>
      <c r="F106" s="25"/>
      <c r="G106" s="25"/>
      <c r="H106" s="25"/>
      <c r="I106" s="25"/>
      <c r="J106" s="29"/>
      <c r="K106" s="29"/>
      <c r="L106" s="29"/>
      <c r="M106" s="29"/>
      <c r="N106" s="9"/>
      <c r="O106" s="9"/>
      <c r="P106" s="7"/>
      <c r="Q106" s="7"/>
      <c r="U106" s="31"/>
      <c r="V106" s="27"/>
      <c r="W106" s="27"/>
      <c r="X106" s="27"/>
      <c r="Y106" s="27"/>
      <c r="Z106" s="27"/>
      <c r="AA106" s="17"/>
    </row>
    <row r="107" spans="1:27" ht="15" customHeight="1" x14ac:dyDescent="0.25">
      <c r="A107" s="28"/>
      <c r="B107" s="28"/>
      <c r="C107" s="25"/>
      <c r="D107" s="25"/>
      <c r="E107" s="25"/>
      <c r="F107" s="25"/>
      <c r="G107" s="25"/>
      <c r="H107" s="25"/>
      <c r="I107" s="25"/>
      <c r="J107" s="29"/>
      <c r="K107" s="29"/>
      <c r="L107" s="29"/>
      <c r="M107" s="29"/>
      <c r="N107" s="9"/>
      <c r="O107" s="9"/>
      <c r="P107" s="7"/>
      <c r="Q107" s="7"/>
      <c r="U107" s="31"/>
      <c r="V107" s="27"/>
      <c r="W107" s="27"/>
      <c r="X107" s="27"/>
      <c r="Y107" s="27"/>
      <c r="Z107" s="27"/>
      <c r="AA107" s="17"/>
    </row>
    <row r="108" spans="1:27" ht="15" customHeight="1" x14ac:dyDescent="0.25">
      <c r="A108" s="28"/>
      <c r="B108" s="28"/>
      <c r="C108" s="25"/>
      <c r="D108" s="25"/>
      <c r="E108" s="25"/>
      <c r="F108" s="25"/>
      <c r="G108" s="25"/>
      <c r="H108" s="25"/>
      <c r="I108" s="25"/>
      <c r="J108" s="29"/>
      <c r="K108" s="29"/>
      <c r="L108" s="29"/>
      <c r="M108" s="29"/>
      <c r="N108" s="9"/>
      <c r="O108" s="9"/>
      <c r="P108" s="7"/>
      <c r="Q108" s="7"/>
      <c r="U108" s="31"/>
      <c r="V108" s="27"/>
      <c r="W108" s="27"/>
      <c r="X108" s="27"/>
      <c r="Y108" s="27"/>
      <c r="Z108" s="27"/>
      <c r="AA108" s="17"/>
    </row>
    <row r="109" spans="1:27" ht="15" customHeight="1" x14ac:dyDescent="0.25">
      <c r="A109" s="28"/>
      <c r="B109" s="28"/>
      <c r="C109" s="25"/>
      <c r="D109" s="25"/>
      <c r="E109" s="25"/>
      <c r="F109" s="25"/>
      <c r="G109" s="25"/>
      <c r="H109" s="25"/>
      <c r="I109" s="25"/>
      <c r="J109" s="29"/>
      <c r="K109" s="29"/>
      <c r="L109" s="29"/>
      <c r="M109" s="29"/>
      <c r="N109" s="9"/>
      <c r="O109" s="9"/>
      <c r="P109" s="7"/>
      <c r="Q109" s="7"/>
      <c r="U109" s="31"/>
      <c r="V109" s="27"/>
      <c r="W109" s="27"/>
      <c r="X109" s="27"/>
      <c r="Y109" s="27"/>
      <c r="Z109" s="27"/>
      <c r="AA109" s="17"/>
    </row>
    <row r="110" spans="1:27" ht="15" customHeight="1" x14ac:dyDescent="0.25">
      <c r="A110" s="28"/>
      <c r="B110" s="28"/>
      <c r="C110" s="25"/>
      <c r="D110" s="25"/>
      <c r="E110" s="25"/>
      <c r="F110" s="25"/>
      <c r="G110" s="25"/>
      <c r="H110" s="25"/>
      <c r="I110" s="25"/>
      <c r="J110" s="29"/>
      <c r="K110" s="29"/>
      <c r="L110" s="29"/>
      <c r="M110" s="29"/>
      <c r="N110" s="9"/>
      <c r="O110" s="9"/>
      <c r="P110" s="7"/>
      <c r="Q110" s="7"/>
      <c r="U110" s="31"/>
      <c r="V110" s="27"/>
      <c r="W110" s="27"/>
      <c r="X110" s="27"/>
      <c r="Y110" s="27"/>
      <c r="Z110" s="27"/>
      <c r="AA110" s="17"/>
    </row>
    <row r="111" spans="1:27" ht="15" customHeight="1" x14ac:dyDescent="0.25">
      <c r="A111" s="28"/>
      <c r="B111" s="28"/>
      <c r="C111" s="25"/>
      <c r="D111" s="25"/>
      <c r="E111" s="25"/>
      <c r="F111" s="25"/>
      <c r="G111" s="25"/>
      <c r="H111" s="25"/>
      <c r="I111" s="25"/>
      <c r="J111" s="29"/>
      <c r="K111" s="29"/>
      <c r="L111" s="29"/>
      <c r="M111" s="29"/>
      <c r="N111" s="9"/>
      <c r="O111" s="9"/>
      <c r="P111" s="7"/>
      <c r="Q111" s="7"/>
      <c r="U111" s="31"/>
      <c r="V111" s="27"/>
      <c r="W111" s="27"/>
      <c r="X111" s="27"/>
      <c r="Y111" s="27"/>
      <c r="Z111" s="27"/>
      <c r="AA111" s="17"/>
    </row>
    <row r="112" spans="1:27" ht="15" customHeight="1" x14ac:dyDescent="0.25">
      <c r="A112" s="28"/>
      <c r="B112" s="28"/>
      <c r="C112" s="25"/>
      <c r="D112" s="25"/>
      <c r="E112" s="25"/>
      <c r="F112" s="25"/>
      <c r="G112" s="25"/>
      <c r="H112" s="25"/>
      <c r="I112" s="25"/>
      <c r="J112" s="29"/>
      <c r="K112" s="29"/>
      <c r="L112" s="29"/>
      <c r="M112" s="29"/>
      <c r="N112" s="9"/>
      <c r="O112" s="9"/>
      <c r="P112" s="7"/>
      <c r="Q112" s="7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5">
      <c r="A113" s="28"/>
      <c r="B113" s="28"/>
      <c r="C113" s="25"/>
      <c r="D113" s="25"/>
      <c r="E113" s="25"/>
      <c r="F113" s="25"/>
      <c r="G113" s="25"/>
      <c r="H113" s="25"/>
      <c r="I113" s="25"/>
      <c r="J113" s="29"/>
      <c r="K113" s="29"/>
      <c r="L113" s="29"/>
      <c r="M113" s="29"/>
      <c r="N113" s="9"/>
      <c r="O113" s="9"/>
      <c r="P113" s="7"/>
      <c r="Q113" s="7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5">
      <c r="A114" s="28"/>
      <c r="B114" s="28"/>
      <c r="C114" s="25"/>
      <c r="D114" s="25"/>
      <c r="E114" s="25"/>
      <c r="F114" s="25"/>
      <c r="G114" s="25"/>
      <c r="H114" s="25"/>
      <c r="I114" s="25"/>
      <c r="J114" s="29"/>
      <c r="K114" s="29"/>
      <c r="L114" s="29"/>
      <c r="M114" s="29"/>
      <c r="N114" s="9"/>
      <c r="O114" s="9"/>
      <c r="P114" s="7"/>
      <c r="Q114" s="7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5">
      <c r="A115" s="28"/>
      <c r="B115" s="28"/>
      <c r="C115" s="25"/>
      <c r="D115" s="25"/>
      <c r="E115" s="25"/>
      <c r="F115" s="25"/>
      <c r="G115" s="25"/>
      <c r="H115" s="25"/>
      <c r="I115" s="25"/>
      <c r="J115" s="29"/>
      <c r="K115" s="29"/>
      <c r="L115" s="29"/>
      <c r="M115" s="29"/>
      <c r="N115" s="9"/>
      <c r="O115" s="9"/>
      <c r="P115" s="7"/>
      <c r="Q115" s="7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28"/>
      <c r="B116" s="28"/>
      <c r="C116" s="25"/>
      <c r="D116" s="25"/>
      <c r="E116" s="25"/>
      <c r="F116" s="25"/>
      <c r="G116" s="25"/>
      <c r="H116" s="25"/>
      <c r="I116" s="25"/>
      <c r="J116" s="29"/>
      <c r="K116" s="29"/>
      <c r="L116" s="29"/>
      <c r="M116" s="29"/>
      <c r="N116" s="9"/>
      <c r="O116" s="9"/>
      <c r="P116" s="7"/>
      <c r="Q116" s="7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5">
      <c r="A117" s="28"/>
      <c r="B117" s="28"/>
      <c r="C117" s="25"/>
      <c r="D117" s="25"/>
      <c r="E117" s="25"/>
      <c r="F117" s="25"/>
      <c r="G117" s="25"/>
      <c r="H117" s="25"/>
      <c r="I117" s="25"/>
      <c r="J117" s="29"/>
      <c r="K117" s="29"/>
      <c r="L117" s="29"/>
      <c r="M117" s="29"/>
      <c r="N117" s="9"/>
      <c r="O117" s="9"/>
      <c r="P117" s="7"/>
      <c r="Q117" s="7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5">
      <c r="A118" s="28"/>
      <c r="B118" s="28"/>
      <c r="C118" s="25"/>
      <c r="D118" s="25"/>
      <c r="E118" s="25"/>
      <c r="F118" s="25"/>
      <c r="G118" s="25"/>
      <c r="H118" s="25"/>
      <c r="I118" s="25"/>
      <c r="J118" s="29"/>
      <c r="K118" s="29"/>
      <c r="L118" s="29"/>
      <c r="M118" s="29"/>
      <c r="N118" s="9"/>
      <c r="O118" s="9"/>
      <c r="P118" s="7"/>
      <c r="Q118" s="7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5">
      <c r="A119" s="28"/>
      <c r="B119" s="28"/>
      <c r="C119" s="25"/>
      <c r="D119" s="25"/>
      <c r="E119" s="25"/>
      <c r="F119" s="25"/>
      <c r="G119" s="25"/>
      <c r="H119" s="25"/>
      <c r="I119" s="25"/>
      <c r="J119" s="29"/>
      <c r="K119" s="29"/>
      <c r="L119" s="29"/>
      <c r="M119" s="29"/>
      <c r="N119" s="9"/>
      <c r="O119" s="9"/>
      <c r="P119" s="7"/>
      <c r="Q119" s="7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5">
      <c r="A120" s="28"/>
      <c r="B120" s="28"/>
      <c r="C120" s="25"/>
      <c r="D120" s="25"/>
      <c r="E120" s="25"/>
      <c r="F120" s="25"/>
      <c r="G120" s="25"/>
      <c r="H120" s="25"/>
      <c r="I120" s="25"/>
      <c r="J120" s="29"/>
      <c r="K120" s="29"/>
      <c r="L120" s="29"/>
      <c r="M120" s="29"/>
      <c r="N120" s="9"/>
      <c r="O120" s="9"/>
      <c r="P120" s="7"/>
      <c r="Q120" s="7"/>
      <c r="U120" s="31"/>
      <c r="V120" s="27"/>
      <c r="W120" s="27"/>
      <c r="X120" s="27"/>
      <c r="Y120" s="27"/>
      <c r="Z120" s="27"/>
      <c r="AA120" s="17"/>
    </row>
    <row r="121" spans="1:27" ht="15" customHeight="1" x14ac:dyDescent="0.25">
      <c r="A121" s="28"/>
      <c r="B121" s="28"/>
      <c r="C121" s="25"/>
      <c r="D121" s="25"/>
      <c r="E121" s="25"/>
      <c r="F121" s="25"/>
      <c r="G121" s="25"/>
      <c r="H121" s="25"/>
      <c r="I121" s="25"/>
      <c r="J121" s="29"/>
      <c r="K121" s="29"/>
      <c r="L121" s="29"/>
      <c r="M121" s="29"/>
      <c r="N121" s="9"/>
      <c r="O121" s="9"/>
      <c r="P121" s="7"/>
      <c r="Q121" s="7"/>
      <c r="U121" s="31"/>
      <c r="V121" s="27"/>
      <c r="W121" s="27"/>
      <c r="X121" s="27"/>
      <c r="Y121" s="27"/>
      <c r="Z121" s="27"/>
      <c r="AA121" s="17"/>
    </row>
    <row r="122" spans="1:27" ht="15" customHeight="1" x14ac:dyDescent="0.25">
      <c r="A122" s="28"/>
      <c r="B122" s="28"/>
      <c r="C122" s="25"/>
      <c r="D122" s="25"/>
      <c r="E122" s="25"/>
      <c r="F122" s="25"/>
      <c r="G122" s="25"/>
      <c r="H122" s="25"/>
      <c r="I122" s="25"/>
      <c r="J122" s="29"/>
      <c r="K122" s="29"/>
      <c r="L122" s="29"/>
      <c r="M122" s="29"/>
      <c r="N122" s="9"/>
      <c r="O122" s="9"/>
      <c r="P122" s="7"/>
      <c r="Q122" s="7"/>
      <c r="U122" s="31"/>
      <c r="V122" s="27"/>
      <c r="W122" s="27"/>
      <c r="X122" s="27"/>
      <c r="Y122" s="27"/>
      <c r="Z122" s="27"/>
      <c r="AA122" s="17"/>
    </row>
    <row r="123" spans="1:27" ht="15" customHeight="1" x14ac:dyDescent="0.25">
      <c r="A123" s="28"/>
      <c r="B123" s="28"/>
      <c r="C123" s="25"/>
      <c r="D123" s="25"/>
      <c r="E123" s="25"/>
      <c r="F123" s="25"/>
      <c r="G123" s="25"/>
      <c r="H123" s="25"/>
      <c r="I123" s="25"/>
      <c r="J123" s="29"/>
      <c r="K123" s="29"/>
      <c r="L123" s="29"/>
      <c r="M123" s="29"/>
      <c r="N123" s="9"/>
      <c r="O123" s="9"/>
      <c r="P123" s="7"/>
      <c r="Q123" s="7"/>
      <c r="U123" s="31"/>
      <c r="V123" s="27"/>
      <c r="W123" s="27"/>
      <c r="X123" s="27"/>
      <c r="Y123" s="27"/>
      <c r="Z123" s="27"/>
      <c r="AA123" s="17"/>
    </row>
    <row r="124" spans="1:27" ht="15" customHeight="1" x14ac:dyDescent="0.25">
      <c r="A124" s="28"/>
      <c r="B124" s="28"/>
      <c r="C124" s="25"/>
      <c r="D124" s="25"/>
      <c r="E124" s="25"/>
      <c r="F124" s="25"/>
      <c r="G124" s="25"/>
      <c r="H124" s="25"/>
      <c r="I124" s="25"/>
      <c r="J124" s="29"/>
      <c r="K124" s="29"/>
      <c r="L124" s="29"/>
      <c r="M124" s="29"/>
      <c r="N124" s="7"/>
      <c r="O124" s="7"/>
      <c r="P124" s="7"/>
      <c r="Q124" s="7"/>
      <c r="U124" s="31"/>
      <c r="V124" s="27"/>
      <c r="W124" s="27"/>
      <c r="X124" s="27"/>
      <c r="Y124" s="27"/>
      <c r="Z124" s="27"/>
      <c r="AA124" s="17"/>
    </row>
    <row r="125" spans="1:27" ht="15" customHeight="1" x14ac:dyDescent="0.25">
      <c r="A125" s="28"/>
      <c r="B125" s="28"/>
      <c r="C125" s="25"/>
      <c r="D125" s="25"/>
      <c r="E125" s="25"/>
      <c r="F125" s="25"/>
      <c r="G125" s="25"/>
      <c r="H125" s="25"/>
      <c r="I125" s="25"/>
      <c r="J125" s="29"/>
      <c r="K125" s="29"/>
      <c r="L125" s="29"/>
      <c r="M125" s="29"/>
      <c r="N125" s="7"/>
      <c r="O125" s="7"/>
      <c r="P125" s="7"/>
      <c r="Q125" s="7"/>
      <c r="U125" s="31"/>
      <c r="V125" s="27"/>
      <c r="W125" s="27"/>
      <c r="X125" s="27"/>
      <c r="Y125" s="27"/>
      <c r="Z125" s="27"/>
      <c r="AA125" s="17"/>
    </row>
    <row r="126" spans="1:27" ht="15" customHeight="1" x14ac:dyDescent="0.25">
      <c r="A126" s="28"/>
      <c r="B126" s="28"/>
      <c r="C126" s="25"/>
      <c r="D126" s="25"/>
      <c r="E126" s="25"/>
      <c r="F126" s="25"/>
      <c r="G126" s="25"/>
      <c r="H126" s="25"/>
      <c r="I126" s="25"/>
      <c r="J126" s="29"/>
      <c r="K126" s="29"/>
      <c r="L126" s="29"/>
      <c r="M126" s="29"/>
      <c r="N126" s="7"/>
      <c r="O126" s="7"/>
      <c r="P126" s="7"/>
      <c r="Q126" s="7"/>
      <c r="U126" s="31"/>
      <c r="V126" s="27"/>
      <c r="W126" s="27"/>
      <c r="X126" s="27"/>
      <c r="Y126" s="27"/>
      <c r="Z126" s="27"/>
      <c r="AA126" s="17"/>
    </row>
    <row r="127" spans="1:27" ht="15" customHeight="1" x14ac:dyDescent="0.25">
      <c r="A127" s="28"/>
      <c r="B127" s="28"/>
      <c r="C127" s="25"/>
      <c r="D127" s="25"/>
      <c r="E127" s="25"/>
      <c r="F127" s="25"/>
      <c r="G127" s="25"/>
      <c r="H127" s="25"/>
      <c r="I127" s="25"/>
      <c r="J127" s="29"/>
      <c r="K127" s="29"/>
      <c r="L127" s="29"/>
      <c r="M127" s="29"/>
      <c r="N127" s="7"/>
      <c r="O127" s="7"/>
      <c r="P127" s="7"/>
      <c r="Q127" s="7"/>
      <c r="U127" s="31"/>
      <c r="V127" s="27"/>
      <c r="W127" s="27"/>
      <c r="X127" s="27"/>
      <c r="Y127" s="27"/>
      <c r="Z127" s="27"/>
      <c r="AA127" s="17"/>
    </row>
    <row r="128" spans="1:27" ht="15" customHeight="1" x14ac:dyDescent="0.25">
      <c r="A128" s="28"/>
      <c r="B128" s="28"/>
      <c r="C128" s="25"/>
      <c r="D128" s="25"/>
      <c r="E128" s="25"/>
      <c r="F128" s="25"/>
      <c r="G128" s="25"/>
      <c r="H128" s="25"/>
      <c r="I128" s="25"/>
      <c r="J128" s="29"/>
      <c r="K128" s="29"/>
      <c r="L128" s="29"/>
      <c r="M128" s="29"/>
      <c r="N128" s="7"/>
      <c r="O128" s="7"/>
      <c r="P128" s="7"/>
      <c r="Q128" s="7"/>
      <c r="U128" s="31"/>
      <c r="V128" s="27"/>
      <c r="W128" s="27"/>
      <c r="X128" s="27"/>
      <c r="Y128" s="27"/>
      <c r="Z128" s="27"/>
      <c r="AA128" s="17"/>
    </row>
    <row r="129" spans="1:27" ht="15" customHeight="1" x14ac:dyDescent="0.25">
      <c r="A129" s="28"/>
      <c r="B129" s="28"/>
      <c r="C129" s="25"/>
      <c r="D129" s="25"/>
      <c r="E129" s="25"/>
      <c r="F129" s="25"/>
      <c r="G129" s="25"/>
      <c r="H129" s="25"/>
      <c r="I129" s="25"/>
      <c r="J129" s="29"/>
      <c r="K129" s="29"/>
      <c r="L129" s="29"/>
      <c r="M129" s="29"/>
      <c r="N129" s="7"/>
      <c r="O129" s="7"/>
      <c r="P129" s="7"/>
      <c r="Q129" s="7"/>
      <c r="U129" s="31"/>
      <c r="V129" s="27"/>
      <c r="W129" s="27"/>
      <c r="X129" s="27"/>
      <c r="Y129" s="27"/>
      <c r="Z129" s="27"/>
      <c r="AA129" s="17"/>
    </row>
    <row r="130" spans="1:27" ht="15" customHeight="1" x14ac:dyDescent="0.25">
      <c r="A130" s="28"/>
      <c r="B130" s="28"/>
      <c r="C130" s="25"/>
      <c r="D130" s="25"/>
      <c r="E130" s="25"/>
      <c r="F130" s="25"/>
      <c r="G130" s="25"/>
      <c r="H130" s="25"/>
      <c r="I130" s="25"/>
      <c r="J130" s="29"/>
      <c r="K130" s="29"/>
      <c r="L130" s="29"/>
      <c r="M130" s="29"/>
      <c r="N130" s="7"/>
      <c r="O130" s="7"/>
      <c r="P130" s="7"/>
      <c r="Q130" s="7"/>
      <c r="U130" s="31"/>
      <c r="V130" s="27"/>
      <c r="W130" s="27"/>
      <c r="X130" s="27"/>
      <c r="Y130" s="27"/>
      <c r="Z130" s="27"/>
      <c r="AA130" s="17"/>
    </row>
    <row r="131" spans="1:27" ht="15" customHeight="1" x14ac:dyDescent="0.25">
      <c r="A131" s="28"/>
      <c r="B131" s="28"/>
      <c r="C131" s="25"/>
      <c r="D131" s="25"/>
      <c r="E131" s="25"/>
      <c r="F131" s="25"/>
      <c r="G131" s="25"/>
      <c r="H131" s="25"/>
      <c r="I131" s="25"/>
      <c r="J131" s="29"/>
      <c r="K131" s="29"/>
      <c r="L131" s="29"/>
      <c r="M131" s="29"/>
      <c r="N131" s="7"/>
      <c r="O131" s="7"/>
      <c r="P131" s="7"/>
      <c r="Q131" s="7"/>
      <c r="U131" s="31"/>
      <c r="V131" s="27"/>
      <c r="W131" s="27"/>
      <c r="X131" s="27"/>
      <c r="Y131" s="27"/>
      <c r="Z131" s="27"/>
      <c r="AA131" s="17"/>
    </row>
    <row r="132" spans="1:27" ht="15" customHeight="1" x14ac:dyDescent="0.25">
      <c r="A132" s="28"/>
      <c r="B132" s="28"/>
      <c r="C132" s="25"/>
      <c r="D132" s="25"/>
      <c r="E132" s="25"/>
      <c r="F132" s="25"/>
      <c r="G132" s="25"/>
      <c r="H132" s="25"/>
      <c r="I132" s="25"/>
      <c r="J132" s="29"/>
      <c r="K132" s="29"/>
      <c r="L132" s="29"/>
      <c r="M132" s="29"/>
      <c r="N132" s="7"/>
      <c r="O132" s="7"/>
      <c r="P132" s="7"/>
      <c r="Q132" s="7"/>
      <c r="U132" s="31"/>
      <c r="V132" s="27"/>
      <c r="W132" s="27"/>
      <c r="X132" s="27"/>
      <c r="Y132" s="27"/>
      <c r="Z132" s="27"/>
      <c r="AA132" s="17"/>
    </row>
    <row r="133" spans="1:27" ht="15" customHeight="1" x14ac:dyDescent="0.2">
      <c r="A133" s="28"/>
      <c r="B133" s="28"/>
      <c r="C133" s="25"/>
      <c r="D133" s="25"/>
      <c r="E133" s="25"/>
      <c r="F133" s="25"/>
      <c r="G133" s="25"/>
      <c r="H133" s="25"/>
      <c r="I133" s="25"/>
      <c r="J133" s="29"/>
      <c r="K133" s="29"/>
      <c r="L133" s="29"/>
      <c r="M133" s="29"/>
      <c r="U133" s="31"/>
      <c r="V133" s="27"/>
      <c r="W133" s="27"/>
      <c r="X133" s="27"/>
      <c r="Y133" s="27"/>
      <c r="Z133" s="27"/>
      <c r="AA133" s="17"/>
    </row>
    <row r="134" spans="1:27" ht="15" customHeight="1" x14ac:dyDescent="0.2">
      <c r="A134" s="28"/>
      <c r="B134" s="28"/>
      <c r="C134" s="25"/>
      <c r="D134" s="25"/>
      <c r="E134" s="25"/>
      <c r="F134" s="25"/>
      <c r="G134" s="25"/>
      <c r="H134" s="25"/>
      <c r="I134" s="25"/>
      <c r="J134" s="29"/>
      <c r="K134" s="29"/>
      <c r="L134" s="29"/>
      <c r="M134" s="29"/>
      <c r="U134" s="31"/>
      <c r="V134" s="27"/>
      <c r="W134" s="27"/>
      <c r="X134" s="27"/>
      <c r="Y134" s="27"/>
      <c r="Z134" s="27"/>
      <c r="AA134" s="17"/>
    </row>
    <row r="135" spans="1:27" ht="15" customHeight="1" x14ac:dyDescent="0.2">
      <c r="A135" s="28"/>
      <c r="B135" s="28"/>
      <c r="C135" s="25"/>
      <c r="D135" s="25"/>
      <c r="E135" s="25"/>
      <c r="F135" s="25"/>
      <c r="G135" s="25"/>
      <c r="H135" s="25"/>
      <c r="I135" s="25"/>
      <c r="J135" s="29"/>
      <c r="K135" s="29"/>
      <c r="L135" s="29"/>
      <c r="M135" s="29"/>
      <c r="U135" s="31"/>
      <c r="V135" s="27"/>
      <c r="W135" s="27"/>
      <c r="X135" s="27"/>
      <c r="Y135" s="27"/>
      <c r="Z135" s="27"/>
      <c r="AA135" s="17"/>
    </row>
    <row r="136" spans="1:27" ht="15" customHeight="1" x14ac:dyDescent="0.2">
      <c r="A136" s="28"/>
      <c r="B136" s="28"/>
      <c r="C136" s="25"/>
      <c r="D136" s="25"/>
      <c r="E136" s="25"/>
      <c r="F136" s="25"/>
      <c r="G136" s="25"/>
      <c r="H136" s="25"/>
      <c r="I136" s="25"/>
      <c r="J136" s="29"/>
      <c r="K136" s="29"/>
      <c r="L136" s="29"/>
      <c r="M136" s="29"/>
      <c r="U136" s="31"/>
      <c r="V136" s="27"/>
      <c r="W136" s="27"/>
      <c r="X136" s="27"/>
      <c r="Y136" s="27"/>
      <c r="Z136" s="27"/>
      <c r="AA136" s="17"/>
    </row>
    <row r="137" spans="1:27" ht="15" customHeight="1" x14ac:dyDescent="0.2">
      <c r="A137" s="28"/>
      <c r="B137" s="28"/>
      <c r="C137" s="25"/>
      <c r="D137" s="25"/>
      <c r="E137" s="25"/>
      <c r="F137" s="25"/>
      <c r="G137" s="25"/>
      <c r="H137" s="25"/>
      <c r="I137" s="25"/>
      <c r="J137" s="29"/>
      <c r="K137" s="29"/>
      <c r="L137" s="29"/>
      <c r="M137" s="29"/>
      <c r="U137" s="31"/>
      <c r="V137" s="27"/>
      <c r="W137" s="27"/>
      <c r="X137" s="27"/>
      <c r="Y137" s="27"/>
      <c r="Z137" s="27"/>
      <c r="AA137" s="17"/>
    </row>
    <row r="138" spans="1:27" ht="15" customHeight="1" x14ac:dyDescent="0.25">
      <c r="A138" s="7"/>
      <c r="B138" s="7"/>
      <c r="C138" s="7"/>
      <c r="D138" s="7"/>
      <c r="E138" s="7"/>
      <c r="F138" s="7"/>
      <c r="G138" s="25"/>
      <c r="H138" s="7"/>
      <c r="I138" s="25"/>
      <c r="J138" s="29"/>
      <c r="K138" s="29"/>
      <c r="L138" s="29"/>
      <c r="M138" s="29"/>
      <c r="U138" s="31"/>
      <c r="V138" s="27"/>
      <c r="W138" s="27"/>
      <c r="X138" s="27"/>
      <c r="Y138" s="27"/>
      <c r="Z138" s="27"/>
      <c r="AA138" s="17"/>
    </row>
    <row r="139" spans="1:27" ht="15" customHeight="1" x14ac:dyDescent="0.25">
      <c r="A139" s="7"/>
      <c r="B139" s="7"/>
      <c r="C139" s="7"/>
      <c r="D139" s="7"/>
      <c r="E139" s="7"/>
      <c r="F139" s="7"/>
      <c r="G139" s="25"/>
      <c r="H139" s="7"/>
      <c r="I139" s="25"/>
      <c r="J139" s="29"/>
      <c r="K139" s="29"/>
      <c r="L139" s="29"/>
      <c r="M139" s="29"/>
      <c r="U139" s="31"/>
      <c r="V139" s="27"/>
      <c r="W139" s="27"/>
      <c r="X139" s="27"/>
      <c r="Y139" s="27"/>
      <c r="Z139" s="27"/>
      <c r="AA139" s="17"/>
    </row>
    <row r="140" spans="1:27" ht="15" customHeight="1" x14ac:dyDescent="0.25">
      <c r="A140" s="7"/>
      <c r="B140" s="7"/>
      <c r="C140" s="7"/>
      <c r="D140" s="7"/>
      <c r="E140" s="7"/>
      <c r="F140" s="7"/>
      <c r="G140" s="25"/>
      <c r="H140" s="7"/>
      <c r="I140" s="25"/>
      <c r="J140" s="29"/>
      <c r="K140" s="29"/>
      <c r="L140" s="29"/>
      <c r="M140" s="29"/>
      <c r="U140" s="31"/>
      <c r="V140" s="27"/>
      <c r="W140" s="27"/>
      <c r="X140" s="27"/>
      <c r="Y140" s="27"/>
      <c r="Z140" s="27"/>
      <c r="AA140" s="17"/>
    </row>
    <row r="141" spans="1:27" ht="15" customHeight="1" x14ac:dyDescent="0.25">
      <c r="A141" s="7"/>
      <c r="B141" s="7"/>
      <c r="C141" s="7"/>
      <c r="D141" s="7"/>
      <c r="E141" s="7"/>
      <c r="F141" s="7"/>
      <c r="G141" s="25"/>
      <c r="H141" s="7"/>
      <c r="I141" s="25"/>
      <c r="J141" s="29"/>
      <c r="K141" s="29"/>
      <c r="L141" s="29"/>
      <c r="M141" s="29"/>
      <c r="U141" s="31"/>
      <c r="V141" s="27"/>
      <c r="W141" s="27"/>
      <c r="X141" s="27"/>
      <c r="Y141" s="27"/>
      <c r="Z141" s="27"/>
      <c r="AA141" s="17"/>
    </row>
    <row r="142" spans="1:27" ht="15" customHeight="1" x14ac:dyDescent="0.25">
      <c r="A142" s="7"/>
      <c r="B142" s="7"/>
      <c r="C142" s="7"/>
      <c r="D142" s="7"/>
      <c r="E142" s="7"/>
      <c r="F142" s="7"/>
      <c r="G142" s="25"/>
      <c r="H142" s="7"/>
      <c r="I142" s="25"/>
      <c r="J142" s="29"/>
      <c r="K142" s="29"/>
      <c r="L142" s="29"/>
      <c r="M142" s="29"/>
      <c r="U142" s="31"/>
      <c r="V142" s="27"/>
      <c r="W142" s="27"/>
      <c r="X142" s="27"/>
      <c r="Y142" s="27"/>
      <c r="Z142" s="27"/>
      <c r="AA142" s="17"/>
    </row>
    <row r="143" spans="1:27" ht="15" customHeight="1" x14ac:dyDescent="0.25">
      <c r="A143" s="7"/>
      <c r="B143" s="7"/>
      <c r="C143" s="7"/>
      <c r="D143" s="7"/>
      <c r="E143" s="7"/>
      <c r="F143" s="7"/>
      <c r="G143" s="25"/>
      <c r="H143" s="7"/>
      <c r="I143" s="25"/>
      <c r="J143" s="29"/>
      <c r="K143" s="29"/>
      <c r="L143" s="29"/>
      <c r="M143" s="29"/>
      <c r="U143" s="31"/>
      <c r="V143" s="27"/>
      <c r="W143" s="27"/>
      <c r="X143" s="27"/>
      <c r="Y143" s="27"/>
      <c r="Z143" s="27"/>
      <c r="AA143" s="17"/>
    </row>
    <row r="144" spans="1:27" ht="15" customHeight="1" x14ac:dyDescent="0.25">
      <c r="A144" s="7"/>
      <c r="B144" s="7"/>
      <c r="C144" s="7"/>
      <c r="D144" s="7"/>
      <c r="E144" s="7"/>
      <c r="F144" s="7"/>
      <c r="G144" s="25"/>
      <c r="H144" s="7"/>
      <c r="I144" s="25"/>
      <c r="J144" s="29"/>
      <c r="K144" s="29"/>
      <c r="L144" s="29"/>
      <c r="M144" s="29"/>
      <c r="U144" s="31"/>
      <c r="V144" s="27"/>
      <c r="W144" s="27"/>
      <c r="X144" s="27"/>
      <c r="Y144" s="27"/>
      <c r="Z144" s="27"/>
      <c r="AA144" s="17"/>
    </row>
    <row r="145" spans="1:27" ht="15" customHeight="1" x14ac:dyDescent="0.25">
      <c r="A145" s="7"/>
      <c r="B145" s="7"/>
      <c r="C145" s="7"/>
      <c r="D145" s="7"/>
      <c r="E145" s="7"/>
      <c r="F145" s="7"/>
      <c r="G145" s="25"/>
      <c r="H145" s="7"/>
      <c r="I145" s="25"/>
      <c r="J145" s="29"/>
      <c r="K145" s="29"/>
      <c r="L145" s="29"/>
      <c r="M145" s="29"/>
      <c r="U145" s="31"/>
      <c r="V145" s="27"/>
      <c r="W145" s="27"/>
      <c r="X145" s="27"/>
      <c r="Y145" s="27"/>
      <c r="Z145" s="27"/>
      <c r="AA145" s="17"/>
    </row>
    <row r="146" spans="1:27" ht="15" customHeight="1" x14ac:dyDescent="0.25">
      <c r="A146" s="7"/>
      <c r="B146" s="7"/>
      <c r="C146" s="7"/>
      <c r="D146" s="7"/>
      <c r="E146" s="7"/>
      <c r="F146" s="7"/>
      <c r="G146" s="25"/>
      <c r="H146" s="7"/>
      <c r="I146" s="25"/>
      <c r="J146" s="29"/>
      <c r="K146" s="29"/>
      <c r="L146" s="29"/>
      <c r="M146" s="29"/>
      <c r="U146" s="31"/>
      <c r="V146" s="27"/>
      <c r="W146" s="27"/>
      <c r="X146" s="27"/>
      <c r="Y146" s="27"/>
      <c r="Z146" s="27"/>
      <c r="AA146" s="17"/>
    </row>
    <row r="147" spans="1:27" x14ac:dyDescent="0.2">
      <c r="U147" s="31"/>
      <c r="V147" s="27"/>
      <c r="W147" s="27"/>
      <c r="X147" s="27"/>
      <c r="Y147" s="27"/>
      <c r="Z147" s="27"/>
      <c r="AA147" s="17"/>
    </row>
    <row r="148" spans="1:27" x14ac:dyDescent="0.2">
      <c r="U148" s="31"/>
      <c r="V148" s="27"/>
      <c r="W148" s="27"/>
      <c r="X148" s="27"/>
      <c r="Y148" s="27"/>
      <c r="Z148" s="27"/>
      <c r="AA148" s="17"/>
    </row>
    <row r="149" spans="1:27" x14ac:dyDescent="0.2">
      <c r="U149" s="31"/>
      <c r="V149" s="27"/>
      <c r="W149" s="27"/>
      <c r="X149" s="27"/>
      <c r="Y149" s="27"/>
      <c r="Z149" s="27"/>
      <c r="AA149" s="17"/>
    </row>
    <row r="150" spans="1:27" x14ac:dyDescent="0.2">
      <c r="U150" s="31"/>
      <c r="V150" s="27"/>
      <c r="W150" s="27"/>
      <c r="X150" s="27"/>
      <c r="Y150" s="27"/>
      <c r="Z150" s="27"/>
      <c r="AA150" s="17"/>
    </row>
    <row r="151" spans="1:27" x14ac:dyDescent="0.2">
      <c r="U151" s="31"/>
      <c r="V151" s="27"/>
      <c r="W151" s="27"/>
      <c r="X151" s="27"/>
      <c r="Y151" s="27"/>
      <c r="Z151" s="27"/>
      <c r="AA151" s="17"/>
    </row>
    <row r="152" spans="1:27" x14ac:dyDescent="0.2">
      <c r="U152" s="31"/>
      <c r="V152" s="27"/>
      <c r="W152" s="27"/>
      <c r="X152" s="27"/>
      <c r="Y152" s="27"/>
      <c r="Z152" s="27"/>
      <c r="AA152" s="17"/>
    </row>
    <row r="153" spans="1:27" x14ac:dyDescent="0.2">
      <c r="U153" s="31"/>
      <c r="V153" s="27"/>
      <c r="W153" s="27"/>
      <c r="X153" s="27"/>
      <c r="Y153" s="27"/>
      <c r="Z153" s="27"/>
      <c r="AA153" s="17"/>
    </row>
    <row r="154" spans="1:27" x14ac:dyDescent="0.2">
      <c r="U154" s="31"/>
      <c r="V154" s="27"/>
      <c r="W154" s="27"/>
      <c r="X154" s="27"/>
      <c r="Y154" s="27"/>
      <c r="Z154" s="27"/>
      <c r="AA154" s="17"/>
    </row>
    <row r="155" spans="1:27" x14ac:dyDescent="0.2">
      <c r="U155" s="31"/>
      <c r="V155" s="27"/>
      <c r="W155" s="27"/>
      <c r="X155" s="27"/>
      <c r="Y155" s="27"/>
      <c r="Z155" s="27"/>
      <c r="AA155" s="17"/>
    </row>
    <row r="156" spans="1:27" x14ac:dyDescent="0.2">
      <c r="U156" s="31"/>
      <c r="V156" s="27"/>
      <c r="W156" s="27"/>
      <c r="X156" s="27"/>
      <c r="Y156" s="27"/>
      <c r="Z156" s="27"/>
      <c r="AA156" s="17"/>
    </row>
    <row r="157" spans="1:27" x14ac:dyDescent="0.2">
      <c r="U157" s="31"/>
      <c r="V157" s="27"/>
      <c r="W157" s="27"/>
      <c r="X157" s="27"/>
      <c r="Y157" s="27"/>
      <c r="Z157" s="27"/>
      <c r="AA157" s="17"/>
    </row>
    <row r="158" spans="1:27" x14ac:dyDescent="0.2">
      <c r="U158" s="31"/>
      <c r="V158" s="27"/>
      <c r="W158" s="27"/>
      <c r="X158" s="27"/>
      <c r="Y158" s="27"/>
      <c r="Z158" s="27"/>
      <c r="AA158" s="17"/>
    </row>
    <row r="159" spans="1:27" x14ac:dyDescent="0.2">
      <c r="U159" s="31"/>
      <c r="V159" s="27"/>
      <c r="W159" s="27"/>
      <c r="X159" s="27"/>
      <c r="Y159" s="27"/>
      <c r="Z159" s="27"/>
      <c r="AA159" s="17"/>
    </row>
    <row r="160" spans="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278"/>
  <sheetViews>
    <sheetView topLeftCell="H1" workbookViewId="0">
      <selection activeCell="P11" sqref="P11:S2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22.75" style="21" customWidth="1"/>
    <col min="5" max="5" width="23.7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2.125" style="21" customWidth="1"/>
    <col min="16" max="16" width="19.25" style="21" customWidth="1"/>
    <col min="17" max="17" width="9.875" style="21" customWidth="1"/>
    <col min="18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  <col min="29" max="30" width="9" style="20" customWidth="1"/>
    <col min="31" max="16384" width="9" style="20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3585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348</v>
      </c>
      <c r="B2" s="28">
        <v>380</v>
      </c>
      <c r="C2" s="25">
        <v>1.55</v>
      </c>
      <c r="D2" s="25">
        <v>272.33999999999997</v>
      </c>
      <c r="E2" s="25">
        <v>211.41</v>
      </c>
      <c r="F2" s="25">
        <f t="shared" ref="F2:F33" si="0">($A$53-A2)/(ROW($A$53)-ROW(A2))</f>
        <v>63.470588235294116</v>
      </c>
      <c r="G2" s="25">
        <v>0</v>
      </c>
      <c r="H2" s="25">
        <f t="shared" ref="H2:H33" si="1">($A$53-B2)/(ROW($A$53)-ROW(B2))</f>
        <v>62.843137254901961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30">
        <v>0.02</v>
      </c>
      <c r="P2" s="6" t="s">
        <v>39</v>
      </c>
      <c r="Q2" s="7">
        <f>LARGE(A:A,2)</f>
        <v>3550</v>
      </c>
      <c r="T2" s="20">
        <v>0</v>
      </c>
      <c r="U2" s="31">
        <f t="shared" ref="U2:U33" si="3">T2-B2</f>
        <v>-380</v>
      </c>
      <c r="V2" s="27">
        <f t="shared" ref="V2:V33" si="4">ROUND(U2,0)</f>
        <v>-380</v>
      </c>
      <c r="W2" s="27">
        <v>4766</v>
      </c>
      <c r="X2" s="27">
        <f t="shared" ref="X2:X33" si="5">B2/$W$2*$W$3</f>
        <v>417.71296684851029</v>
      </c>
      <c r="Y2" s="27">
        <f t="shared" ref="Y2:Y33" si="6">X2-B2</f>
        <v>37.712966848510291</v>
      </c>
      <c r="Z2" s="27">
        <f t="shared" ref="Z2:Z33" si="7">ROUND(Y2,0)</f>
        <v>38</v>
      </c>
      <c r="AA2" s="17">
        <f t="shared" ref="AA2:AA33" si="8">IF(V2&gt;=0,V2,Z2)</f>
        <v>38</v>
      </c>
      <c r="AB2" s="24">
        <f t="shared" ref="AB2:AB33" si="9">B2+AA2</f>
        <v>418</v>
      </c>
    </row>
    <row r="3" spans="1:28" ht="15" customHeight="1" x14ac:dyDescent="0.25">
      <c r="A3" s="28">
        <v>351</v>
      </c>
      <c r="B3" s="28">
        <v>380</v>
      </c>
      <c r="C3" s="25">
        <v>1.56</v>
      </c>
      <c r="D3" s="25">
        <v>272.33</v>
      </c>
      <c r="E3" s="25">
        <v>211.41</v>
      </c>
      <c r="F3" s="25">
        <f t="shared" si="0"/>
        <v>64.680000000000007</v>
      </c>
      <c r="G3" s="25">
        <v>0</v>
      </c>
      <c r="H3" s="25">
        <f t="shared" si="1"/>
        <v>64.099999999999994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109</v>
      </c>
      <c r="P3" s="6" t="s">
        <v>41</v>
      </c>
      <c r="Q3" s="7">
        <f>LARGE(A:A,3)</f>
        <v>3390</v>
      </c>
      <c r="T3" s="20">
        <v>0</v>
      </c>
      <c r="U3" s="31">
        <f t="shared" si="3"/>
        <v>-380</v>
      </c>
      <c r="V3" s="27">
        <f t="shared" si="4"/>
        <v>-380</v>
      </c>
      <c r="W3" s="27">
        <v>5239</v>
      </c>
      <c r="X3" s="27">
        <f t="shared" si="5"/>
        <v>417.71296684851029</v>
      </c>
      <c r="Y3" s="27">
        <f t="shared" si="6"/>
        <v>37.712966848510291</v>
      </c>
      <c r="Z3" s="27">
        <f t="shared" si="7"/>
        <v>38</v>
      </c>
      <c r="AA3" s="17">
        <f t="shared" si="8"/>
        <v>38</v>
      </c>
      <c r="AB3" s="24">
        <f t="shared" si="9"/>
        <v>418</v>
      </c>
    </row>
    <row r="4" spans="1:28" ht="15" customHeight="1" x14ac:dyDescent="0.25">
      <c r="A4" s="28">
        <v>354</v>
      </c>
      <c r="B4" s="28">
        <v>380</v>
      </c>
      <c r="C4" s="25">
        <v>0</v>
      </c>
      <c r="D4" s="25">
        <v>272.33</v>
      </c>
      <c r="E4" s="25">
        <v>211.41</v>
      </c>
      <c r="F4" s="25">
        <f t="shared" si="0"/>
        <v>65.938775510204081</v>
      </c>
      <c r="G4" s="25">
        <v>0</v>
      </c>
      <c r="H4" s="25">
        <f t="shared" si="1"/>
        <v>65.408163265306129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0</v>
      </c>
      <c r="N4" s="9" t="s">
        <v>42</v>
      </c>
      <c r="O4" s="32">
        <f>MAX(A:A)</f>
        <v>3585</v>
      </c>
      <c r="P4" s="6" t="s">
        <v>43</v>
      </c>
      <c r="Q4" s="7">
        <f>LARGE(B:B,1)</f>
        <v>3033</v>
      </c>
      <c r="T4" s="20">
        <v>0</v>
      </c>
      <c r="U4" s="31">
        <f t="shared" si="3"/>
        <v>-380</v>
      </c>
      <c r="V4" s="27">
        <f t="shared" si="4"/>
        <v>-380</v>
      </c>
      <c r="W4" s="27"/>
      <c r="X4" s="27">
        <f t="shared" si="5"/>
        <v>417.71296684851029</v>
      </c>
      <c r="Y4" s="27">
        <f t="shared" si="6"/>
        <v>37.712966848510291</v>
      </c>
      <c r="Z4" s="27">
        <f t="shared" si="7"/>
        <v>38</v>
      </c>
      <c r="AA4" s="17">
        <f t="shared" si="8"/>
        <v>38</v>
      </c>
      <c r="AB4" s="24">
        <f t="shared" si="9"/>
        <v>418</v>
      </c>
    </row>
    <row r="5" spans="1:28" ht="15" customHeight="1" x14ac:dyDescent="0.25">
      <c r="A5" s="28">
        <v>356</v>
      </c>
      <c r="B5" s="28">
        <v>380</v>
      </c>
      <c r="C5" s="25">
        <v>0</v>
      </c>
      <c r="D5" s="25">
        <v>272.33</v>
      </c>
      <c r="E5" s="25">
        <v>211.41</v>
      </c>
      <c r="F5" s="25">
        <f t="shared" si="0"/>
        <v>67.270833333333329</v>
      </c>
      <c r="G5" s="25">
        <v>0</v>
      </c>
      <c r="H5" s="25">
        <f t="shared" si="1"/>
        <v>66.770833333333329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0</v>
      </c>
      <c r="N5" s="9" t="s">
        <v>44</v>
      </c>
      <c r="O5" s="33">
        <v>1.7</v>
      </c>
      <c r="P5" s="6" t="s">
        <v>45</v>
      </c>
      <c r="Q5" s="7">
        <f>LARGE(B:B,2)</f>
        <v>2871</v>
      </c>
      <c r="T5" s="20">
        <v>0</v>
      </c>
      <c r="U5" s="31">
        <f t="shared" si="3"/>
        <v>-380</v>
      </c>
      <c r="V5" s="27">
        <f t="shared" si="4"/>
        <v>-380</v>
      </c>
      <c r="W5" s="27"/>
      <c r="X5" s="27">
        <f t="shared" si="5"/>
        <v>417.71296684851029</v>
      </c>
      <c r="Y5" s="27">
        <f t="shared" si="6"/>
        <v>37.712966848510291</v>
      </c>
      <c r="Z5" s="27">
        <f t="shared" si="7"/>
        <v>38</v>
      </c>
      <c r="AA5" s="17">
        <f t="shared" si="8"/>
        <v>38</v>
      </c>
      <c r="AB5" s="24">
        <f t="shared" si="9"/>
        <v>418</v>
      </c>
    </row>
    <row r="6" spans="1:28" ht="15" customHeight="1" x14ac:dyDescent="0.25">
      <c r="A6" s="28">
        <v>424</v>
      </c>
      <c r="B6" s="28">
        <v>590</v>
      </c>
      <c r="C6" s="25">
        <v>1.89</v>
      </c>
      <c r="D6" s="25">
        <v>272.31</v>
      </c>
      <c r="E6" s="25">
        <v>211.72</v>
      </c>
      <c r="F6" s="25">
        <f t="shared" si="0"/>
        <v>67.255319148936167</v>
      </c>
      <c r="G6" s="25">
        <v>0</v>
      </c>
      <c r="H6" s="25">
        <f t="shared" si="1"/>
        <v>63.723404255319146</v>
      </c>
      <c r="I6" s="25">
        <v>0</v>
      </c>
      <c r="J6" s="29">
        <f t="shared" si="10"/>
        <v>0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2.75</v>
      </c>
      <c r="P6" s="6" t="s">
        <v>47</v>
      </c>
      <c r="Q6" s="7">
        <f>LARGE(B:B,3)</f>
        <v>2709</v>
      </c>
      <c r="T6" s="20">
        <v>0</v>
      </c>
      <c r="U6" s="31">
        <f t="shared" si="3"/>
        <v>-590</v>
      </c>
      <c r="V6" s="27">
        <f t="shared" si="4"/>
        <v>-590</v>
      </c>
      <c r="W6" s="27"/>
      <c r="X6" s="27">
        <f t="shared" si="5"/>
        <v>648.55434326479235</v>
      </c>
      <c r="Y6" s="27">
        <f t="shared" si="6"/>
        <v>58.554343264792351</v>
      </c>
      <c r="Z6" s="27">
        <f t="shared" si="7"/>
        <v>59</v>
      </c>
      <c r="AA6" s="17">
        <f t="shared" si="8"/>
        <v>59</v>
      </c>
      <c r="AB6" s="24">
        <f t="shared" si="9"/>
        <v>649</v>
      </c>
    </row>
    <row r="7" spans="1:28" ht="15" customHeight="1" x14ac:dyDescent="0.25">
      <c r="A7" s="28">
        <v>494</v>
      </c>
      <c r="B7" s="28">
        <v>590</v>
      </c>
      <c r="C7" s="25">
        <v>2.19</v>
      </c>
      <c r="D7" s="25">
        <v>272.3</v>
      </c>
      <c r="E7" s="25">
        <v>211.72</v>
      </c>
      <c r="F7" s="25">
        <f t="shared" si="0"/>
        <v>67.195652173913047</v>
      </c>
      <c r="G7" s="25">
        <v>0</v>
      </c>
      <c r="H7" s="25">
        <f t="shared" si="1"/>
        <v>65.108695652173907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1</v>
      </c>
      <c r="N7" s="9" t="s">
        <v>48</v>
      </c>
      <c r="O7" s="33">
        <v>3.35</v>
      </c>
      <c r="P7" s="7"/>
      <c r="Q7" s="7"/>
      <c r="T7" s="20">
        <v>0</v>
      </c>
      <c r="U7" s="31">
        <f t="shared" si="3"/>
        <v>-590</v>
      </c>
      <c r="V7" s="27">
        <f t="shared" si="4"/>
        <v>-590</v>
      </c>
      <c r="W7" s="27"/>
      <c r="X7" s="27">
        <f t="shared" si="5"/>
        <v>648.55434326479235</v>
      </c>
      <c r="Y7" s="27">
        <f t="shared" si="6"/>
        <v>58.554343264792351</v>
      </c>
      <c r="Z7" s="27">
        <f t="shared" si="7"/>
        <v>59</v>
      </c>
      <c r="AA7" s="17">
        <f t="shared" si="8"/>
        <v>59</v>
      </c>
      <c r="AB7" s="24">
        <f t="shared" si="9"/>
        <v>649</v>
      </c>
    </row>
    <row r="8" spans="1:28" ht="15" customHeight="1" x14ac:dyDescent="0.25">
      <c r="A8" s="28">
        <v>562</v>
      </c>
      <c r="B8" s="28">
        <v>590</v>
      </c>
      <c r="C8" s="25">
        <v>2.5</v>
      </c>
      <c r="D8" s="25">
        <v>272.3</v>
      </c>
      <c r="E8" s="25">
        <v>211.72</v>
      </c>
      <c r="F8" s="25">
        <f t="shared" si="0"/>
        <v>67.177777777777777</v>
      </c>
      <c r="G8" s="25">
        <v>0</v>
      </c>
      <c r="H8" s="25">
        <f t="shared" si="1"/>
        <v>66.555555555555557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-590</v>
      </c>
      <c r="V8" s="27">
        <f t="shared" si="4"/>
        <v>-590</v>
      </c>
      <c r="W8" s="27"/>
      <c r="X8" s="27">
        <f t="shared" si="5"/>
        <v>648.55434326479235</v>
      </c>
      <c r="Y8" s="27">
        <f t="shared" si="6"/>
        <v>58.554343264792351</v>
      </c>
      <c r="Z8" s="27">
        <f t="shared" si="7"/>
        <v>59</v>
      </c>
      <c r="AA8" s="17">
        <f t="shared" si="8"/>
        <v>59</v>
      </c>
      <c r="AB8" s="24">
        <f t="shared" si="9"/>
        <v>649</v>
      </c>
    </row>
    <row r="9" spans="1:28" ht="15" customHeight="1" x14ac:dyDescent="0.25">
      <c r="A9" s="28">
        <v>562</v>
      </c>
      <c r="B9" s="28">
        <v>590</v>
      </c>
      <c r="C9" s="25">
        <v>2.5</v>
      </c>
      <c r="D9" s="25">
        <v>272.3</v>
      </c>
      <c r="E9" s="25">
        <v>211.72</v>
      </c>
      <c r="F9" s="25">
        <f t="shared" si="0"/>
        <v>68.704545454545453</v>
      </c>
      <c r="G9" s="25">
        <v>0</v>
      </c>
      <c r="H9" s="25">
        <f t="shared" si="1"/>
        <v>68.068181818181813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1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-590</v>
      </c>
      <c r="V9" s="27">
        <f t="shared" si="4"/>
        <v>-590</v>
      </c>
      <c r="W9" s="27"/>
      <c r="X9" s="27">
        <f t="shared" si="5"/>
        <v>648.55434326479235</v>
      </c>
      <c r="Y9" s="27">
        <f t="shared" si="6"/>
        <v>58.554343264792351</v>
      </c>
      <c r="Z9" s="27">
        <f t="shared" si="7"/>
        <v>59</v>
      </c>
      <c r="AA9" s="17">
        <f t="shared" si="8"/>
        <v>59</v>
      </c>
      <c r="AB9" s="24">
        <f t="shared" si="9"/>
        <v>649</v>
      </c>
    </row>
    <row r="10" spans="1:28" ht="15" customHeight="1" x14ac:dyDescent="0.25">
      <c r="A10" s="28">
        <v>562</v>
      </c>
      <c r="B10" s="28">
        <v>810</v>
      </c>
      <c r="C10" s="25">
        <v>2.5</v>
      </c>
      <c r="D10" s="25">
        <v>272.27</v>
      </c>
      <c r="E10" s="25">
        <v>212.01</v>
      </c>
      <c r="F10" s="25">
        <f t="shared" si="0"/>
        <v>70.302325581395351</v>
      </c>
      <c r="G10" s="25">
        <v>0</v>
      </c>
      <c r="H10" s="25">
        <f t="shared" si="1"/>
        <v>64.534883720930239</v>
      </c>
      <c r="I10" s="25">
        <v>0</v>
      </c>
      <c r="J10" s="29">
        <f t="shared" si="10"/>
        <v>0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-810</v>
      </c>
      <c r="V10" s="27">
        <f t="shared" si="4"/>
        <v>-810</v>
      </c>
      <c r="W10" s="27"/>
      <c r="X10" s="27">
        <f t="shared" si="5"/>
        <v>890.38816617708778</v>
      </c>
      <c r="Y10" s="27">
        <f t="shared" si="6"/>
        <v>80.388166177087783</v>
      </c>
      <c r="Z10" s="27">
        <f t="shared" si="7"/>
        <v>80</v>
      </c>
      <c r="AA10" s="17">
        <f t="shared" si="8"/>
        <v>80</v>
      </c>
      <c r="AB10" s="24">
        <f t="shared" si="9"/>
        <v>890</v>
      </c>
    </row>
    <row r="11" spans="1:28" ht="15" customHeight="1" x14ac:dyDescent="0.25">
      <c r="A11" s="28">
        <v>562</v>
      </c>
      <c r="B11" s="28">
        <v>810</v>
      </c>
      <c r="C11" s="25">
        <v>2.5</v>
      </c>
      <c r="D11" s="25">
        <v>272.25</v>
      </c>
      <c r="E11" s="25">
        <v>212.01</v>
      </c>
      <c r="F11" s="25">
        <f t="shared" si="0"/>
        <v>71.976190476190482</v>
      </c>
      <c r="G11" s="25">
        <v>0</v>
      </c>
      <c r="H11" s="25">
        <f t="shared" si="1"/>
        <v>66.071428571428569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0</v>
      </c>
      <c r="N11" s="9" t="s">
        <v>52</v>
      </c>
      <c r="O11" s="34">
        <v>280</v>
      </c>
      <c r="P11" s="14" t="s">
        <v>53</v>
      </c>
      <c r="Q11" s="7">
        <f>MIN(D:D)</f>
        <v>271.5</v>
      </c>
      <c r="T11" s="20">
        <v>0</v>
      </c>
      <c r="U11" s="31">
        <f t="shared" si="3"/>
        <v>-810</v>
      </c>
      <c r="V11" s="27">
        <f t="shared" si="4"/>
        <v>-810</v>
      </c>
      <c r="W11" s="27"/>
      <c r="X11" s="27">
        <f t="shared" si="5"/>
        <v>890.38816617708778</v>
      </c>
      <c r="Y11" s="27">
        <f t="shared" si="6"/>
        <v>80.388166177087783</v>
      </c>
      <c r="Z11" s="27">
        <f t="shared" si="7"/>
        <v>80</v>
      </c>
      <c r="AA11" s="17">
        <f t="shared" si="8"/>
        <v>80</v>
      </c>
      <c r="AB11" s="24">
        <f t="shared" si="9"/>
        <v>890</v>
      </c>
    </row>
    <row r="12" spans="1:28" ht="15" customHeight="1" x14ac:dyDescent="0.25">
      <c r="A12" s="28">
        <v>562</v>
      </c>
      <c r="B12" s="28">
        <v>810</v>
      </c>
      <c r="C12" s="25">
        <v>2.5</v>
      </c>
      <c r="D12" s="25">
        <v>272.22000000000003</v>
      </c>
      <c r="E12" s="25">
        <v>212.01</v>
      </c>
      <c r="F12" s="25">
        <f t="shared" si="0"/>
        <v>73.731707317073173</v>
      </c>
      <c r="G12" s="25">
        <v>0</v>
      </c>
      <c r="H12" s="25">
        <f t="shared" si="1"/>
        <v>67.682926829268297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272.33999999999997</v>
      </c>
      <c r="T12" s="20">
        <v>0</v>
      </c>
      <c r="U12" s="31">
        <f t="shared" si="3"/>
        <v>-810</v>
      </c>
      <c r="V12" s="27">
        <f t="shared" si="4"/>
        <v>-810</v>
      </c>
      <c r="W12" s="27"/>
      <c r="X12" s="27">
        <f t="shared" si="5"/>
        <v>890.38816617708778</v>
      </c>
      <c r="Y12" s="27">
        <f t="shared" si="6"/>
        <v>80.388166177087783</v>
      </c>
      <c r="Z12" s="27">
        <f t="shared" si="7"/>
        <v>80</v>
      </c>
      <c r="AA12" s="17">
        <f t="shared" si="8"/>
        <v>80</v>
      </c>
      <c r="AB12" s="24">
        <f t="shared" si="9"/>
        <v>890</v>
      </c>
    </row>
    <row r="13" spans="1:28" ht="15" customHeight="1" x14ac:dyDescent="0.25">
      <c r="A13" s="28">
        <v>562</v>
      </c>
      <c r="B13" s="28">
        <v>810</v>
      </c>
      <c r="C13" s="25">
        <v>2.5</v>
      </c>
      <c r="D13" s="25">
        <v>272.2</v>
      </c>
      <c r="E13" s="25">
        <v>212.01</v>
      </c>
      <c r="F13" s="25">
        <f t="shared" si="0"/>
        <v>75.575000000000003</v>
      </c>
      <c r="G13" s="25">
        <v>0</v>
      </c>
      <c r="H13" s="25">
        <f t="shared" si="1"/>
        <v>69.375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1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-810</v>
      </c>
      <c r="V13" s="27">
        <f t="shared" si="4"/>
        <v>-810</v>
      </c>
      <c r="W13" s="27"/>
      <c r="X13" s="27">
        <f t="shared" si="5"/>
        <v>890.38816617708778</v>
      </c>
      <c r="Y13" s="27">
        <f t="shared" si="6"/>
        <v>80.388166177087783</v>
      </c>
      <c r="Z13" s="27">
        <f t="shared" si="7"/>
        <v>80</v>
      </c>
      <c r="AA13" s="17">
        <f t="shared" si="8"/>
        <v>80</v>
      </c>
      <c r="AB13" s="24">
        <f t="shared" si="9"/>
        <v>890</v>
      </c>
    </row>
    <row r="14" spans="1:28" ht="15" customHeight="1" x14ac:dyDescent="0.25">
      <c r="A14" s="28">
        <v>562</v>
      </c>
      <c r="B14" s="28">
        <v>1020</v>
      </c>
      <c r="C14" s="25">
        <v>2.5</v>
      </c>
      <c r="D14" s="25">
        <v>272.14999999999998</v>
      </c>
      <c r="E14" s="25">
        <v>212.2</v>
      </c>
      <c r="F14" s="25">
        <f t="shared" si="0"/>
        <v>77.512820512820511</v>
      </c>
      <c r="G14" s="25">
        <v>0</v>
      </c>
      <c r="H14" s="25">
        <f t="shared" si="1"/>
        <v>65.769230769230774</v>
      </c>
      <c r="I14" s="25">
        <v>0</v>
      </c>
      <c r="J14" s="29">
        <f t="shared" si="10"/>
        <v>0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3033</v>
      </c>
      <c r="T14" s="20">
        <v>0</v>
      </c>
      <c r="U14" s="31">
        <f t="shared" si="3"/>
        <v>-1020</v>
      </c>
      <c r="V14" s="27">
        <f t="shared" si="4"/>
        <v>-1020</v>
      </c>
      <c r="W14" s="27"/>
      <c r="X14" s="27">
        <f t="shared" si="5"/>
        <v>1121.2295425933698</v>
      </c>
      <c r="Y14" s="27">
        <f t="shared" si="6"/>
        <v>101.22954259336984</v>
      </c>
      <c r="Z14" s="27">
        <f t="shared" si="7"/>
        <v>101</v>
      </c>
      <c r="AA14" s="17">
        <f t="shared" si="8"/>
        <v>101</v>
      </c>
      <c r="AB14" s="24">
        <f t="shared" si="9"/>
        <v>1121</v>
      </c>
    </row>
    <row r="15" spans="1:28" ht="15" customHeight="1" x14ac:dyDescent="0.25">
      <c r="A15" s="28">
        <v>644</v>
      </c>
      <c r="B15" s="28">
        <v>1020</v>
      </c>
      <c r="C15" s="25">
        <v>2.86</v>
      </c>
      <c r="D15" s="25">
        <v>272.11</v>
      </c>
      <c r="E15" s="25">
        <v>212.2</v>
      </c>
      <c r="F15" s="25">
        <f t="shared" si="0"/>
        <v>77.39473684210526</v>
      </c>
      <c r="G15" s="25">
        <v>0</v>
      </c>
      <c r="H15" s="25">
        <f t="shared" si="1"/>
        <v>67.5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0</v>
      </c>
      <c r="N15" s="9" t="s">
        <v>60</v>
      </c>
      <c r="O15" s="9">
        <f>COUNT(C:C)</f>
        <v>109</v>
      </c>
      <c r="P15" s="14" t="s">
        <v>61</v>
      </c>
      <c r="Q15" s="7">
        <f>MAX(D:D)</f>
        <v>274.32</v>
      </c>
      <c r="R15" s="20">
        <f ca="1">TREND(OFFSET('Z-V'!B1,MATCH(Q15,'Z-V'!A:A,1)-1,,2,1),OFFSET('Z-V'!A1,MATCH(Q15,'Z-V'!A:A,1)-1,,2,1),Q15)</f>
        <v>67619.999999999884</v>
      </c>
      <c r="T15" s="20">
        <v>0</v>
      </c>
      <c r="U15" s="31">
        <f t="shared" si="3"/>
        <v>-1020</v>
      </c>
      <c r="V15" s="27">
        <f t="shared" si="4"/>
        <v>-1020</v>
      </c>
      <c r="W15" s="27"/>
      <c r="X15" s="27">
        <f t="shared" si="5"/>
        <v>1121.2295425933698</v>
      </c>
      <c r="Y15" s="27">
        <f t="shared" si="6"/>
        <v>101.22954259336984</v>
      </c>
      <c r="Z15" s="27">
        <f t="shared" si="7"/>
        <v>101</v>
      </c>
      <c r="AA15" s="17">
        <f t="shared" si="8"/>
        <v>101</v>
      </c>
      <c r="AB15" s="24">
        <f t="shared" si="9"/>
        <v>1121</v>
      </c>
    </row>
    <row r="16" spans="1:28" ht="15" customHeight="1" x14ac:dyDescent="0.25">
      <c r="A16" s="28">
        <v>724</v>
      </c>
      <c r="B16" s="28">
        <v>1020</v>
      </c>
      <c r="C16" s="25">
        <v>3.22</v>
      </c>
      <c r="D16" s="25">
        <v>272.08</v>
      </c>
      <c r="E16" s="25">
        <v>212.2</v>
      </c>
      <c r="F16" s="25">
        <f t="shared" si="0"/>
        <v>77.324324324324323</v>
      </c>
      <c r="G16" s="25">
        <v>0</v>
      </c>
      <c r="H16" s="25">
        <f t="shared" si="1"/>
        <v>69.324324324324323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1</v>
      </c>
      <c r="N16" s="9" t="s">
        <v>62</v>
      </c>
      <c r="O16" s="36">
        <f>MAX(C:C)</f>
        <v>15.93</v>
      </c>
      <c r="P16" s="14" t="s">
        <v>63</v>
      </c>
      <c r="Q16" s="35">
        <f>D2</f>
        <v>272.33999999999997</v>
      </c>
      <c r="R16" s="20">
        <f ca="1">TREND(OFFSET('Z-V'!B1,MATCH(Q16,'Z-V'!A:A,1)-1,,2,1),OFFSET('Z-V'!A1,MATCH(Q16,'Z-V'!A:A,1)-1,,2,1),Q16)</f>
        <v>60623.999999999884</v>
      </c>
      <c r="T16" s="20">
        <v>0</v>
      </c>
      <c r="U16" s="31">
        <f t="shared" si="3"/>
        <v>-1020</v>
      </c>
      <c r="V16" s="27">
        <f t="shared" si="4"/>
        <v>-1020</v>
      </c>
      <c r="W16" s="27"/>
      <c r="X16" s="27">
        <f t="shared" si="5"/>
        <v>1121.2295425933698</v>
      </c>
      <c r="Y16" s="27">
        <f t="shared" si="6"/>
        <v>101.22954259336984</v>
      </c>
      <c r="Z16" s="27">
        <f t="shared" si="7"/>
        <v>101</v>
      </c>
      <c r="AA16" s="17">
        <f t="shared" si="8"/>
        <v>101</v>
      </c>
      <c r="AB16" s="24">
        <f t="shared" si="9"/>
        <v>1121</v>
      </c>
    </row>
    <row r="17" spans="1:28" ht="15" customHeight="1" x14ac:dyDescent="0.25">
      <c r="A17" s="28">
        <v>806</v>
      </c>
      <c r="B17" s="28">
        <v>1020</v>
      </c>
      <c r="C17" s="25">
        <v>3.58</v>
      </c>
      <c r="D17" s="25">
        <v>272.06</v>
      </c>
      <c r="E17" s="25">
        <v>212.2</v>
      </c>
      <c r="F17" s="25">
        <f t="shared" si="0"/>
        <v>77.194444444444443</v>
      </c>
      <c r="G17" s="25">
        <v>0</v>
      </c>
      <c r="H17" s="25">
        <f t="shared" si="1"/>
        <v>71.25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1</v>
      </c>
      <c r="N17" s="9" t="s">
        <v>64</v>
      </c>
      <c r="O17" s="12">
        <v>1000</v>
      </c>
      <c r="P17" s="14" t="s">
        <v>65</v>
      </c>
      <c r="Q17" s="7">
        <f>INDEX(D:D, COUNTA(D:D))</f>
        <v>271.5</v>
      </c>
      <c r="T17" s="20">
        <v>0</v>
      </c>
      <c r="U17" s="31">
        <f t="shared" si="3"/>
        <v>-1020</v>
      </c>
      <c r="V17" s="27">
        <f t="shared" si="4"/>
        <v>-1020</v>
      </c>
      <c r="W17" s="27"/>
      <c r="X17" s="27">
        <f t="shared" si="5"/>
        <v>1121.2295425933698</v>
      </c>
      <c r="Y17" s="27">
        <f t="shared" si="6"/>
        <v>101.22954259336984</v>
      </c>
      <c r="Z17" s="27">
        <f t="shared" si="7"/>
        <v>101</v>
      </c>
      <c r="AA17" s="17">
        <f t="shared" si="8"/>
        <v>101</v>
      </c>
      <c r="AB17" s="24">
        <f t="shared" si="9"/>
        <v>1121</v>
      </c>
    </row>
    <row r="18" spans="1:28" ht="15" customHeight="1" x14ac:dyDescent="0.2">
      <c r="A18" s="28">
        <v>855</v>
      </c>
      <c r="B18" s="28">
        <v>1230</v>
      </c>
      <c r="C18" s="25">
        <v>3.8</v>
      </c>
      <c r="D18" s="25">
        <v>272.02999999999997</v>
      </c>
      <c r="E18" s="25">
        <v>212.33</v>
      </c>
      <c r="F18" s="25">
        <f t="shared" si="0"/>
        <v>78</v>
      </c>
      <c r="G18" s="25">
        <v>0</v>
      </c>
      <c r="H18" s="25">
        <f t="shared" si="1"/>
        <v>67.285714285714292</v>
      </c>
      <c r="I18" s="25">
        <v>0</v>
      </c>
      <c r="J18" s="29">
        <f t="shared" si="10"/>
        <v>0</v>
      </c>
      <c r="K18" s="29">
        <f t="shared" si="11"/>
        <v>1</v>
      </c>
      <c r="L18" s="29">
        <f t="shared" si="12"/>
        <v>1</v>
      </c>
      <c r="M18" s="29">
        <f t="shared" ca="1" si="2"/>
        <v>1</v>
      </c>
      <c r="N18" s="9" t="s">
        <v>66</v>
      </c>
      <c r="O18" s="9">
        <f>MAX(B:B)</f>
        <v>3033</v>
      </c>
      <c r="T18" s="20">
        <v>0</v>
      </c>
      <c r="U18" s="31">
        <f t="shared" si="3"/>
        <v>-1230</v>
      </c>
      <c r="V18" s="27">
        <f t="shared" si="4"/>
        <v>-1230</v>
      </c>
      <c r="W18" s="27"/>
      <c r="X18" s="27">
        <f t="shared" si="5"/>
        <v>1352.0709190096516</v>
      </c>
      <c r="Y18" s="27">
        <f t="shared" si="6"/>
        <v>122.07091900965156</v>
      </c>
      <c r="Z18" s="27">
        <f t="shared" si="7"/>
        <v>122</v>
      </c>
      <c r="AA18" s="17">
        <f t="shared" si="8"/>
        <v>122</v>
      </c>
      <c r="AB18" s="24">
        <f t="shared" si="9"/>
        <v>1352</v>
      </c>
    </row>
    <row r="19" spans="1:28" ht="15" customHeight="1" x14ac:dyDescent="0.25">
      <c r="A19" s="28">
        <v>904</v>
      </c>
      <c r="B19" s="28">
        <v>1230</v>
      </c>
      <c r="C19" s="25">
        <v>4.0199999999999996</v>
      </c>
      <c r="D19" s="25">
        <v>271.99</v>
      </c>
      <c r="E19" s="25">
        <v>212.33</v>
      </c>
      <c r="F19" s="25">
        <f t="shared" si="0"/>
        <v>78.852941176470594</v>
      </c>
      <c r="G19" s="25">
        <v>0</v>
      </c>
      <c r="H19" s="25">
        <f t="shared" si="1"/>
        <v>69.264705882352942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0.62906047444036084</v>
      </c>
      <c r="R19" s="37">
        <f>MAX(AB:AB)</f>
        <v>3334</v>
      </c>
      <c r="S19" s="37">
        <f>'Z-V'!P8-R19</f>
        <v>5645</v>
      </c>
      <c r="T19" s="20">
        <v>0</v>
      </c>
      <c r="U19" s="31">
        <f t="shared" si="3"/>
        <v>-1230</v>
      </c>
      <c r="V19" s="27">
        <f t="shared" si="4"/>
        <v>-1230</v>
      </c>
      <c r="W19" s="27"/>
      <c r="X19" s="27">
        <f t="shared" si="5"/>
        <v>1352.0709190096516</v>
      </c>
      <c r="Y19" s="27">
        <f t="shared" si="6"/>
        <v>122.07091900965156</v>
      </c>
      <c r="Z19" s="27">
        <f t="shared" si="7"/>
        <v>122</v>
      </c>
      <c r="AA19" s="17">
        <f t="shared" si="8"/>
        <v>122</v>
      </c>
      <c r="AB19" s="24">
        <f t="shared" si="9"/>
        <v>1352</v>
      </c>
    </row>
    <row r="20" spans="1:28" ht="15" customHeight="1" x14ac:dyDescent="0.25">
      <c r="A20" s="28">
        <v>952</v>
      </c>
      <c r="B20" s="28">
        <v>1230</v>
      </c>
      <c r="C20" s="25">
        <v>4.2300000000000004</v>
      </c>
      <c r="D20" s="25">
        <v>271.97000000000003</v>
      </c>
      <c r="E20" s="25">
        <v>212.33</v>
      </c>
      <c r="F20" s="25">
        <f t="shared" si="0"/>
        <v>79.787878787878782</v>
      </c>
      <c r="G20" s="25">
        <v>0</v>
      </c>
      <c r="H20" s="25">
        <f t="shared" si="1"/>
        <v>71.36363636363636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1</v>
      </c>
      <c r="N20" s="9" t="s">
        <v>68</v>
      </c>
      <c r="O20" s="9">
        <v>0</v>
      </c>
      <c r="P20" s="14" t="s">
        <v>1</v>
      </c>
      <c r="Q20" s="7">
        <f ca="1">('Z-V'!R16-'Z-V'!R17)*(S20-'Z-V'!R13)/('Z-V'!R9-'Z-V'!R13)+'Z-V'!R17</f>
        <v>0.86931555721765152</v>
      </c>
      <c r="R20" s="20">
        <f ca="1">R15-R16</f>
        <v>6996</v>
      </c>
      <c r="S20" s="20">
        <f ca="1">'Z-V'!P9-R20</f>
        <v>46484</v>
      </c>
      <c r="T20" s="20">
        <v>0</v>
      </c>
      <c r="U20" s="31">
        <f t="shared" si="3"/>
        <v>-1230</v>
      </c>
      <c r="V20" s="27">
        <f t="shared" si="4"/>
        <v>-1230</v>
      </c>
      <c r="W20" s="27"/>
      <c r="X20" s="27">
        <f t="shared" si="5"/>
        <v>1352.0709190096516</v>
      </c>
      <c r="Y20" s="27">
        <f t="shared" si="6"/>
        <v>122.07091900965156</v>
      </c>
      <c r="Z20" s="27">
        <f t="shared" si="7"/>
        <v>122</v>
      </c>
      <c r="AA20" s="17">
        <f t="shared" si="8"/>
        <v>122</v>
      </c>
      <c r="AB20" s="24">
        <f t="shared" si="9"/>
        <v>1352</v>
      </c>
    </row>
    <row r="21" spans="1:28" ht="15" customHeight="1" x14ac:dyDescent="0.25">
      <c r="A21" s="28">
        <v>1022</v>
      </c>
      <c r="B21" s="28">
        <v>1230</v>
      </c>
      <c r="C21" s="25">
        <v>4.54</v>
      </c>
      <c r="D21" s="25">
        <v>271.94</v>
      </c>
      <c r="E21" s="25">
        <v>212.33</v>
      </c>
      <c r="F21" s="25">
        <f t="shared" si="0"/>
        <v>80.09375</v>
      </c>
      <c r="G21" s="25">
        <v>0</v>
      </c>
      <c r="H21" s="25">
        <f t="shared" si="1"/>
        <v>73.59375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0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0.96166468707172348</v>
      </c>
      <c r="R21" s="20">
        <f>ABS(Q12-Q17)</f>
        <v>0.83999999999997499</v>
      </c>
      <c r="S21" s="20">
        <f>'Z-V'!P10-R21</f>
        <v>21.050000000000026</v>
      </c>
      <c r="T21" s="20">
        <v>0</v>
      </c>
      <c r="U21" s="31">
        <f t="shared" si="3"/>
        <v>-1230</v>
      </c>
      <c r="V21" s="27">
        <f t="shared" si="4"/>
        <v>-1230</v>
      </c>
      <c r="W21" s="27"/>
      <c r="X21" s="27">
        <f t="shared" si="5"/>
        <v>1352.0709190096516</v>
      </c>
      <c r="Y21" s="27">
        <f t="shared" si="6"/>
        <v>122.07091900965156</v>
      </c>
      <c r="Z21" s="27">
        <f t="shared" si="7"/>
        <v>122</v>
      </c>
      <c r="AA21" s="17">
        <f t="shared" si="8"/>
        <v>122</v>
      </c>
      <c r="AB21" s="24">
        <f t="shared" si="9"/>
        <v>1352</v>
      </c>
    </row>
    <row r="22" spans="1:28" ht="15" customHeight="1" x14ac:dyDescent="0.25">
      <c r="A22" s="28">
        <v>1090</v>
      </c>
      <c r="B22" s="28">
        <v>1450</v>
      </c>
      <c r="C22" s="25">
        <v>4.8499999999999996</v>
      </c>
      <c r="D22" s="25">
        <v>271.91000000000003</v>
      </c>
      <c r="E22" s="25">
        <v>212.4</v>
      </c>
      <c r="F22" s="25">
        <f t="shared" si="0"/>
        <v>80.483870967741936</v>
      </c>
      <c r="G22" s="25">
        <v>0</v>
      </c>
      <c r="H22" s="25">
        <f t="shared" si="1"/>
        <v>68.870967741935488</v>
      </c>
      <c r="I22" s="25">
        <v>0</v>
      </c>
      <c r="J22" s="29">
        <f t="shared" si="10"/>
        <v>0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0.81859999999999999</v>
      </c>
      <c r="T22" s="20">
        <v>0</v>
      </c>
      <c r="U22" s="31">
        <f t="shared" si="3"/>
        <v>-1450</v>
      </c>
      <c r="V22" s="27">
        <f t="shared" si="4"/>
        <v>-1450</v>
      </c>
      <c r="W22" s="27"/>
      <c r="X22" s="27">
        <f t="shared" si="5"/>
        <v>1593.9047419219471</v>
      </c>
      <c r="Y22" s="27">
        <f t="shared" si="6"/>
        <v>143.90474192194711</v>
      </c>
      <c r="Z22" s="27">
        <f t="shared" si="7"/>
        <v>144</v>
      </c>
      <c r="AA22" s="17">
        <f t="shared" si="8"/>
        <v>144</v>
      </c>
      <c r="AB22" s="24">
        <f t="shared" si="9"/>
        <v>1594</v>
      </c>
    </row>
    <row r="23" spans="1:28" ht="15" customHeight="1" x14ac:dyDescent="0.25">
      <c r="A23" s="28">
        <v>1161</v>
      </c>
      <c r="B23" s="28">
        <v>1450</v>
      </c>
      <c r="C23" s="25">
        <v>5.16</v>
      </c>
      <c r="D23" s="25">
        <v>271.88</v>
      </c>
      <c r="E23" s="25">
        <v>212.4</v>
      </c>
      <c r="F23" s="25">
        <f t="shared" si="0"/>
        <v>80.8</v>
      </c>
      <c r="G23" s="25">
        <v>0</v>
      </c>
      <c r="H23" s="25">
        <f t="shared" si="1"/>
        <v>71.166666666666671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-1450</v>
      </c>
      <c r="V23" s="27">
        <f t="shared" si="4"/>
        <v>-1450</v>
      </c>
      <c r="W23" s="27"/>
      <c r="X23" s="27">
        <f t="shared" si="5"/>
        <v>1593.9047419219471</v>
      </c>
      <c r="Y23" s="27">
        <f t="shared" si="6"/>
        <v>143.90474192194711</v>
      </c>
      <c r="Z23" s="27">
        <f t="shared" si="7"/>
        <v>144</v>
      </c>
      <c r="AA23" s="17">
        <f t="shared" si="8"/>
        <v>144</v>
      </c>
      <c r="AB23" s="24">
        <f t="shared" si="9"/>
        <v>1594</v>
      </c>
    </row>
    <row r="24" spans="1:28" ht="15" customHeight="1" x14ac:dyDescent="0.25">
      <c r="A24" s="28">
        <v>1198</v>
      </c>
      <c r="B24" s="28">
        <v>1450</v>
      </c>
      <c r="C24" s="25">
        <v>5.33</v>
      </c>
      <c r="D24" s="25">
        <v>271.85000000000002</v>
      </c>
      <c r="E24" s="25">
        <v>212.4</v>
      </c>
      <c r="F24" s="25">
        <f t="shared" si="0"/>
        <v>82.310344827586206</v>
      </c>
      <c r="G24" s="25">
        <v>0</v>
      </c>
      <c r="H24" s="25">
        <f t="shared" si="1"/>
        <v>73.620689655172413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-1450</v>
      </c>
      <c r="V24" s="27">
        <f t="shared" si="4"/>
        <v>-1450</v>
      </c>
      <c r="W24" s="27"/>
      <c r="X24" s="27">
        <f t="shared" si="5"/>
        <v>1593.9047419219471</v>
      </c>
      <c r="Y24" s="27">
        <f t="shared" si="6"/>
        <v>143.90474192194711</v>
      </c>
      <c r="Z24" s="27">
        <f t="shared" si="7"/>
        <v>144</v>
      </c>
      <c r="AA24" s="17">
        <f t="shared" si="8"/>
        <v>144</v>
      </c>
      <c r="AB24" s="24">
        <f t="shared" si="9"/>
        <v>1594</v>
      </c>
    </row>
    <row r="25" spans="1:28" ht="15" customHeight="1" x14ac:dyDescent="0.25">
      <c r="A25" s="28">
        <v>1236</v>
      </c>
      <c r="B25" s="28">
        <v>1450</v>
      </c>
      <c r="C25" s="25">
        <v>5.49</v>
      </c>
      <c r="D25" s="25">
        <v>271.83</v>
      </c>
      <c r="E25" s="25">
        <v>212.4</v>
      </c>
      <c r="F25" s="25">
        <f t="shared" si="0"/>
        <v>83.892857142857139</v>
      </c>
      <c r="G25" s="25">
        <v>0</v>
      </c>
      <c r="H25" s="25">
        <f t="shared" si="1"/>
        <v>76.25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-1450</v>
      </c>
      <c r="V25" s="27">
        <f t="shared" si="4"/>
        <v>-1450</v>
      </c>
      <c r="W25" s="27"/>
      <c r="X25" s="27">
        <f t="shared" si="5"/>
        <v>1593.9047419219471</v>
      </c>
      <c r="Y25" s="27">
        <f t="shared" si="6"/>
        <v>143.90474192194711</v>
      </c>
      <c r="Z25" s="27">
        <f t="shared" si="7"/>
        <v>144</v>
      </c>
      <c r="AA25" s="17">
        <f t="shared" si="8"/>
        <v>144</v>
      </c>
      <c r="AB25" s="24">
        <f t="shared" si="9"/>
        <v>1594</v>
      </c>
    </row>
    <row r="26" spans="1:28" ht="15" customHeight="1" x14ac:dyDescent="0.25">
      <c r="A26" s="28">
        <v>1272</v>
      </c>
      <c r="B26" s="28">
        <v>1660</v>
      </c>
      <c r="C26" s="25">
        <v>5.65</v>
      </c>
      <c r="D26" s="25">
        <v>271.79000000000002</v>
      </c>
      <c r="E26" s="25">
        <v>212.46</v>
      </c>
      <c r="F26" s="25">
        <f t="shared" si="0"/>
        <v>85.666666666666671</v>
      </c>
      <c r="G26" s="25">
        <v>0</v>
      </c>
      <c r="H26" s="25">
        <f t="shared" si="1"/>
        <v>71.296296296296291</v>
      </c>
      <c r="I26" s="25">
        <v>0</v>
      </c>
      <c r="J26" s="29">
        <f t="shared" si="10"/>
        <v>0</v>
      </c>
      <c r="K26" s="29">
        <f t="shared" si="11"/>
        <v>1</v>
      </c>
      <c r="L26" s="29">
        <f t="shared" si="12"/>
        <v>1</v>
      </c>
      <c r="M26" s="29">
        <f t="shared" ca="1" si="2"/>
        <v>0</v>
      </c>
      <c r="N26" s="9"/>
      <c r="O26" s="9"/>
      <c r="P26" s="7"/>
      <c r="Q26" s="7"/>
      <c r="T26" s="20">
        <v>0</v>
      </c>
      <c r="U26" s="31">
        <f t="shared" si="3"/>
        <v>-1660</v>
      </c>
      <c r="V26" s="27">
        <f t="shared" si="4"/>
        <v>-1660</v>
      </c>
      <c r="W26" s="27"/>
      <c r="X26" s="27">
        <f t="shared" si="5"/>
        <v>1824.7461183382293</v>
      </c>
      <c r="Y26" s="27">
        <f t="shared" si="6"/>
        <v>164.74611833822928</v>
      </c>
      <c r="Z26" s="27">
        <f t="shared" si="7"/>
        <v>165</v>
      </c>
      <c r="AA26" s="17">
        <f t="shared" si="8"/>
        <v>165</v>
      </c>
      <c r="AB26" s="24">
        <f t="shared" si="9"/>
        <v>1825</v>
      </c>
    </row>
    <row r="27" spans="1:28" ht="15" customHeight="1" x14ac:dyDescent="0.25">
      <c r="A27" s="28">
        <v>1341</v>
      </c>
      <c r="B27" s="28">
        <v>1660</v>
      </c>
      <c r="C27" s="25">
        <v>5.96</v>
      </c>
      <c r="D27" s="25">
        <v>271.76</v>
      </c>
      <c r="E27" s="25">
        <v>212.46</v>
      </c>
      <c r="F27" s="25">
        <f t="shared" si="0"/>
        <v>86.307692307692307</v>
      </c>
      <c r="G27" s="25">
        <v>0</v>
      </c>
      <c r="H27" s="25">
        <f t="shared" si="1"/>
        <v>74.038461538461533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-1660</v>
      </c>
      <c r="V27" s="27">
        <f t="shared" si="4"/>
        <v>-1660</v>
      </c>
      <c r="W27" s="27"/>
      <c r="X27" s="27">
        <f t="shared" si="5"/>
        <v>1824.7461183382293</v>
      </c>
      <c r="Y27" s="27">
        <f t="shared" si="6"/>
        <v>164.74611833822928</v>
      </c>
      <c r="Z27" s="27">
        <f t="shared" si="7"/>
        <v>165</v>
      </c>
      <c r="AA27" s="17">
        <f t="shared" si="8"/>
        <v>165</v>
      </c>
      <c r="AB27" s="24">
        <f t="shared" si="9"/>
        <v>1825</v>
      </c>
    </row>
    <row r="28" spans="1:28" ht="15" customHeight="1" x14ac:dyDescent="0.25">
      <c r="A28" s="28">
        <v>1410</v>
      </c>
      <c r="B28" s="28">
        <v>1660</v>
      </c>
      <c r="C28" s="25">
        <v>6.27</v>
      </c>
      <c r="D28" s="25">
        <v>271.74</v>
      </c>
      <c r="E28" s="25">
        <v>212.46</v>
      </c>
      <c r="F28" s="25">
        <f t="shared" si="0"/>
        <v>87</v>
      </c>
      <c r="G28" s="25">
        <v>0</v>
      </c>
      <c r="H28" s="25">
        <f t="shared" si="1"/>
        <v>77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0</v>
      </c>
      <c r="N28" s="9"/>
      <c r="O28" s="9"/>
      <c r="P28" s="7"/>
      <c r="Q28" s="7"/>
      <c r="T28" s="20">
        <v>0</v>
      </c>
      <c r="U28" s="31">
        <f t="shared" si="3"/>
        <v>-1660</v>
      </c>
      <c r="V28" s="27">
        <f t="shared" si="4"/>
        <v>-1660</v>
      </c>
      <c r="W28" s="27"/>
      <c r="X28" s="27">
        <f t="shared" si="5"/>
        <v>1824.7461183382293</v>
      </c>
      <c r="Y28" s="27">
        <f t="shared" si="6"/>
        <v>164.74611833822928</v>
      </c>
      <c r="Z28" s="27">
        <f t="shared" si="7"/>
        <v>165</v>
      </c>
      <c r="AA28" s="17">
        <f t="shared" si="8"/>
        <v>165</v>
      </c>
      <c r="AB28" s="24">
        <f t="shared" si="9"/>
        <v>1825</v>
      </c>
    </row>
    <row r="29" spans="1:28" ht="15" customHeight="1" x14ac:dyDescent="0.25">
      <c r="A29" s="28">
        <v>1479</v>
      </c>
      <c r="B29" s="28">
        <v>1660</v>
      </c>
      <c r="C29" s="25">
        <v>6.57</v>
      </c>
      <c r="D29" s="25">
        <v>271.72000000000003</v>
      </c>
      <c r="E29" s="25">
        <v>212.46</v>
      </c>
      <c r="F29" s="25">
        <f t="shared" si="0"/>
        <v>87.75</v>
      </c>
      <c r="G29" s="25">
        <v>0</v>
      </c>
      <c r="H29" s="25">
        <f t="shared" si="1"/>
        <v>80.208333333333329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-1660</v>
      </c>
      <c r="V29" s="27">
        <f t="shared" si="4"/>
        <v>-1660</v>
      </c>
      <c r="W29" s="27"/>
      <c r="X29" s="27">
        <f t="shared" si="5"/>
        <v>1824.7461183382293</v>
      </c>
      <c r="Y29" s="27">
        <f t="shared" si="6"/>
        <v>164.74611833822928</v>
      </c>
      <c r="Z29" s="27">
        <f t="shared" si="7"/>
        <v>165</v>
      </c>
      <c r="AA29" s="17">
        <f t="shared" si="8"/>
        <v>165</v>
      </c>
      <c r="AB29" s="24">
        <f t="shared" si="9"/>
        <v>1825</v>
      </c>
    </row>
    <row r="30" spans="1:28" ht="15" customHeight="1" x14ac:dyDescent="0.25">
      <c r="A30" s="28">
        <v>1608</v>
      </c>
      <c r="B30" s="28">
        <v>1870</v>
      </c>
      <c r="C30" s="25">
        <v>7.15</v>
      </c>
      <c r="D30" s="25">
        <v>271.69</v>
      </c>
      <c r="E30" s="25">
        <v>212.51</v>
      </c>
      <c r="F30" s="25">
        <f t="shared" si="0"/>
        <v>85.956521739130437</v>
      </c>
      <c r="G30" s="25">
        <v>0</v>
      </c>
      <c r="H30" s="25">
        <f t="shared" si="1"/>
        <v>74.565217391304344</v>
      </c>
      <c r="I30" s="25">
        <v>0</v>
      </c>
      <c r="J30" s="29">
        <f t="shared" si="10"/>
        <v>0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-1870</v>
      </c>
      <c r="V30" s="27">
        <f t="shared" si="4"/>
        <v>-1870</v>
      </c>
      <c r="W30" s="27"/>
      <c r="X30" s="27">
        <f t="shared" si="5"/>
        <v>2055.5874947545112</v>
      </c>
      <c r="Y30" s="27">
        <f t="shared" si="6"/>
        <v>185.58749475451123</v>
      </c>
      <c r="Z30" s="27">
        <f t="shared" si="7"/>
        <v>186</v>
      </c>
      <c r="AA30" s="17">
        <f t="shared" si="8"/>
        <v>186</v>
      </c>
      <c r="AB30" s="24">
        <f t="shared" si="9"/>
        <v>2056</v>
      </c>
    </row>
    <row r="31" spans="1:28" ht="15" customHeight="1" x14ac:dyDescent="0.25">
      <c r="A31" s="28">
        <v>1737</v>
      </c>
      <c r="B31" s="28">
        <v>1870</v>
      </c>
      <c r="C31" s="25">
        <v>7.72</v>
      </c>
      <c r="D31" s="25">
        <v>271.68</v>
      </c>
      <c r="E31" s="25">
        <v>212.51</v>
      </c>
      <c r="F31" s="25">
        <f t="shared" si="0"/>
        <v>84</v>
      </c>
      <c r="G31" s="25">
        <v>0</v>
      </c>
      <c r="H31" s="25">
        <f t="shared" si="1"/>
        <v>77.954545454545453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1</v>
      </c>
      <c r="N31" s="9"/>
      <c r="O31" s="9"/>
      <c r="P31" s="7"/>
      <c r="Q31" s="7"/>
      <c r="T31" s="20">
        <v>0</v>
      </c>
      <c r="U31" s="31">
        <f t="shared" si="3"/>
        <v>-1870</v>
      </c>
      <c r="V31" s="27">
        <f t="shared" si="4"/>
        <v>-1870</v>
      </c>
      <c r="W31" s="27"/>
      <c r="X31" s="27">
        <f t="shared" si="5"/>
        <v>2055.5874947545112</v>
      </c>
      <c r="Y31" s="27">
        <f t="shared" si="6"/>
        <v>185.58749475451123</v>
      </c>
      <c r="Z31" s="27">
        <f t="shared" si="7"/>
        <v>186</v>
      </c>
      <c r="AA31" s="17">
        <f t="shared" si="8"/>
        <v>186</v>
      </c>
      <c r="AB31" s="24">
        <f t="shared" si="9"/>
        <v>2056</v>
      </c>
    </row>
    <row r="32" spans="1:28" ht="15" customHeight="1" x14ac:dyDescent="0.25">
      <c r="A32" s="28">
        <v>1868</v>
      </c>
      <c r="B32" s="28">
        <v>1870</v>
      </c>
      <c r="C32" s="25">
        <v>8.3000000000000007</v>
      </c>
      <c r="D32" s="25">
        <v>271.68</v>
      </c>
      <c r="E32" s="25">
        <v>212.51</v>
      </c>
      <c r="F32" s="25">
        <f t="shared" si="0"/>
        <v>81.761904761904759</v>
      </c>
      <c r="G32" s="25">
        <v>0</v>
      </c>
      <c r="H32" s="25">
        <f t="shared" si="1"/>
        <v>81.666666666666671</v>
      </c>
      <c r="I32" s="25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-1870</v>
      </c>
      <c r="V32" s="27">
        <f t="shared" si="4"/>
        <v>-1870</v>
      </c>
      <c r="W32" s="27"/>
      <c r="X32" s="27">
        <f t="shared" si="5"/>
        <v>2055.5874947545112</v>
      </c>
      <c r="Y32" s="27">
        <f t="shared" si="6"/>
        <v>185.58749475451123</v>
      </c>
      <c r="Z32" s="27">
        <f t="shared" si="7"/>
        <v>186</v>
      </c>
      <c r="AA32" s="17">
        <f t="shared" si="8"/>
        <v>186</v>
      </c>
      <c r="AB32" s="24">
        <f t="shared" si="9"/>
        <v>2056</v>
      </c>
    </row>
    <row r="33" spans="1:28" ht="15" customHeight="1" x14ac:dyDescent="0.25">
      <c r="A33" s="28">
        <v>2056</v>
      </c>
      <c r="B33" s="28">
        <v>1870</v>
      </c>
      <c r="C33" s="25">
        <v>9.14</v>
      </c>
      <c r="D33" s="25">
        <v>271.7</v>
      </c>
      <c r="E33" s="25">
        <v>212.51</v>
      </c>
      <c r="F33" s="25">
        <f t="shared" si="0"/>
        <v>76.45</v>
      </c>
      <c r="G33" s="25">
        <v>0</v>
      </c>
      <c r="H33" s="25">
        <f t="shared" si="1"/>
        <v>85.75</v>
      </c>
      <c r="I33" s="25">
        <v>0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1</v>
      </c>
      <c r="N33" s="9"/>
      <c r="O33" s="9"/>
      <c r="P33" s="7"/>
      <c r="Q33" s="7"/>
      <c r="T33" s="20">
        <v>0</v>
      </c>
      <c r="U33" s="31">
        <f t="shared" si="3"/>
        <v>-1870</v>
      </c>
      <c r="V33" s="27">
        <f t="shared" si="4"/>
        <v>-1870</v>
      </c>
      <c r="W33" s="27"/>
      <c r="X33" s="27">
        <f t="shared" si="5"/>
        <v>2055.5874947545112</v>
      </c>
      <c r="Y33" s="27">
        <f t="shared" si="6"/>
        <v>185.58749475451123</v>
      </c>
      <c r="Z33" s="27">
        <f t="shared" si="7"/>
        <v>186</v>
      </c>
      <c r="AA33" s="17">
        <f t="shared" si="8"/>
        <v>186</v>
      </c>
      <c r="AB33" s="24">
        <f t="shared" si="9"/>
        <v>2056</v>
      </c>
    </row>
    <row r="34" spans="1:28" ht="15" customHeight="1" x14ac:dyDescent="0.25">
      <c r="A34" s="28">
        <v>2246</v>
      </c>
      <c r="B34" s="28">
        <v>1870</v>
      </c>
      <c r="C34" s="25">
        <v>9.98</v>
      </c>
      <c r="D34" s="25">
        <v>271.74</v>
      </c>
      <c r="E34" s="25">
        <v>212.51</v>
      </c>
      <c r="F34" s="25">
        <f t="shared" ref="F34:F52" si="13">($A$53-A34)/(ROW($A$53)-ROW(A34))</f>
        <v>70.473684210526315</v>
      </c>
      <c r="G34" s="25">
        <v>0</v>
      </c>
      <c r="H34" s="25">
        <f t="shared" ref="H34:H52" si="14">($A$53-B34)/(ROW($A$53)-ROW(B34))</f>
        <v>90.263157894736835</v>
      </c>
      <c r="I34" s="25">
        <v>0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5">IF(RAND()&lt;0.5,0,1)</f>
        <v>1</v>
      </c>
      <c r="N34" s="9"/>
      <c r="O34" s="9"/>
      <c r="P34" s="7"/>
      <c r="Q34" s="7"/>
      <c r="T34" s="20">
        <v>0</v>
      </c>
      <c r="U34" s="31">
        <f t="shared" ref="U34:U65" si="16">T34-B34</f>
        <v>-1870</v>
      </c>
      <c r="V34" s="27">
        <f t="shared" ref="V34:V65" si="17">ROUND(U34,0)</f>
        <v>-1870</v>
      </c>
      <c r="W34" s="27"/>
      <c r="X34" s="27">
        <f t="shared" ref="X34:X65" si="18">B34/$W$2*$W$3</f>
        <v>2055.5874947545112</v>
      </c>
      <c r="Y34" s="27">
        <f t="shared" ref="Y34:Y65" si="19">X34-B34</f>
        <v>185.58749475451123</v>
      </c>
      <c r="Z34" s="27">
        <f t="shared" ref="Z34:Z65" si="20">ROUND(Y34,0)</f>
        <v>186</v>
      </c>
      <c r="AA34" s="17">
        <f t="shared" ref="AA34:AA65" si="21">IF(V34&gt;=0,V34,Z34)</f>
        <v>186</v>
      </c>
      <c r="AB34" s="24">
        <f t="shared" ref="AB34:AB65" si="22">B34+AA34</f>
        <v>2056</v>
      </c>
    </row>
    <row r="35" spans="1:28" ht="15" customHeight="1" x14ac:dyDescent="0.25">
      <c r="A35" s="28">
        <v>2434</v>
      </c>
      <c r="B35" s="28">
        <v>1870</v>
      </c>
      <c r="C35" s="25">
        <v>10.82</v>
      </c>
      <c r="D35" s="25">
        <v>271.79000000000002</v>
      </c>
      <c r="E35" s="25">
        <v>212.51</v>
      </c>
      <c r="F35" s="25">
        <f t="shared" si="13"/>
        <v>63.944444444444443</v>
      </c>
      <c r="G35" s="25">
        <v>0</v>
      </c>
      <c r="H35" s="25">
        <f t="shared" si="14"/>
        <v>95.277777777777771</v>
      </c>
      <c r="I35" s="25">
        <v>0</v>
      </c>
      <c r="J35" s="29">
        <f t="shared" ref="J35:J66" si="23">IF(ABS(B35-B34)&lt;=50,1,0)</f>
        <v>1</v>
      </c>
      <c r="K35" s="29">
        <f t="shared" ref="K35:K66" si="24">IF(ABS((B35-B34))&lt;=50,1,IF((B35-B34)*(1)&gt;=0,1,-1))</f>
        <v>1</v>
      </c>
      <c r="L35" s="29">
        <f t="shared" si="12"/>
        <v>1</v>
      </c>
      <c r="M35" s="29">
        <f t="shared" ca="1" si="15"/>
        <v>0</v>
      </c>
      <c r="N35" s="9"/>
      <c r="O35" s="9"/>
      <c r="P35" s="7"/>
      <c r="Q35" s="7"/>
      <c r="T35" s="20">
        <v>0</v>
      </c>
      <c r="U35" s="31">
        <f t="shared" si="16"/>
        <v>-1870</v>
      </c>
      <c r="V35" s="27">
        <f t="shared" si="17"/>
        <v>-1870</v>
      </c>
      <c r="W35" s="27"/>
      <c r="X35" s="27">
        <f t="shared" si="18"/>
        <v>2055.5874947545112</v>
      </c>
      <c r="Y35" s="27">
        <f t="shared" si="19"/>
        <v>185.58749475451123</v>
      </c>
      <c r="Z35" s="27">
        <f t="shared" si="20"/>
        <v>186</v>
      </c>
      <c r="AA35" s="17">
        <f t="shared" si="21"/>
        <v>186</v>
      </c>
      <c r="AB35" s="24">
        <f t="shared" si="22"/>
        <v>2056</v>
      </c>
    </row>
    <row r="36" spans="1:28" ht="15" customHeight="1" x14ac:dyDescent="0.25">
      <c r="A36" s="28">
        <v>2458</v>
      </c>
      <c r="B36" s="28">
        <v>1870</v>
      </c>
      <c r="C36" s="25">
        <v>10.93</v>
      </c>
      <c r="D36" s="25">
        <v>271.85000000000002</v>
      </c>
      <c r="E36" s="25">
        <v>212.51</v>
      </c>
      <c r="F36" s="25">
        <f t="shared" si="13"/>
        <v>66.294117647058826</v>
      </c>
      <c r="G36" s="25">
        <v>0</v>
      </c>
      <c r="H36" s="25">
        <f t="shared" si="14"/>
        <v>100.88235294117646</v>
      </c>
      <c r="I36" s="25">
        <v>0</v>
      </c>
      <c r="J36" s="29">
        <f t="shared" si="23"/>
        <v>1</v>
      </c>
      <c r="K36" s="29">
        <f t="shared" si="24"/>
        <v>1</v>
      </c>
      <c r="L36" s="29">
        <f t="shared" si="12"/>
        <v>1</v>
      </c>
      <c r="M36" s="29">
        <f t="shared" ca="1" si="15"/>
        <v>1</v>
      </c>
      <c r="N36" s="9"/>
      <c r="O36" s="9"/>
      <c r="P36" s="7"/>
      <c r="Q36" s="7"/>
      <c r="T36" s="20">
        <v>0</v>
      </c>
      <c r="U36" s="31">
        <f t="shared" si="16"/>
        <v>-1870</v>
      </c>
      <c r="V36" s="27">
        <f t="shared" si="17"/>
        <v>-1870</v>
      </c>
      <c r="W36" s="27"/>
      <c r="X36" s="27">
        <f t="shared" si="18"/>
        <v>2055.5874947545112</v>
      </c>
      <c r="Y36" s="27">
        <f t="shared" si="19"/>
        <v>185.58749475451123</v>
      </c>
      <c r="Z36" s="27">
        <f t="shared" si="20"/>
        <v>186</v>
      </c>
      <c r="AA36" s="17">
        <f t="shared" si="21"/>
        <v>186</v>
      </c>
      <c r="AB36" s="24">
        <f t="shared" si="22"/>
        <v>2056</v>
      </c>
    </row>
    <row r="37" spans="1:28" ht="15" customHeight="1" x14ac:dyDescent="0.25">
      <c r="A37" s="28">
        <v>2482</v>
      </c>
      <c r="B37" s="28">
        <v>1870</v>
      </c>
      <c r="C37" s="25">
        <v>11.03</v>
      </c>
      <c r="D37" s="25">
        <v>271.91000000000003</v>
      </c>
      <c r="E37" s="25">
        <v>212.51</v>
      </c>
      <c r="F37" s="25">
        <f t="shared" si="13"/>
        <v>68.9375</v>
      </c>
      <c r="G37" s="25">
        <v>0</v>
      </c>
      <c r="H37" s="25">
        <f t="shared" si="14"/>
        <v>107.1875</v>
      </c>
      <c r="I37" s="25">
        <v>0</v>
      </c>
      <c r="J37" s="29">
        <f t="shared" si="23"/>
        <v>1</v>
      </c>
      <c r="K37" s="29">
        <f t="shared" si="24"/>
        <v>1</v>
      </c>
      <c r="L37" s="29">
        <f t="shared" si="12"/>
        <v>1</v>
      </c>
      <c r="M37" s="29">
        <f t="shared" ca="1" si="15"/>
        <v>0</v>
      </c>
      <c r="N37" s="9"/>
      <c r="O37" s="9"/>
      <c r="P37" s="7"/>
      <c r="Q37" s="7"/>
      <c r="T37" s="20">
        <v>0</v>
      </c>
      <c r="U37" s="31">
        <f t="shared" si="16"/>
        <v>-1870</v>
      </c>
      <c r="V37" s="27">
        <f t="shared" si="17"/>
        <v>-1870</v>
      </c>
      <c r="W37" s="27"/>
      <c r="X37" s="27">
        <f t="shared" si="18"/>
        <v>2055.5874947545112</v>
      </c>
      <c r="Y37" s="27">
        <f t="shared" si="19"/>
        <v>185.58749475451123</v>
      </c>
      <c r="Z37" s="27">
        <f t="shared" si="20"/>
        <v>186</v>
      </c>
      <c r="AA37" s="17">
        <f t="shared" si="21"/>
        <v>186</v>
      </c>
      <c r="AB37" s="24">
        <f t="shared" si="22"/>
        <v>2056</v>
      </c>
    </row>
    <row r="38" spans="1:28" ht="15" customHeight="1" x14ac:dyDescent="0.25">
      <c r="A38" s="28">
        <v>2506</v>
      </c>
      <c r="B38" s="28">
        <v>1870</v>
      </c>
      <c r="C38" s="25">
        <v>11.14</v>
      </c>
      <c r="D38" s="25">
        <v>271.98</v>
      </c>
      <c r="E38" s="25">
        <v>212.51</v>
      </c>
      <c r="F38" s="25">
        <f t="shared" si="13"/>
        <v>71.933333333333337</v>
      </c>
      <c r="G38" s="25">
        <v>0</v>
      </c>
      <c r="H38" s="25">
        <f t="shared" si="14"/>
        <v>114.33333333333333</v>
      </c>
      <c r="I38" s="25">
        <v>0</v>
      </c>
      <c r="J38" s="29">
        <f t="shared" si="23"/>
        <v>1</v>
      </c>
      <c r="K38" s="29">
        <f t="shared" si="24"/>
        <v>1</v>
      </c>
      <c r="L38" s="29">
        <f t="shared" si="12"/>
        <v>1</v>
      </c>
      <c r="M38" s="29">
        <f t="shared" ca="1" si="15"/>
        <v>0</v>
      </c>
      <c r="N38" s="9"/>
      <c r="O38" s="9"/>
      <c r="P38" s="7"/>
      <c r="Q38" s="7"/>
      <c r="T38" s="20">
        <v>0</v>
      </c>
      <c r="U38" s="31">
        <f t="shared" si="16"/>
        <v>-1870</v>
      </c>
      <c r="V38" s="27">
        <f t="shared" si="17"/>
        <v>-1870</v>
      </c>
      <c r="W38" s="27"/>
      <c r="X38" s="27">
        <f t="shared" si="18"/>
        <v>2055.5874947545112</v>
      </c>
      <c r="Y38" s="27">
        <f t="shared" si="19"/>
        <v>185.58749475451123</v>
      </c>
      <c r="Z38" s="27">
        <f t="shared" si="20"/>
        <v>186</v>
      </c>
      <c r="AA38" s="17">
        <f t="shared" si="21"/>
        <v>186</v>
      </c>
      <c r="AB38" s="24">
        <f t="shared" si="22"/>
        <v>2056</v>
      </c>
    </row>
    <row r="39" spans="1:28" ht="15" customHeight="1" x14ac:dyDescent="0.25">
      <c r="A39" s="28">
        <v>2506</v>
      </c>
      <c r="B39" s="28">
        <v>1870</v>
      </c>
      <c r="C39" s="25">
        <v>11.14</v>
      </c>
      <c r="D39" s="25">
        <v>272.04000000000002</v>
      </c>
      <c r="E39" s="25">
        <v>212.51</v>
      </c>
      <c r="F39" s="25">
        <f t="shared" si="13"/>
        <v>77.071428571428569</v>
      </c>
      <c r="G39" s="25">
        <v>0</v>
      </c>
      <c r="H39" s="25">
        <f t="shared" si="14"/>
        <v>122.5</v>
      </c>
      <c r="I39" s="25">
        <v>0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1</v>
      </c>
      <c r="M39" s="29">
        <f t="shared" ca="1" si="15"/>
        <v>1</v>
      </c>
      <c r="N39" s="9"/>
      <c r="O39" s="9"/>
      <c r="P39" s="7"/>
      <c r="Q39" s="7"/>
      <c r="T39" s="20">
        <v>0</v>
      </c>
      <c r="U39" s="31">
        <f t="shared" si="16"/>
        <v>-1870</v>
      </c>
      <c r="V39" s="27">
        <f t="shared" si="17"/>
        <v>-1870</v>
      </c>
      <c r="W39" s="27"/>
      <c r="X39" s="27">
        <f t="shared" si="18"/>
        <v>2055.5874947545112</v>
      </c>
      <c r="Y39" s="27">
        <f t="shared" si="19"/>
        <v>185.58749475451123</v>
      </c>
      <c r="Z39" s="27">
        <f t="shared" si="20"/>
        <v>186</v>
      </c>
      <c r="AA39" s="17">
        <f t="shared" si="21"/>
        <v>186</v>
      </c>
      <c r="AB39" s="24">
        <f t="shared" si="22"/>
        <v>2056</v>
      </c>
    </row>
    <row r="40" spans="1:28" ht="15" customHeight="1" x14ac:dyDescent="0.25">
      <c r="A40" s="28">
        <v>2506</v>
      </c>
      <c r="B40" s="28">
        <v>1870</v>
      </c>
      <c r="C40" s="25">
        <v>11.14</v>
      </c>
      <c r="D40" s="25">
        <v>272.10000000000002</v>
      </c>
      <c r="E40" s="25">
        <v>212.51</v>
      </c>
      <c r="F40" s="25">
        <f t="shared" si="13"/>
        <v>83</v>
      </c>
      <c r="G40" s="25">
        <v>0</v>
      </c>
      <c r="H40" s="25">
        <f t="shared" si="14"/>
        <v>131.92307692307693</v>
      </c>
      <c r="I40" s="25">
        <v>0</v>
      </c>
      <c r="J40" s="29">
        <f t="shared" si="23"/>
        <v>1</v>
      </c>
      <c r="K40" s="29">
        <f t="shared" si="24"/>
        <v>1</v>
      </c>
      <c r="L40" s="29">
        <f t="shared" si="25"/>
        <v>1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-1870</v>
      </c>
      <c r="V40" s="27">
        <f t="shared" si="17"/>
        <v>-1870</v>
      </c>
      <c r="W40" s="27"/>
      <c r="X40" s="27">
        <f t="shared" si="18"/>
        <v>2055.5874947545112</v>
      </c>
      <c r="Y40" s="27">
        <f t="shared" si="19"/>
        <v>185.58749475451123</v>
      </c>
      <c r="Z40" s="27">
        <f t="shared" si="20"/>
        <v>186</v>
      </c>
      <c r="AA40" s="17">
        <f t="shared" si="21"/>
        <v>186</v>
      </c>
      <c r="AB40" s="24">
        <f t="shared" si="22"/>
        <v>2056</v>
      </c>
    </row>
    <row r="41" spans="1:28" ht="15" customHeight="1" x14ac:dyDescent="0.25">
      <c r="A41" s="28">
        <v>2505</v>
      </c>
      <c r="B41" s="28">
        <v>1870</v>
      </c>
      <c r="C41" s="25">
        <v>11.13</v>
      </c>
      <c r="D41" s="25">
        <v>272.17</v>
      </c>
      <c r="E41" s="25">
        <v>212.51</v>
      </c>
      <c r="F41" s="25">
        <f t="shared" si="13"/>
        <v>90</v>
      </c>
      <c r="G41" s="25">
        <v>0</v>
      </c>
      <c r="H41" s="25">
        <f t="shared" si="14"/>
        <v>142.91666666666666</v>
      </c>
      <c r="I41" s="25">
        <v>0</v>
      </c>
      <c r="J41" s="29">
        <f t="shared" si="23"/>
        <v>1</v>
      </c>
      <c r="K41" s="29">
        <f t="shared" si="24"/>
        <v>1</v>
      </c>
      <c r="L41" s="29">
        <f t="shared" si="25"/>
        <v>1</v>
      </c>
      <c r="M41" s="29">
        <f t="shared" ca="1" si="15"/>
        <v>1</v>
      </c>
      <c r="N41" s="9"/>
      <c r="O41" s="9"/>
      <c r="P41" s="7"/>
      <c r="Q41" s="7"/>
      <c r="T41" s="20">
        <v>0</v>
      </c>
      <c r="U41" s="31">
        <f t="shared" si="16"/>
        <v>-1870</v>
      </c>
      <c r="V41" s="27">
        <f t="shared" si="17"/>
        <v>-1870</v>
      </c>
      <c r="W41" s="27"/>
      <c r="X41" s="27">
        <f t="shared" si="18"/>
        <v>2055.5874947545112</v>
      </c>
      <c r="Y41" s="27">
        <f t="shared" si="19"/>
        <v>185.58749475451123</v>
      </c>
      <c r="Z41" s="27">
        <f t="shared" si="20"/>
        <v>186</v>
      </c>
      <c r="AA41" s="17">
        <f t="shared" si="21"/>
        <v>186</v>
      </c>
      <c r="AB41" s="24">
        <f t="shared" si="22"/>
        <v>2056</v>
      </c>
    </row>
    <row r="42" spans="1:28" ht="15" customHeight="1" x14ac:dyDescent="0.25">
      <c r="A42" s="28">
        <v>2508</v>
      </c>
      <c r="B42" s="28">
        <v>1870</v>
      </c>
      <c r="C42" s="25">
        <v>11.15</v>
      </c>
      <c r="D42" s="25">
        <v>272.23</v>
      </c>
      <c r="E42" s="25">
        <v>212.51</v>
      </c>
      <c r="F42" s="25">
        <f t="shared" si="13"/>
        <v>97.909090909090907</v>
      </c>
      <c r="G42" s="25">
        <v>0</v>
      </c>
      <c r="H42" s="25">
        <f t="shared" si="14"/>
        <v>155.90909090909091</v>
      </c>
      <c r="I42" s="25">
        <v>0</v>
      </c>
      <c r="J42" s="29">
        <f t="shared" si="23"/>
        <v>1</v>
      </c>
      <c r="K42" s="29">
        <f t="shared" si="24"/>
        <v>1</v>
      </c>
      <c r="L42" s="29">
        <f t="shared" si="25"/>
        <v>1</v>
      </c>
      <c r="M42" s="29">
        <f t="shared" ca="1" si="15"/>
        <v>1</v>
      </c>
      <c r="N42" s="9"/>
      <c r="O42" s="9"/>
      <c r="P42" s="7"/>
      <c r="Q42" s="7"/>
      <c r="T42" s="20">
        <v>0</v>
      </c>
      <c r="U42" s="31">
        <f t="shared" si="16"/>
        <v>-1870</v>
      </c>
      <c r="V42" s="27">
        <f t="shared" si="17"/>
        <v>-1870</v>
      </c>
      <c r="W42" s="27"/>
      <c r="X42" s="27">
        <f t="shared" si="18"/>
        <v>2055.5874947545112</v>
      </c>
      <c r="Y42" s="27">
        <f t="shared" si="19"/>
        <v>185.58749475451123</v>
      </c>
      <c r="Z42" s="27">
        <f t="shared" si="20"/>
        <v>186</v>
      </c>
      <c r="AA42" s="17">
        <f t="shared" si="21"/>
        <v>186</v>
      </c>
      <c r="AB42" s="24">
        <f t="shared" si="22"/>
        <v>2056</v>
      </c>
    </row>
    <row r="43" spans="1:28" ht="15" customHeight="1" x14ac:dyDescent="0.25">
      <c r="A43" s="28">
        <v>2511</v>
      </c>
      <c r="B43" s="28">
        <v>1870</v>
      </c>
      <c r="C43" s="25">
        <v>11.16</v>
      </c>
      <c r="D43" s="25">
        <v>272.29000000000002</v>
      </c>
      <c r="E43" s="25">
        <v>212.51</v>
      </c>
      <c r="F43" s="25">
        <f t="shared" si="13"/>
        <v>107.4</v>
      </c>
      <c r="G43" s="25">
        <v>0</v>
      </c>
      <c r="H43" s="25">
        <f t="shared" si="14"/>
        <v>171.5</v>
      </c>
      <c r="I43" s="25">
        <v>0</v>
      </c>
      <c r="J43" s="29">
        <f t="shared" si="23"/>
        <v>1</v>
      </c>
      <c r="K43" s="29">
        <f t="shared" si="24"/>
        <v>1</v>
      </c>
      <c r="L43" s="29">
        <f t="shared" si="25"/>
        <v>1</v>
      </c>
      <c r="M43" s="29">
        <f t="shared" ca="1" si="15"/>
        <v>1</v>
      </c>
      <c r="N43" s="9"/>
      <c r="O43" s="9"/>
      <c r="P43" s="7"/>
      <c r="Q43" s="7"/>
      <c r="T43" s="20">
        <v>0</v>
      </c>
      <c r="U43" s="31">
        <f t="shared" si="16"/>
        <v>-1870</v>
      </c>
      <c r="V43" s="27">
        <f t="shared" si="17"/>
        <v>-1870</v>
      </c>
      <c r="W43" s="27"/>
      <c r="X43" s="27">
        <f t="shared" si="18"/>
        <v>2055.5874947545112</v>
      </c>
      <c r="Y43" s="27">
        <f t="shared" si="19"/>
        <v>185.58749475451123</v>
      </c>
      <c r="Z43" s="27">
        <f t="shared" si="20"/>
        <v>186</v>
      </c>
      <c r="AA43" s="17">
        <f t="shared" si="21"/>
        <v>186</v>
      </c>
      <c r="AB43" s="24">
        <f t="shared" si="22"/>
        <v>2056</v>
      </c>
    </row>
    <row r="44" spans="1:28" ht="15" customHeight="1" x14ac:dyDescent="0.25">
      <c r="A44" s="28">
        <v>2512</v>
      </c>
      <c r="B44" s="28">
        <v>1870</v>
      </c>
      <c r="C44" s="25">
        <v>11.17</v>
      </c>
      <c r="D44" s="25">
        <v>272.36</v>
      </c>
      <c r="E44" s="25">
        <v>212.51</v>
      </c>
      <c r="F44" s="25">
        <f t="shared" si="13"/>
        <v>119.22222222222223</v>
      </c>
      <c r="G44" s="25">
        <v>0</v>
      </c>
      <c r="H44" s="25">
        <f t="shared" si="14"/>
        <v>190.55555555555554</v>
      </c>
      <c r="I44" s="25">
        <v>0</v>
      </c>
      <c r="J44" s="29">
        <f t="shared" si="23"/>
        <v>1</v>
      </c>
      <c r="K44" s="29">
        <f t="shared" si="24"/>
        <v>1</v>
      </c>
      <c r="L44" s="29">
        <f t="shared" si="25"/>
        <v>1</v>
      </c>
      <c r="M44" s="29">
        <f t="shared" ca="1" si="15"/>
        <v>1</v>
      </c>
      <c r="N44" s="9"/>
      <c r="O44" s="9"/>
      <c r="P44" s="7"/>
      <c r="Q44" s="7"/>
      <c r="T44" s="20">
        <v>0</v>
      </c>
      <c r="U44" s="31">
        <f t="shared" si="16"/>
        <v>-1870</v>
      </c>
      <c r="V44" s="27">
        <f t="shared" si="17"/>
        <v>-1870</v>
      </c>
      <c r="W44" s="27"/>
      <c r="X44" s="27">
        <f t="shared" si="18"/>
        <v>2055.5874947545112</v>
      </c>
      <c r="Y44" s="27">
        <f t="shared" si="19"/>
        <v>185.58749475451123</v>
      </c>
      <c r="Z44" s="27">
        <f t="shared" si="20"/>
        <v>186</v>
      </c>
      <c r="AA44" s="17">
        <f t="shared" si="21"/>
        <v>186</v>
      </c>
      <c r="AB44" s="24">
        <f t="shared" si="22"/>
        <v>2056</v>
      </c>
    </row>
    <row r="45" spans="1:28" ht="15" customHeight="1" x14ac:dyDescent="0.25">
      <c r="A45" s="28">
        <v>2859</v>
      </c>
      <c r="B45" s="28">
        <v>1870</v>
      </c>
      <c r="C45" s="25">
        <v>12.71</v>
      </c>
      <c r="D45" s="25">
        <v>272.45999999999998</v>
      </c>
      <c r="E45" s="25">
        <v>212.51</v>
      </c>
      <c r="F45" s="25">
        <f t="shared" si="13"/>
        <v>90.75</v>
      </c>
      <c r="G45" s="25">
        <v>0</v>
      </c>
      <c r="H45" s="25">
        <f t="shared" si="14"/>
        <v>214.375</v>
      </c>
      <c r="I45" s="25">
        <v>0</v>
      </c>
      <c r="J45" s="29">
        <f t="shared" si="23"/>
        <v>1</v>
      </c>
      <c r="K45" s="29">
        <f t="shared" si="24"/>
        <v>1</v>
      </c>
      <c r="L45" s="29">
        <f t="shared" si="25"/>
        <v>1</v>
      </c>
      <c r="M45" s="29">
        <f t="shared" ca="1" si="15"/>
        <v>0</v>
      </c>
      <c r="N45" s="9"/>
      <c r="O45" s="9"/>
      <c r="P45" s="7"/>
      <c r="Q45" s="7"/>
      <c r="T45" s="20">
        <v>0</v>
      </c>
      <c r="U45" s="31">
        <f t="shared" si="16"/>
        <v>-1870</v>
      </c>
      <c r="V45" s="27">
        <f t="shared" si="17"/>
        <v>-1870</v>
      </c>
      <c r="W45" s="27"/>
      <c r="X45" s="27">
        <f t="shared" si="18"/>
        <v>2055.5874947545112</v>
      </c>
      <c r="Y45" s="27">
        <f t="shared" si="19"/>
        <v>185.58749475451123</v>
      </c>
      <c r="Z45" s="27">
        <f t="shared" si="20"/>
        <v>186</v>
      </c>
      <c r="AA45" s="17">
        <f t="shared" si="21"/>
        <v>186</v>
      </c>
      <c r="AB45" s="24">
        <f t="shared" si="22"/>
        <v>2056</v>
      </c>
    </row>
    <row r="46" spans="1:28" ht="15" customHeight="1" x14ac:dyDescent="0.25">
      <c r="A46" s="28">
        <v>3206</v>
      </c>
      <c r="B46" s="28">
        <v>1870</v>
      </c>
      <c r="C46" s="25">
        <v>14.25</v>
      </c>
      <c r="D46" s="25">
        <v>272.58999999999997</v>
      </c>
      <c r="E46" s="25">
        <v>212.51</v>
      </c>
      <c r="F46" s="25">
        <f t="shared" si="13"/>
        <v>54.142857142857146</v>
      </c>
      <c r="G46" s="25">
        <v>0</v>
      </c>
      <c r="H46" s="25">
        <f t="shared" si="14"/>
        <v>245</v>
      </c>
      <c r="I46" s="25">
        <v>0</v>
      </c>
      <c r="J46" s="29">
        <f t="shared" si="23"/>
        <v>1</v>
      </c>
      <c r="K46" s="29">
        <f t="shared" si="24"/>
        <v>1</v>
      </c>
      <c r="L46" s="29">
        <f t="shared" si="25"/>
        <v>1</v>
      </c>
      <c r="M46" s="29">
        <f t="shared" ca="1" si="15"/>
        <v>1</v>
      </c>
      <c r="N46" s="9"/>
      <c r="O46" s="9"/>
      <c r="P46" s="7"/>
      <c r="Q46" s="7"/>
      <c r="T46" s="20">
        <v>0</v>
      </c>
      <c r="U46" s="31">
        <f t="shared" si="16"/>
        <v>-1870</v>
      </c>
      <c r="V46" s="27">
        <f t="shared" si="17"/>
        <v>-1870</v>
      </c>
      <c r="W46" s="27"/>
      <c r="X46" s="27">
        <f t="shared" si="18"/>
        <v>2055.5874947545112</v>
      </c>
      <c r="Y46" s="27">
        <f t="shared" si="19"/>
        <v>185.58749475451123</v>
      </c>
      <c r="Z46" s="27">
        <f t="shared" si="20"/>
        <v>186</v>
      </c>
      <c r="AA46" s="17">
        <f t="shared" si="21"/>
        <v>186</v>
      </c>
      <c r="AB46" s="24">
        <f t="shared" si="22"/>
        <v>2056</v>
      </c>
    </row>
    <row r="47" spans="1:28" ht="15" customHeight="1" x14ac:dyDescent="0.25">
      <c r="A47" s="28">
        <v>3550</v>
      </c>
      <c r="B47" s="28">
        <v>1870</v>
      </c>
      <c r="C47" s="25">
        <v>15.78</v>
      </c>
      <c r="D47" s="25">
        <v>272.76</v>
      </c>
      <c r="E47" s="25">
        <v>212.51</v>
      </c>
      <c r="F47" s="25">
        <f t="shared" si="13"/>
        <v>5.833333333333333</v>
      </c>
      <c r="G47" s="25">
        <v>0</v>
      </c>
      <c r="H47" s="25">
        <f t="shared" si="14"/>
        <v>285.83333333333331</v>
      </c>
      <c r="I47" s="25">
        <v>0</v>
      </c>
      <c r="J47" s="29">
        <f t="shared" si="23"/>
        <v>1</v>
      </c>
      <c r="K47" s="29">
        <f t="shared" si="24"/>
        <v>1</v>
      </c>
      <c r="L47" s="29">
        <f t="shared" si="25"/>
        <v>1</v>
      </c>
      <c r="M47" s="29">
        <f t="shared" ca="1" si="15"/>
        <v>1</v>
      </c>
      <c r="N47" s="9"/>
      <c r="O47" s="9"/>
      <c r="P47" s="7"/>
      <c r="Q47" s="7"/>
      <c r="T47" s="20">
        <v>0</v>
      </c>
      <c r="U47" s="31">
        <f t="shared" si="16"/>
        <v>-1870</v>
      </c>
      <c r="V47" s="27">
        <f t="shared" si="17"/>
        <v>-1870</v>
      </c>
      <c r="W47" s="27"/>
      <c r="X47" s="27">
        <f t="shared" si="18"/>
        <v>2055.5874947545112</v>
      </c>
      <c r="Y47" s="27">
        <f t="shared" si="19"/>
        <v>185.58749475451123</v>
      </c>
      <c r="Z47" s="27">
        <f t="shared" si="20"/>
        <v>186</v>
      </c>
      <c r="AA47" s="17">
        <f t="shared" si="21"/>
        <v>186</v>
      </c>
      <c r="AB47" s="24">
        <f t="shared" si="22"/>
        <v>2056</v>
      </c>
    </row>
    <row r="48" spans="1:28" ht="15" customHeight="1" x14ac:dyDescent="0.25">
      <c r="A48" s="28">
        <v>3314</v>
      </c>
      <c r="B48" s="28">
        <v>1870</v>
      </c>
      <c r="C48" s="25">
        <v>14.73</v>
      </c>
      <c r="D48" s="25">
        <v>272.89999999999998</v>
      </c>
      <c r="E48" s="25">
        <v>212.51</v>
      </c>
      <c r="F48" s="25">
        <f t="shared" si="13"/>
        <v>54.2</v>
      </c>
      <c r="G48" s="25">
        <v>0</v>
      </c>
      <c r="H48" s="25">
        <f t="shared" si="14"/>
        <v>343</v>
      </c>
      <c r="I48" s="25">
        <v>0</v>
      </c>
      <c r="J48" s="29">
        <f t="shared" si="23"/>
        <v>1</v>
      </c>
      <c r="K48" s="29">
        <f t="shared" si="24"/>
        <v>1</v>
      </c>
      <c r="L48" s="29">
        <f t="shared" si="25"/>
        <v>1</v>
      </c>
      <c r="M48" s="29">
        <f t="shared" ca="1" si="15"/>
        <v>0</v>
      </c>
      <c r="N48" s="9"/>
      <c r="O48" s="9"/>
      <c r="P48" s="7"/>
      <c r="Q48" s="7"/>
      <c r="T48" s="20">
        <v>0</v>
      </c>
      <c r="U48" s="31">
        <f t="shared" si="16"/>
        <v>-1870</v>
      </c>
      <c r="V48" s="27">
        <f t="shared" si="17"/>
        <v>-1870</v>
      </c>
      <c r="W48" s="27"/>
      <c r="X48" s="27">
        <f t="shared" si="18"/>
        <v>2055.5874947545112</v>
      </c>
      <c r="Y48" s="27">
        <f t="shared" si="19"/>
        <v>185.58749475451123</v>
      </c>
      <c r="Z48" s="27">
        <f t="shared" si="20"/>
        <v>186</v>
      </c>
      <c r="AA48" s="17">
        <f t="shared" si="21"/>
        <v>186</v>
      </c>
      <c r="AB48" s="24">
        <f t="shared" si="22"/>
        <v>2056</v>
      </c>
    </row>
    <row r="49" spans="1:28" ht="15" customHeight="1" x14ac:dyDescent="0.25">
      <c r="A49" s="28">
        <v>3076</v>
      </c>
      <c r="B49" s="28">
        <v>1870</v>
      </c>
      <c r="C49" s="25">
        <v>13.67</v>
      </c>
      <c r="D49" s="25">
        <v>273.02</v>
      </c>
      <c r="E49" s="25">
        <v>212.51</v>
      </c>
      <c r="F49" s="25">
        <f t="shared" si="13"/>
        <v>127.25</v>
      </c>
      <c r="G49" s="25">
        <v>0</v>
      </c>
      <c r="H49" s="25">
        <f t="shared" si="14"/>
        <v>428.75</v>
      </c>
      <c r="I49" s="25">
        <v>0</v>
      </c>
      <c r="J49" s="29">
        <f t="shared" si="23"/>
        <v>1</v>
      </c>
      <c r="K49" s="29">
        <f t="shared" si="24"/>
        <v>1</v>
      </c>
      <c r="L49" s="29">
        <f t="shared" si="25"/>
        <v>1</v>
      </c>
      <c r="M49" s="29">
        <f t="shared" ca="1" si="15"/>
        <v>1</v>
      </c>
      <c r="N49" s="9"/>
      <c r="O49" s="9"/>
      <c r="P49" s="7"/>
      <c r="Q49" s="7"/>
      <c r="T49" s="20">
        <v>0</v>
      </c>
      <c r="U49" s="31">
        <f t="shared" si="16"/>
        <v>-1870</v>
      </c>
      <c r="V49" s="27">
        <f t="shared" si="17"/>
        <v>-1870</v>
      </c>
      <c r="W49" s="27"/>
      <c r="X49" s="27">
        <f t="shared" si="18"/>
        <v>2055.5874947545112</v>
      </c>
      <c r="Y49" s="27">
        <f t="shared" si="19"/>
        <v>185.58749475451123</v>
      </c>
      <c r="Z49" s="27">
        <f t="shared" si="20"/>
        <v>186</v>
      </c>
      <c r="AA49" s="17">
        <f t="shared" si="21"/>
        <v>186</v>
      </c>
      <c r="AB49" s="24">
        <f t="shared" si="22"/>
        <v>2056</v>
      </c>
    </row>
    <row r="50" spans="1:28" ht="15" customHeight="1" x14ac:dyDescent="0.25">
      <c r="A50" s="28">
        <v>2838</v>
      </c>
      <c r="B50" s="28">
        <v>1870</v>
      </c>
      <c r="C50" s="25">
        <v>12.61</v>
      </c>
      <c r="D50" s="25">
        <v>273.12</v>
      </c>
      <c r="E50" s="25">
        <v>212.51</v>
      </c>
      <c r="F50" s="25">
        <f t="shared" si="13"/>
        <v>249</v>
      </c>
      <c r="G50" s="25">
        <v>0</v>
      </c>
      <c r="H50" s="25">
        <f t="shared" si="14"/>
        <v>571.66666666666663</v>
      </c>
      <c r="I50" s="25">
        <v>0</v>
      </c>
      <c r="J50" s="29">
        <f t="shared" si="23"/>
        <v>1</v>
      </c>
      <c r="K50" s="29">
        <f t="shared" si="24"/>
        <v>1</v>
      </c>
      <c r="L50" s="29">
        <f t="shared" si="25"/>
        <v>1</v>
      </c>
      <c r="M50" s="29">
        <f t="shared" ca="1" si="15"/>
        <v>0</v>
      </c>
      <c r="N50" s="9"/>
      <c r="O50" s="9"/>
      <c r="P50" s="7"/>
      <c r="Q50" s="7"/>
      <c r="T50" s="20">
        <v>0</v>
      </c>
      <c r="U50" s="31">
        <f t="shared" si="16"/>
        <v>-1870</v>
      </c>
      <c r="V50" s="27">
        <f t="shared" si="17"/>
        <v>-1870</v>
      </c>
      <c r="W50" s="27"/>
      <c r="X50" s="27">
        <f t="shared" si="18"/>
        <v>2055.5874947545112</v>
      </c>
      <c r="Y50" s="27">
        <f t="shared" si="19"/>
        <v>185.58749475451123</v>
      </c>
      <c r="Z50" s="27">
        <f t="shared" si="20"/>
        <v>186</v>
      </c>
      <c r="AA50" s="17">
        <f t="shared" si="21"/>
        <v>186</v>
      </c>
      <c r="AB50" s="24">
        <f t="shared" si="22"/>
        <v>2056</v>
      </c>
    </row>
    <row r="51" spans="1:28" ht="15" customHeight="1" x14ac:dyDescent="0.25">
      <c r="A51" s="28">
        <v>3087</v>
      </c>
      <c r="B51" s="28">
        <v>1870</v>
      </c>
      <c r="C51" s="25">
        <v>13.72</v>
      </c>
      <c r="D51" s="25">
        <v>273.25</v>
      </c>
      <c r="E51" s="25">
        <v>212.51</v>
      </c>
      <c r="F51" s="25">
        <f t="shared" si="13"/>
        <v>249</v>
      </c>
      <c r="G51" s="25">
        <v>0</v>
      </c>
      <c r="H51" s="25">
        <f t="shared" si="14"/>
        <v>857.5</v>
      </c>
      <c r="I51" s="25">
        <v>0</v>
      </c>
      <c r="J51" s="29">
        <f t="shared" si="23"/>
        <v>1</v>
      </c>
      <c r="K51" s="29">
        <f t="shared" si="24"/>
        <v>1</v>
      </c>
      <c r="L51" s="29">
        <f t="shared" si="25"/>
        <v>1</v>
      </c>
      <c r="M51" s="29">
        <f t="shared" ca="1" si="15"/>
        <v>1</v>
      </c>
      <c r="N51" s="9"/>
      <c r="O51" s="9"/>
      <c r="P51" s="7"/>
      <c r="Q51" s="7"/>
      <c r="T51" s="20">
        <v>0</v>
      </c>
      <c r="U51" s="31">
        <f t="shared" si="16"/>
        <v>-1870</v>
      </c>
      <c r="V51" s="27">
        <f t="shared" si="17"/>
        <v>-1870</v>
      </c>
      <c r="W51" s="27"/>
      <c r="X51" s="27">
        <f t="shared" si="18"/>
        <v>2055.5874947545112</v>
      </c>
      <c r="Y51" s="27">
        <f t="shared" si="19"/>
        <v>185.58749475451123</v>
      </c>
      <c r="Z51" s="27">
        <f t="shared" si="20"/>
        <v>186</v>
      </c>
      <c r="AA51" s="17">
        <f t="shared" si="21"/>
        <v>186</v>
      </c>
      <c r="AB51" s="24">
        <f t="shared" si="22"/>
        <v>2056</v>
      </c>
    </row>
    <row r="52" spans="1:28" ht="15" customHeight="1" x14ac:dyDescent="0.25">
      <c r="A52" s="28">
        <v>3336</v>
      </c>
      <c r="B52" s="28">
        <v>1870</v>
      </c>
      <c r="C52" s="25">
        <v>14.83</v>
      </c>
      <c r="D52" s="25">
        <v>273.39999999999998</v>
      </c>
      <c r="E52" s="25">
        <v>212.51</v>
      </c>
      <c r="F52" s="25">
        <f t="shared" si="13"/>
        <v>249</v>
      </c>
      <c r="G52" s="25">
        <v>0</v>
      </c>
      <c r="H52" s="25">
        <f t="shared" si="14"/>
        <v>1715</v>
      </c>
      <c r="I52" s="25">
        <v>0</v>
      </c>
      <c r="J52" s="29">
        <f t="shared" si="23"/>
        <v>1</v>
      </c>
      <c r="K52" s="29">
        <f t="shared" si="24"/>
        <v>1</v>
      </c>
      <c r="L52" s="29">
        <f t="shared" si="25"/>
        <v>1</v>
      </c>
      <c r="M52" s="29">
        <f t="shared" ca="1" si="15"/>
        <v>0</v>
      </c>
      <c r="N52" s="9"/>
      <c r="O52" s="9"/>
      <c r="P52" s="7"/>
      <c r="Q52" s="7"/>
      <c r="T52" s="20">
        <v>0</v>
      </c>
      <c r="U52" s="31">
        <f t="shared" si="16"/>
        <v>-1870</v>
      </c>
      <c r="V52" s="27">
        <f t="shared" si="17"/>
        <v>-1870</v>
      </c>
      <c r="W52" s="27"/>
      <c r="X52" s="27">
        <f t="shared" si="18"/>
        <v>2055.5874947545112</v>
      </c>
      <c r="Y52" s="27">
        <f t="shared" si="19"/>
        <v>185.58749475451123</v>
      </c>
      <c r="Z52" s="27">
        <f t="shared" si="20"/>
        <v>186</v>
      </c>
      <c r="AA52" s="17">
        <f t="shared" si="21"/>
        <v>186</v>
      </c>
      <c r="AB52" s="24">
        <f t="shared" si="22"/>
        <v>2056</v>
      </c>
    </row>
    <row r="53" spans="1:28" ht="15" customHeight="1" x14ac:dyDescent="0.25">
      <c r="A53" s="40">
        <v>3585</v>
      </c>
      <c r="B53" s="28">
        <v>1870</v>
      </c>
      <c r="C53" s="25">
        <v>15.93</v>
      </c>
      <c r="D53" s="25">
        <v>273.58</v>
      </c>
      <c r="E53" s="25">
        <v>212.51</v>
      </c>
      <c r="F53" s="39">
        <v>0</v>
      </c>
      <c r="G53" s="39">
        <v>0</v>
      </c>
      <c r="H53" s="39">
        <v>0</v>
      </c>
      <c r="I53" s="39">
        <v>0</v>
      </c>
      <c r="J53" s="29">
        <f t="shared" si="23"/>
        <v>1</v>
      </c>
      <c r="K53" s="29">
        <f t="shared" si="24"/>
        <v>1</v>
      </c>
      <c r="L53" s="29">
        <f t="shared" si="25"/>
        <v>1</v>
      </c>
      <c r="M53" s="29">
        <f t="shared" ca="1" si="15"/>
        <v>1</v>
      </c>
      <c r="N53" s="9"/>
      <c r="O53" s="9"/>
      <c r="P53" s="7"/>
      <c r="Q53" s="7"/>
      <c r="T53" s="20">
        <v>0</v>
      </c>
      <c r="U53" s="31">
        <f t="shared" si="16"/>
        <v>-1870</v>
      </c>
      <c r="V53" s="27">
        <f t="shared" si="17"/>
        <v>-1870</v>
      </c>
      <c r="W53" s="27"/>
      <c r="X53" s="27">
        <f t="shared" si="18"/>
        <v>2055.5874947545112</v>
      </c>
      <c r="Y53" s="27">
        <f t="shared" si="19"/>
        <v>185.58749475451123</v>
      </c>
      <c r="Z53" s="27">
        <f t="shared" si="20"/>
        <v>186</v>
      </c>
      <c r="AA53" s="17">
        <f t="shared" si="21"/>
        <v>186</v>
      </c>
      <c r="AB53" s="24">
        <f t="shared" si="22"/>
        <v>2056</v>
      </c>
    </row>
    <row r="54" spans="1:28" ht="15" customHeight="1" x14ac:dyDescent="0.25">
      <c r="A54" s="28">
        <v>3390</v>
      </c>
      <c r="B54" s="28">
        <v>1870</v>
      </c>
      <c r="C54" s="25">
        <v>15.07</v>
      </c>
      <c r="D54" s="25">
        <v>273.73</v>
      </c>
      <c r="E54" s="25">
        <v>212.51</v>
      </c>
      <c r="F54" s="25">
        <v>0</v>
      </c>
      <c r="G54" s="25">
        <f t="shared" ref="G54:G85" si="26">($A$53-A54)/(ROW(A54)-ROW($A$53))</f>
        <v>195</v>
      </c>
      <c r="H54" s="25">
        <v>0</v>
      </c>
      <c r="I54" s="25">
        <f t="shared" ref="I54:I85" si="27">($A$53-B54)/(ROW(B54)-ROW($A$53))</f>
        <v>1715</v>
      </c>
      <c r="J54" s="29">
        <f t="shared" si="23"/>
        <v>1</v>
      </c>
      <c r="K54" s="29">
        <f t="shared" si="24"/>
        <v>1</v>
      </c>
      <c r="L54" s="29">
        <f t="shared" si="25"/>
        <v>1</v>
      </c>
      <c r="M54" s="29">
        <f t="shared" ca="1" si="15"/>
        <v>0</v>
      </c>
      <c r="N54" s="9"/>
      <c r="O54" s="9"/>
      <c r="P54" s="7"/>
      <c r="Q54" s="7"/>
      <c r="T54" s="20">
        <v>0</v>
      </c>
      <c r="U54" s="31">
        <f t="shared" si="16"/>
        <v>-1870</v>
      </c>
      <c r="V54" s="27">
        <f t="shared" si="17"/>
        <v>-1870</v>
      </c>
      <c r="W54" s="27"/>
      <c r="X54" s="27">
        <f t="shared" si="18"/>
        <v>2055.5874947545112</v>
      </c>
      <c r="Y54" s="27">
        <f t="shared" si="19"/>
        <v>185.58749475451123</v>
      </c>
      <c r="Z54" s="27">
        <f t="shared" si="20"/>
        <v>186</v>
      </c>
      <c r="AA54" s="17">
        <f t="shared" si="21"/>
        <v>186</v>
      </c>
      <c r="AB54" s="24">
        <f t="shared" si="22"/>
        <v>2056</v>
      </c>
    </row>
    <row r="55" spans="1:28" ht="15" customHeight="1" x14ac:dyDescent="0.25">
      <c r="A55" s="28">
        <v>3195</v>
      </c>
      <c r="B55" s="28">
        <v>1870</v>
      </c>
      <c r="C55" s="25">
        <v>14.2</v>
      </c>
      <c r="D55" s="25">
        <v>273.87</v>
      </c>
      <c r="E55" s="25">
        <v>212.51</v>
      </c>
      <c r="F55" s="25">
        <v>0</v>
      </c>
      <c r="G55" s="25">
        <f t="shared" si="26"/>
        <v>195</v>
      </c>
      <c r="H55" s="25">
        <v>0</v>
      </c>
      <c r="I55" s="25">
        <f t="shared" si="27"/>
        <v>857.5</v>
      </c>
      <c r="J55" s="29">
        <f t="shared" si="23"/>
        <v>1</v>
      </c>
      <c r="K55" s="29">
        <f t="shared" si="24"/>
        <v>1</v>
      </c>
      <c r="L55" s="29">
        <f t="shared" si="25"/>
        <v>1</v>
      </c>
      <c r="M55" s="29">
        <f t="shared" ca="1" si="15"/>
        <v>0</v>
      </c>
      <c r="N55" s="9"/>
      <c r="O55" s="9"/>
      <c r="P55" s="7"/>
      <c r="Q55" s="7"/>
      <c r="T55" s="20">
        <v>0</v>
      </c>
      <c r="U55" s="31">
        <f t="shared" si="16"/>
        <v>-1870</v>
      </c>
      <c r="V55" s="27">
        <f t="shared" si="17"/>
        <v>-1870</v>
      </c>
      <c r="W55" s="27"/>
      <c r="X55" s="27">
        <f t="shared" si="18"/>
        <v>2055.5874947545112</v>
      </c>
      <c r="Y55" s="27">
        <f t="shared" si="19"/>
        <v>185.58749475451123</v>
      </c>
      <c r="Z55" s="27">
        <f t="shared" si="20"/>
        <v>186</v>
      </c>
      <c r="AA55" s="17">
        <f t="shared" si="21"/>
        <v>186</v>
      </c>
      <c r="AB55" s="24">
        <f t="shared" si="22"/>
        <v>2056</v>
      </c>
    </row>
    <row r="56" spans="1:28" ht="15" customHeight="1" x14ac:dyDescent="0.25">
      <c r="A56" s="28">
        <v>3000</v>
      </c>
      <c r="B56" s="28">
        <v>1870</v>
      </c>
      <c r="C56" s="25">
        <v>13.33</v>
      </c>
      <c r="D56" s="25">
        <v>273.99</v>
      </c>
      <c r="E56" s="25">
        <v>212.51</v>
      </c>
      <c r="F56" s="25">
        <v>0</v>
      </c>
      <c r="G56" s="25">
        <f t="shared" si="26"/>
        <v>195</v>
      </c>
      <c r="H56" s="25">
        <v>0</v>
      </c>
      <c r="I56" s="25">
        <f t="shared" si="27"/>
        <v>571.66666666666663</v>
      </c>
      <c r="J56" s="29">
        <f t="shared" si="23"/>
        <v>1</v>
      </c>
      <c r="K56" s="29">
        <f t="shared" si="24"/>
        <v>1</v>
      </c>
      <c r="L56" s="29">
        <f t="shared" si="25"/>
        <v>1</v>
      </c>
      <c r="M56" s="29">
        <f t="shared" ca="1" si="15"/>
        <v>1</v>
      </c>
      <c r="N56" s="9"/>
      <c r="O56" s="9"/>
      <c r="P56" s="7"/>
      <c r="Q56" s="7"/>
      <c r="T56" s="20">
        <v>0</v>
      </c>
      <c r="U56" s="31">
        <f t="shared" si="16"/>
        <v>-1870</v>
      </c>
      <c r="V56" s="27">
        <f t="shared" si="17"/>
        <v>-1870</v>
      </c>
      <c r="W56" s="27"/>
      <c r="X56" s="27">
        <f t="shared" si="18"/>
        <v>2055.5874947545112</v>
      </c>
      <c r="Y56" s="27">
        <f t="shared" si="19"/>
        <v>185.58749475451123</v>
      </c>
      <c r="Z56" s="27">
        <f t="shared" si="20"/>
        <v>186</v>
      </c>
      <c r="AA56" s="17">
        <f t="shared" si="21"/>
        <v>186</v>
      </c>
      <c r="AB56" s="24">
        <f t="shared" si="22"/>
        <v>2056</v>
      </c>
    </row>
    <row r="57" spans="1:28" ht="15" customHeight="1" x14ac:dyDescent="0.25">
      <c r="A57" s="28">
        <v>3064</v>
      </c>
      <c r="B57" s="28">
        <v>1870</v>
      </c>
      <c r="C57" s="25">
        <v>13.62</v>
      </c>
      <c r="D57" s="25">
        <v>274.11</v>
      </c>
      <c r="E57" s="25">
        <v>212.51</v>
      </c>
      <c r="F57" s="25">
        <v>0</v>
      </c>
      <c r="G57" s="25">
        <f t="shared" si="26"/>
        <v>130.25</v>
      </c>
      <c r="H57" s="25">
        <v>0</v>
      </c>
      <c r="I57" s="25">
        <f t="shared" si="27"/>
        <v>428.75</v>
      </c>
      <c r="J57" s="29">
        <f t="shared" si="23"/>
        <v>1</v>
      </c>
      <c r="K57" s="29">
        <f t="shared" si="24"/>
        <v>1</v>
      </c>
      <c r="L57" s="29">
        <f t="shared" si="25"/>
        <v>1</v>
      </c>
      <c r="M57" s="29">
        <f t="shared" ca="1" si="15"/>
        <v>0</v>
      </c>
      <c r="N57" s="9"/>
      <c r="O57" s="9"/>
      <c r="P57" s="7"/>
      <c r="Q57" s="7"/>
      <c r="T57" s="20">
        <v>0</v>
      </c>
      <c r="U57" s="31">
        <f t="shared" si="16"/>
        <v>-1870</v>
      </c>
      <c r="V57" s="27">
        <f t="shared" si="17"/>
        <v>-1870</v>
      </c>
      <c r="W57" s="27"/>
      <c r="X57" s="27">
        <f t="shared" si="18"/>
        <v>2055.5874947545112</v>
      </c>
      <c r="Y57" s="27">
        <f t="shared" si="19"/>
        <v>185.58749475451123</v>
      </c>
      <c r="Z57" s="27">
        <f t="shared" si="20"/>
        <v>186</v>
      </c>
      <c r="AA57" s="17">
        <f t="shared" si="21"/>
        <v>186</v>
      </c>
      <c r="AB57" s="24">
        <f t="shared" si="22"/>
        <v>2056</v>
      </c>
    </row>
    <row r="58" spans="1:28" ht="15" customHeight="1" x14ac:dyDescent="0.25">
      <c r="A58" s="28">
        <v>3129</v>
      </c>
      <c r="B58" s="28">
        <v>1870</v>
      </c>
      <c r="C58" s="25">
        <v>13.91</v>
      </c>
      <c r="D58" s="25">
        <v>274.24</v>
      </c>
      <c r="E58" s="25">
        <v>212.51</v>
      </c>
      <c r="F58" s="25">
        <v>0</v>
      </c>
      <c r="G58" s="25">
        <f t="shared" si="26"/>
        <v>91.2</v>
      </c>
      <c r="H58" s="25">
        <v>0</v>
      </c>
      <c r="I58" s="25">
        <f t="shared" si="27"/>
        <v>343</v>
      </c>
      <c r="J58" s="29">
        <f t="shared" si="23"/>
        <v>1</v>
      </c>
      <c r="K58" s="29">
        <f t="shared" si="24"/>
        <v>1</v>
      </c>
      <c r="L58" s="29">
        <f t="shared" si="25"/>
        <v>1</v>
      </c>
      <c r="M58" s="29">
        <f t="shared" ca="1" si="15"/>
        <v>1</v>
      </c>
      <c r="N58" s="9"/>
      <c r="O58" s="9"/>
      <c r="P58" s="7"/>
      <c r="Q58" s="7"/>
      <c r="T58" s="20">
        <v>0</v>
      </c>
      <c r="U58" s="31">
        <f t="shared" si="16"/>
        <v>-1870</v>
      </c>
      <c r="V58" s="27">
        <f t="shared" si="17"/>
        <v>-1870</v>
      </c>
      <c r="W58" s="27"/>
      <c r="X58" s="27">
        <f t="shared" si="18"/>
        <v>2055.5874947545112</v>
      </c>
      <c r="Y58" s="27">
        <f t="shared" si="19"/>
        <v>185.58749475451123</v>
      </c>
      <c r="Z58" s="27">
        <f t="shared" si="20"/>
        <v>186</v>
      </c>
      <c r="AA58" s="17">
        <f t="shared" si="21"/>
        <v>186</v>
      </c>
      <c r="AB58" s="24">
        <f t="shared" si="22"/>
        <v>2056</v>
      </c>
    </row>
    <row r="59" spans="1:28" ht="15" customHeight="1" x14ac:dyDescent="0.25">
      <c r="A59" s="28">
        <v>3195</v>
      </c>
      <c r="B59" s="28">
        <v>2398</v>
      </c>
      <c r="C59" s="25">
        <v>14.2</v>
      </c>
      <c r="D59" s="25">
        <v>274.32</v>
      </c>
      <c r="E59" s="25">
        <v>212.6</v>
      </c>
      <c r="F59" s="25">
        <v>0</v>
      </c>
      <c r="G59" s="25">
        <f t="shared" si="26"/>
        <v>65</v>
      </c>
      <c r="H59" s="25">
        <v>0</v>
      </c>
      <c r="I59" s="25">
        <f t="shared" si="27"/>
        <v>197.83333333333334</v>
      </c>
      <c r="J59" s="29">
        <f t="shared" si="23"/>
        <v>0</v>
      </c>
      <c r="K59" s="29">
        <f t="shared" si="24"/>
        <v>1</v>
      </c>
      <c r="L59" s="29">
        <f t="shared" si="25"/>
        <v>1</v>
      </c>
      <c r="M59" s="29">
        <f t="shared" ca="1" si="15"/>
        <v>1</v>
      </c>
      <c r="N59" s="9"/>
      <c r="O59" s="9"/>
      <c r="P59" s="7"/>
      <c r="Q59" s="7"/>
      <c r="T59" s="20">
        <v>0</v>
      </c>
      <c r="U59" s="31">
        <f t="shared" si="16"/>
        <v>-2398</v>
      </c>
      <c r="V59" s="27">
        <f t="shared" si="17"/>
        <v>-2398</v>
      </c>
      <c r="W59" s="27"/>
      <c r="X59" s="27">
        <f t="shared" si="18"/>
        <v>2635.9886697440202</v>
      </c>
      <c r="Y59" s="27">
        <f t="shared" si="19"/>
        <v>237.98866974402017</v>
      </c>
      <c r="Z59" s="27">
        <f t="shared" si="20"/>
        <v>238</v>
      </c>
      <c r="AA59" s="17">
        <f t="shared" si="21"/>
        <v>238</v>
      </c>
      <c r="AB59" s="24">
        <f t="shared" si="22"/>
        <v>2636</v>
      </c>
    </row>
    <row r="60" spans="1:28" ht="15" customHeight="1" x14ac:dyDescent="0.25">
      <c r="A60" s="28">
        <v>3033</v>
      </c>
      <c r="B60" s="28">
        <v>3033</v>
      </c>
      <c r="C60" s="25">
        <v>13.48</v>
      </c>
      <c r="D60" s="25">
        <v>274.32</v>
      </c>
      <c r="E60" s="25">
        <v>212.71</v>
      </c>
      <c r="F60" s="25">
        <v>0</v>
      </c>
      <c r="G60" s="25">
        <f t="shared" si="26"/>
        <v>78.857142857142861</v>
      </c>
      <c r="H60" s="25">
        <v>0</v>
      </c>
      <c r="I60" s="25">
        <f t="shared" si="27"/>
        <v>78.857142857142861</v>
      </c>
      <c r="J60" s="29">
        <f t="shared" si="23"/>
        <v>0</v>
      </c>
      <c r="K60" s="29">
        <f t="shared" si="24"/>
        <v>1</v>
      </c>
      <c r="L60" s="29">
        <f t="shared" si="25"/>
        <v>1</v>
      </c>
      <c r="M60" s="29">
        <f t="shared" ca="1" si="15"/>
        <v>1</v>
      </c>
      <c r="N60" s="9"/>
      <c r="O60" s="9"/>
      <c r="P60" s="7"/>
      <c r="Q60" s="7"/>
      <c r="T60" s="20">
        <v>0</v>
      </c>
      <c r="U60" s="31">
        <f t="shared" si="16"/>
        <v>-3033</v>
      </c>
      <c r="V60" s="27">
        <f t="shared" si="17"/>
        <v>-3033</v>
      </c>
      <c r="W60" s="27"/>
      <c r="X60" s="27">
        <f t="shared" si="18"/>
        <v>3334.0090222408726</v>
      </c>
      <c r="Y60" s="27">
        <f t="shared" si="19"/>
        <v>301.00902224087258</v>
      </c>
      <c r="Z60" s="27">
        <f t="shared" si="20"/>
        <v>301</v>
      </c>
      <c r="AA60" s="17">
        <f t="shared" si="21"/>
        <v>301</v>
      </c>
      <c r="AB60" s="24">
        <f t="shared" si="22"/>
        <v>3334</v>
      </c>
    </row>
    <row r="61" spans="1:28" ht="15" customHeight="1" x14ac:dyDescent="0.25">
      <c r="A61" s="28">
        <v>2871</v>
      </c>
      <c r="B61" s="28">
        <v>2871</v>
      </c>
      <c r="C61" s="25">
        <v>12.76</v>
      </c>
      <c r="D61" s="25">
        <v>274.32</v>
      </c>
      <c r="E61" s="25">
        <v>212.68</v>
      </c>
      <c r="F61" s="25">
        <v>0</v>
      </c>
      <c r="G61" s="25">
        <f t="shared" si="26"/>
        <v>89.25</v>
      </c>
      <c r="H61" s="25">
        <v>0</v>
      </c>
      <c r="I61" s="25">
        <f t="shared" si="27"/>
        <v>89.25</v>
      </c>
      <c r="J61" s="29">
        <f t="shared" si="23"/>
        <v>0</v>
      </c>
      <c r="K61" s="29">
        <f t="shared" si="24"/>
        <v>-1</v>
      </c>
      <c r="L61" s="29">
        <f t="shared" si="25"/>
        <v>0</v>
      </c>
      <c r="M61" s="29">
        <f t="shared" ca="1" si="15"/>
        <v>0</v>
      </c>
      <c r="N61" s="9"/>
      <c r="O61" s="9"/>
      <c r="P61" s="7"/>
      <c r="Q61" s="7"/>
      <c r="T61" s="20">
        <v>0</v>
      </c>
      <c r="U61" s="31">
        <f t="shared" si="16"/>
        <v>-2871</v>
      </c>
      <c r="V61" s="27">
        <f t="shared" si="17"/>
        <v>-2871</v>
      </c>
      <c r="W61" s="27"/>
      <c r="X61" s="27">
        <f t="shared" si="18"/>
        <v>3155.931389005455</v>
      </c>
      <c r="Y61" s="27">
        <f t="shared" si="19"/>
        <v>284.931389005455</v>
      </c>
      <c r="Z61" s="27">
        <f t="shared" si="20"/>
        <v>285</v>
      </c>
      <c r="AA61" s="17">
        <f t="shared" si="21"/>
        <v>285</v>
      </c>
      <c r="AB61" s="24">
        <f t="shared" si="22"/>
        <v>3156</v>
      </c>
    </row>
    <row r="62" spans="1:28" ht="15" customHeight="1" x14ac:dyDescent="0.25">
      <c r="A62" s="28">
        <v>2709</v>
      </c>
      <c r="B62" s="28">
        <v>2709</v>
      </c>
      <c r="C62" s="25">
        <v>12.04</v>
      </c>
      <c r="D62" s="25">
        <v>274.32</v>
      </c>
      <c r="E62" s="25">
        <v>212.65</v>
      </c>
      <c r="F62" s="25">
        <v>0</v>
      </c>
      <c r="G62" s="25">
        <f t="shared" si="26"/>
        <v>97.333333333333329</v>
      </c>
      <c r="H62" s="25">
        <v>0</v>
      </c>
      <c r="I62" s="25">
        <f t="shared" si="27"/>
        <v>97.333333333333329</v>
      </c>
      <c r="J62" s="29">
        <f t="shared" si="23"/>
        <v>0</v>
      </c>
      <c r="K62" s="29">
        <f t="shared" si="24"/>
        <v>-1</v>
      </c>
      <c r="L62" s="29">
        <f t="shared" si="25"/>
        <v>0</v>
      </c>
      <c r="M62" s="29">
        <f t="shared" ca="1" si="15"/>
        <v>1</v>
      </c>
      <c r="N62" s="9"/>
      <c r="O62" s="9"/>
      <c r="P62" s="7"/>
      <c r="Q62" s="7"/>
      <c r="T62" s="20">
        <v>0</v>
      </c>
      <c r="U62" s="31">
        <f t="shared" si="16"/>
        <v>-2709</v>
      </c>
      <c r="V62" s="27">
        <f t="shared" si="17"/>
        <v>-2709</v>
      </c>
      <c r="W62" s="27"/>
      <c r="X62" s="27">
        <f t="shared" si="18"/>
        <v>2977.8537557700379</v>
      </c>
      <c r="Y62" s="27">
        <f t="shared" si="19"/>
        <v>268.85375577003788</v>
      </c>
      <c r="Z62" s="27">
        <f t="shared" si="20"/>
        <v>269</v>
      </c>
      <c r="AA62" s="17">
        <f t="shared" si="21"/>
        <v>269</v>
      </c>
      <c r="AB62" s="24">
        <f t="shared" si="22"/>
        <v>2978</v>
      </c>
    </row>
    <row r="63" spans="1:28" ht="15" customHeight="1" x14ac:dyDescent="0.25">
      <c r="A63" s="28">
        <v>2709</v>
      </c>
      <c r="B63" s="28">
        <v>2709</v>
      </c>
      <c r="C63" s="25">
        <v>12.04</v>
      </c>
      <c r="D63" s="25">
        <v>274.32</v>
      </c>
      <c r="E63" s="25">
        <v>212.65</v>
      </c>
      <c r="F63" s="25">
        <v>0</v>
      </c>
      <c r="G63" s="25">
        <f t="shared" si="26"/>
        <v>87.6</v>
      </c>
      <c r="H63" s="25">
        <v>0</v>
      </c>
      <c r="I63" s="25">
        <f t="shared" si="27"/>
        <v>87.6</v>
      </c>
      <c r="J63" s="29">
        <f t="shared" si="23"/>
        <v>1</v>
      </c>
      <c r="K63" s="29">
        <f t="shared" si="24"/>
        <v>1</v>
      </c>
      <c r="L63" s="29">
        <f t="shared" si="25"/>
        <v>0</v>
      </c>
      <c r="M63" s="29">
        <f t="shared" ca="1" si="15"/>
        <v>1</v>
      </c>
      <c r="N63" s="9"/>
      <c r="O63" s="9"/>
      <c r="P63" s="7"/>
      <c r="Q63" s="7"/>
      <c r="T63" s="20">
        <v>0</v>
      </c>
      <c r="U63" s="31">
        <f t="shared" si="16"/>
        <v>-2709</v>
      </c>
      <c r="V63" s="27">
        <f t="shared" si="17"/>
        <v>-2709</v>
      </c>
      <c r="W63" s="27"/>
      <c r="X63" s="27">
        <f t="shared" si="18"/>
        <v>2977.8537557700379</v>
      </c>
      <c r="Y63" s="27">
        <f t="shared" si="19"/>
        <v>268.85375577003788</v>
      </c>
      <c r="Z63" s="27">
        <f t="shared" si="20"/>
        <v>269</v>
      </c>
      <c r="AA63" s="17">
        <f t="shared" si="21"/>
        <v>269</v>
      </c>
      <c r="AB63" s="24">
        <f t="shared" si="22"/>
        <v>2978</v>
      </c>
    </row>
    <row r="64" spans="1:28" ht="15" customHeight="1" x14ac:dyDescent="0.25">
      <c r="A64" s="28">
        <v>2709</v>
      </c>
      <c r="B64" s="28">
        <v>2709</v>
      </c>
      <c r="C64" s="25">
        <v>12.04</v>
      </c>
      <c r="D64" s="25">
        <v>274.32</v>
      </c>
      <c r="E64" s="25">
        <v>212.65</v>
      </c>
      <c r="F64" s="25">
        <v>0</v>
      </c>
      <c r="G64" s="25">
        <f t="shared" si="26"/>
        <v>79.63636363636364</v>
      </c>
      <c r="H64" s="25">
        <v>0</v>
      </c>
      <c r="I64" s="25">
        <f t="shared" si="27"/>
        <v>79.63636363636364</v>
      </c>
      <c r="J64" s="29">
        <f t="shared" si="23"/>
        <v>1</v>
      </c>
      <c r="K64" s="29">
        <f t="shared" si="24"/>
        <v>1</v>
      </c>
      <c r="L64" s="29">
        <f t="shared" si="25"/>
        <v>0</v>
      </c>
      <c r="M64" s="29">
        <f t="shared" ca="1" si="15"/>
        <v>1</v>
      </c>
      <c r="N64" s="9"/>
      <c r="O64" s="9"/>
      <c r="P64" s="7"/>
      <c r="Q64" s="7"/>
      <c r="T64" s="20">
        <v>0</v>
      </c>
      <c r="U64" s="31">
        <f t="shared" si="16"/>
        <v>-2709</v>
      </c>
      <c r="V64" s="27">
        <f t="shared" si="17"/>
        <v>-2709</v>
      </c>
      <c r="W64" s="27"/>
      <c r="X64" s="27">
        <f t="shared" si="18"/>
        <v>2977.8537557700379</v>
      </c>
      <c r="Y64" s="27">
        <f t="shared" si="19"/>
        <v>268.85375577003788</v>
      </c>
      <c r="Z64" s="27">
        <f t="shared" si="20"/>
        <v>269</v>
      </c>
      <c r="AA64" s="17">
        <f t="shared" si="21"/>
        <v>269</v>
      </c>
      <c r="AB64" s="24">
        <f t="shared" si="22"/>
        <v>2978</v>
      </c>
    </row>
    <row r="65" spans="1:28" ht="15" customHeight="1" x14ac:dyDescent="0.25">
      <c r="A65" s="28">
        <v>2709</v>
      </c>
      <c r="B65" s="28">
        <v>2709</v>
      </c>
      <c r="C65" s="25">
        <v>12.04</v>
      </c>
      <c r="D65" s="25">
        <v>274.32</v>
      </c>
      <c r="E65" s="25">
        <v>212.65</v>
      </c>
      <c r="F65" s="25">
        <v>0</v>
      </c>
      <c r="G65" s="25">
        <f t="shared" si="26"/>
        <v>73</v>
      </c>
      <c r="H65" s="25">
        <v>0</v>
      </c>
      <c r="I65" s="25">
        <f t="shared" si="27"/>
        <v>73</v>
      </c>
      <c r="J65" s="29">
        <f t="shared" si="23"/>
        <v>1</v>
      </c>
      <c r="K65" s="29">
        <f t="shared" si="24"/>
        <v>1</v>
      </c>
      <c r="L65" s="29">
        <f t="shared" si="25"/>
        <v>0</v>
      </c>
      <c r="M65" s="29">
        <f t="shared" ca="1" si="15"/>
        <v>1</v>
      </c>
      <c r="N65" s="9"/>
      <c r="O65" s="9"/>
      <c r="P65" s="7"/>
      <c r="Q65" s="7"/>
      <c r="T65" s="20">
        <v>0</v>
      </c>
      <c r="U65" s="31">
        <f t="shared" si="16"/>
        <v>-2709</v>
      </c>
      <c r="V65" s="27">
        <f t="shared" si="17"/>
        <v>-2709</v>
      </c>
      <c r="W65" s="27"/>
      <c r="X65" s="27">
        <f t="shared" si="18"/>
        <v>2977.8537557700379</v>
      </c>
      <c r="Y65" s="27">
        <f t="shared" si="19"/>
        <v>268.85375577003788</v>
      </c>
      <c r="Z65" s="27">
        <f t="shared" si="20"/>
        <v>269</v>
      </c>
      <c r="AA65" s="17">
        <f t="shared" si="21"/>
        <v>269</v>
      </c>
      <c r="AB65" s="24">
        <f t="shared" si="22"/>
        <v>2978</v>
      </c>
    </row>
    <row r="66" spans="1:28" ht="15" customHeight="1" x14ac:dyDescent="0.25">
      <c r="A66" s="28">
        <v>2626</v>
      </c>
      <c r="B66" s="28">
        <v>2626</v>
      </c>
      <c r="C66" s="25">
        <v>11.67</v>
      </c>
      <c r="D66" s="25">
        <v>274.32</v>
      </c>
      <c r="E66" s="25">
        <v>212.64</v>
      </c>
      <c r="F66" s="25">
        <v>0</v>
      </c>
      <c r="G66" s="25">
        <f t="shared" si="26"/>
        <v>73.769230769230774</v>
      </c>
      <c r="H66" s="25">
        <v>0</v>
      </c>
      <c r="I66" s="25">
        <f t="shared" si="27"/>
        <v>73.769230769230774</v>
      </c>
      <c r="J66" s="29">
        <f t="shared" si="23"/>
        <v>0</v>
      </c>
      <c r="K66" s="29">
        <f t="shared" si="24"/>
        <v>-1</v>
      </c>
      <c r="L66" s="29">
        <f t="shared" si="25"/>
        <v>0</v>
      </c>
      <c r="M66" s="29">
        <f t="shared" ref="M66:M97" ca="1" si="28">IF(RAND()&lt;0.5,0,1)</f>
        <v>0</v>
      </c>
      <c r="N66" s="9"/>
      <c r="O66" s="9"/>
      <c r="P66" s="7"/>
      <c r="Q66" s="7"/>
      <c r="T66" s="20">
        <v>0</v>
      </c>
      <c r="U66" s="31">
        <f t="shared" ref="U66:U97" si="29">T66-B66</f>
        <v>-2626</v>
      </c>
      <c r="V66" s="27">
        <f t="shared" ref="V66:V97" si="30">ROUND(U66,0)</f>
        <v>-2626</v>
      </c>
      <c r="W66" s="27"/>
      <c r="X66" s="27">
        <f t="shared" ref="X66:X97" si="31">B66/$W$2*$W$3</f>
        <v>2886.6164498531261</v>
      </c>
      <c r="Y66" s="27">
        <f t="shared" ref="Y66:Y97" si="32">X66-B66</f>
        <v>260.61644985312614</v>
      </c>
      <c r="Z66" s="27">
        <f t="shared" ref="Z66:Z97" si="33">ROUND(Y66,0)</f>
        <v>261</v>
      </c>
      <c r="AA66" s="17">
        <f t="shared" ref="AA66:AA97" si="34">IF(V66&gt;=0,V66,Z66)</f>
        <v>261</v>
      </c>
      <c r="AB66" s="24">
        <f t="shared" ref="AB66:AB97" si="35">B66+AA66</f>
        <v>2887</v>
      </c>
    </row>
    <row r="67" spans="1:28" ht="15" customHeight="1" x14ac:dyDescent="0.25">
      <c r="A67" s="28">
        <v>2544</v>
      </c>
      <c r="B67" s="28">
        <v>2544</v>
      </c>
      <c r="C67" s="25">
        <v>11.31</v>
      </c>
      <c r="D67" s="25">
        <v>274.32</v>
      </c>
      <c r="E67" s="25">
        <v>212.62</v>
      </c>
      <c r="F67" s="25">
        <v>0</v>
      </c>
      <c r="G67" s="25">
        <f t="shared" si="26"/>
        <v>74.357142857142861</v>
      </c>
      <c r="H67" s="25">
        <v>0</v>
      </c>
      <c r="I67" s="25">
        <f t="shared" si="27"/>
        <v>74.357142857142861</v>
      </c>
      <c r="J67" s="29">
        <f t="shared" ref="J67:J98" si="36">IF(ABS(B67-B66)&lt;=50,1,0)</f>
        <v>0</v>
      </c>
      <c r="K67" s="29">
        <f t="shared" ref="K67:K98" si="37">IF(ABS((B67-B66))&lt;=50,1,IF((B67-B66)*(1)&gt;=0,1,-1))</f>
        <v>-1</v>
      </c>
      <c r="L67" s="29">
        <f t="shared" si="25"/>
        <v>0</v>
      </c>
      <c r="M67" s="29">
        <f t="shared" ca="1" si="28"/>
        <v>1</v>
      </c>
      <c r="N67" s="9"/>
      <c r="O67" s="9"/>
      <c r="P67" s="7"/>
      <c r="Q67" s="7"/>
      <c r="T67" s="20">
        <v>0</v>
      </c>
      <c r="U67" s="31">
        <f t="shared" si="29"/>
        <v>-2544</v>
      </c>
      <c r="V67" s="27">
        <f t="shared" si="30"/>
        <v>-2544</v>
      </c>
      <c r="W67" s="27"/>
      <c r="X67" s="27">
        <f t="shared" si="31"/>
        <v>2796.478388585816</v>
      </c>
      <c r="Y67" s="27">
        <f t="shared" si="32"/>
        <v>252.47838858581599</v>
      </c>
      <c r="Z67" s="27">
        <f t="shared" si="33"/>
        <v>252</v>
      </c>
      <c r="AA67" s="17">
        <f t="shared" si="34"/>
        <v>252</v>
      </c>
      <c r="AB67" s="24">
        <f t="shared" si="35"/>
        <v>2796</v>
      </c>
    </row>
    <row r="68" spans="1:28" ht="15" customHeight="1" x14ac:dyDescent="0.25">
      <c r="A68" s="28">
        <v>2460</v>
      </c>
      <c r="B68" s="28">
        <v>2460</v>
      </c>
      <c r="C68" s="25">
        <v>10.93</v>
      </c>
      <c r="D68" s="25">
        <v>274.32</v>
      </c>
      <c r="E68" s="25">
        <v>212.61</v>
      </c>
      <c r="F68" s="25">
        <v>0</v>
      </c>
      <c r="G68" s="25">
        <f t="shared" si="26"/>
        <v>75</v>
      </c>
      <c r="H68" s="25">
        <v>0</v>
      </c>
      <c r="I68" s="25">
        <f t="shared" si="27"/>
        <v>75</v>
      </c>
      <c r="J68" s="29">
        <f t="shared" si="36"/>
        <v>0</v>
      </c>
      <c r="K68" s="29">
        <f t="shared" si="37"/>
        <v>-1</v>
      </c>
      <c r="L68" s="29">
        <f t="shared" si="25"/>
        <v>0</v>
      </c>
      <c r="M68" s="29">
        <f t="shared" ca="1" si="28"/>
        <v>1</v>
      </c>
      <c r="N68" s="9"/>
      <c r="O68" s="9"/>
      <c r="P68" s="7"/>
      <c r="Q68" s="7"/>
      <c r="T68" s="20">
        <v>0</v>
      </c>
      <c r="U68" s="31">
        <f t="shared" si="29"/>
        <v>-2460</v>
      </c>
      <c r="V68" s="27">
        <f t="shared" si="30"/>
        <v>-2460</v>
      </c>
      <c r="W68" s="27"/>
      <c r="X68" s="27">
        <f t="shared" si="31"/>
        <v>2704.1418380193031</v>
      </c>
      <c r="Y68" s="27">
        <f t="shared" si="32"/>
        <v>244.14183801930312</v>
      </c>
      <c r="Z68" s="27">
        <f t="shared" si="33"/>
        <v>244</v>
      </c>
      <c r="AA68" s="17">
        <f t="shared" si="34"/>
        <v>244</v>
      </c>
      <c r="AB68" s="24">
        <f t="shared" si="35"/>
        <v>2704</v>
      </c>
    </row>
    <row r="69" spans="1:28" ht="15" customHeight="1" x14ac:dyDescent="0.25">
      <c r="A69" s="28">
        <v>2302</v>
      </c>
      <c r="B69" s="40">
        <v>2302</v>
      </c>
      <c r="C69" s="25">
        <v>10.23</v>
      </c>
      <c r="D69" s="25">
        <v>274.32</v>
      </c>
      <c r="E69" s="25">
        <v>212.58</v>
      </c>
      <c r="F69" s="25">
        <v>0</v>
      </c>
      <c r="G69" s="25">
        <f t="shared" si="26"/>
        <v>80.1875</v>
      </c>
      <c r="H69" s="25">
        <v>0</v>
      </c>
      <c r="I69" s="25">
        <f t="shared" si="27"/>
        <v>80.1875</v>
      </c>
      <c r="J69" s="29">
        <f t="shared" si="36"/>
        <v>0</v>
      </c>
      <c r="K69" s="29">
        <f t="shared" si="37"/>
        <v>-1</v>
      </c>
      <c r="L69" s="29">
        <f t="shared" si="25"/>
        <v>0</v>
      </c>
      <c r="M69" s="29">
        <f t="shared" ca="1" si="28"/>
        <v>0</v>
      </c>
      <c r="N69" s="9"/>
      <c r="O69" s="9"/>
      <c r="P69" s="7"/>
      <c r="Q69" s="7"/>
      <c r="T69" s="20">
        <v>0</v>
      </c>
      <c r="U69" s="31">
        <f t="shared" si="29"/>
        <v>-2302</v>
      </c>
      <c r="V69" s="27">
        <f t="shared" si="30"/>
        <v>-2302</v>
      </c>
      <c r="W69" s="27"/>
      <c r="X69" s="27">
        <f t="shared" si="31"/>
        <v>2530.461183382291</v>
      </c>
      <c r="Y69" s="27">
        <f t="shared" si="32"/>
        <v>228.46118338229098</v>
      </c>
      <c r="Z69" s="27">
        <f t="shared" si="33"/>
        <v>228</v>
      </c>
      <c r="AA69" s="17">
        <f t="shared" si="34"/>
        <v>228</v>
      </c>
      <c r="AB69" s="24">
        <f t="shared" si="35"/>
        <v>2530</v>
      </c>
    </row>
    <row r="70" spans="1:28" ht="15" customHeight="1" x14ac:dyDescent="0.25">
      <c r="A70" s="28">
        <v>2145</v>
      </c>
      <c r="B70" s="28">
        <v>2145</v>
      </c>
      <c r="C70" s="25">
        <v>9.5299999999999994</v>
      </c>
      <c r="D70" s="25">
        <v>274.32</v>
      </c>
      <c r="E70" s="25">
        <v>212.56</v>
      </c>
      <c r="F70" s="25">
        <v>0</v>
      </c>
      <c r="G70" s="25">
        <f t="shared" si="26"/>
        <v>84.705882352941174</v>
      </c>
      <c r="H70" s="25">
        <v>0</v>
      </c>
      <c r="I70" s="25">
        <f t="shared" si="27"/>
        <v>84.705882352941174</v>
      </c>
      <c r="J70" s="29">
        <f t="shared" si="36"/>
        <v>0</v>
      </c>
      <c r="K70" s="29">
        <f t="shared" si="37"/>
        <v>-1</v>
      </c>
      <c r="L70" s="29">
        <f t="shared" si="25"/>
        <v>1</v>
      </c>
      <c r="M70" s="29">
        <f t="shared" ca="1" si="28"/>
        <v>0</v>
      </c>
      <c r="N70" s="9"/>
      <c r="O70" s="9"/>
      <c r="P70" s="7"/>
      <c r="Q70" s="7"/>
      <c r="T70" s="20">
        <v>0</v>
      </c>
      <c r="U70" s="31">
        <f t="shared" si="29"/>
        <v>-2145</v>
      </c>
      <c r="V70" s="27">
        <f t="shared" si="30"/>
        <v>-2145</v>
      </c>
      <c r="W70" s="27"/>
      <c r="X70" s="27">
        <f t="shared" si="31"/>
        <v>2357.8797733948804</v>
      </c>
      <c r="Y70" s="27">
        <f t="shared" si="32"/>
        <v>212.87977339488043</v>
      </c>
      <c r="Z70" s="27">
        <f t="shared" si="33"/>
        <v>213</v>
      </c>
      <c r="AA70" s="17">
        <f t="shared" si="34"/>
        <v>213</v>
      </c>
      <c r="AB70" s="24">
        <f t="shared" si="35"/>
        <v>2358</v>
      </c>
    </row>
    <row r="71" spans="1:28" ht="15" customHeight="1" x14ac:dyDescent="0.25">
      <c r="A71" s="28">
        <v>1986</v>
      </c>
      <c r="B71" s="28">
        <v>1986</v>
      </c>
      <c r="C71" s="25">
        <v>8.83</v>
      </c>
      <c r="D71" s="25">
        <v>274.32</v>
      </c>
      <c r="E71" s="25">
        <v>212.53</v>
      </c>
      <c r="F71" s="25">
        <v>0</v>
      </c>
      <c r="G71" s="25">
        <f t="shared" si="26"/>
        <v>88.833333333333329</v>
      </c>
      <c r="H71" s="25">
        <v>0</v>
      </c>
      <c r="I71" s="25">
        <f t="shared" si="27"/>
        <v>88.833333333333329</v>
      </c>
      <c r="J71" s="29">
        <f t="shared" si="36"/>
        <v>0</v>
      </c>
      <c r="K71" s="29">
        <f t="shared" si="37"/>
        <v>-1</v>
      </c>
      <c r="L71" s="29">
        <f t="shared" ref="L71:L102" si="38">IF(OR(COUNTIF(K67:K71,1)=5,COUNTIF(K67:K71,-1)=5),1,0)</f>
        <v>1</v>
      </c>
      <c r="M71" s="29">
        <f t="shared" ca="1" si="28"/>
        <v>0</v>
      </c>
      <c r="N71" s="9"/>
      <c r="O71" s="9"/>
      <c r="P71" s="7"/>
      <c r="Q71" s="7"/>
      <c r="T71" s="20">
        <v>0</v>
      </c>
      <c r="U71" s="31">
        <f t="shared" si="29"/>
        <v>-1986</v>
      </c>
      <c r="V71" s="27">
        <f t="shared" si="30"/>
        <v>-1986</v>
      </c>
      <c r="W71" s="27"/>
      <c r="X71" s="27">
        <f t="shared" si="31"/>
        <v>2183.0998741082667</v>
      </c>
      <c r="Y71" s="27">
        <f t="shared" si="32"/>
        <v>197.0998741082667</v>
      </c>
      <c r="Z71" s="27">
        <f t="shared" si="33"/>
        <v>197</v>
      </c>
      <c r="AA71" s="17">
        <f t="shared" si="34"/>
        <v>197</v>
      </c>
      <c r="AB71" s="24">
        <f t="shared" si="35"/>
        <v>2183</v>
      </c>
    </row>
    <row r="72" spans="1:28" ht="15" customHeight="1" x14ac:dyDescent="0.25">
      <c r="A72" s="28">
        <v>1938</v>
      </c>
      <c r="B72" s="28">
        <v>1938</v>
      </c>
      <c r="C72" s="25">
        <v>8.61</v>
      </c>
      <c r="D72" s="25">
        <v>274.32</v>
      </c>
      <c r="E72" s="25">
        <v>212.52</v>
      </c>
      <c r="F72" s="25">
        <v>0</v>
      </c>
      <c r="G72" s="25">
        <f t="shared" si="26"/>
        <v>86.684210526315795</v>
      </c>
      <c r="H72" s="25">
        <v>0</v>
      </c>
      <c r="I72" s="25">
        <f t="shared" si="27"/>
        <v>86.684210526315795</v>
      </c>
      <c r="J72" s="29">
        <f t="shared" si="36"/>
        <v>1</v>
      </c>
      <c r="K72" s="29">
        <f t="shared" si="37"/>
        <v>1</v>
      </c>
      <c r="L72" s="29">
        <f t="shared" si="38"/>
        <v>0</v>
      </c>
      <c r="M72" s="29">
        <f t="shared" ca="1" si="28"/>
        <v>1</v>
      </c>
      <c r="N72" s="9"/>
      <c r="O72" s="9"/>
      <c r="P72" s="7"/>
      <c r="Q72" s="7"/>
      <c r="T72" s="20">
        <v>0</v>
      </c>
      <c r="U72" s="31">
        <f t="shared" si="29"/>
        <v>-1938</v>
      </c>
      <c r="V72" s="27">
        <f t="shared" si="30"/>
        <v>-1938</v>
      </c>
      <c r="W72" s="27"/>
      <c r="X72" s="27">
        <f t="shared" si="31"/>
        <v>2130.3361309274023</v>
      </c>
      <c r="Y72" s="27">
        <f t="shared" si="32"/>
        <v>192.33613092740234</v>
      </c>
      <c r="Z72" s="27">
        <f t="shared" si="33"/>
        <v>192</v>
      </c>
      <c r="AA72" s="17">
        <f t="shared" si="34"/>
        <v>192</v>
      </c>
      <c r="AB72" s="24">
        <f t="shared" si="35"/>
        <v>2130</v>
      </c>
    </row>
    <row r="73" spans="1:28" ht="15" customHeight="1" x14ac:dyDescent="0.25">
      <c r="A73" s="28">
        <v>1890</v>
      </c>
      <c r="B73" s="28">
        <v>1890</v>
      </c>
      <c r="C73" s="25">
        <v>8.4</v>
      </c>
      <c r="D73" s="25">
        <v>274.32</v>
      </c>
      <c r="E73" s="25">
        <v>212.52</v>
      </c>
      <c r="F73" s="25">
        <v>0</v>
      </c>
      <c r="G73" s="25">
        <f t="shared" si="26"/>
        <v>84.75</v>
      </c>
      <c r="H73" s="25">
        <v>0</v>
      </c>
      <c r="I73" s="25">
        <f t="shared" si="27"/>
        <v>84.75</v>
      </c>
      <c r="J73" s="29">
        <f t="shared" si="36"/>
        <v>1</v>
      </c>
      <c r="K73" s="29">
        <f t="shared" si="37"/>
        <v>1</v>
      </c>
      <c r="L73" s="29">
        <f t="shared" si="38"/>
        <v>0</v>
      </c>
      <c r="M73" s="29">
        <f t="shared" ca="1" si="28"/>
        <v>1</v>
      </c>
      <c r="N73" s="9"/>
      <c r="O73" s="9"/>
      <c r="P73" s="7"/>
      <c r="Q73" s="7"/>
      <c r="T73" s="20">
        <v>0</v>
      </c>
      <c r="U73" s="31">
        <f t="shared" si="29"/>
        <v>-1890</v>
      </c>
      <c r="V73" s="27">
        <f t="shared" si="30"/>
        <v>-1890</v>
      </c>
      <c r="W73" s="27"/>
      <c r="X73" s="27">
        <f t="shared" si="31"/>
        <v>2077.572387746538</v>
      </c>
      <c r="Y73" s="27">
        <f t="shared" si="32"/>
        <v>187.57238774653797</v>
      </c>
      <c r="Z73" s="27">
        <f t="shared" si="33"/>
        <v>188</v>
      </c>
      <c r="AA73" s="17">
        <f t="shared" si="34"/>
        <v>188</v>
      </c>
      <c r="AB73" s="24">
        <f t="shared" si="35"/>
        <v>2078</v>
      </c>
    </row>
    <row r="74" spans="1:28" ht="15" customHeight="1" x14ac:dyDescent="0.25">
      <c r="A74" s="28">
        <v>1840</v>
      </c>
      <c r="B74" s="28">
        <v>1860</v>
      </c>
      <c r="C74" s="25">
        <v>8.18</v>
      </c>
      <c r="D74" s="25">
        <v>274.32</v>
      </c>
      <c r="E74" s="25">
        <v>212.51</v>
      </c>
      <c r="F74" s="25">
        <v>0</v>
      </c>
      <c r="G74" s="25">
        <f t="shared" si="26"/>
        <v>83.095238095238102</v>
      </c>
      <c r="H74" s="25">
        <v>0</v>
      </c>
      <c r="I74" s="25">
        <f t="shared" si="27"/>
        <v>82.142857142857139</v>
      </c>
      <c r="J74" s="29">
        <f t="shared" si="36"/>
        <v>1</v>
      </c>
      <c r="K74" s="29">
        <f t="shared" si="37"/>
        <v>1</v>
      </c>
      <c r="L74" s="29">
        <f t="shared" si="38"/>
        <v>0</v>
      </c>
      <c r="M74" s="29">
        <f t="shared" ca="1" si="28"/>
        <v>0</v>
      </c>
      <c r="N74" s="9"/>
      <c r="O74" s="9"/>
      <c r="P74" s="7"/>
      <c r="Q74" s="7"/>
      <c r="T74" s="20">
        <v>0</v>
      </c>
      <c r="U74" s="31">
        <f t="shared" si="29"/>
        <v>-1860</v>
      </c>
      <c r="V74" s="27">
        <f t="shared" si="30"/>
        <v>-1860</v>
      </c>
      <c r="W74" s="27"/>
      <c r="X74" s="27">
        <f t="shared" si="31"/>
        <v>2044.5950482584976</v>
      </c>
      <c r="Y74" s="27">
        <f t="shared" si="32"/>
        <v>184.59504825849763</v>
      </c>
      <c r="Z74" s="27">
        <f t="shared" si="33"/>
        <v>185</v>
      </c>
      <c r="AA74" s="17">
        <f t="shared" si="34"/>
        <v>185</v>
      </c>
      <c r="AB74" s="24">
        <f t="shared" si="35"/>
        <v>2045</v>
      </c>
    </row>
    <row r="75" spans="1:28" ht="15" customHeight="1" x14ac:dyDescent="0.25">
      <c r="A75" s="28">
        <v>1808</v>
      </c>
      <c r="B75" s="28">
        <v>1850</v>
      </c>
      <c r="C75" s="25">
        <v>8.0299999999999994</v>
      </c>
      <c r="D75" s="25">
        <v>274.31</v>
      </c>
      <c r="E75" s="25">
        <v>212.51</v>
      </c>
      <c r="F75" s="25">
        <v>0</v>
      </c>
      <c r="G75" s="25">
        <f t="shared" si="26"/>
        <v>80.772727272727266</v>
      </c>
      <c r="H75" s="25">
        <v>0</v>
      </c>
      <c r="I75" s="25">
        <f t="shared" si="27"/>
        <v>78.86363636363636</v>
      </c>
      <c r="J75" s="29">
        <f t="shared" si="36"/>
        <v>1</v>
      </c>
      <c r="K75" s="29">
        <f t="shared" si="37"/>
        <v>1</v>
      </c>
      <c r="L75" s="29">
        <f t="shared" si="38"/>
        <v>0</v>
      </c>
      <c r="M75" s="29">
        <f t="shared" ca="1" si="28"/>
        <v>0</v>
      </c>
      <c r="N75" s="9"/>
      <c r="O75" s="9"/>
      <c r="P75" s="7"/>
      <c r="Q75" s="7"/>
      <c r="T75" s="20">
        <v>0</v>
      </c>
      <c r="U75" s="31">
        <f t="shared" si="29"/>
        <v>-1850</v>
      </c>
      <c r="V75" s="27">
        <f t="shared" si="30"/>
        <v>-1850</v>
      </c>
      <c r="W75" s="27"/>
      <c r="X75" s="27">
        <f t="shared" si="31"/>
        <v>2033.6026017624843</v>
      </c>
      <c r="Y75" s="27">
        <f t="shared" si="32"/>
        <v>183.60260176248426</v>
      </c>
      <c r="Z75" s="27">
        <f t="shared" si="33"/>
        <v>184</v>
      </c>
      <c r="AA75" s="17">
        <f t="shared" si="34"/>
        <v>184</v>
      </c>
      <c r="AB75" s="24">
        <f t="shared" si="35"/>
        <v>2034</v>
      </c>
    </row>
    <row r="76" spans="1:28" ht="15" customHeight="1" x14ac:dyDescent="0.25">
      <c r="A76" s="28">
        <v>1774</v>
      </c>
      <c r="B76" s="28">
        <v>1850</v>
      </c>
      <c r="C76" s="25">
        <v>7.89</v>
      </c>
      <c r="D76" s="25">
        <v>274.31</v>
      </c>
      <c r="E76" s="25">
        <v>212.51</v>
      </c>
      <c r="F76" s="25">
        <v>0</v>
      </c>
      <c r="G76" s="25">
        <f t="shared" si="26"/>
        <v>78.739130434782609</v>
      </c>
      <c r="H76" s="25">
        <v>0</v>
      </c>
      <c r="I76" s="25">
        <f t="shared" si="27"/>
        <v>75.434782608695656</v>
      </c>
      <c r="J76" s="29">
        <f t="shared" si="36"/>
        <v>1</v>
      </c>
      <c r="K76" s="29">
        <f t="shared" si="37"/>
        <v>1</v>
      </c>
      <c r="L76" s="29">
        <f t="shared" si="38"/>
        <v>1</v>
      </c>
      <c r="M76" s="29">
        <f t="shared" ca="1" si="28"/>
        <v>1</v>
      </c>
      <c r="N76" s="9"/>
      <c r="O76" s="9"/>
      <c r="P76" s="7"/>
      <c r="Q76" s="7"/>
      <c r="T76" s="20">
        <v>0</v>
      </c>
      <c r="U76" s="31">
        <f t="shared" si="29"/>
        <v>-1850</v>
      </c>
      <c r="V76" s="27">
        <f t="shared" si="30"/>
        <v>-1850</v>
      </c>
      <c r="W76" s="27"/>
      <c r="X76" s="27">
        <f t="shared" si="31"/>
        <v>2033.6026017624843</v>
      </c>
      <c r="Y76" s="27">
        <f t="shared" si="32"/>
        <v>183.60260176248426</v>
      </c>
      <c r="Z76" s="27">
        <f t="shared" si="33"/>
        <v>184</v>
      </c>
      <c r="AA76" s="17">
        <f t="shared" si="34"/>
        <v>184</v>
      </c>
      <c r="AB76" s="24">
        <f t="shared" si="35"/>
        <v>2034</v>
      </c>
    </row>
    <row r="77" spans="1:28" ht="15" customHeight="1" x14ac:dyDescent="0.25">
      <c r="A77" s="28">
        <v>1743</v>
      </c>
      <c r="B77" s="28">
        <v>1850</v>
      </c>
      <c r="C77" s="25">
        <v>7.75</v>
      </c>
      <c r="D77" s="25">
        <v>274.29000000000002</v>
      </c>
      <c r="E77" s="25">
        <v>212.51</v>
      </c>
      <c r="F77" s="25">
        <v>0</v>
      </c>
      <c r="G77" s="25">
        <f t="shared" si="26"/>
        <v>76.75</v>
      </c>
      <c r="H77" s="25">
        <v>0</v>
      </c>
      <c r="I77" s="25">
        <f t="shared" si="27"/>
        <v>72.291666666666671</v>
      </c>
      <c r="J77" s="29">
        <f t="shared" si="36"/>
        <v>1</v>
      </c>
      <c r="K77" s="29">
        <f t="shared" si="37"/>
        <v>1</v>
      </c>
      <c r="L77" s="29">
        <f t="shared" si="38"/>
        <v>1</v>
      </c>
      <c r="M77" s="29">
        <f t="shared" ca="1" si="28"/>
        <v>0</v>
      </c>
      <c r="N77" s="9"/>
      <c r="O77" s="9"/>
      <c r="P77" s="7"/>
      <c r="Q77" s="7"/>
      <c r="T77" s="20">
        <v>0</v>
      </c>
      <c r="U77" s="31">
        <f t="shared" si="29"/>
        <v>-1850</v>
      </c>
      <c r="V77" s="27">
        <f t="shared" si="30"/>
        <v>-1850</v>
      </c>
      <c r="W77" s="27"/>
      <c r="X77" s="27">
        <f t="shared" si="31"/>
        <v>2033.6026017624843</v>
      </c>
      <c r="Y77" s="27">
        <f t="shared" si="32"/>
        <v>183.60260176248426</v>
      </c>
      <c r="Z77" s="27">
        <f t="shared" si="33"/>
        <v>184</v>
      </c>
      <c r="AA77" s="17">
        <f t="shared" si="34"/>
        <v>184</v>
      </c>
      <c r="AB77" s="24">
        <f t="shared" si="35"/>
        <v>2034</v>
      </c>
    </row>
    <row r="78" spans="1:28" ht="15" customHeight="1" x14ac:dyDescent="0.25">
      <c r="A78" s="28">
        <v>1712</v>
      </c>
      <c r="B78" s="28">
        <v>1850</v>
      </c>
      <c r="C78" s="25">
        <v>7.61</v>
      </c>
      <c r="D78" s="25">
        <v>274.27999999999997</v>
      </c>
      <c r="E78" s="25">
        <v>212.51</v>
      </c>
      <c r="F78" s="25">
        <v>0</v>
      </c>
      <c r="G78" s="25">
        <f t="shared" si="26"/>
        <v>74.92</v>
      </c>
      <c r="H78" s="25">
        <v>0</v>
      </c>
      <c r="I78" s="25">
        <f t="shared" si="27"/>
        <v>69.400000000000006</v>
      </c>
      <c r="J78" s="29">
        <f t="shared" si="36"/>
        <v>1</v>
      </c>
      <c r="K78" s="29">
        <f t="shared" si="37"/>
        <v>1</v>
      </c>
      <c r="L78" s="29">
        <f t="shared" si="38"/>
        <v>1</v>
      </c>
      <c r="M78" s="29">
        <f t="shared" ca="1" si="28"/>
        <v>1</v>
      </c>
      <c r="N78" s="9"/>
      <c r="O78" s="9"/>
      <c r="P78" s="7"/>
      <c r="Q78" s="7"/>
      <c r="T78" s="20">
        <v>0</v>
      </c>
      <c r="U78" s="31">
        <f t="shared" si="29"/>
        <v>-1850</v>
      </c>
      <c r="V78" s="27">
        <f t="shared" si="30"/>
        <v>-1850</v>
      </c>
      <c r="W78" s="27"/>
      <c r="X78" s="27">
        <f t="shared" si="31"/>
        <v>2033.6026017624843</v>
      </c>
      <c r="Y78" s="27">
        <f t="shared" si="32"/>
        <v>183.60260176248426</v>
      </c>
      <c r="Z78" s="27">
        <f t="shared" si="33"/>
        <v>184</v>
      </c>
      <c r="AA78" s="17">
        <f t="shared" si="34"/>
        <v>184</v>
      </c>
      <c r="AB78" s="24">
        <f t="shared" si="35"/>
        <v>2034</v>
      </c>
    </row>
    <row r="79" spans="1:28" ht="15" customHeight="1" x14ac:dyDescent="0.25">
      <c r="A79" s="28">
        <v>1680</v>
      </c>
      <c r="B79" s="28">
        <v>1850</v>
      </c>
      <c r="C79" s="25">
        <v>7.47</v>
      </c>
      <c r="D79" s="25">
        <v>274.26</v>
      </c>
      <c r="E79" s="25">
        <v>212.51</v>
      </c>
      <c r="F79" s="25">
        <v>0</v>
      </c>
      <c r="G79" s="25">
        <f t="shared" si="26"/>
        <v>73.269230769230774</v>
      </c>
      <c r="H79" s="25">
        <v>0</v>
      </c>
      <c r="I79" s="25">
        <f t="shared" si="27"/>
        <v>66.730769230769226</v>
      </c>
      <c r="J79" s="29">
        <f t="shared" si="36"/>
        <v>1</v>
      </c>
      <c r="K79" s="29">
        <f t="shared" si="37"/>
        <v>1</v>
      </c>
      <c r="L79" s="29">
        <f t="shared" si="38"/>
        <v>1</v>
      </c>
      <c r="M79" s="29">
        <f t="shared" ca="1" si="28"/>
        <v>0</v>
      </c>
      <c r="N79" s="9"/>
      <c r="O79" s="9"/>
      <c r="P79" s="7"/>
      <c r="Q79" s="7"/>
      <c r="T79" s="20">
        <v>0</v>
      </c>
      <c r="U79" s="31">
        <f t="shared" si="29"/>
        <v>-1850</v>
      </c>
      <c r="V79" s="27">
        <f t="shared" si="30"/>
        <v>-1850</v>
      </c>
      <c r="W79" s="27"/>
      <c r="X79" s="27">
        <f t="shared" si="31"/>
        <v>2033.6026017624843</v>
      </c>
      <c r="Y79" s="27">
        <f t="shared" si="32"/>
        <v>183.60260176248426</v>
      </c>
      <c r="Z79" s="27">
        <f t="shared" si="33"/>
        <v>184</v>
      </c>
      <c r="AA79" s="17">
        <f t="shared" si="34"/>
        <v>184</v>
      </c>
      <c r="AB79" s="24">
        <f t="shared" si="35"/>
        <v>2034</v>
      </c>
    </row>
    <row r="80" spans="1:28" ht="15" customHeight="1" x14ac:dyDescent="0.25">
      <c r="A80" s="28">
        <v>1647</v>
      </c>
      <c r="B80" s="28">
        <v>1840</v>
      </c>
      <c r="C80" s="25">
        <v>7.32</v>
      </c>
      <c r="D80" s="25">
        <v>274.24</v>
      </c>
      <c r="E80" s="25">
        <v>212.51</v>
      </c>
      <c r="F80" s="25">
        <v>0</v>
      </c>
      <c r="G80" s="25">
        <f t="shared" si="26"/>
        <v>71.777777777777771</v>
      </c>
      <c r="H80" s="25">
        <v>0</v>
      </c>
      <c r="I80" s="25">
        <f t="shared" si="27"/>
        <v>64.629629629629633</v>
      </c>
      <c r="J80" s="29">
        <f t="shared" si="36"/>
        <v>1</v>
      </c>
      <c r="K80" s="29">
        <f t="shared" si="37"/>
        <v>1</v>
      </c>
      <c r="L80" s="29">
        <f t="shared" si="38"/>
        <v>1</v>
      </c>
      <c r="M80" s="29">
        <f t="shared" ca="1" si="28"/>
        <v>0</v>
      </c>
      <c r="N80" s="9"/>
      <c r="O80" s="9"/>
      <c r="P80" s="7"/>
      <c r="Q80" s="7"/>
      <c r="T80" s="20">
        <v>0</v>
      </c>
      <c r="U80" s="31">
        <f t="shared" si="29"/>
        <v>-1840</v>
      </c>
      <c r="V80" s="27">
        <f t="shared" si="30"/>
        <v>-1840</v>
      </c>
      <c r="W80" s="27"/>
      <c r="X80" s="27">
        <f t="shared" si="31"/>
        <v>2022.6101552664707</v>
      </c>
      <c r="Y80" s="27">
        <f t="shared" si="32"/>
        <v>182.61015526647066</v>
      </c>
      <c r="Z80" s="27">
        <f t="shared" si="33"/>
        <v>183</v>
      </c>
      <c r="AA80" s="17">
        <f t="shared" si="34"/>
        <v>183</v>
      </c>
      <c r="AB80" s="24">
        <f t="shared" si="35"/>
        <v>2023</v>
      </c>
    </row>
    <row r="81" spans="1:28" ht="15" customHeight="1" x14ac:dyDescent="0.25">
      <c r="A81" s="28">
        <v>1614</v>
      </c>
      <c r="B81" s="28">
        <v>1840</v>
      </c>
      <c r="C81" s="25">
        <v>7.17</v>
      </c>
      <c r="D81" s="25">
        <v>274.22000000000003</v>
      </c>
      <c r="E81" s="25">
        <v>212.51</v>
      </c>
      <c r="F81" s="25">
        <v>0</v>
      </c>
      <c r="G81" s="25">
        <f t="shared" si="26"/>
        <v>70.392857142857139</v>
      </c>
      <c r="H81" s="25">
        <v>0</v>
      </c>
      <c r="I81" s="25">
        <f t="shared" si="27"/>
        <v>62.321428571428569</v>
      </c>
      <c r="J81" s="29">
        <f t="shared" si="36"/>
        <v>1</v>
      </c>
      <c r="K81" s="29">
        <f t="shared" si="37"/>
        <v>1</v>
      </c>
      <c r="L81" s="29">
        <f t="shared" si="38"/>
        <v>1</v>
      </c>
      <c r="M81" s="29">
        <f t="shared" ca="1" si="28"/>
        <v>0</v>
      </c>
      <c r="N81" s="9"/>
      <c r="O81" s="9"/>
      <c r="P81" s="7"/>
      <c r="Q81" s="7"/>
      <c r="T81" s="20">
        <v>0</v>
      </c>
      <c r="U81" s="31">
        <f t="shared" si="29"/>
        <v>-1840</v>
      </c>
      <c r="V81" s="27">
        <f t="shared" si="30"/>
        <v>-1840</v>
      </c>
      <c r="W81" s="27"/>
      <c r="X81" s="27">
        <f t="shared" si="31"/>
        <v>2022.6101552664707</v>
      </c>
      <c r="Y81" s="27">
        <f t="shared" si="32"/>
        <v>182.61015526647066</v>
      </c>
      <c r="Z81" s="27">
        <f t="shared" si="33"/>
        <v>183</v>
      </c>
      <c r="AA81" s="17">
        <f t="shared" si="34"/>
        <v>183</v>
      </c>
      <c r="AB81" s="24">
        <f t="shared" si="35"/>
        <v>2023</v>
      </c>
    </row>
    <row r="82" spans="1:28" ht="15" customHeight="1" x14ac:dyDescent="0.25">
      <c r="A82" s="28">
        <v>1581</v>
      </c>
      <c r="B82" s="28">
        <v>1840</v>
      </c>
      <c r="C82" s="25">
        <v>7.03</v>
      </c>
      <c r="D82" s="25">
        <v>274.19</v>
      </c>
      <c r="E82" s="25">
        <v>212.51</v>
      </c>
      <c r="F82" s="25">
        <v>0</v>
      </c>
      <c r="G82" s="25">
        <f t="shared" si="26"/>
        <v>69.103448275862064</v>
      </c>
      <c r="H82" s="25">
        <v>0</v>
      </c>
      <c r="I82" s="25">
        <f t="shared" si="27"/>
        <v>60.172413793103445</v>
      </c>
      <c r="J82" s="29">
        <f t="shared" si="36"/>
        <v>1</v>
      </c>
      <c r="K82" s="29">
        <f t="shared" si="37"/>
        <v>1</v>
      </c>
      <c r="L82" s="29">
        <f t="shared" si="38"/>
        <v>1</v>
      </c>
      <c r="M82" s="29">
        <f t="shared" ca="1" si="28"/>
        <v>1</v>
      </c>
      <c r="N82" s="9"/>
      <c r="O82" s="9"/>
      <c r="P82" s="7"/>
      <c r="Q82" s="7"/>
      <c r="T82" s="20">
        <v>0</v>
      </c>
      <c r="U82" s="31">
        <f t="shared" si="29"/>
        <v>-1840</v>
      </c>
      <c r="V82" s="27">
        <f t="shared" si="30"/>
        <v>-1840</v>
      </c>
      <c r="W82" s="27"/>
      <c r="X82" s="27">
        <f t="shared" si="31"/>
        <v>2022.6101552664707</v>
      </c>
      <c r="Y82" s="27">
        <f t="shared" si="32"/>
        <v>182.61015526647066</v>
      </c>
      <c r="Z82" s="27">
        <f t="shared" si="33"/>
        <v>183</v>
      </c>
      <c r="AA82" s="17">
        <f t="shared" si="34"/>
        <v>183</v>
      </c>
      <c r="AB82" s="24">
        <f t="shared" si="35"/>
        <v>2023</v>
      </c>
    </row>
    <row r="83" spans="1:28" ht="15" customHeight="1" x14ac:dyDescent="0.25">
      <c r="A83" s="28">
        <v>1550</v>
      </c>
      <c r="B83" s="28">
        <v>1840</v>
      </c>
      <c r="C83" s="25">
        <v>6.89</v>
      </c>
      <c r="D83" s="25">
        <v>274.16000000000003</v>
      </c>
      <c r="E83" s="25">
        <v>212.51</v>
      </c>
      <c r="F83" s="25">
        <v>0</v>
      </c>
      <c r="G83" s="25">
        <f t="shared" si="26"/>
        <v>67.833333333333329</v>
      </c>
      <c r="H83" s="25">
        <v>0</v>
      </c>
      <c r="I83" s="25">
        <f t="shared" si="27"/>
        <v>58.166666666666664</v>
      </c>
      <c r="J83" s="29">
        <f t="shared" si="36"/>
        <v>1</v>
      </c>
      <c r="K83" s="29">
        <f t="shared" si="37"/>
        <v>1</v>
      </c>
      <c r="L83" s="29">
        <f t="shared" si="38"/>
        <v>1</v>
      </c>
      <c r="M83" s="29">
        <f t="shared" ca="1" si="28"/>
        <v>0</v>
      </c>
      <c r="N83" s="9"/>
      <c r="O83" s="9"/>
      <c r="P83" s="7"/>
      <c r="Q83" s="7"/>
      <c r="T83" s="20">
        <v>0</v>
      </c>
      <c r="U83" s="31">
        <f t="shared" si="29"/>
        <v>-1840</v>
      </c>
      <c r="V83" s="27">
        <f t="shared" si="30"/>
        <v>-1840</v>
      </c>
      <c r="W83" s="27"/>
      <c r="X83" s="27">
        <f t="shared" si="31"/>
        <v>2022.6101552664707</v>
      </c>
      <c r="Y83" s="27">
        <f t="shared" si="32"/>
        <v>182.61015526647066</v>
      </c>
      <c r="Z83" s="27">
        <f t="shared" si="33"/>
        <v>183</v>
      </c>
      <c r="AA83" s="17">
        <f t="shared" si="34"/>
        <v>183</v>
      </c>
      <c r="AB83" s="24">
        <f t="shared" si="35"/>
        <v>2023</v>
      </c>
    </row>
    <row r="84" spans="1:28" ht="15" customHeight="1" x14ac:dyDescent="0.25">
      <c r="A84" s="28">
        <v>1502</v>
      </c>
      <c r="B84" s="28">
        <v>1840</v>
      </c>
      <c r="C84" s="25">
        <v>6.67</v>
      </c>
      <c r="D84" s="25">
        <v>274.13</v>
      </c>
      <c r="E84" s="25">
        <v>212.51</v>
      </c>
      <c r="F84" s="25">
        <v>0</v>
      </c>
      <c r="G84" s="25">
        <f t="shared" si="26"/>
        <v>67.193548387096769</v>
      </c>
      <c r="H84" s="25">
        <v>0</v>
      </c>
      <c r="I84" s="25">
        <f t="shared" si="27"/>
        <v>56.29032258064516</v>
      </c>
      <c r="J84" s="29">
        <f t="shared" si="36"/>
        <v>1</v>
      </c>
      <c r="K84" s="29">
        <f t="shared" si="37"/>
        <v>1</v>
      </c>
      <c r="L84" s="29">
        <f t="shared" si="38"/>
        <v>1</v>
      </c>
      <c r="M84" s="29">
        <f t="shared" ca="1" si="28"/>
        <v>1</v>
      </c>
      <c r="N84" s="9"/>
      <c r="O84" s="9"/>
      <c r="P84" s="7"/>
      <c r="Q84" s="7"/>
      <c r="T84" s="20">
        <v>0</v>
      </c>
      <c r="U84" s="31">
        <f t="shared" si="29"/>
        <v>-1840</v>
      </c>
      <c r="V84" s="27">
        <f t="shared" si="30"/>
        <v>-1840</v>
      </c>
      <c r="W84" s="27"/>
      <c r="X84" s="27">
        <f t="shared" si="31"/>
        <v>2022.6101552664707</v>
      </c>
      <c r="Y84" s="27">
        <f t="shared" si="32"/>
        <v>182.61015526647066</v>
      </c>
      <c r="Z84" s="27">
        <f t="shared" si="33"/>
        <v>183</v>
      </c>
      <c r="AA84" s="17">
        <f t="shared" si="34"/>
        <v>183</v>
      </c>
      <c r="AB84" s="24">
        <f t="shared" si="35"/>
        <v>2023</v>
      </c>
    </row>
    <row r="85" spans="1:28" ht="15" customHeight="1" x14ac:dyDescent="0.25">
      <c r="A85" s="28">
        <v>1454</v>
      </c>
      <c r="B85" s="28">
        <v>1830</v>
      </c>
      <c r="C85" s="25">
        <v>6.46</v>
      </c>
      <c r="D85" s="25">
        <v>274.08999999999997</v>
      </c>
      <c r="E85" s="25">
        <v>212.51</v>
      </c>
      <c r="F85" s="25">
        <v>0</v>
      </c>
      <c r="G85" s="25">
        <f t="shared" si="26"/>
        <v>66.59375</v>
      </c>
      <c r="H85" s="25">
        <v>0</v>
      </c>
      <c r="I85" s="25">
        <f t="shared" si="27"/>
        <v>54.84375</v>
      </c>
      <c r="J85" s="29">
        <f t="shared" si="36"/>
        <v>1</v>
      </c>
      <c r="K85" s="29">
        <f t="shared" si="37"/>
        <v>1</v>
      </c>
      <c r="L85" s="29">
        <f t="shared" si="38"/>
        <v>1</v>
      </c>
      <c r="M85" s="29">
        <f t="shared" ca="1" si="28"/>
        <v>1</v>
      </c>
      <c r="N85" s="9"/>
      <c r="O85" s="9"/>
      <c r="P85" s="7"/>
      <c r="Q85" s="7"/>
      <c r="T85" s="20">
        <v>0</v>
      </c>
      <c r="U85" s="31">
        <f t="shared" si="29"/>
        <v>-1830</v>
      </c>
      <c r="V85" s="27">
        <f t="shared" si="30"/>
        <v>-1830</v>
      </c>
      <c r="W85" s="27"/>
      <c r="X85" s="27">
        <f t="shared" si="31"/>
        <v>2011.6177087704575</v>
      </c>
      <c r="Y85" s="27">
        <f t="shared" si="32"/>
        <v>181.61770877045751</v>
      </c>
      <c r="Z85" s="27">
        <f t="shared" si="33"/>
        <v>182</v>
      </c>
      <c r="AA85" s="17">
        <f t="shared" si="34"/>
        <v>182</v>
      </c>
      <c r="AB85" s="24">
        <f t="shared" si="35"/>
        <v>2012</v>
      </c>
    </row>
    <row r="86" spans="1:28" ht="15" customHeight="1" x14ac:dyDescent="0.25">
      <c r="A86" s="28">
        <v>1404</v>
      </c>
      <c r="B86" s="28">
        <v>1830</v>
      </c>
      <c r="C86" s="25">
        <v>6.24</v>
      </c>
      <c r="D86" s="25">
        <v>274.05</v>
      </c>
      <c r="E86" s="25">
        <v>212.51</v>
      </c>
      <c r="F86" s="25">
        <v>0</v>
      </c>
      <c r="G86" s="25">
        <f t="shared" ref="G86:G110" si="39">($A$53-A86)/(ROW(A86)-ROW($A$53))</f>
        <v>66.090909090909093</v>
      </c>
      <c r="H86" s="25">
        <v>0</v>
      </c>
      <c r="I86" s="25">
        <f t="shared" ref="I86:I110" si="40">($A$53-B86)/(ROW(B86)-ROW($A$53))</f>
        <v>53.18181818181818</v>
      </c>
      <c r="J86" s="29">
        <f t="shared" si="36"/>
        <v>1</v>
      </c>
      <c r="K86" s="29">
        <f t="shared" si="37"/>
        <v>1</v>
      </c>
      <c r="L86" s="29">
        <f t="shared" si="38"/>
        <v>1</v>
      </c>
      <c r="M86" s="29">
        <f t="shared" ca="1" si="28"/>
        <v>0</v>
      </c>
      <c r="N86" s="9"/>
      <c r="O86" s="9"/>
      <c r="P86" s="7"/>
      <c r="Q86" s="7"/>
      <c r="T86" s="20">
        <v>0</v>
      </c>
      <c r="U86" s="31">
        <f t="shared" si="29"/>
        <v>-1830</v>
      </c>
      <c r="V86" s="27">
        <f t="shared" si="30"/>
        <v>-1830</v>
      </c>
      <c r="W86" s="27"/>
      <c r="X86" s="27">
        <f t="shared" si="31"/>
        <v>2011.6177087704575</v>
      </c>
      <c r="Y86" s="27">
        <f t="shared" si="32"/>
        <v>181.61770877045751</v>
      </c>
      <c r="Z86" s="27">
        <f t="shared" si="33"/>
        <v>182</v>
      </c>
      <c r="AA86" s="17">
        <f t="shared" si="34"/>
        <v>182</v>
      </c>
      <c r="AB86" s="24">
        <f t="shared" si="35"/>
        <v>2012</v>
      </c>
    </row>
    <row r="87" spans="1:28" ht="15" customHeight="1" x14ac:dyDescent="0.25">
      <c r="A87" s="28">
        <v>1190</v>
      </c>
      <c r="B87" s="28">
        <v>1830</v>
      </c>
      <c r="C87" s="25">
        <v>5.29</v>
      </c>
      <c r="D87" s="25">
        <v>273.98</v>
      </c>
      <c r="E87" s="25">
        <v>212.51</v>
      </c>
      <c r="F87" s="25">
        <v>0</v>
      </c>
      <c r="G87" s="25">
        <f t="shared" si="39"/>
        <v>70.441176470588232</v>
      </c>
      <c r="H87" s="25">
        <v>0</v>
      </c>
      <c r="I87" s="25">
        <f t="shared" si="40"/>
        <v>51.617647058823529</v>
      </c>
      <c r="J87" s="29">
        <f t="shared" si="36"/>
        <v>1</v>
      </c>
      <c r="K87" s="29">
        <f t="shared" si="37"/>
        <v>1</v>
      </c>
      <c r="L87" s="29">
        <f t="shared" si="38"/>
        <v>1</v>
      </c>
      <c r="M87" s="29">
        <f t="shared" ca="1" si="28"/>
        <v>0</v>
      </c>
      <c r="N87" s="9"/>
      <c r="O87" s="9"/>
      <c r="P87" s="7"/>
      <c r="Q87" s="7"/>
      <c r="T87" s="20">
        <v>0</v>
      </c>
      <c r="U87" s="31">
        <f t="shared" si="29"/>
        <v>-1830</v>
      </c>
      <c r="V87" s="27">
        <f t="shared" si="30"/>
        <v>-1830</v>
      </c>
      <c r="W87" s="27"/>
      <c r="X87" s="27">
        <f t="shared" si="31"/>
        <v>2011.6177087704575</v>
      </c>
      <c r="Y87" s="27">
        <f t="shared" si="32"/>
        <v>181.61770877045751</v>
      </c>
      <c r="Z87" s="27">
        <f t="shared" si="33"/>
        <v>182</v>
      </c>
      <c r="AA87" s="17">
        <f t="shared" si="34"/>
        <v>182</v>
      </c>
      <c r="AB87" s="24">
        <f t="shared" si="35"/>
        <v>2012</v>
      </c>
    </row>
    <row r="88" spans="1:28" ht="15" customHeight="1" x14ac:dyDescent="0.25">
      <c r="A88" s="28">
        <v>975</v>
      </c>
      <c r="B88" s="28">
        <v>1830</v>
      </c>
      <c r="C88" s="25">
        <v>4.33</v>
      </c>
      <c r="D88" s="25">
        <v>273.89</v>
      </c>
      <c r="E88" s="25">
        <v>212.51</v>
      </c>
      <c r="F88" s="25">
        <v>0</v>
      </c>
      <c r="G88" s="25">
        <f t="shared" si="39"/>
        <v>74.571428571428569</v>
      </c>
      <c r="H88" s="25">
        <v>0</v>
      </c>
      <c r="I88" s="25">
        <f t="shared" si="40"/>
        <v>50.142857142857146</v>
      </c>
      <c r="J88" s="29">
        <f t="shared" si="36"/>
        <v>1</v>
      </c>
      <c r="K88" s="29">
        <f t="shared" si="37"/>
        <v>1</v>
      </c>
      <c r="L88" s="29">
        <f t="shared" si="38"/>
        <v>1</v>
      </c>
      <c r="M88" s="29">
        <f t="shared" ca="1" si="28"/>
        <v>1</v>
      </c>
      <c r="N88" s="9"/>
      <c r="O88" s="9"/>
      <c r="P88" s="7"/>
      <c r="Q88" s="7"/>
      <c r="T88" s="20">
        <v>0</v>
      </c>
      <c r="U88" s="31">
        <f t="shared" si="29"/>
        <v>-1830</v>
      </c>
      <c r="V88" s="27">
        <f t="shared" si="30"/>
        <v>-1830</v>
      </c>
      <c r="W88" s="27"/>
      <c r="X88" s="27">
        <f t="shared" si="31"/>
        <v>2011.6177087704575</v>
      </c>
      <c r="Y88" s="27">
        <f t="shared" si="32"/>
        <v>181.61770877045751</v>
      </c>
      <c r="Z88" s="27">
        <f t="shared" si="33"/>
        <v>182</v>
      </c>
      <c r="AA88" s="17">
        <f t="shared" si="34"/>
        <v>182</v>
      </c>
      <c r="AB88" s="24">
        <f t="shared" si="35"/>
        <v>2012</v>
      </c>
    </row>
    <row r="89" spans="1:28" ht="15" customHeight="1" x14ac:dyDescent="0.25">
      <c r="A89" s="28">
        <v>759</v>
      </c>
      <c r="B89" s="28">
        <v>1830</v>
      </c>
      <c r="C89" s="25">
        <v>3.37</v>
      </c>
      <c r="D89" s="25">
        <v>273.77999999999997</v>
      </c>
      <c r="E89" s="25">
        <v>212.51</v>
      </c>
      <c r="F89" s="25">
        <v>0</v>
      </c>
      <c r="G89" s="25">
        <f t="shared" si="39"/>
        <v>78.5</v>
      </c>
      <c r="H89" s="25">
        <v>0</v>
      </c>
      <c r="I89" s="25">
        <f t="shared" si="40"/>
        <v>48.75</v>
      </c>
      <c r="J89" s="29">
        <f t="shared" si="36"/>
        <v>1</v>
      </c>
      <c r="K89" s="29">
        <f t="shared" si="37"/>
        <v>1</v>
      </c>
      <c r="L89" s="29">
        <f t="shared" si="38"/>
        <v>1</v>
      </c>
      <c r="M89" s="29">
        <f t="shared" ca="1" si="28"/>
        <v>1</v>
      </c>
      <c r="N89" s="9"/>
      <c r="O89" s="9"/>
      <c r="P89" s="7"/>
      <c r="Q89" s="7"/>
      <c r="T89" s="20">
        <v>0</v>
      </c>
      <c r="U89" s="31">
        <f t="shared" si="29"/>
        <v>-1830</v>
      </c>
      <c r="V89" s="27">
        <f t="shared" si="30"/>
        <v>-1830</v>
      </c>
      <c r="W89" s="27"/>
      <c r="X89" s="27">
        <f t="shared" si="31"/>
        <v>2011.6177087704575</v>
      </c>
      <c r="Y89" s="27">
        <f t="shared" si="32"/>
        <v>181.61770877045751</v>
      </c>
      <c r="Z89" s="27">
        <f t="shared" si="33"/>
        <v>182</v>
      </c>
      <c r="AA89" s="17">
        <f t="shared" si="34"/>
        <v>182</v>
      </c>
      <c r="AB89" s="24">
        <f t="shared" si="35"/>
        <v>2012</v>
      </c>
    </row>
    <row r="90" spans="1:28" ht="15" customHeight="1" x14ac:dyDescent="0.25">
      <c r="A90" s="28">
        <v>750</v>
      </c>
      <c r="B90" s="28">
        <v>1820</v>
      </c>
      <c r="C90" s="25">
        <v>3.33</v>
      </c>
      <c r="D90" s="25">
        <v>273.67</v>
      </c>
      <c r="E90" s="25">
        <v>212.5</v>
      </c>
      <c r="F90" s="25">
        <v>0</v>
      </c>
      <c r="G90" s="25">
        <f t="shared" si="39"/>
        <v>76.621621621621628</v>
      </c>
      <c r="H90" s="25">
        <v>0</v>
      </c>
      <c r="I90" s="25">
        <f t="shared" si="40"/>
        <v>47.702702702702702</v>
      </c>
      <c r="J90" s="29">
        <f t="shared" si="36"/>
        <v>1</v>
      </c>
      <c r="K90" s="29">
        <f t="shared" si="37"/>
        <v>1</v>
      </c>
      <c r="L90" s="29">
        <f t="shared" si="38"/>
        <v>1</v>
      </c>
      <c r="M90" s="29">
        <f t="shared" ca="1" si="28"/>
        <v>1</v>
      </c>
      <c r="N90" s="9"/>
      <c r="O90" s="9"/>
      <c r="P90" s="7"/>
      <c r="Q90" s="7"/>
      <c r="T90" s="20">
        <v>0</v>
      </c>
      <c r="U90" s="31">
        <f t="shared" si="29"/>
        <v>-1820</v>
      </c>
      <c r="V90" s="27">
        <f t="shared" si="30"/>
        <v>-1820</v>
      </c>
      <c r="W90" s="27"/>
      <c r="X90" s="27">
        <f t="shared" si="31"/>
        <v>2000.6252622744439</v>
      </c>
      <c r="Y90" s="27">
        <f t="shared" si="32"/>
        <v>180.62526227444391</v>
      </c>
      <c r="Z90" s="27">
        <f t="shared" si="33"/>
        <v>181</v>
      </c>
      <c r="AA90" s="17">
        <f t="shared" si="34"/>
        <v>181</v>
      </c>
      <c r="AB90" s="24">
        <f t="shared" si="35"/>
        <v>2001</v>
      </c>
    </row>
    <row r="91" spans="1:28" ht="15" customHeight="1" x14ac:dyDescent="0.25">
      <c r="A91" s="28">
        <v>741</v>
      </c>
      <c r="B91" s="28">
        <v>1820</v>
      </c>
      <c r="C91" s="25">
        <v>3.29</v>
      </c>
      <c r="D91" s="25">
        <v>273.56</v>
      </c>
      <c r="E91" s="25">
        <v>212.5</v>
      </c>
      <c r="F91" s="25">
        <v>0</v>
      </c>
      <c r="G91" s="25">
        <f t="shared" si="39"/>
        <v>74.84210526315789</v>
      </c>
      <c r="H91" s="25">
        <v>0</v>
      </c>
      <c r="I91" s="25">
        <f t="shared" si="40"/>
        <v>46.44736842105263</v>
      </c>
      <c r="J91" s="29">
        <f t="shared" si="36"/>
        <v>1</v>
      </c>
      <c r="K91" s="29">
        <f t="shared" si="37"/>
        <v>1</v>
      </c>
      <c r="L91" s="29">
        <f t="shared" si="38"/>
        <v>1</v>
      </c>
      <c r="M91" s="29">
        <f t="shared" ca="1" si="28"/>
        <v>1</v>
      </c>
      <c r="N91" s="9"/>
      <c r="O91" s="9"/>
      <c r="P91" s="7"/>
      <c r="Q91" s="7"/>
      <c r="T91" s="20">
        <v>0</v>
      </c>
      <c r="U91" s="31">
        <f t="shared" si="29"/>
        <v>-1820</v>
      </c>
      <c r="V91" s="27">
        <f t="shared" si="30"/>
        <v>-1820</v>
      </c>
      <c r="W91" s="27"/>
      <c r="X91" s="27">
        <f t="shared" si="31"/>
        <v>2000.6252622744439</v>
      </c>
      <c r="Y91" s="27">
        <f t="shared" si="32"/>
        <v>180.62526227444391</v>
      </c>
      <c r="Z91" s="27">
        <f t="shared" si="33"/>
        <v>181</v>
      </c>
      <c r="AA91" s="17">
        <f t="shared" si="34"/>
        <v>181</v>
      </c>
      <c r="AB91" s="24">
        <f t="shared" si="35"/>
        <v>2001</v>
      </c>
    </row>
    <row r="92" spans="1:28" ht="15" customHeight="1" x14ac:dyDescent="0.25">
      <c r="A92" s="28">
        <v>730</v>
      </c>
      <c r="B92" s="28">
        <v>1820</v>
      </c>
      <c r="C92" s="25">
        <v>3.25</v>
      </c>
      <c r="D92" s="25">
        <v>273.45</v>
      </c>
      <c r="E92" s="25">
        <v>212.5</v>
      </c>
      <c r="F92" s="25">
        <v>0</v>
      </c>
      <c r="G92" s="25">
        <f t="shared" si="39"/>
        <v>73.205128205128204</v>
      </c>
      <c r="H92" s="25">
        <v>0</v>
      </c>
      <c r="I92" s="25">
        <f t="shared" si="40"/>
        <v>45.256410256410255</v>
      </c>
      <c r="J92" s="29">
        <f t="shared" si="36"/>
        <v>1</v>
      </c>
      <c r="K92" s="29">
        <f t="shared" si="37"/>
        <v>1</v>
      </c>
      <c r="L92" s="29">
        <f t="shared" si="38"/>
        <v>1</v>
      </c>
      <c r="M92" s="29">
        <f t="shared" ca="1" si="28"/>
        <v>1</v>
      </c>
      <c r="N92" s="9"/>
      <c r="O92" s="9"/>
      <c r="P92" s="7"/>
      <c r="Q92" s="7"/>
      <c r="T92" s="20">
        <v>0</v>
      </c>
      <c r="U92" s="31">
        <f t="shared" si="29"/>
        <v>-1820</v>
      </c>
      <c r="V92" s="27">
        <f t="shared" si="30"/>
        <v>-1820</v>
      </c>
      <c r="W92" s="27"/>
      <c r="X92" s="27">
        <f t="shared" si="31"/>
        <v>2000.6252622744439</v>
      </c>
      <c r="Y92" s="27">
        <f t="shared" si="32"/>
        <v>180.62526227444391</v>
      </c>
      <c r="Z92" s="27">
        <f t="shared" si="33"/>
        <v>181</v>
      </c>
      <c r="AA92" s="17">
        <f t="shared" si="34"/>
        <v>181</v>
      </c>
      <c r="AB92" s="24">
        <f t="shared" si="35"/>
        <v>2001</v>
      </c>
    </row>
    <row r="93" spans="1:28" ht="15" customHeight="1" x14ac:dyDescent="0.25">
      <c r="A93" s="28">
        <v>772</v>
      </c>
      <c r="B93" s="28">
        <v>1820</v>
      </c>
      <c r="C93" s="25">
        <v>3.43</v>
      </c>
      <c r="D93" s="25">
        <v>273.33999999999997</v>
      </c>
      <c r="E93" s="25">
        <v>212.5</v>
      </c>
      <c r="F93" s="25">
        <v>0</v>
      </c>
      <c r="G93" s="25">
        <f t="shared" si="39"/>
        <v>70.325000000000003</v>
      </c>
      <c r="H93" s="25">
        <v>0</v>
      </c>
      <c r="I93" s="25">
        <f t="shared" si="40"/>
        <v>44.125</v>
      </c>
      <c r="J93" s="29">
        <f t="shared" si="36"/>
        <v>1</v>
      </c>
      <c r="K93" s="29">
        <f t="shared" si="37"/>
        <v>1</v>
      </c>
      <c r="L93" s="29">
        <f t="shared" si="38"/>
        <v>1</v>
      </c>
      <c r="M93" s="29">
        <f t="shared" ca="1" si="28"/>
        <v>1</v>
      </c>
      <c r="N93" s="9"/>
      <c r="O93" s="9"/>
      <c r="P93" s="7"/>
      <c r="Q93" s="7"/>
      <c r="T93" s="20">
        <v>0</v>
      </c>
      <c r="U93" s="31">
        <f t="shared" si="29"/>
        <v>-1820</v>
      </c>
      <c r="V93" s="27">
        <f t="shared" si="30"/>
        <v>-1820</v>
      </c>
      <c r="W93" s="27"/>
      <c r="X93" s="27">
        <f t="shared" si="31"/>
        <v>2000.6252622744439</v>
      </c>
      <c r="Y93" s="27">
        <f t="shared" si="32"/>
        <v>180.62526227444391</v>
      </c>
      <c r="Z93" s="27">
        <f t="shared" si="33"/>
        <v>181</v>
      </c>
      <c r="AA93" s="17">
        <f t="shared" si="34"/>
        <v>181</v>
      </c>
      <c r="AB93" s="24">
        <f t="shared" si="35"/>
        <v>2001</v>
      </c>
    </row>
    <row r="94" spans="1:28" ht="15" customHeight="1" x14ac:dyDescent="0.25">
      <c r="A94" s="28">
        <v>814</v>
      </c>
      <c r="B94" s="28">
        <v>1820</v>
      </c>
      <c r="C94" s="25">
        <v>3.62</v>
      </c>
      <c r="D94" s="25">
        <v>273.24</v>
      </c>
      <c r="E94" s="25">
        <v>212.5</v>
      </c>
      <c r="F94" s="25">
        <v>0</v>
      </c>
      <c r="G94" s="25">
        <f t="shared" si="39"/>
        <v>67.58536585365853</v>
      </c>
      <c r="H94" s="25">
        <v>0</v>
      </c>
      <c r="I94" s="25">
        <f t="shared" si="40"/>
        <v>43.048780487804876</v>
      </c>
      <c r="J94" s="29">
        <f t="shared" si="36"/>
        <v>1</v>
      </c>
      <c r="K94" s="29">
        <f t="shared" si="37"/>
        <v>1</v>
      </c>
      <c r="L94" s="29">
        <f t="shared" si="38"/>
        <v>1</v>
      </c>
      <c r="M94" s="29">
        <f t="shared" ca="1" si="28"/>
        <v>0</v>
      </c>
      <c r="N94" s="9"/>
      <c r="O94" s="9"/>
      <c r="P94" s="7"/>
      <c r="Q94" s="7"/>
      <c r="T94" s="20">
        <v>0</v>
      </c>
      <c r="U94" s="31">
        <f t="shared" si="29"/>
        <v>-1820</v>
      </c>
      <c r="V94" s="27">
        <f t="shared" si="30"/>
        <v>-1820</v>
      </c>
      <c r="W94" s="27"/>
      <c r="X94" s="27">
        <f t="shared" si="31"/>
        <v>2000.6252622744439</v>
      </c>
      <c r="Y94" s="27">
        <f t="shared" si="32"/>
        <v>180.62526227444391</v>
      </c>
      <c r="Z94" s="27">
        <f t="shared" si="33"/>
        <v>181</v>
      </c>
      <c r="AA94" s="17">
        <f t="shared" si="34"/>
        <v>181</v>
      </c>
      <c r="AB94" s="24">
        <f t="shared" si="35"/>
        <v>2001</v>
      </c>
    </row>
    <row r="95" spans="1:28" ht="15" customHeight="1" x14ac:dyDescent="0.25">
      <c r="A95" s="28">
        <v>858</v>
      </c>
      <c r="B95" s="28">
        <v>1810</v>
      </c>
      <c r="C95" s="25">
        <v>3.81</v>
      </c>
      <c r="D95" s="25">
        <v>273.14</v>
      </c>
      <c r="E95" s="25">
        <v>212.5</v>
      </c>
      <c r="F95" s="25">
        <v>0</v>
      </c>
      <c r="G95" s="25">
        <f t="shared" si="39"/>
        <v>64.928571428571431</v>
      </c>
      <c r="H95" s="25">
        <v>0</v>
      </c>
      <c r="I95" s="25">
        <f t="shared" si="40"/>
        <v>42.261904761904759</v>
      </c>
      <c r="J95" s="29">
        <f t="shared" si="36"/>
        <v>1</v>
      </c>
      <c r="K95" s="29">
        <f t="shared" si="37"/>
        <v>1</v>
      </c>
      <c r="L95" s="29">
        <f t="shared" si="38"/>
        <v>1</v>
      </c>
      <c r="M95" s="29">
        <f t="shared" ca="1" si="28"/>
        <v>1</v>
      </c>
      <c r="N95" s="9"/>
      <c r="O95" s="9"/>
      <c r="P95" s="7"/>
      <c r="Q95" s="7"/>
      <c r="T95" s="20">
        <v>0</v>
      </c>
      <c r="U95" s="31">
        <f t="shared" si="29"/>
        <v>-1810</v>
      </c>
      <c r="V95" s="27">
        <f t="shared" si="30"/>
        <v>-1810</v>
      </c>
      <c r="W95" s="27"/>
      <c r="X95" s="27">
        <f t="shared" si="31"/>
        <v>1989.6328157784305</v>
      </c>
      <c r="Y95" s="27">
        <f t="shared" si="32"/>
        <v>179.63281577843054</v>
      </c>
      <c r="Z95" s="27">
        <f t="shared" si="33"/>
        <v>180</v>
      </c>
      <c r="AA95" s="17">
        <f t="shared" si="34"/>
        <v>180</v>
      </c>
      <c r="AB95" s="24">
        <f t="shared" si="35"/>
        <v>1990</v>
      </c>
    </row>
    <row r="96" spans="1:28" ht="15" customHeight="1" x14ac:dyDescent="0.25">
      <c r="A96" s="28">
        <v>842</v>
      </c>
      <c r="B96" s="28">
        <v>1810</v>
      </c>
      <c r="C96" s="25">
        <v>3.74</v>
      </c>
      <c r="D96" s="25">
        <v>273.04000000000002</v>
      </c>
      <c r="E96" s="25">
        <v>212.5</v>
      </c>
      <c r="F96" s="25">
        <v>0</v>
      </c>
      <c r="G96" s="25">
        <f t="shared" si="39"/>
        <v>63.790697674418603</v>
      </c>
      <c r="H96" s="25">
        <v>0</v>
      </c>
      <c r="I96" s="25">
        <f t="shared" si="40"/>
        <v>41.279069767441861</v>
      </c>
      <c r="J96" s="29">
        <f t="shared" si="36"/>
        <v>1</v>
      </c>
      <c r="K96" s="29">
        <f t="shared" si="37"/>
        <v>1</v>
      </c>
      <c r="L96" s="29">
        <f t="shared" si="38"/>
        <v>1</v>
      </c>
      <c r="M96" s="29">
        <f t="shared" ca="1" si="28"/>
        <v>1</v>
      </c>
      <c r="N96" s="9"/>
      <c r="O96" s="9"/>
      <c r="P96" s="7"/>
      <c r="Q96" s="7"/>
      <c r="T96" s="20">
        <v>0</v>
      </c>
      <c r="U96" s="31">
        <f t="shared" si="29"/>
        <v>-1810</v>
      </c>
      <c r="V96" s="27">
        <f t="shared" si="30"/>
        <v>-1810</v>
      </c>
      <c r="W96" s="27"/>
      <c r="X96" s="27">
        <f t="shared" si="31"/>
        <v>1989.6328157784305</v>
      </c>
      <c r="Y96" s="27">
        <f t="shared" si="32"/>
        <v>179.63281577843054</v>
      </c>
      <c r="Z96" s="27">
        <f t="shared" si="33"/>
        <v>180</v>
      </c>
      <c r="AA96" s="17">
        <f t="shared" si="34"/>
        <v>180</v>
      </c>
      <c r="AB96" s="24">
        <f t="shared" si="35"/>
        <v>1990</v>
      </c>
    </row>
    <row r="97" spans="1:28" ht="15" customHeight="1" x14ac:dyDescent="0.25">
      <c r="A97" s="28">
        <v>825</v>
      </c>
      <c r="B97" s="28">
        <v>1810</v>
      </c>
      <c r="C97" s="25">
        <v>3.67</v>
      </c>
      <c r="D97" s="25">
        <v>272.94</v>
      </c>
      <c r="E97" s="25">
        <v>212.5</v>
      </c>
      <c r="F97" s="25">
        <v>0</v>
      </c>
      <c r="G97" s="25">
        <f t="shared" si="39"/>
        <v>62.727272727272727</v>
      </c>
      <c r="H97" s="25">
        <v>0</v>
      </c>
      <c r="I97" s="25">
        <f t="shared" si="40"/>
        <v>40.340909090909093</v>
      </c>
      <c r="J97" s="29">
        <f t="shared" si="36"/>
        <v>1</v>
      </c>
      <c r="K97" s="29">
        <f t="shared" si="37"/>
        <v>1</v>
      </c>
      <c r="L97" s="29">
        <f t="shared" si="38"/>
        <v>1</v>
      </c>
      <c r="M97" s="29">
        <f t="shared" ca="1" si="28"/>
        <v>1</v>
      </c>
      <c r="N97" s="9"/>
      <c r="O97" s="9"/>
      <c r="P97" s="7"/>
      <c r="Q97" s="7"/>
      <c r="T97" s="20">
        <v>0</v>
      </c>
      <c r="U97" s="31">
        <f t="shared" si="29"/>
        <v>-1810</v>
      </c>
      <c r="V97" s="27">
        <f t="shared" si="30"/>
        <v>-1810</v>
      </c>
      <c r="W97" s="27"/>
      <c r="X97" s="27">
        <f t="shared" si="31"/>
        <v>1989.6328157784305</v>
      </c>
      <c r="Y97" s="27">
        <f t="shared" si="32"/>
        <v>179.63281577843054</v>
      </c>
      <c r="Z97" s="27">
        <f t="shared" si="33"/>
        <v>180</v>
      </c>
      <c r="AA97" s="17">
        <f t="shared" si="34"/>
        <v>180</v>
      </c>
      <c r="AB97" s="24">
        <f t="shared" si="35"/>
        <v>1990</v>
      </c>
    </row>
    <row r="98" spans="1:28" ht="15" customHeight="1" x14ac:dyDescent="0.25">
      <c r="A98" s="28">
        <v>808</v>
      </c>
      <c r="B98" s="28">
        <v>1810</v>
      </c>
      <c r="C98" s="25">
        <v>3.59</v>
      </c>
      <c r="D98" s="25">
        <v>272.83999999999997</v>
      </c>
      <c r="E98" s="25">
        <v>212.5</v>
      </c>
      <c r="F98" s="25">
        <v>0</v>
      </c>
      <c r="G98" s="25">
        <f t="shared" si="39"/>
        <v>61.711111111111109</v>
      </c>
      <c r="H98" s="25">
        <v>0</v>
      </c>
      <c r="I98" s="25">
        <f t="shared" si="40"/>
        <v>39.444444444444443</v>
      </c>
      <c r="J98" s="29">
        <f t="shared" si="36"/>
        <v>1</v>
      </c>
      <c r="K98" s="29">
        <f t="shared" si="37"/>
        <v>1</v>
      </c>
      <c r="L98" s="29">
        <f t="shared" si="38"/>
        <v>1</v>
      </c>
      <c r="M98" s="29">
        <f t="shared" ref="M98:M110" ca="1" si="41">IF(RAND()&lt;0.5,0,1)</f>
        <v>0</v>
      </c>
      <c r="N98" s="9"/>
      <c r="O98" s="9"/>
      <c r="P98" s="7"/>
      <c r="Q98" s="7"/>
      <c r="T98" s="20">
        <v>0</v>
      </c>
      <c r="U98" s="31">
        <f t="shared" ref="U98:U129" si="42">T98-B98</f>
        <v>-1810</v>
      </c>
      <c r="V98" s="27">
        <f t="shared" ref="V98:V129" si="43">ROUND(U98,0)</f>
        <v>-1810</v>
      </c>
      <c r="W98" s="27"/>
      <c r="X98" s="27">
        <f t="shared" ref="X98:X110" si="44">B98/$W$2*$W$3</f>
        <v>1989.6328157784305</v>
      </c>
      <c r="Y98" s="27">
        <f t="shared" ref="Y98:Y129" si="45">X98-B98</f>
        <v>179.63281577843054</v>
      </c>
      <c r="Z98" s="27">
        <f t="shared" ref="Z98:Z129" si="46">ROUND(Y98,0)</f>
        <v>180</v>
      </c>
      <c r="AA98" s="17">
        <f t="shared" ref="AA98:AA129" si="47">IF(V98&gt;=0,V98,Z98)</f>
        <v>180</v>
      </c>
      <c r="AB98" s="24">
        <f t="shared" ref="AB98:AB129" si="48">B98+AA98</f>
        <v>1990</v>
      </c>
    </row>
    <row r="99" spans="1:28" ht="15" customHeight="1" x14ac:dyDescent="0.25">
      <c r="A99" s="28">
        <v>776</v>
      </c>
      <c r="B99" s="28">
        <v>1810</v>
      </c>
      <c r="C99" s="25">
        <v>3.45</v>
      </c>
      <c r="D99" s="25">
        <v>272.74</v>
      </c>
      <c r="E99" s="25">
        <v>212.5</v>
      </c>
      <c r="F99" s="25">
        <v>0</v>
      </c>
      <c r="G99" s="25">
        <f t="shared" si="39"/>
        <v>61.065217391304351</v>
      </c>
      <c r="H99" s="25">
        <v>0</v>
      </c>
      <c r="I99" s="25">
        <f t="shared" si="40"/>
        <v>38.586956521739133</v>
      </c>
      <c r="J99" s="29">
        <f t="shared" ref="J99:J110" si="49">IF(ABS(B99-B98)&lt;=50,1,0)</f>
        <v>1</v>
      </c>
      <c r="K99" s="29">
        <f t="shared" ref="K99:K110" si="50">IF(ABS((B99-B98))&lt;=50,1,IF((B99-B98)*(1)&gt;=0,1,-1))</f>
        <v>1</v>
      </c>
      <c r="L99" s="29">
        <f t="shared" si="38"/>
        <v>1</v>
      </c>
      <c r="M99" s="29">
        <f t="shared" ca="1" si="41"/>
        <v>1</v>
      </c>
      <c r="N99" s="9"/>
      <c r="O99" s="9"/>
      <c r="P99" s="7"/>
      <c r="Q99" s="7"/>
      <c r="T99" s="20">
        <v>0</v>
      </c>
      <c r="U99" s="31">
        <f t="shared" si="42"/>
        <v>-1810</v>
      </c>
      <c r="V99" s="27">
        <f t="shared" si="43"/>
        <v>-1810</v>
      </c>
      <c r="W99" s="27"/>
      <c r="X99" s="27">
        <f t="shared" si="44"/>
        <v>1989.6328157784305</v>
      </c>
      <c r="Y99" s="27">
        <f t="shared" si="45"/>
        <v>179.63281577843054</v>
      </c>
      <c r="Z99" s="27">
        <f t="shared" si="46"/>
        <v>180</v>
      </c>
      <c r="AA99" s="17">
        <f t="shared" si="47"/>
        <v>180</v>
      </c>
      <c r="AB99" s="24">
        <f t="shared" si="48"/>
        <v>1990</v>
      </c>
    </row>
    <row r="100" spans="1:28" ht="15" customHeight="1" x14ac:dyDescent="0.25">
      <c r="A100" s="28">
        <v>742</v>
      </c>
      <c r="B100" s="28">
        <v>1800</v>
      </c>
      <c r="C100" s="25">
        <v>0</v>
      </c>
      <c r="D100" s="25">
        <v>272.63</v>
      </c>
      <c r="E100" s="25">
        <v>212.5</v>
      </c>
      <c r="F100" s="25">
        <v>0</v>
      </c>
      <c r="G100" s="25">
        <f t="shared" si="39"/>
        <v>60.48936170212766</v>
      </c>
      <c r="H100" s="25">
        <v>0</v>
      </c>
      <c r="I100" s="25">
        <f t="shared" si="40"/>
        <v>37.978723404255319</v>
      </c>
      <c r="J100" s="29">
        <f t="shared" si="49"/>
        <v>1</v>
      </c>
      <c r="K100" s="29">
        <f t="shared" si="50"/>
        <v>1</v>
      </c>
      <c r="L100" s="29">
        <f t="shared" si="38"/>
        <v>1</v>
      </c>
      <c r="M100" s="29">
        <f t="shared" ca="1" si="41"/>
        <v>1</v>
      </c>
      <c r="N100" s="9"/>
      <c r="O100" s="9"/>
      <c r="P100" s="7"/>
      <c r="Q100" s="7"/>
      <c r="T100" s="20">
        <v>0</v>
      </c>
      <c r="U100" s="31">
        <f t="shared" si="42"/>
        <v>-1800</v>
      </c>
      <c r="V100" s="27">
        <f t="shared" si="43"/>
        <v>-1800</v>
      </c>
      <c r="W100" s="27"/>
      <c r="X100" s="27">
        <f t="shared" si="44"/>
        <v>1978.6403692824169</v>
      </c>
      <c r="Y100" s="27">
        <f t="shared" si="45"/>
        <v>178.64036928241694</v>
      </c>
      <c r="Z100" s="27">
        <f t="shared" si="46"/>
        <v>179</v>
      </c>
      <c r="AA100" s="17">
        <f t="shared" si="47"/>
        <v>179</v>
      </c>
      <c r="AB100" s="24">
        <f t="shared" si="48"/>
        <v>1979</v>
      </c>
    </row>
    <row r="101" spans="1:28" ht="15" customHeight="1" x14ac:dyDescent="0.25">
      <c r="A101" s="28">
        <v>708</v>
      </c>
      <c r="B101" s="28">
        <v>1800</v>
      </c>
      <c r="C101" s="25">
        <v>3.15</v>
      </c>
      <c r="D101" s="25">
        <v>272.52</v>
      </c>
      <c r="E101" s="25">
        <v>212.5</v>
      </c>
      <c r="F101" s="25">
        <v>0</v>
      </c>
      <c r="G101" s="25">
        <f t="shared" si="39"/>
        <v>59.9375</v>
      </c>
      <c r="H101" s="25">
        <v>0</v>
      </c>
      <c r="I101" s="25">
        <f t="shared" si="40"/>
        <v>37.1875</v>
      </c>
      <c r="J101" s="29">
        <f t="shared" si="49"/>
        <v>1</v>
      </c>
      <c r="K101" s="29">
        <f t="shared" si="50"/>
        <v>1</v>
      </c>
      <c r="L101" s="29">
        <f t="shared" si="38"/>
        <v>1</v>
      </c>
      <c r="M101" s="29">
        <f t="shared" ca="1" si="41"/>
        <v>0</v>
      </c>
      <c r="N101" s="9"/>
      <c r="O101" s="9"/>
      <c r="P101" s="7"/>
      <c r="Q101" s="7"/>
      <c r="T101" s="20">
        <v>0</v>
      </c>
      <c r="U101" s="31">
        <f t="shared" si="42"/>
        <v>-1800</v>
      </c>
      <c r="V101" s="27">
        <f t="shared" si="43"/>
        <v>-1800</v>
      </c>
      <c r="W101" s="27"/>
      <c r="X101" s="27">
        <f t="shared" si="44"/>
        <v>1978.6403692824169</v>
      </c>
      <c r="Y101" s="27">
        <f t="shared" si="45"/>
        <v>178.64036928241694</v>
      </c>
      <c r="Z101" s="27">
        <f t="shared" si="46"/>
        <v>179</v>
      </c>
      <c r="AA101" s="17">
        <f t="shared" si="47"/>
        <v>179</v>
      </c>
      <c r="AB101" s="24">
        <f t="shared" si="48"/>
        <v>1979</v>
      </c>
    </row>
    <row r="102" spans="1:28" ht="15" customHeight="1" x14ac:dyDescent="0.25">
      <c r="A102" s="28">
        <v>724</v>
      </c>
      <c r="B102" s="28">
        <v>1800</v>
      </c>
      <c r="C102" s="25">
        <v>3.22</v>
      </c>
      <c r="D102" s="25">
        <v>272.41000000000003</v>
      </c>
      <c r="E102" s="25">
        <v>212.5</v>
      </c>
      <c r="F102" s="25">
        <v>0</v>
      </c>
      <c r="G102" s="25">
        <f t="shared" si="39"/>
        <v>58.387755102040813</v>
      </c>
      <c r="H102" s="25">
        <v>0</v>
      </c>
      <c r="I102" s="25">
        <f t="shared" si="40"/>
        <v>36.428571428571431</v>
      </c>
      <c r="J102" s="29">
        <f t="shared" si="49"/>
        <v>1</v>
      </c>
      <c r="K102" s="29">
        <f t="shared" si="50"/>
        <v>1</v>
      </c>
      <c r="L102" s="29">
        <f t="shared" si="38"/>
        <v>1</v>
      </c>
      <c r="M102" s="29">
        <f t="shared" ca="1" si="41"/>
        <v>1</v>
      </c>
      <c r="N102" s="9"/>
      <c r="O102" s="9"/>
      <c r="P102" s="7"/>
      <c r="Q102" s="7"/>
      <c r="T102" s="20">
        <v>0</v>
      </c>
      <c r="U102" s="31">
        <f t="shared" si="42"/>
        <v>-1800</v>
      </c>
      <c r="V102" s="27">
        <f t="shared" si="43"/>
        <v>-1800</v>
      </c>
      <c r="W102" s="27"/>
      <c r="X102" s="27">
        <f t="shared" si="44"/>
        <v>1978.6403692824169</v>
      </c>
      <c r="Y102" s="27">
        <f t="shared" si="45"/>
        <v>178.64036928241694</v>
      </c>
      <c r="Z102" s="27">
        <f t="shared" si="46"/>
        <v>179</v>
      </c>
      <c r="AA102" s="17">
        <f t="shared" si="47"/>
        <v>179</v>
      </c>
      <c r="AB102" s="24">
        <f t="shared" si="48"/>
        <v>1979</v>
      </c>
    </row>
    <row r="103" spans="1:28" ht="15" customHeight="1" x14ac:dyDescent="0.25">
      <c r="A103" s="28">
        <v>741</v>
      </c>
      <c r="B103" s="28">
        <v>1800</v>
      </c>
      <c r="C103" s="25">
        <v>3.29</v>
      </c>
      <c r="D103" s="25">
        <v>272.31</v>
      </c>
      <c r="E103" s="25">
        <v>212.5</v>
      </c>
      <c r="F103" s="25">
        <v>0</v>
      </c>
      <c r="G103" s="25">
        <f t="shared" si="39"/>
        <v>56.88</v>
      </c>
      <c r="H103" s="25">
        <v>0</v>
      </c>
      <c r="I103" s="25">
        <f t="shared" si="40"/>
        <v>35.700000000000003</v>
      </c>
      <c r="J103" s="29">
        <f t="shared" si="49"/>
        <v>1</v>
      </c>
      <c r="K103" s="29">
        <f t="shared" si="50"/>
        <v>1</v>
      </c>
      <c r="L103" s="29">
        <f t="shared" ref="L103:L134" si="51">IF(OR(COUNTIF(K99:K103,1)=5,COUNTIF(K99:K103,-1)=5),1,0)</f>
        <v>1</v>
      </c>
      <c r="M103" s="29">
        <f t="shared" ca="1" si="41"/>
        <v>0</v>
      </c>
      <c r="N103" s="9"/>
      <c r="O103" s="9"/>
      <c r="P103" s="7"/>
      <c r="Q103" s="7"/>
      <c r="T103" s="20">
        <v>0</v>
      </c>
      <c r="U103" s="31">
        <f t="shared" si="42"/>
        <v>-1800</v>
      </c>
      <c r="V103" s="27">
        <f t="shared" si="43"/>
        <v>-1800</v>
      </c>
      <c r="W103" s="27"/>
      <c r="X103" s="27">
        <f t="shared" si="44"/>
        <v>1978.6403692824169</v>
      </c>
      <c r="Y103" s="27">
        <f t="shared" si="45"/>
        <v>178.64036928241694</v>
      </c>
      <c r="Z103" s="27">
        <f t="shared" si="46"/>
        <v>179</v>
      </c>
      <c r="AA103" s="17">
        <f t="shared" si="47"/>
        <v>179</v>
      </c>
      <c r="AB103" s="24">
        <f t="shared" si="48"/>
        <v>1979</v>
      </c>
    </row>
    <row r="104" spans="1:28" ht="15" customHeight="1" x14ac:dyDescent="0.25">
      <c r="A104" s="28">
        <v>758</v>
      </c>
      <c r="B104" s="28">
        <v>1800</v>
      </c>
      <c r="C104" s="25">
        <v>3.37</v>
      </c>
      <c r="D104" s="25">
        <v>272.2</v>
      </c>
      <c r="E104" s="25">
        <v>212.5</v>
      </c>
      <c r="F104" s="25">
        <v>0</v>
      </c>
      <c r="G104" s="25">
        <f t="shared" si="39"/>
        <v>55.431372549019606</v>
      </c>
      <c r="H104" s="25">
        <v>0</v>
      </c>
      <c r="I104" s="25">
        <f t="shared" si="40"/>
        <v>35</v>
      </c>
      <c r="J104" s="29">
        <f t="shared" si="49"/>
        <v>1</v>
      </c>
      <c r="K104" s="29">
        <f t="shared" si="50"/>
        <v>1</v>
      </c>
      <c r="L104" s="29">
        <f t="shared" si="51"/>
        <v>1</v>
      </c>
      <c r="M104" s="29">
        <f t="shared" ca="1" si="41"/>
        <v>0</v>
      </c>
      <c r="N104" s="9"/>
      <c r="O104" s="9"/>
      <c r="P104" s="7"/>
      <c r="Q104" s="7"/>
      <c r="T104" s="20">
        <v>0</v>
      </c>
      <c r="U104" s="31">
        <f t="shared" si="42"/>
        <v>-1800</v>
      </c>
      <c r="V104" s="27">
        <f t="shared" si="43"/>
        <v>-1800</v>
      </c>
      <c r="W104" s="27"/>
      <c r="X104" s="27">
        <f t="shared" si="44"/>
        <v>1978.6403692824169</v>
      </c>
      <c r="Y104" s="27">
        <f t="shared" si="45"/>
        <v>178.64036928241694</v>
      </c>
      <c r="Z104" s="27">
        <f t="shared" si="46"/>
        <v>179</v>
      </c>
      <c r="AA104" s="17">
        <f t="shared" si="47"/>
        <v>179</v>
      </c>
      <c r="AB104" s="24">
        <f t="shared" si="48"/>
        <v>1979</v>
      </c>
    </row>
    <row r="105" spans="1:28" ht="15" customHeight="1" x14ac:dyDescent="0.25">
      <c r="A105" s="28">
        <v>723</v>
      </c>
      <c r="B105" s="28">
        <v>1800</v>
      </c>
      <c r="C105" s="25">
        <v>3.21</v>
      </c>
      <c r="D105" s="25">
        <v>272.10000000000002</v>
      </c>
      <c r="E105" s="25">
        <v>212.5</v>
      </c>
      <c r="F105" s="25">
        <v>0</v>
      </c>
      <c r="G105" s="25">
        <f t="shared" si="39"/>
        <v>55.03846153846154</v>
      </c>
      <c r="H105" s="25">
        <v>0</v>
      </c>
      <c r="I105" s="25">
        <f t="shared" si="40"/>
        <v>34.32692307692308</v>
      </c>
      <c r="J105" s="29">
        <f t="shared" si="49"/>
        <v>1</v>
      </c>
      <c r="K105" s="29">
        <f t="shared" si="50"/>
        <v>1</v>
      </c>
      <c r="L105" s="29">
        <f t="shared" si="51"/>
        <v>1</v>
      </c>
      <c r="M105" s="29">
        <f t="shared" ca="1" si="41"/>
        <v>0</v>
      </c>
      <c r="N105" s="9"/>
      <c r="O105" s="9"/>
      <c r="P105" s="7"/>
      <c r="Q105" s="7"/>
      <c r="T105" s="20">
        <v>0</v>
      </c>
      <c r="U105" s="31">
        <f t="shared" si="42"/>
        <v>-1800</v>
      </c>
      <c r="V105" s="27">
        <f t="shared" si="43"/>
        <v>-1800</v>
      </c>
      <c r="W105" s="27"/>
      <c r="X105" s="27">
        <f t="shared" si="44"/>
        <v>1978.6403692824169</v>
      </c>
      <c r="Y105" s="27">
        <f t="shared" si="45"/>
        <v>178.64036928241694</v>
      </c>
      <c r="Z105" s="27">
        <f t="shared" si="46"/>
        <v>179</v>
      </c>
      <c r="AA105" s="17">
        <f t="shared" si="47"/>
        <v>179</v>
      </c>
      <c r="AB105" s="24">
        <f t="shared" si="48"/>
        <v>1979</v>
      </c>
    </row>
    <row r="106" spans="1:28" ht="15" customHeight="1" x14ac:dyDescent="0.25">
      <c r="A106" s="28">
        <v>688</v>
      </c>
      <c r="B106" s="28">
        <v>1800</v>
      </c>
      <c r="C106" s="25">
        <v>3.06</v>
      </c>
      <c r="D106" s="25">
        <v>271.99</v>
      </c>
      <c r="E106" s="25">
        <v>212.5</v>
      </c>
      <c r="F106" s="25">
        <v>0</v>
      </c>
      <c r="G106" s="25">
        <f t="shared" si="39"/>
        <v>54.660377358490564</v>
      </c>
      <c r="H106" s="25">
        <v>0</v>
      </c>
      <c r="I106" s="25">
        <f t="shared" si="40"/>
        <v>33.679245283018865</v>
      </c>
      <c r="J106" s="29">
        <f t="shared" si="49"/>
        <v>1</v>
      </c>
      <c r="K106" s="29">
        <f t="shared" si="50"/>
        <v>1</v>
      </c>
      <c r="L106" s="29">
        <f t="shared" si="51"/>
        <v>1</v>
      </c>
      <c r="M106" s="29">
        <f t="shared" ca="1" si="41"/>
        <v>0</v>
      </c>
      <c r="N106" s="9"/>
      <c r="O106" s="9"/>
      <c r="P106" s="7"/>
      <c r="Q106" s="7"/>
      <c r="T106" s="20">
        <v>0</v>
      </c>
      <c r="U106" s="31">
        <f t="shared" si="42"/>
        <v>-1800</v>
      </c>
      <c r="V106" s="27">
        <f t="shared" si="43"/>
        <v>-1800</v>
      </c>
      <c r="W106" s="27"/>
      <c r="X106" s="27">
        <f t="shared" si="44"/>
        <v>1978.6403692824169</v>
      </c>
      <c r="Y106" s="27">
        <f t="shared" si="45"/>
        <v>178.64036928241694</v>
      </c>
      <c r="Z106" s="27">
        <f t="shared" si="46"/>
        <v>179</v>
      </c>
      <c r="AA106" s="17">
        <f t="shared" si="47"/>
        <v>179</v>
      </c>
      <c r="AB106" s="24">
        <f t="shared" si="48"/>
        <v>1979</v>
      </c>
    </row>
    <row r="107" spans="1:28" ht="15" customHeight="1" x14ac:dyDescent="0.25">
      <c r="A107" s="28">
        <v>656</v>
      </c>
      <c r="B107" s="28">
        <v>1800</v>
      </c>
      <c r="C107" s="25">
        <v>2.91</v>
      </c>
      <c r="D107" s="25">
        <v>271.87</v>
      </c>
      <c r="E107" s="25">
        <v>212.5</v>
      </c>
      <c r="F107" s="25">
        <v>0</v>
      </c>
      <c r="G107" s="25">
        <f t="shared" si="39"/>
        <v>54.24074074074074</v>
      </c>
      <c r="H107" s="25">
        <v>0</v>
      </c>
      <c r="I107" s="25">
        <f t="shared" si="40"/>
        <v>33.055555555555557</v>
      </c>
      <c r="J107" s="29">
        <f t="shared" si="49"/>
        <v>1</v>
      </c>
      <c r="K107" s="29">
        <f t="shared" si="50"/>
        <v>1</v>
      </c>
      <c r="L107" s="29">
        <f t="shared" si="51"/>
        <v>1</v>
      </c>
      <c r="M107" s="29">
        <f t="shared" ca="1" si="41"/>
        <v>1</v>
      </c>
      <c r="N107" s="9"/>
      <c r="O107" s="9"/>
      <c r="P107" s="7"/>
      <c r="Q107" s="7"/>
      <c r="T107" s="20">
        <v>0</v>
      </c>
      <c r="U107" s="31">
        <f t="shared" si="42"/>
        <v>-1800</v>
      </c>
      <c r="V107" s="27">
        <f t="shared" si="43"/>
        <v>-1800</v>
      </c>
      <c r="W107" s="27"/>
      <c r="X107" s="27">
        <f t="shared" si="44"/>
        <v>1978.6403692824169</v>
      </c>
      <c r="Y107" s="27">
        <f t="shared" si="45"/>
        <v>178.64036928241694</v>
      </c>
      <c r="Z107" s="27">
        <f t="shared" si="46"/>
        <v>179</v>
      </c>
      <c r="AA107" s="17">
        <f t="shared" si="47"/>
        <v>179</v>
      </c>
      <c r="AB107" s="24">
        <f t="shared" si="48"/>
        <v>1979</v>
      </c>
    </row>
    <row r="108" spans="1:28" ht="15" customHeight="1" x14ac:dyDescent="0.25">
      <c r="A108" s="28">
        <v>602</v>
      </c>
      <c r="B108" s="28">
        <v>1800</v>
      </c>
      <c r="C108" s="25">
        <v>2.67</v>
      </c>
      <c r="D108" s="25">
        <v>271.75</v>
      </c>
      <c r="E108" s="25">
        <v>212.5</v>
      </c>
      <c r="F108" s="25">
        <v>0</v>
      </c>
      <c r="G108" s="25">
        <f t="shared" si="39"/>
        <v>54.236363636363635</v>
      </c>
      <c r="H108" s="25">
        <v>0</v>
      </c>
      <c r="I108" s="25">
        <f t="shared" si="40"/>
        <v>32.454545454545453</v>
      </c>
      <c r="J108" s="29">
        <f t="shared" si="49"/>
        <v>1</v>
      </c>
      <c r="K108" s="29">
        <f t="shared" si="50"/>
        <v>1</v>
      </c>
      <c r="L108" s="29">
        <f t="shared" si="51"/>
        <v>1</v>
      </c>
      <c r="M108" s="29">
        <f t="shared" ca="1" si="41"/>
        <v>1</v>
      </c>
      <c r="N108" s="9"/>
      <c r="O108" s="9"/>
      <c r="P108" s="7"/>
      <c r="Q108" s="7"/>
      <c r="T108" s="20">
        <v>0</v>
      </c>
      <c r="U108" s="31">
        <f t="shared" si="42"/>
        <v>-1800</v>
      </c>
      <c r="V108" s="27">
        <f t="shared" si="43"/>
        <v>-1800</v>
      </c>
      <c r="W108" s="27"/>
      <c r="X108" s="27">
        <f t="shared" si="44"/>
        <v>1978.6403692824169</v>
      </c>
      <c r="Y108" s="27">
        <f t="shared" si="45"/>
        <v>178.64036928241694</v>
      </c>
      <c r="Z108" s="27">
        <f t="shared" si="46"/>
        <v>179</v>
      </c>
      <c r="AA108" s="17">
        <f t="shared" si="47"/>
        <v>179</v>
      </c>
      <c r="AB108" s="24">
        <f t="shared" si="48"/>
        <v>1979</v>
      </c>
    </row>
    <row r="109" spans="1:28" ht="15" customHeight="1" x14ac:dyDescent="0.25">
      <c r="A109" s="28">
        <v>548</v>
      </c>
      <c r="B109" s="28">
        <v>1800</v>
      </c>
      <c r="C109" s="25">
        <v>0</v>
      </c>
      <c r="D109" s="25">
        <v>271.63</v>
      </c>
      <c r="E109" s="25">
        <v>212.5</v>
      </c>
      <c r="F109" s="25">
        <v>0</v>
      </c>
      <c r="G109" s="25">
        <f t="shared" si="39"/>
        <v>54.232142857142854</v>
      </c>
      <c r="H109" s="25">
        <v>0</v>
      </c>
      <c r="I109" s="25">
        <f t="shared" si="40"/>
        <v>31.875</v>
      </c>
      <c r="J109" s="29">
        <f t="shared" si="49"/>
        <v>1</v>
      </c>
      <c r="K109" s="29">
        <f t="shared" si="50"/>
        <v>1</v>
      </c>
      <c r="L109" s="29">
        <f t="shared" si="51"/>
        <v>1</v>
      </c>
      <c r="M109" s="29">
        <f t="shared" ca="1" si="41"/>
        <v>1</v>
      </c>
      <c r="N109" s="9"/>
      <c r="O109" s="9"/>
      <c r="P109" s="7"/>
      <c r="Q109" s="7"/>
      <c r="T109" s="20">
        <v>0</v>
      </c>
      <c r="U109" s="31">
        <f t="shared" si="42"/>
        <v>-1800</v>
      </c>
      <c r="V109" s="27">
        <f t="shared" si="43"/>
        <v>-1800</v>
      </c>
      <c r="W109" s="27"/>
      <c r="X109" s="27">
        <f t="shared" si="44"/>
        <v>1978.6403692824169</v>
      </c>
      <c r="Y109" s="27">
        <f t="shared" si="45"/>
        <v>178.64036928241694</v>
      </c>
      <c r="Z109" s="27">
        <f t="shared" si="46"/>
        <v>179</v>
      </c>
      <c r="AA109" s="17">
        <f t="shared" si="47"/>
        <v>179</v>
      </c>
      <c r="AB109" s="24">
        <f t="shared" si="48"/>
        <v>1979</v>
      </c>
    </row>
    <row r="110" spans="1:28" ht="15" customHeight="1" x14ac:dyDescent="0.25">
      <c r="A110" s="28">
        <v>495</v>
      </c>
      <c r="B110" s="28">
        <v>1790</v>
      </c>
      <c r="C110" s="25">
        <v>0</v>
      </c>
      <c r="D110" s="25">
        <v>271.5</v>
      </c>
      <c r="E110" s="25">
        <v>212.5</v>
      </c>
      <c r="F110" s="25">
        <v>0</v>
      </c>
      <c r="G110" s="25">
        <f t="shared" si="39"/>
        <v>54.210526315789473</v>
      </c>
      <c r="H110" s="25">
        <v>0</v>
      </c>
      <c r="I110" s="25">
        <f t="shared" si="40"/>
        <v>31.491228070175438</v>
      </c>
      <c r="J110" s="29">
        <f t="shared" si="49"/>
        <v>1</v>
      </c>
      <c r="K110" s="29">
        <f t="shared" si="50"/>
        <v>1</v>
      </c>
      <c r="L110" s="29">
        <f t="shared" si="51"/>
        <v>1</v>
      </c>
      <c r="M110" s="29">
        <f t="shared" ca="1" si="41"/>
        <v>0</v>
      </c>
      <c r="N110" s="9"/>
      <c r="O110" s="9"/>
      <c r="P110" s="7"/>
      <c r="Q110" s="7"/>
      <c r="T110" s="20">
        <v>0</v>
      </c>
      <c r="U110" s="31">
        <f t="shared" si="42"/>
        <v>-1790</v>
      </c>
      <c r="V110" s="27">
        <f t="shared" si="43"/>
        <v>-1790</v>
      </c>
      <c r="W110" s="27"/>
      <c r="X110" s="27">
        <f t="shared" si="44"/>
        <v>1967.6479227864038</v>
      </c>
      <c r="Y110" s="27">
        <f t="shared" si="45"/>
        <v>177.6479227864038</v>
      </c>
      <c r="Z110" s="27">
        <f t="shared" si="46"/>
        <v>178</v>
      </c>
      <c r="AA110" s="17">
        <f t="shared" si="47"/>
        <v>178</v>
      </c>
      <c r="AB110" s="24">
        <f t="shared" si="48"/>
        <v>1968</v>
      </c>
    </row>
    <row r="111" spans="1:28" ht="15" customHeight="1" x14ac:dyDescent="0.25">
      <c r="A111" s="28"/>
      <c r="B111" s="28"/>
      <c r="C111" s="25"/>
      <c r="D111" s="25"/>
      <c r="E111" s="25"/>
      <c r="F111" s="25"/>
      <c r="G111" s="25"/>
      <c r="H111" s="25"/>
      <c r="I111" s="25"/>
      <c r="J111" s="29"/>
      <c r="K111" s="29"/>
      <c r="L111" s="29"/>
      <c r="M111" s="29"/>
      <c r="N111" s="9"/>
      <c r="O111" s="9"/>
      <c r="P111" s="7"/>
      <c r="Q111" s="7"/>
      <c r="U111" s="31"/>
      <c r="V111" s="27"/>
      <c r="W111" s="27"/>
      <c r="X111" s="27"/>
      <c r="Y111" s="27"/>
      <c r="Z111" s="27"/>
      <c r="AA111" s="17"/>
    </row>
    <row r="112" spans="1:28" ht="15" customHeight="1" x14ac:dyDescent="0.25">
      <c r="A112" s="28"/>
      <c r="B112" s="28"/>
      <c r="C112" s="25"/>
      <c r="D112" s="25"/>
      <c r="E112" s="25"/>
      <c r="F112" s="25"/>
      <c r="G112" s="25"/>
      <c r="H112" s="25"/>
      <c r="I112" s="25"/>
      <c r="J112" s="29"/>
      <c r="K112" s="29"/>
      <c r="L112" s="29"/>
      <c r="M112" s="29"/>
      <c r="N112" s="9"/>
      <c r="O112" s="9"/>
      <c r="P112" s="7"/>
      <c r="Q112" s="7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5">
      <c r="A113" s="28"/>
      <c r="B113" s="28"/>
      <c r="C113" s="25"/>
      <c r="D113" s="25"/>
      <c r="E113" s="25"/>
      <c r="F113" s="25"/>
      <c r="G113" s="25"/>
      <c r="H113" s="25"/>
      <c r="I113" s="25"/>
      <c r="J113" s="29"/>
      <c r="K113" s="29"/>
      <c r="L113" s="29"/>
      <c r="M113" s="29"/>
      <c r="N113" s="9"/>
      <c r="O113" s="9"/>
      <c r="P113" s="7"/>
      <c r="Q113" s="7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5">
      <c r="A114" s="28"/>
      <c r="B114" s="28"/>
      <c r="C114" s="25"/>
      <c r="D114" s="25"/>
      <c r="E114" s="25"/>
      <c r="F114" s="25"/>
      <c r="G114" s="25"/>
      <c r="H114" s="25"/>
      <c r="I114" s="25"/>
      <c r="J114" s="29"/>
      <c r="K114" s="29"/>
      <c r="L114" s="29"/>
      <c r="M114" s="29"/>
      <c r="N114" s="9"/>
      <c r="O114" s="9"/>
      <c r="P114" s="7"/>
      <c r="Q114" s="7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5">
      <c r="A115" s="28"/>
      <c r="B115" s="28"/>
      <c r="C115" s="25"/>
      <c r="D115" s="25"/>
      <c r="E115" s="25"/>
      <c r="F115" s="25"/>
      <c r="G115" s="25"/>
      <c r="H115" s="25"/>
      <c r="I115" s="25"/>
      <c r="J115" s="29"/>
      <c r="K115" s="29"/>
      <c r="L115" s="29"/>
      <c r="M115" s="29"/>
      <c r="N115" s="9"/>
      <c r="O115" s="9"/>
      <c r="P115" s="7"/>
      <c r="Q115" s="7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28"/>
      <c r="B116" s="28"/>
      <c r="C116" s="25"/>
      <c r="D116" s="25"/>
      <c r="E116" s="25"/>
      <c r="F116" s="25"/>
      <c r="G116" s="25"/>
      <c r="H116" s="25"/>
      <c r="I116" s="25"/>
      <c r="J116" s="29"/>
      <c r="K116" s="29"/>
      <c r="L116" s="29"/>
      <c r="M116" s="29"/>
      <c r="N116" s="9"/>
      <c r="O116" s="9"/>
      <c r="P116" s="7"/>
      <c r="Q116" s="7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5">
      <c r="A117" s="28"/>
      <c r="B117" s="28"/>
      <c r="C117" s="25"/>
      <c r="D117" s="25"/>
      <c r="E117" s="25"/>
      <c r="F117" s="25"/>
      <c r="G117" s="25"/>
      <c r="H117" s="25"/>
      <c r="I117" s="25"/>
      <c r="J117" s="29"/>
      <c r="K117" s="29"/>
      <c r="L117" s="29"/>
      <c r="M117" s="29"/>
      <c r="N117" s="9"/>
      <c r="O117" s="9"/>
      <c r="P117" s="7"/>
      <c r="Q117" s="7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5">
      <c r="A118" s="28"/>
      <c r="B118" s="28"/>
      <c r="C118" s="25"/>
      <c r="D118" s="25"/>
      <c r="E118" s="25"/>
      <c r="F118" s="25"/>
      <c r="G118" s="25"/>
      <c r="H118" s="25"/>
      <c r="I118" s="25"/>
      <c r="J118" s="29"/>
      <c r="K118" s="29"/>
      <c r="L118" s="29"/>
      <c r="M118" s="29"/>
      <c r="N118" s="9"/>
      <c r="O118" s="9"/>
      <c r="P118" s="7"/>
      <c r="Q118" s="7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5">
      <c r="A119" s="28"/>
      <c r="B119" s="28"/>
      <c r="C119" s="25"/>
      <c r="D119" s="25"/>
      <c r="E119" s="25"/>
      <c r="F119" s="25"/>
      <c r="G119" s="25"/>
      <c r="H119" s="25"/>
      <c r="I119" s="25"/>
      <c r="J119" s="29"/>
      <c r="K119" s="29"/>
      <c r="L119" s="29"/>
      <c r="M119" s="29"/>
      <c r="N119" s="9"/>
      <c r="O119" s="9"/>
      <c r="P119" s="7"/>
      <c r="Q119" s="7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5">
      <c r="A120" s="28"/>
      <c r="B120" s="28"/>
      <c r="C120" s="25"/>
      <c r="D120" s="25"/>
      <c r="E120" s="25"/>
      <c r="F120" s="25"/>
      <c r="G120" s="25"/>
      <c r="H120" s="25"/>
      <c r="I120" s="25"/>
      <c r="J120" s="29"/>
      <c r="K120" s="29"/>
      <c r="L120" s="29"/>
      <c r="M120" s="29"/>
      <c r="N120" s="9"/>
      <c r="O120" s="9"/>
      <c r="P120" s="7"/>
      <c r="Q120" s="7"/>
      <c r="U120" s="31"/>
      <c r="V120" s="27"/>
      <c r="W120" s="27"/>
      <c r="X120" s="27"/>
      <c r="Y120" s="27"/>
      <c r="Z120" s="27"/>
      <c r="AA120" s="17"/>
    </row>
    <row r="121" spans="1:27" ht="15" customHeight="1" x14ac:dyDescent="0.25">
      <c r="A121" s="28"/>
      <c r="B121" s="28"/>
      <c r="C121" s="25"/>
      <c r="D121" s="25"/>
      <c r="E121" s="25"/>
      <c r="F121" s="25"/>
      <c r="G121" s="25"/>
      <c r="H121" s="25"/>
      <c r="I121" s="25"/>
      <c r="J121" s="29"/>
      <c r="K121" s="29"/>
      <c r="L121" s="29"/>
      <c r="M121" s="29"/>
      <c r="N121" s="9"/>
      <c r="O121" s="9"/>
      <c r="P121" s="7"/>
      <c r="Q121" s="7"/>
      <c r="U121" s="31"/>
      <c r="V121" s="27"/>
      <c r="W121" s="27"/>
      <c r="X121" s="27"/>
      <c r="Y121" s="27"/>
      <c r="Z121" s="27"/>
      <c r="AA121" s="17"/>
    </row>
    <row r="122" spans="1:27" ht="15" customHeight="1" x14ac:dyDescent="0.25">
      <c r="A122" s="28"/>
      <c r="B122" s="28"/>
      <c r="C122" s="25"/>
      <c r="D122" s="25"/>
      <c r="E122" s="25"/>
      <c r="F122" s="25"/>
      <c r="G122" s="25"/>
      <c r="H122" s="25"/>
      <c r="I122" s="25"/>
      <c r="J122" s="29"/>
      <c r="K122" s="29"/>
      <c r="L122" s="29"/>
      <c r="M122" s="29"/>
      <c r="N122" s="9"/>
      <c r="O122" s="9"/>
      <c r="P122" s="7"/>
      <c r="Q122" s="7"/>
      <c r="U122" s="31"/>
      <c r="V122" s="27"/>
      <c r="W122" s="27"/>
      <c r="X122" s="27"/>
      <c r="Y122" s="27"/>
      <c r="Z122" s="27"/>
      <c r="AA122" s="17"/>
    </row>
    <row r="123" spans="1:27" ht="15" customHeight="1" x14ac:dyDescent="0.25">
      <c r="A123" s="28"/>
      <c r="B123" s="28"/>
      <c r="C123" s="25"/>
      <c r="D123" s="25"/>
      <c r="E123" s="25"/>
      <c r="F123" s="25"/>
      <c r="G123" s="25"/>
      <c r="H123" s="25"/>
      <c r="I123" s="25"/>
      <c r="J123" s="29"/>
      <c r="K123" s="29"/>
      <c r="L123" s="29"/>
      <c r="M123" s="29"/>
      <c r="N123" s="9"/>
      <c r="O123" s="9"/>
      <c r="P123" s="7"/>
      <c r="Q123" s="7"/>
      <c r="U123" s="31"/>
      <c r="V123" s="27"/>
      <c r="W123" s="27"/>
      <c r="X123" s="27"/>
      <c r="Y123" s="27"/>
      <c r="Z123" s="27"/>
      <c r="AA123" s="17"/>
    </row>
    <row r="124" spans="1:27" ht="15" customHeight="1" x14ac:dyDescent="0.25">
      <c r="A124" s="28"/>
      <c r="B124" s="28"/>
      <c r="C124" s="25"/>
      <c r="D124" s="25"/>
      <c r="E124" s="25"/>
      <c r="F124" s="25"/>
      <c r="G124" s="25"/>
      <c r="H124" s="25"/>
      <c r="I124" s="25"/>
      <c r="J124" s="29"/>
      <c r="K124" s="29"/>
      <c r="L124" s="29"/>
      <c r="M124" s="29"/>
      <c r="N124" s="9"/>
      <c r="O124" s="9"/>
      <c r="P124" s="7"/>
      <c r="Q124" s="7"/>
      <c r="U124" s="31"/>
      <c r="V124" s="27"/>
      <c r="W124" s="27"/>
      <c r="X124" s="27"/>
      <c r="Y124" s="27"/>
      <c r="Z124" s="27"/>
      <c r="AA124" s="17"/>
    </row>
    <row r="125" spans="1:27" ht="15" customHeight="1" x14ac:dyDescent="0.25">
      <c r="A125" s="28"/>
      <c r="B125" s="28"/>
      <c r="C125" s="25"/>
      <c r="D125" s="25"/>
      <c r="E125" s="25"/>
      <c r="F125" s="25"/>
      <c r="G125" s="25"/>
      <c r="H125" s="25"/>
      <c r="I125" s="25"/>
      <c r="J125" s="29"/>
      <c r="K125" s="29"/>
      <c r="L125" s="29"/>
      <c r="M125" s="29"/>
      <c r="N125" s="9"/>
      <c r="O125" s="9"/>
      <c r="P125" s="7"/>
      <c r="Q125" s="7"/>
      <c r="U125" s="31"/>
      <c r="V125" s="27"/>
      <c r="W125" s="27"/>
      <c r="X125" s="27"/>
      <c r="Y125" s="27"/>
      <c r="Z125" s="27"/>
      <c r="AA125" s="17"/>
    </row>
    <row r="126" spans="1:27" ht="15" customHeight="1" x14ac:dyDescent="0.25">
      <c r="A126" s="28"/>
      <c r="B126" s="28"/>
      <c r="C126" s="25"/>
      <c r="D126" s="25"/>
      <c r="E126" s="25"/>
      <c r="F126" s="25"/>
      <c r="G126" s="25"/>
      <c r="H126" s="25"/>
      <c r="I126" s="25"/>
      <c r="J126" s="29"/>
      <c r="K126" s="29"/>
      <c r="L126" s="29"/>
      <c r="M126" s="29"/>
      <c r="N126" s="7"/>
      <c r="O126" s="7"/>
      <c r="P126" s="7"/>
      <c r="Q126" s="7"/>
      <c r="U126" s="31"/>
      <c r="V126" s="27"/>
      <c r="W126" s="27"/>
      <c r="X126" s="27"/>
      <c r="Y126" s="27"/>
      <c r="Z126" s="27"/>
      <c r="AA126" s="17"/>
    </row>
    <row r="127" spans="1:27" ht="15" customHeight="1" x14ac:dyDescent="0.25">
      <c r="A127" s="28"/>
      <c r="B127" s="28"/>
      <c r="C127" s="25"/>
      <c r="D127" s="25"/>
      <c r="E127" s="25"/>
      <c r="F127" s="25"/>
      <c r="G127" s="25"/>
      <c r="H127" s="25"/>
      <c r="I127" s="25"/>
      <c r="J127" s="29"/>
      <c r="K127" s="29"/>
      <c r="L127" s="29"/>
      <c r="M127" s="29"/>
      <c r="N127" s="7"/>
      <c r="O127" s="7"/>
      <c r="P127" s="7"/>
      <c r="Q127" s="7"/>
      <c r="U127" s="31"/>
      <c r="V127" s="27"/>
      <c r="W127" s="27"/>
      <c r="X127" s="27"/>
      <c r="Y127" s="27"/>
      <c r="Z127" s="27"/>
      <c r="AA127" s="17"/>
    </row>
    <row r="128" spans="1:27" ht="15" customHeight="1" x14ac:dyDescent="0.25">
      <c r="A128" s="28"/>
      <c r="B128" s="28"/>
      <c r="C128" s="25"/>
      <c r="D128" s="25"/>
      <c r="E128" s="25"/>
      <c r="F128" s="25"/>
      <c r="G128" s="25"/>
      <c r="H128" s="25"/>
      <c r="I128" s="25"/>
      <c r="J128" s="29"/>
      <c r="K128" s="29"/>
      <c r="L128" s="29"/>
      <c r="M128" s="29"/>
      <c r="N128" s="7"/>
      <c r="O128" s="7"/>
      <c r="P128" s="7"/>
      <c r="Q128" s="7"/>
      <c r="U128" s="31"/>
      <c r="V128" s="27"/>
      <c r="W128" s="27"/>
      <c r="X128" s="27"/>
      <c r="Y128" s="27"/>
      <c r="Z128" s="27"/>
      <c r="AA128" s="17"/>
    </row>
    <row r="129" spans="1:27" ht="15" customHeight="1" x14ac:dyDescent="0.25">
      <c r="A129" s="28"/>
      <c r="B129" s="28"/>
      <c r="C129" s="25"/>
      <c r="D129" s="25"/>
      <c r="E129" s="25"/>
      <c r="F129" s="25"/>
      <c r="G129" s="25"/>
      <c r="H129" s="25"/>
      <c r="I129" s="25"/>
      <c r="J129" s="29"/>
      <c r="K129" s="29"/>
      <c r="L129" s="29"/>
      <c r="M129" s="29"/>
      <c r="N129" s="7"/>
      <c r="O129" s="7"/>
      <c r="P129" s="7"/>
      <c r="Q129" s="7"/>
      <c r="U129" s="31"/>
      <c r="V129" s="27"/>
      <c r="W129" s="27"/>
      <c r="X129" s="27"/>
      <c r="Y129" s="27"/>
      <c r="Z129" s="27"/>
      <c r="AA129" s="17"/>
    </row>
    <row r="130" spans="1:27" ht="15" customHeight="1" x14ac:dyDescent="0.25">
      <c r="A130" s="28"/>
      <c r="B130" s="28"/>
      <c r="C130" s="25"/>
      <c r="D130" s="25"/>
      <c r="E130" s="25"/>
      <c r="F130" s="25"/>
      <c r="G130" s="25"/>
      <c r="H130" s="25"/>
      <c r="I130" s="25"/>
      <c r="J130" s="29"/>
      <c r="K130" s="29"/>
      <c r="L130" s="29"/>
      <c r="M130" s="29"/>
      <c r="N130" s="7"/>
      <c r="O130" s="7"/>
      <c r="P130" s="7"/>
      <c r="Q130" s="7"/>
      <c r="U130" s="31"/>
      <c r="V130" s="27"/>
      <c r="W130" s="27"/>
      <c r="X130" s="27"/>
      <c r="Y130" s="27"/>
      <c r="Z130" s="27"/>
      <c r="AA130" s="17"/>
    </row>
    <row r="131" spans="1:27" ht="15" customHeight="1" x14ac:dyDescent="0.25">
      <c r="A131" s="28"/>
      <c r="B131" s="28"/>
      <c r="C131" s="25"/>
      <c r="D131" s="25"/>
      <c r="E131" s="25"/>
      <c r="F131" s="25"/>
      <c r="G131" s="25"/>
      <c r="H131" s="25"/>
      <c r="I131" s="25"/>
      <c r="J131" s="29"/>
      <c r="K131" s="29"/>
      <c r="L131" s="29"/>
      <c r="M131" s="29"/>
      <c r="N131" s="7"/>
      <c r="O131" s="7"/>
      <c r="P131" s="7"/>
      <c r="Q131" s="7"/>
      <c r="U131" s="31"/>
      <c r="V131" s="27"/>
      <c r="W131" s="27"/>
      <c r="X131" s="27"/>
      <c r="Y131" s="27"/>
      <c r="Z131" s="27"/>
      <c r="AA131" s="17"/>
    </row>
    <row r="132" spans="1:27" ht="15" customHeight="1" x14ac:dyDescent="0.25">
      <c r="A132" s="28"/>
      <c r="B132" s="28"/>
      <c r="C132" s="25"/>
      <c r="D132" s="25"/>
      <c r="E132" s="25"/>
      <c r="F132" s="25"/>
      <c r="G132" s="25"/>
      <c r="H132" s="25"/>
      <c r="I132" s="25"/>
      <c r="J132" s="29"/>
      <c r="K132" s="29"/>
      <c r="L132" s="29"/>
      <c r="M132" s="29"/>
      <c r="N132" s="7"/>
      <c r="O132" s="7"/>
      <c r="P132" s="7"/>
      <c r="Q132" s="7"/>
      <c r="U132" s="31"/>
      <c r="V132" s="27"/>
      <c r="W132" s="27"/>
      <c r="X132" s="27"/>
      <c r="Y132" s="27"/>
      <c r="Z132" s="27"/>
      <c r="AA132" s="17"/>
    </row>
    <row r="133" spans="1:27" ht="15" customHeight="1" x14ac:dyDescent="0.25">
      <c r="A133" s="28"/>
      <c r="B133" s="28"/>
      <c r="C133" s="25"/>
      <c r="D133" s="25"/>
      <c r="E133" s="25"/>
      <c r="F133" s="25"/>
      <c r="G133" s="25"/>
      <c r="H133" s="25"/>
      <c r="I133" s="25"/>
      <c r="J133" s="29"/>
      <c r="K133" s="29"/>
      <c r="L133" s="29"/>
      <c r="M133" s="29"/>
      <c r="N133" s="7"/>
      <c r="O133" s="7"/>
      <c r="P133" s="7"/>
      <c r="Q133" s="7"/>
      <c r="U133" s="31"/>
      <c r="V133" s="27"/>
      <c r="W133" s="27"/>
      <c r="X133" s="27"/>
      <c r="Y133" s="27"/>
      <c r="Z133" s="27"/>
      <c r="AA133" s="17"/>
    </row>
    <row r="134" spans="1:27" ht="15" customHeight="1" x14ac:dyDescent="0.25">
      <c r="A134" s="28"/>
      <c r="B134" s="28"/>
      <c r="C134" s="25"/>
      <c r="D134" s="25"/>
      <c r="E134" s="25"/>
      <c r="F134" s="25"/>
      <c r="G134" s="25"/>
      <c r="H134" s="25"/>
      <c r="I134" s="25"/>
      <c r="J134" s="29"/>
      <c r="K134" s="29"/>
      <c r="L134" s="29"/>
      <c r="M134" s="29"/>
      <c r="N134" s="7"/>
      <c r="O134" s="7"/>
      <c r="P134" s="7"/>
      <c r="Q134" s="7"/>
      <c r="U134" s="31"/>
      <c r="V134" s="27"/>
      <c r="W134" s="27"/>
      <c r="X134" s="27"/>
      <c r="Y134" s="27"/>
      <c r="Z134" s="27"/>
      <c r="AA134" s="17"/>
    </row>
    <row r="135" spans="1:27" ht="15" customHeight="1" x14ac:dyDescent="0.2">
      <c r="A135" s="28"/>
      <c r="B135" s="28"/>
      <c r="C135" s="25"/>
      <c r="D135" s="25"/>
      <c r="E135" s="25"/>
      <c r="F135" s="25"/>
      <c r="G135" s="25"/>
      <c r="H135" s="25"/>
      <c r="I135" s="25"/>
      <c r="J135" s="29"/>
      <c r="K135" s="29"/>
      <c r="L135" s="29"/>
      <c r="M135" s="29"/>
      <c r="U135" s="31"/>
      <c r="V135" s="27"/>
      <c r="W135" s="27"/>
      <c r="X135" s="27"/>
      <c r="Y135" s="27"/>
      <c r="Z135" s="27"/>
      <c r="AA135" s="17"/>
    </row>
    <row r="136" spans="1:27" ht="15" customHeight="1" x14ac:dyDescent="0.2">
      <c r="A136" s="28"/>
      <c r="B136" s="28"/>
      <c r="C136" s="25"/>
      <c r="D136" s="25"/>
      <c r="E136" s="25"/>
      <c r="F136" s="25"/>
      <c r="G136" s="25"/>
      <c r="H136" s="25"/>
      <c r="I136" s="25"/>
      <c r="J136" s="29"/>
      <c r="K136" s="29"/>
      <c r="L136" s="29"/>
      <c r="M136" s="29"/>
      <c r="U136" s="31"/>
      <c r="V136" s="27"/>
      <c r="W136" s="27"/>
      <c r="X136" s="27"/>
      <c r="Y136" s="27"/>
      <c r="Z136" s="27"/>
      <c r="AA136" s="17"/>
    </row>
    <row r="137" spans="1:27" ht="15" customHeight="1" x14ac:dyDescent="0.2">
      <c r="A137" s="28"/>
      <c r="B137" s="28"/>
      <c r="C137" s="25"/>
      <c r="D137" s="25"/>
      <c r="E137" s="25"/>
      <c r="F137" s="25"/>
      <c r="G137" s="25"/>
      <c r="H137" s="25"/>
      <c r="I137" s="25"/>
      <c r="J137" s="29"/>
      <c r="K137" s="29"/>
      <c r="L137" s="29"/>
      <c r="M137" s="29"/>
      <c r="U137" s="31"/>
      <c r="V137" s="27"/>
      <c r="W137" s="27"/>
      <c r="X137" s="27"/>
      <c r="Y137" s="27"/>
      <c r="Z137" s="27"/>
      <c r="AA137" s="17"/>
    </row>
    <row r="138" spans="1:27" ht="15" customHeight="1" x14ac:dyDescent="0.2">
      <c r="A138" s="28"/>
      <c r="B138" s="28"/>
      <c r="C138" s="25"/>
      <c r="D138" s="25"/>
      <c r="E138" s="25"/>
      <c r="F138" s="25"/>
      <c r="G138" s="25"/>
      <c r="H138" s="25"/>
      <c r="I138" s="25"/>
      <c r="J138" s="29"/>
      <c r="K138" s="29"/>
      <c r="L138" s="29"/>
      <c r="M138" s="29"/>
      <c r="U138" s="31"/>
      <c r="V138" s="27"/>
      <c r="W138" s="27"/>
      <c r="X138" s="27"/>
      <c r="Y138" s="27"/>
      <c r="Z138" s="27"/>
      <c r="AA138" s="17"/>
    </row>
    <row r="139" spans="1:27" ht="15" customHeight="1" x14ac:dyDescent="0.2">
      <c r="A139" s="28"/>
      <c r="B139" s="28"/>
      <c r="C139" s="25"/>
      <c r="D139" s="25"/>
      <c r="E139" s="25"/>
      <c r="F139" s="25"/>
      <c r="G139" s="25"/>
      <c r="H139" s="25"/>
      <c r="I139" s="25"/>
      <c r="J139" s="29"/>
      <c r="K139" s="29"/>
      <c r="L139" s="29"/>
      <c r="M139" s="29"/>
      <c r="U139" s="31"/>
      <c r="V139" s="27"/>
      <c r="W139" s="27"/>
      <c r="X139" s="27"/>
      <c r="Y139" s="27"/>
      <c r="Z139" s="27"/>
      <c r="AA139" s="17"/>
    </row>
    <row r="140" spans="1:27" ht="15" customHeight="1" x14ac:dyDescent="0.2">
      <c r="A140" s="28"/>
      <c r="B140" s="28"/>
      <c r="C140" s="25"/>
      <c r="D140" s="25"/>
      <c r="E140" s="25"/>
      <c r="F140" s="25"/>
      <c r="G140" s="25"/>
      <c r="H140" s="25"/>
      <c r="I140" s="25"/>
      <c r="J140" s="29"/>
      <c r="K140" s="29"/>
      <c r="L140" s="29"/>
      <c r="M140" s="29"/>
      <c r="U140" s="31"/>
      <c r="V140" s="27"/>
      <c r="W140" s="27"/>
      <c r="X140" s="27"/>
      <c r="Y140" s="27"/>
      <c r="Z140" s="27"/>
      <c r="AA140" s="17"/>
    </row>
    <row r="141" spans="1:27" ht="15" customHeight="1" x14ac:dyDescent="0.2">
      <c r="A141" s="28"/>
      <c r="B141" s="28"/>
      <c r="C141" s="25"/>
      <c r="D141" s="25"/>
      <c r="E141" s="25"/>
      <c r="F141" s="25"/>
      <c r="G141" s="25"/>
      <c r="H141" s="25"/>
      <c r="I141" s="25"/>
      <c r="J141" s="29"/>
      <c r="K141" s="29"/>
      <c r="L141" s="29"/>
      <c r="M141" s="29"/>
      <c r="U141" s="31"/>
      <c r="V141" s="27"/>
      <c r="W141" s="27"/>
      <c r="X141" s="27"/>
      <c r="Y141" s="27"/>
      <c r="Z141" s="27"/>
      <c r="AA141" s="17"/>
    </row>
    <row r="142" spans="1:27" ht="15" customHeight="1" x14ac:dyDescent="0.2">
      <c r="A142" s="28"/>
      <c r="B142" s="28"/>
      <c r="C142" s="25"/>
      <c r="D142" s="25"/>
      <c r="E142" s="25"/>
      <c r="F142" s="25"/>
      <c r="G142" s="25"/>
      <c r="H142" s="25"/>
      <c r="I142" s="25"/>
      <c r="J142" s="29"/>
      <c r="K142" s="29"/>
      <c r="L142" s="29"/>
      <c r="M142" s="29"/>
      <c r="U142" s="31"/>
      <c r="V142" s="27"/>
      <c r="W142" s="27"/>
      <c r="X142" s="27"/>
      <c r="Y142" s="27"/>
      <c r="Z142" s="27"/>
      <c r="AA142" s="17"/>
    </row>
    <row r="143" spans="1:27" ht="15" customHeight="1" x14ac:dyDescent="0.2">
      <c r="A143" s="28"/>
      <c r="B143" s="28"/>
      <c r="C143" s="25"/>
      <c r="D143" s="25"/>
      <c r="E143" s="25"/>
      <c r="F143" s="25"/>
      <c r="G143" s="25"/>
      <c r="H143" s="25"/>
      <c r="I143" s="25"/>
      <c r="J143" s="29"/>
      <c r="K143" s="29"/>
      <c r="L143" s="29"/>
      <c r="M143" s="29"/>
      <c r="U143" s="31"/>
      <c r="V143" s="27"/>
      <c r="W143" s="27"/>
      <c r="X143" s="27"/>
      <c r="Y143" s="27"/>
      <c r="Z143" s="27"/>
      <c r="AA143" s="17"/>
    </row>
    <row r="144" spans="1:27" ht="15" customHeight="1" x14ac:dyDescent="0.2">
      <c r="A144" s="28"/>
      <c r="B144" s="28"/>
      <c r="C144" s="25"/>
      <c r="D144" s="25"/>
      <c r="E144" s="25"/>
      <c r="F144" s="25"/>
      <c r="G144" s="25"/>
      <c r="H144" s="25"/>
      <c r="I144" s="25"/>
      <c r="J144" s="29"/>
      <c r="K144" s="29"/>
      <c r="L144" s="29"/>
      <c r="M144" s="29"/>
      <c r="U144" s="31"/>
      <c r="V144" s="27"/>
      <c r="W144" s="27"/>
      <c r="X144" s="27"/>
      <c r="Y144" s="27"/>
      <c r="Z144" s="27"/>
      <c r="AA144" s="17"/>
    </row>
    <row r="145" spans="1:27" ht="15" customHeight="1" x14ac:dyDescent="0.2">
      <c r="A145" s="28"/>
      <c r="B145" s="28"/>
      <c r="C145" s="25"/>
      <c r="D145" s="25"/>
      <c r="E145" s="25"/>
      <c r="F145" s="25"/>
      <c r="G145" s="25"/>
      <c r="H145" s="25"/>
      <c r="I145" s="25"/>
      <c r="J145" s="29"/>
      <c r="K145" s="29"/>
      <c r="L145" s="29"/>
      <c r="M145" s="29"/>
      <c r="U145" s="31"/>
      <c r="V145" s="27"/>
      <c r="W145" s="27"/>
      <c r="X145" s="27"/>
      <c r="Y145" s="27"/>
      <c r="Z145" s="27"/>
      <c r="AA145" s="17"/>
    </row>
    <row r="146" spans="1:27" ht="15" customHeight="1" x14ac:dyDescent="0.2">
      <c r="A146" s="28"/>
      <c r="B146" s="28"/>
      <c r="C146" s="25"/>
      <c r="D146" s="25"/>
      <c r="E146" s="25"/>
      <c r="F146" s="25"/>
      <c r="G146" s="25"/>
      <c r="H146" s="25"/>
      <c r="I146" s="25"/>
      <c r="J146" s="29"/>
      <c r="K146" s="29"/>
      <c r="L146" s="29"/>
      <c r="M146" s="29"/>
      <c r="U146" s="31"/>
      <c r="V146" s="27"/>
      <c r="W146" s="27"/>
      <c r="X146" s="27"/>
      <c r="Y146" s="27"/>
      <c r="Z146" s="27"/>
      <c r="AA146" s="17"/>
    </row>
    <row r="147" spans="1:27" ht="15" customHeight="1" x14ac:dyDescent="0.2">
      <c r="A147" s="28"/>
      <c r="B147" s="28"/>
      <c r="C147" s="25"/>
      <c r="D147" s="25"/>
      <c r="E147" s="25"/>
      <c r="F147" s="25"/>
      <c r="G147" s="25"/>
      <c r="H147" s="25"/>
      <c r="I147" s="25"/>
      <c r="J147" s="29"/>
      <c r="K147" s="29"/>
      <c r="L147" s="29"/>
      <c r="M147" s="29"/>
      <c r="U147" s="31"/>
      <c r="V147" s="27"/>
      <c r="W147" s="27"/>
      <c r="X147" s="27"/>
      <c r="Y147" s="27"/>
      <c r="Z147" s="27"/>
      <c r="AA147" s="17"/>
    </row>
    <row r="148" spans="1:27" ht="15" customHeight="1" x14ac:dyDescent="0.25">
      <c r="A148" s="7"/>
      <c r="B148" s="7"/>
      <c r="C148" s="7"/>
      <c r="D148" s="7"/>
      <c r="E148" s="7"/>
      <c r="F148" s="7"/>
      <c r="G148" s="25"/>
      <c r="H148" s="7"/>
      <c r="I148" s="25"/>
      <c r="J148" s="29"/>
      <c r="K148" s="29"/>
      <c r="L148" s="29"/>
      <c r="M148" s="29"/>
      <c r="U148" s="31"/>
      <c r="V148" s="27"/>
      <c r="W148" s="27"/>
      <c r="X148" s="27"/>
      <c r="Y148" s="27"/>
      <c r="Z148" s="27"/>
      <c r="AA148" s="17"/>
    </row>
    <row r="149" spans="1:27" ht="15" customHeight="1" x14ac:dyDescent="0.25">
      <c r="A149" s="7"/>
      <c r="B149" s="7"/>
      <c r="C149" s="7"/>
      <c r="D149" s="7"/>
      <c r="E149" s="7"/>
      <c r="F149" s="7"/>
      <c r="G149" s="25"/>
      <c r="H149" s="7"/>
      <c r="I149" s="25"/>
      <c r="J149" s="29"/>
      <c r="K149" s="29"/>
      <c r="L149" s="29"/>
      <c r="M149" s="29"/>
      <c r="U149" s="31"/>
      <c r="V149" s="27"/>
      <c r="W149" s="27"/>
      <c r="X149" s="27"/>
      <c r="Y149" s="27"/>
      <c r="Z149" s="27"/>
      <c r="AA149" s="17"/>
    </row>
    <row r="150" spans="1:27" ht="15" customHeight="1" x14ac:dyDescent="0.25">
      <c r="A150" s="7"/>
      <c r="B150" s="7"/>
      <c r="C150" s="7"/>
      <c r="D150" s="7"/>
      <c r="E150" s="7"/>
      <c r="F150" s="7"/>
      <c r="G150" s="25"/>
      <c r="H150" s="7"/>
      <c r="I150" s="25"/>
      <c r="J150" s="29"/>
      <c r="K150" s="29"/>
      <c r="L150" s="29"/>
      <c r="M150" s="29"/>
      <c r="U150" s="31"/>
      <c r="V150" s="27"/>
      <c r="W150" s="27"/>
      <c r="X150" s="27"/>
      <c r="Y150" s="27"/>
      <c r="Z150" s="27"/>
      <c r="AA150" s="17"/>
    </row>
    <row r="151" spans="1:27" ht="15" customHeight="1" x14ac:dyDescent="0.25">
      <c r="A151" s="7"/>
      <c r="B151" s="7"/>
      <c r="C151" s="7"/>
      <c r="D151" s="7"/>
      <c r="E151" s="7"/>
      <c r="F151" s="7"/>
      <c r="G151" s="25"/>
      <c r="H151" s="7"/>
      <c r="I151" s="25"/>
      <c r="J151" s="29"/>
      <c r="K151" s="29"/>
      <c r="L151" s="29"/>
      <c r="M151" s="29"/>
      <c r="U151" s="31"/>
      <c r="V151" s="27"/>
      <c r="W151" s="27"/>
      <c r="X151" s="27"/>
      <c r="Y151" s="27"/>
      <c r="Z151" s="27"/>
      <c r="AA151" s="17"/>
    </row>
    <row r="152" spans="1:27" ht="15" customHeight="1" x14ac:dyDescent="0.25">
      <c r="A152" s="7"/>
      <c r="B152" s="7"/>
      <c r="C152" s="7"/>
      <c r="D152" s="7"/>
      <c r="E152" s="7"/>
      <c r="F152" s="7"/>
      <c r="G152" s="25"/>
      <c r="H152" s="7"/>
      <c r="I152" s="25"/>
      <c r="J152" s="29"/>
      <c r="K152" s="29"/>
      <c r="L152" s="29"/>
      <c r="M152" s="29"/>
      <c r="U152" s="31"/>
      <c r="V152" s="27"/>
      <c r="W152" s="27"/>
      <c r="X152" s="27"/>
      <c r="Y152" s="27"/>
      <c r="Z152" s="27"/>
      <c r="AA152" s="17"/>
    </row>
    <row r="153" spans="1:27" ht="15" customHeight="1" x14ac:dyDescent="0.25">
      <c r="A153" s="7"/>
      <c r="B153" s="7"/>
      <c r="C153" s="7"/>
      <c r="D153" s="7"/>
      <c r="E153" s="7"/>
      <c r="F153" s="7"/>
      <c r="G153" s="25"/>
      <c r="H153" s="7"/>
      <c r="I153" s="25"/>
      <c r="J153" s="29"/>
      <c r="K153" s="29"/>
      <c r="L153" s="29"/>
      <c r="M153" s="29"/>
      <c r="U153" s="31"/>
      <c r="V153" s="27"/>
      <c r="W153" s="27"/>
      <c r="X153" s="27"/>
      <c r="Y153" s="27"/>
      <c r="Z153" s="27"/>
      <c r="AA153" s="17"/>
    </row>
    <row r="154" spans="1:27" ht="15" customHeight="1" x14ac:dyDescent="0.25">
      <c r="A154" s="7"/>
      <c r="B154" s="7"/>
      <c r="C154" s="7"/>
      <c r="D154" s="7"/>
      <c r="E154" s="7"/>
      <c r="F154" s="7"/>
      <c r="G154" s="25"/>
      <c r="H154" s="7"/>
      <c r="I154" s="25"/>
      <c r="J154" s="29"/>
      <c r="K154" s="29"/>
      <c r="L154" s="29"/>
      <c r="M154" s="29"/>
      <c r="U154" s="31"/>
      <c r="V154" s="27"/>
      <c r="W154" s="27"/>
      <c r="X154" s="27"/>
      <c r="Y154" s="27"/>
      <c r="Z154" s="27"/>
      <c r="AA154" s="17"/>
    </row>
    <row r="155" spans="1:27" ht="15" customHeight="1" x14ac:dyDescent="0.25">
      <c r="A155" s="7"/>
      <c r="B155" s="7"/>
      <c r="C155" s="7"/>
      <c r="D155" s="7"/>
      <c r="E155" s="7"/>
      <c r="F155" s="7"/>
      <c r="G155" s="25"/>
      <c r="H155" s="7"/>
      <c r="I155" s="25"/>
      <c r="J155" s="29"/>
      <c r="K155" s="29"/>
      <c r="L155" s="29"/>
      <c r="M155" s="29"/>
      <c r="U155" s="31"/>
      <c r="V155" s="27"/>
      <c r="W155" s="27"/>
      <c r="X155" s="27"/>
      <c r="Y155" s="27"/>
      <c r="Z155" s="27"/>
      <c r="AA155" s="17"/>
    </row>
    <row r="156" spans="1:27" ht="15" customHeight="1" x14ac:dyDescent="0.25">
      <c r="A156" s="7"/>
      <c r="B156" s="7"/>
      <c r="C156" s="7"/>
      <c r="D156" s="7"/>
      <c r="E156" s="7"/>
      <c r="F156" s="7"/>
      <c r="G156" s="25"/>
      <c r="H156" s="7"/>
      <c r="I156" s="25"/>
      <c r="J156" s="29"/>
      <c r="K156" s="29"/>
      <c r="L156" s="29"/>
      <c r="M156" s="29"/>
      <c r="U156" s="31"/>
      <c r="V156" s="27"/>
      <c r="W156" s="27"/>
      <c r="X156" s="27"/>
      <c r="Y156" s="27"/>
      <c r="Z156" s="27"/>
      <c r="AA156" s="17"/>
    </row>
    <row r="157" spans="1:27" x14ac:dyDescent="0.2">
      <c r="U157" s="31"/>
      <c r="V157" s="27"/>
      <c r="W157" s="27"/>
      <c r="X157" s="27"/>
      <c r="Y157" s="27"/>
      <c r="Z157" s="27"/>
      <c r="AA157" s="17"/>
    </row>
    <row r="158" spans="1:27" x14ac:dyDescent="0.2">
      <c r="U158" s="31"/>
      <c r="V158" s="27"/>
      <c r="W158" s="27"/>
      <c r="X158" s="27"/>
      <c r="Y158" s="27"/>
      <c r="Z158" s="27"/>
      <c r="AA158" s="17"/>
    </row>
    <row r="159" spans="1:27" x14ac:dyDescent="0.2">
      <c r="U159" s="31"/>
      <c r="V159" s="27"/>
      <c r="W159" s="27"/>
      <c r="X159" s="27"/>
      <c r="Y159" s="27"/>
      <c r="Z159" s="27"/>
      <c r="AA159" s="17"/>
    </row>
    <row r="160" spans="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278"/>
  <sheetViews>
    <sheetView topLeftCell="L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19.625" style="21" customWidth="1"/>
    <col min="5" max="5" width="19.2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1" style="21" customWidth="1"/>
    <col min="16" max="16" width="18.75" style="21" customWidth="1"/>
    <col min="17" max="17" width="9.62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2685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462</v>
      </c>
      <c r="B2" s="28">
        <v>250</v>
      </c>
      <c r="C2" s="25">
        <v>0</v>
      </c>
      <c r="D2" s="25">
        <v>264.61</v>
      </c>
      <c r="E2" s="25">
        <v>211.11</v>
      </c>
      <c r="F2" s="25">
        <f t="shared" ref="F2:F43" si="0">($A$44-A2)/(ROW($A$44)-ROW(A2))</f>
        <v>52.928571428571431</v>
      </c>
      <c r="G2" s="25">
        <v>0</v>
      </c>
      <c r="H2" s="25">
        <f t="shared" ref="H2:H44" si="1">($B$48-B2)/(ROW($B$48)-ROW(B2))</f>
        <v>7.8260869565217392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30">
        <v>0.02</v>
      </c>
      <c r="P2" s="6" t="s">
        <v>39</v>
      </c>
      <c r="Q2" s="7">
        <f>LARGE(A:A,2)</f>
        <v>2589</v>
      </c>
      <c r="T2" s="20">
        <v>0</v>
      </c>
      <c r="U2" s="31">
        <f t="shared" ref="U2:U33" si="3">T2-B2</f>
        <v>-250</v>
      </c>
      <c r="V2" s="27">
        <f t="shared" ref="V2:V33" si="4">ROUND(U2,0)</f>
        <v>-250</v>
      </c>
      <c r="W2" s="27">
        <v>4766</v>
      </c>
      <c r="X2" s="27">
        <f t="shared" ref="X2:X33" si="5">B2/$W$2*$W$3</f>
        <v>274.81116240033572</v>
      </c>
      <c r="Y2" s="27">
        <f t="shared" ref="Y2:Y33" si="6">X2-B2</f>
        <v>24.811162400335718</v>
      </c>
      <c r="Z2" s="27">
        <f t="shared" ref="Z2:Z33" si="7">ROUND(Y2,0)</f>
        <v>25</v>
      </c>
      <c r="AA2" s="17">
        <f t="shared" ref="AA2:AA33" si="8">IF(V2&gt;=0,V2,Z2)</f>
        <v>25</v>
      </c>
      <c r="AB2" s="24">
        <f t="shared" ref="AB2:AB33" si="9">B2+AA2</f>
        <v>275</v>
      </c>
    </row>
    <row r="3" spans="1:28" ht="15" customHeight="1" x14ac:dyDescent="0.25">
      <c r="A3" s="28">
        <v>462</v>
      </c>
      <c r="B3" s="28">
        <v>250</v>
      </c>
      <c r="C3" s="25">
        <v>0</v>
      </c>
      <c r="D3" s="25">
        <v>264.64999999999998</v>
      </c>
      <c r="E3" s="25">
        <v>211.11</v>
      </c>
      <c r="F3" s="25">
        <f t="shared" si="0"/>
        <v>54.219512195121951</v>
      </c>
      <c r="G3" s="25">
        <v>0</v>
      </c>
      <c r="H3" s="25">
        <f t="shared" si="1"/>
        <v>8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133</v>
      </c>
      <c r="P3" s="6" t="s">
        <v>41</v>
      </c>
      <c r="Q3" s="7">
        <f>LARGE(A:A,3)</f>
        <v>2588</v>
      </c>
      <c r="T3" s="20">
        <v>0</v>
      </c>
      <c r="U3" s="31">
        <f t="shared" si="3"/>
        <v>-250</v>
      </c>
      <c r="V3" s="27">
        <f t="shared" si="4"/>
        <v>-250</v>
      </c>
      <c r="W3" s="27">
        <v>5239</v>
      </c>
      <c r="X3" s="27">
        <f t="shared" si="5"/>
        <v>274.81116240033572</v>
      </c>
      <c r="Y3" s="27">
        <f t="shared" si="6"/>
        <v>24.811162400335718</v>
      </c>
      <c r="Z3" s="27">
        <f t="shared" si="7"/>
        <v>25</v>
      </c>
      <c r="AA3" s="17">
        <f t="shared" si="8"/>
        <v>25</v>
      </c>
      <c r="AB3" s="24">
        <f t="shared" si="9"/>
        <v>275</v>
      </c>
    </row>
    <row r="4" spans="1:28" ht="15" customHeight="1" x14ac:dyDescent="0.25">
      <c r="A4" s="28">
        <v>462</v>
      </c>
      <c r="B4" s="28">
        <v>250</v>
      </c>
      <c r="C4" s="25">
        <v>0</v>
      </c>
      <c r="D4" s="25">
        <v>264.68</v>
      </c>
      <c r="E4" s="25">
        <v>211.11</v>
      </c>
      <c r="F4" s="25">
        <f t="shared" si="0"/>
        <v>55.575000000000003</v>
      </c>
      <c r="G4" s="25">
        <v>0</v>
      </c>
      <c r="H4" s="25">
        <f t="shared" si="1"/>
        <v>8.1818181818181817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0</v>
      </c>
      <c r="N4" s="9" t="s">
        <v>42</v>
      </c>
      <c r="O4" s="32">
        <f>MAX(A:A)</f>
        <v>2685</v>
      </c>
      <c r="P4" s="6" t="s">
        <v>43</v>
      </c>
      <c r="Q4" s="7">
        <f>LARGE(B:B,1)</f>
        <v>2102</v>
      </c>
      <c r="T4" s="20">
        <v>0</v>
      </c>
      <c r="U4" s="31">
        <f t="shared" si="3"/>
        <v>-250</v>
      </c>
      <c r="V4" s="27">
        <f t="shared" si="4"/>
        <v>-250</v>
      </c>
      <c r="W4" s="27"/>
      <c r="X4" s="27">
        <f t="shared" si="5"/>
        <v>274.81116240033572</v>
      </c>
      <c r="Y4" s="27">
        <f t="shared" si="6"/>
        <v>24.811162400335718</v>
      </c>
      <c r="Z4" s="27">
        <f t="shared" si="7"/>
        <v>25</v>
      </c>
      <c r="AA4" s="17">
        <f t="shared" si="8"/>
        <v>25</v>
      </c>
      <c r="AB4" s="24">
        <f t="shared" si="9"/>
        <v>275</v>
      </c>
    </row>
    <row r="5" spans="1:28" ht="15" customHeight="1" x14ac:dyDescent="0.25">
      <c r="A5" s="28">
        <v>462</v>
      </c>
      <c r="B5" s="28">
        <v>250</v>
      </c>
      <c r="C5" s="25">
        <v>0</v>
      </c>
      <c r="D5" s="25">
        <v>264.70999999999998</v>
      </c>
      <c r="E5" s="25">
        <v>211.11</v>
      </c>
      <c r="F5" s="25">
        <f t="shared" si="0"/>
        <v>57</v>
      </c>
      <c r="G5" s="25">
        <v>0</v>
      </c>
      <c r="H5" s="25">
        <f t="shared" si="1"/>
        <v>8.3720930232558146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1.44</v>
      </c>
      <c r="P5" s="6" t="s">
        <v>45</v>
      </c>
      <c r="Q5" s="7">
        <f>LARGE(B:B,2)</f>
        <v>2054</v>
      </c>
      <c r="T5" s="20">
        <v>0</v>
      </c>
      <c r="U5" s="31">
        <f t="shared" si="3"/>
        <v>-250</v>
      </c>
      <c r="V5" s="27">
        <f t="shared" si="4"/>
        <v>-250</v>
      </c>
      <c r="W5" s="27"/>
      <c r="X5" s="27">
        <f t="shared" si="5"/>
        <v>274.81116240033572</v>
      </c>
      <c r="Y5" s="27">
        <f t="shared" si="6"/>
        <v>24.811162400335718</v>
      </c>
      <c r="Z5" s="27">
        <f t="shared" si="7"/>
        <v>25</v>
      </c>
      <c r="AA5" s="17">
        <f t="shared" si="8"/>
        <v>25</v>
      </c>
      <c r="AB5" s="24">
        <f t="shared" si="9"/>
        <v>275</v>
      </c>
    </row>
    <row r="6" spans="1:28" ht="15" customHeight="1" x14ac:dyDescent="0.25">
      <c r="A6" s="28">
        <v>478</v>
      </c>
      <c r="B6" s="28">
        <v>250</v>
      </c>
      <c r="C6" s="25">
        <v>0</v>
      </c>
      <c r="D6" s="25">
        <v>264.75</v>
      </c>
      <c r="E6" s="25">
        <v>211.11</v>
      </c>
      <c r="F6" s="25">
        <f t="shared" si="0"/>
        <v>58.078947368421055</v>
      </c>
      <c r="G6" s="25">
        <v>0</v>
      </c>
      <c r="H6" s="25">
        <f t="shared" si="1"/>
        <v>8.5714285714285712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2.56</v>
      </c>
      <c r="P6" s="6" t="s">
        <v>47</v>
      </c>
      <c r="Q6" s="7">
        <f>LARGE(B:B,3)</f>
        <v>2052</v>
      </c>
      <c r="T6" s="20">
        <v>0</v>
      </c>
      <c r="U6" s="31">
        <f t="shared" si="3"/>
        <v>-250</v>
      </c>
      <c r="V6" s="27">
        <f t="shared" si="4"/>
        <v>-250</v>
      </c>
      <c r="W6" s="27"/>
      <c r="X6" s="27">
        <f t="shared" si="5"/>
        <v>274.81116240033572</v>
      </c>
      <c r="Y6" s="27">
        <f t="shared" si="6"/>
        <v>24.811162400335718</v>
      </c>
      <c r="Z6" s="27">
        <f t="shared" si="7"/>
        <v>25</v>
      </c>
      <c r="AA6" s="17">
        <f t="shared" si="8"/>
        <v>25</v>
      </c>
      <c r="AB6" s="24">
        <f t="shared" si="9"/>
        <v>275</v>
      </c>
    </row>
    <row r="7" spans="1:28" ht="15" customHeight="1" x14ac:dyDescent="0.25">
      <c r="A7" s="28">
        <v>495</v>
      </c>
      <c r="B7" s="28">
        <v>290</v>
      </c>
      <c r="C7" s="25">
        <v>2.2000000000000002</v>
      </c>
      <c r="D7" s="25">
        <v>264.77999999999997</v>
      </c>
      <c r="E7" s="25">
        <v>211.2</v>
      </c>
      <c r="F7" s="25">
        <f t="shared" si="0"/>
        <v>59.189189189189186</v>
      </c>
      <c r="G7" s="25">
        <v>0</v>
      </c>
      <c r="H7" s="25">
        <f t="shared" si="1"/>
        <v>7.8048780487804876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1</v>
      </c>
      <c r="N7" s="9" t="s">
        <v>48</v>
      </c>
      <c r="O7" s="33">
        <v>3.52</v>
      </c>
      <c r="P7" s="7"/>
      <c r="Q7" s="7"/>
      <c r="T7" s="20">
        <v>0</v>
      </c>
      <c r="U7" s="31">
        <f t="shared" si="3"/>
        <v>-290</v>
      </c>
      <c r="V7" s="27">
        <f t="shared" si="4"/>
        <v>-290</v>
      </c>
      <c r="W7" s="27"/>
      <c r="X7" s="27">
        <f t="shared" si="5"/>
        <v>318.78094838438943</v>
      </c>
      <c r="Y7" s="27">
        <f t="shared" si="6"/>
        <v>28.780948384389433</v>
      </c>
      <c r="Z7" s="27">
        <f t="shared" si="7"/>
        <v>29</v>
      </c>
      <c r="AA7" s="17">
        <f t="shared" si="8"/>
        <v>29</v>
      </c>
      <c r="AB7" s="24">
        <f t="shared" si="9"/>
        <v>319</v>
      </c>
    </row>
    <row r="8" spans="1:28" ht="15" customHeight="1" x14ac:dyDescent="0.25">
      <c r="A8" s="28">
        <v>512</v>
      </c>
      <c r="B8" s="28">
        <v>290</v>
      </c>
      <c r="C8" s="25">
        <v>2.27</v>
      </c>
      <c r="D8" s="25">
        <v>264.82</v>
      </c>
      <c r="E8" s="25">
        <v>211.2</v>
      </c>
      <c r="F8" s="25">
        <f t="shared" si="0"/>
        <v>60.361111111111114</v>
      </c>
      <c r="G8" s="25">
        <v>0</v>
      </c>
      <c r="H8" s="25">
        <f t="shared" si="1"/>
        <v>8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0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-290</v>
      </c>
      <c r="V8" s="27">
        <f t="shared" si="4"/>
        <v>-290</v>
      </c>
      <c r="W8" s="27"/>
      <c r="X8" s="27">
        <f t="shared" si="5"/>
        <v>318.78094838438943</v>
      </c>
      <c r="Y8" s="27">
        <f t="shared" si="6"/>
        <v>28.780948384389433</v>
      </c>
      <c r="Z8" s="27">
        <f t="shared" si="7"/>
        <v>29</v>
      </c>
      <c r="AA8" s="17">
        <f t="shared" si="8"/>
        <v>29</v>
      </c>
      <c r="AB8" s="24">
        <f t="shared" si="9"/>
        <v>319</v>
      </c>
    </row>
    <row r="9" spans="1:28" ht="15" customHeight="1" x14ac:dyDescent="0.25">
      <c r="A9" s="28">
        <v>596</v>
      </c>
      <c r="B9" s="28">
        <v>290</v>
      </c>
      <c r="C9" s="25">
        <v>2.65</v>
      </c>
      <c r="D9" s="25">
        <v>264.86</v>
      </c>
      <c r="E9" s="25">
        <v>211.2</v>
      </c>
      <c r="F9" s="25">
        <f t="shared" si="0"/>
        <v>59.685714285714283</v>
      </c>
      <c r="G9" s="25">
        <v>0</v>
      </c>
      <c r="H9" s="25">
        <f t="shared" si="1"/>
        <v>8.2051282051282044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-290</v>
      </c>
      <c r="V9" s="27">
        <f t="shared" si="4"/>
        <v>-290</v>
      </c>
      <c r="W9" s="27"/>
      <c r="X9" s="27">
        <f t="shared" si="5"/>
        <v>318.78094838438943</v>
      </c>
      <c r="Y9" s="27">
        <f t="shared" si="6"/>
        <v>28.780948384389433</v>
      </c>
      <c r="Z9" s="27">
        <f t="shared" si="7"/>
        <v>29</v>
      </c>
      <c r="AA9" s="17">
        <f t="shared" si="8"/>
        <v>29</v>
      </c>
      <c r="AB9" s="24">
        <f t="shared" si="9"/>
        <v>319</v>
      </c>
    </row>
    <row r="10" spans="1:28" ht="15" customHeight="1" x14ac:dyDescent="0.25">
      <c r="A10" s="28">
        <v>680</v>
      </c>
      <c r="B10" s="28">
        <v>290</v>
      </c>
      <c r="C10" s="25">
        <v>3.02</v>
      </c>
      <c r="D10" s="25">
        <v>264.92</v>
      </c>
      <c r="E10" s="25">
        <v>211.2</v>
      </c>
      <c r="F10" s="25">
        <f t="shared" si="0"/>
        <v>58.970588235294116</v>
      </c>
      <c r="G10" s="25">
        <v>0</v>
      </c>
      <c r="H10" s="25">
        <f t="shared" si="1"/>
        <v>8.4210526315789469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-290</v>
      </c>
      <c r="V10" s="27">
        <f t="shared" si="4"/>
        <v>-290</v>
      </c>
      <c r="W10" s="27"/>
      <c r="X10" s="27">
        <f t="shared" si="5"/>
        <v>318.78094838438943</v>
      </c>
      <c r="Y10" s="27">
        <f t="shared" si="6"/>
        <v>28.780948384389433</v>
      </c>
      <c r="Z10" s="27">
        <f t="shared" si="7"/>
        <v>29</v>
      </c>
      <c r="AA10" s="17">
        <f t="shared" si="8"/>
        <v>29</v>
      </c>
      <c r="AB10" s="24">
        <f t="shared" si="9"/>
        <v>319</v>
      </c>
    </row>
    <row r="11" spans="1:28" ht="15" customHeight="1" x14ac:dyDescent="0.25">
      <c r="A11" s="28">
        <v>762</v>
      </c>
      <c r="B11" s="28">
        <v>290</v>
      </c>
      <c r="C11" s="25">
        <v>3.39</v>
      </c>
      <c r="D11" s="25">
        <v>265</v>
      </c>
      <c r="E11" s="25">
        <v>211.2</v>
      </c>
      <c r="F11" s="25">
        <f t="shared" si="0"/>
        <v>58.272727272727273</v>
      </c>
      <c r="G11" s="25">
        <v>0</v>
      </c>
      <c r="H11" s="25">
        <f t="shared" si="1"/>
        <v>8.6486486486486491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280</v>
      </c>
      <c r="P11" s="14" t="s">
        <v>53</v>
      </c>
      <c r="Q11" s="7">
        <f>MIN(D:D)</f>
        <v>264.61</v>
      </c>
      <c r="T11" s="20">
        <v>0</v>
      </c>
      <c r="U11" s="31">
        <f t="shared" si="3"/>
        <v>-290</v>
      </c>
      <c r="V11" s="27">
        <f t="shared" si="4"/>
        <v>-290</v>
      </c>
      <c r="W11" s="27"/>
      <c r="X11" s="27">
        <f t="shared" si="5"/>
        <v>318.78094838438943</v>
      </c>
      <c r="Y11" s="27">
        <f t="shared" si="6"/>
        <v>28.780948384389433</v>
      </c>
      <c r="Z11" s="27">
        <f t="shared" si="7"/>
        <v>29</v>
      </c>
      <c r="AA11" s="17">
        <f t="shared" si="8"/>
        <v>29</v>
      </c>
      <c r="AB11" s="24">
        <f t="shared" si="9"/>
        <v>319</v>
      </c>
    </row>
    <row r="12" spans="1:28" ht="15" customHeight="1" x14ac:dyDescent="0.25">
      <c r="A12" s="28">
        <v>722</v>
      </c>
      <c r="B12" s="28">
        <v>330</v>
      </c>
      <c r="C12" s="25">
        <v>3.21</v>
      </c>
      <c r="D12" s="25">
        <v>265.06</v>
      </c>
      <c r="E12" s="25">
        <v>211.3</v>
      </c>
      <c r="F12" s="25">
        <f t="shared" si="0"/>
        <v>61.34375</v>
      </c>
      <c r="G12" s="25">
        <v>0</v>
      </c>
      <c r="H12" s="25">
        <f t="shared" si="1"/>
        <v>7.7777777777777777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1</v>
      </c>
      <c r="N12" s="9" t="s">
        <v>54</v>
      </c>
      <c r="O12" s="34">
        <v>275</v>
      </c>
      <c r="P12" s="15" t="s">
        <v>55</v>
      </c>
      <c r="Q12" s="35">
        <f>D2</f>
        <v>264.61</v>
      </c>
      <c r="T12" s="20">
        <v>0</v>
      </c>
      <c r="U12" s="31">
        <f t="shared" si="3"/>
        <v>-330</v>
      </c>
      <c r="V12" s="27">
        <f t="shared" si="4"/>
        <v>-330</v>
      </c>
      <c r="W12" s="27"/>
      <c r="X12" s="27">
        <f t="shared" si="5"/>
        <v>362.75073436844315</v>
      </c>
      <c r="Y12" s="27">
        <f t="shared" si="6"/>
        <v>32.750734368443148</v>
      </c>
      <c r="Z12" s="27">
        <f t="shared" si="7"/>
        <v>33</v>
      </c>
      <c r="AA12" s="17">
        <f t="shared" si="8"/>
        <v>33</v>
      </c>
      <c r="AB12" s="24">
        <f t="shared" si="9"/>
        <v>363</v>
      </c>
    </row>
    <row r="13" spans="1:28" ht="15" customHeight="1" x14ac:dyDescent="0.25">
      <c r="A13" s="28">
        <v>681</v>
      </c>
      <c r="B13" s="28">
        <v>330</v>
      </c>
      <c r="C13" s="25">
        <v>3.03</v>
      </c>
      <c r="D13" s="25">
        <v>265.11</v>
      </c>
      <c r="E13" s="25">
        <v>211.3</v>
      </c>
      <c r="F13" s="25">
        <f t="shared" si="0"/>
        <v>64.645161290322577</v>
      </c>
      <c r="G13" s="25">
        <v>0</v>
      </c>
      <c r="H13" s="25">
        <f t="shared" si="1"/>
        <v>8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1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-330</v>
      </c>
      <c r="V13" s="27">
        <f t="shared" si="4"/>
        <v>-330</v>
      </c>
      <c r="W13" s="27"/>
      <c r="X13" s="27">
        <f t="shared" si="5"/>
        <v>362.75073436844315</v>
      </c>
      <c r="Y13" s="27">
        <f t="shared" si="6"/>
        <v>32.750734368443148</v>
      </c>
      <c r="Z13" s="27">
        <f t="shared" si="7"/>
        <v>33</v>
      </c>
      <c r="AA13" s="17">
        <f t="shared" si="8"/>
        <v>33</v>
      </c>
      <c r="AB13" s="24">
        <f t="shared" si="9"/>
        <v>363</v>
      </c>
    </row>
    <row r="14" spans="1:28" ht="15" customHeight="1" x14ac:dyDescent="0.25">
      <c r="A14" s="28">
        <v>642</v>
      </c>
      <c r="B14" s="28">
        <v>330</v>
      </c>
      <c r="C14" s="25">
        <v>2.85</v>
      </c>
      <c r="D14" s="25">
        <v>265.16000000000003</v>
      </c>
      <c r="E14" s="25">
        <v>211.3</v>
      </c>
      <c r="F14" s="25">
        <f t="shared" si="0"/>
        <v>68.099999999999994</v>
      </c>
      <c r="G14" s="25">
        <v>0</v>
      </c>
      <c r="H14" s="25">
        <f t="shared" si="1"/>
        <v>8.235294117647058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2102</v>
      </c>
      <c r="T14" s="20">
        <v>0</v>
      </c>
      <c r="U14" s="31">
        <f t="shared" si="3"/>
        <v>-330</v>
      </c>
      <c r="V14" s="27">
        <f t="shared" si="4"/>
        <v>-330</v>
      </c>
      <c r="W14" s="27"/>
      <c r="X14" s="27">
        <f t="shared" si="5"/>
        <v>362.75073436844315</v>
      </c>
      <c r="Y14" s="27">
        <f t="shared" si="6"/>
        <v>32.750734368443148</v>
      </c>
      <c r="Z14" s="27">
        <f t="shared" si="7"/>
        <v>33</v>
      </c>
      <c r="AA14" s="17">
        <f t="shared" si="8"/>
        <v>33</v>
      </c>
      <c r="AB14" s="24">
        <f t="shared" si="9"/>
        <v>363</v>
      </c>
    </row>
    <row r="15" spans="1:28" ht="15" customHeight="1" x14ac:dyDescent="0.25">
      <c r="A15" s="28">
        <v>656</v>
      </c>
      <c r="B15" s="28">
        <v>330</v>
      </c>
      <c r="C15" s="25">
        <v>2.91</v>
      </c>
      <c r="D15" s="25">
        <v>265.20999999999998</v>
      </c>
      <c r="E15" s="25">
        <v>211.3</v>
      </c>
      <c r="F15" s="25">
        <f t="shared" si="0"/>
        <v>69.965517241379317</v>
      </c>
      <c r="G15" s="25">
        <v>0</v>
      </c>
      <c r="H15" s="25">
        <f t="shared" si="1"/>
        <v>8.4848484848484844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133</v>
      </c>
      <c r="P15" s="14" t="s">
        <v>61</v>
      </c>
      <c r="Q15" s="7">
        <f>MAX(D:D)</f>
        <v>272.3</v>
      </c>
      <c r="R15" s="20">
        <f ca="1">TREND(OFFSET('Z-V'!B1,MATCH(Q15,'Z-V'!A:A,1)-1,,2,1),OFFSET('Z-V'!A1,MATCH(Q15,'Z-V'!A:A,1)-1,,2,1),Q15)</f>
        <v>60479.999999999884</v>
      </c>
      <c r="T15" s="20">
        <v>0</v>
      </c>
      <c r="U15" s="31">
        <f t="shared" si="3"/>
        <v>-330</v>
      </c>
      <c r="V15" s="27">
        <f t="shared" si="4"/>
        <v>-330</v>
      </c>
      <c r="W15" s="27"/>
      <c r="X15" s="27">
        <f t="shared" si="5"/>
        <v>362.75073436844315</v>
      </c>
      <c r="Y15" s="27">
        <f t="shared" si="6"/>
        <v>32.750734368443148</v>
      </c>
      <c r="Z15" s="27">
        <f t="shared" si="7"/>
        <v>33</v>
      </c>
      <c r="AA15" s="17">
        <f t="shared" si="8"/>
        <v>33</v>
      </c>
      <c r="AB15" s="24">
        <f t="shared" si="9"/>
        <v>363</v>
      </c>
    </row>
    <row r="16" spans="1:28" ht="15" customHeight="1" x14ac:dyDescent="0.25">
      <c r="A16" s="28">
        <v>669</v>
      </c>
      <c r="B16" s="28">
        <v>330</v>
      </c>
      <c r="C16" s="25">
        <v>2.97</v>
      </c>
      <c r="D16" s="25">
        <v>265.27</v>
      </c>
      <c r="E16" s="25">
        <v>211.3</v>
      </c>
      <c r="F16" s="25">
        <f t="shared" si="0"/>
        <v>72</v>
      </c>
      <c r="G16" s="25">
        <v>0</v>
      </c>
      <c r="H16" s="25">
        <f t="shared" si="1"/>
        <v>8.75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1</v>
      </c>
      <c r="N16" s="9" t="s">
        <v>62</v>
      </c>
      <c r="O16" s="36">
        <f>MAX(C:C)</f>
        <v>11.93</v>
      </c>
      <c r="P16" s="14" t="s">
        <v>63</v>
      </c>
      <c r="Q16" s="35">
        <f>D2</f>
        <v>264.61</v>
      </c>
      <c r="R16" s="20">
        <f ca="1">TREND(OFFSET('Z-V'!B1,MATCH(Q16,'Z-V'!A:A,1)-1,,2,1),OFFSET('Z-V'!A1,MATCH(Q16,'Z-V'!A:A,1)-1,,2,1),Q16)</f>
        <v>38403</v>
      </c>
      <c r="T16" s="20">
        <v>0</v>
      </c>
      <c r="U16" s="31">
        <f t="shared" si="3"/>
        <v>-330</v>
      </c>
      <c r="V16" s="27">
        <f t="shared" si="4"/>
        <v>-330</v>
      </c>
      <c r="W16" s="27"/>
      <c r="X16" s="27">
        <f t="shared" si="5"/>
        <v>362.75073436844315</v>
      </c>
      <c r="Y16" s="27">
        <f t="shared" si="6"/>
        <v>32.750734368443148</v>
      </c>
      <c r="Z16" s="27">
        <f t="shared" si="7"/>
        <v>33</v>
      </c>
      <c r="AA16" s="17">
        <f t="shared" si="8"/>
        <v>33</v>
      </c>
      <c r="AB16" s="24">
        <f t="shared" si="9"/>
        <v>363</v>
      </c>
    </row>
    <row r="17" spans="1:28" ht="15" customHeight="1" x14ac:dyDescent="0.25">
      <c r="A17" s="28">
        <v>681</v>
      </c>
      <c r="B17" s="28">
        <v>370</v>
      </c>
      <c r="C17" s="25">
        <v>3.03</v>
      </c>
      <c r="D17" s="25">
        <v>265.32</v>
      </c>
      <c r="E17" s="25">
        <v>211.39</v>
      </c>
      <c r="F17" s="25">
        <f t="shared" si="0"/>
        <v>74.222222222222229</v>
      </c>
      <c r="G17" s="25">
        <v>0</v>
      </c>
      <c r="H17" s="25">
        <f t="shared" si="1"/>
        <v>7.741935483870968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1</v>
      </c>
      <c r="N17" s="9" t="s">
        <v>64</v>
      </c>
      <c r="O17" s="12">
        <v>1000</v>
      </c>
      <c r="P17" s="14" t="s">
        <v>65</v>
      </c>
      <c r="Q17" s="7">
        <f>INDEX(D:D, COUNTA(D:D))</f>
        <v>271.23</v>
      </c>
      <c r="T17" s="20">
        <v>0</v>
      </c>
      <c r="U17" s="31">
        <f t="shared" si="3"/>
        <v>-370</v>
      </c>
      <c r="V17" s="27">
        <f t="shared" si="4"/>
        <v>-370</v>
      </c>
      <c r="W17" s="27"/>
      <c r="X17" s="27">
        <f t="shared" si="5"/>
        <v>406.72052035249686</v>
      </c>
      <c r="Y17" s="27">
        <f t="shared" si="6"/>
        <v>36.720520352496862</v>
      </c>
      <c r="Z17" s="27">
        <f t="shared" si="7"/>
        <v>37</v>
      </c>
      <c r="AA17" s="17">
        <f t="shared" si="8"/>
        <v>37</v>
      </c>
      <c r="AB17" s="24">
        <f t="shared" si="9"/>
        <v>407</v>
      </c>
    </row>
    <row r="18" spans="1:28" ht="15" customHeight="1" x14ac:dyDescent="0.2">
      <c r="A18" s="28">
        <v>801</v>
      </c>
      <c r="B18" s="28">
        <v>370</v>
      </c>
      <c r="C18" s="25">
        <v>3.56</v>
      </c>
      <c r="D18" s="25">
        <v>265.38</v>
      </c>
      <c r="E18" s="25">
        <v>211.39</v>
      </c>
      <c r="F18" s="25">
        <f t="shared" si="0"/>
        <v>72.461538461538467</v>
      </c>
      <c r="G18" s="25">
        <v>0</v>
      </c>
      <c r="H18" s="25">
        <f t="shared" si="1"/>
        <v>8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2102</v>
      </c>
      <c r="R18" s="20"/>
      <c r="S18" s="20"/>
      <c r="T18" s="20">
        <v>0</v>
      </c>
      <c r="U18" s="31">
        <f t="shared" si="3"/>
        <v>-370</v>
      </c>
      <c r="V18" s="27">
        <f t="shared" si="4"/>
        <v>-370</v>
      </c>
      <c r="W18" s="27"/>
      <c r="X18" s="27">
        <f t="shared" si="5"/>
        <v>406.72052035249686</v>
      </c>
      <c r="Y18" s="27">
        <f t="shared" si="6"/>
        <v>36.720520352496862</v>
      </c>
      <c r="Z18" s="27">
        <f t="shared" si="7"/>
        <v>37</v>
      </c>
      <c r="AA18" s="17">
        <f t="shared" si="8"/>
        <v>37</v>
      </c>
      <c r="AB18" s="24">
        <f t="shared" si="9"/>
        <v>407</v>
      </c>
    </row>
    <row r="19" spans="1:28" ht="15" customHeight="1" x14ac:dyDescent="0.25">
      <c r="A19" s="28">
        <v>921</v>
      </c>
      <c r="B19" s="28">
        <v>370</v>
      </c>
      <c r="C19" s="25">
        <v>4.09</v>
      </c>
      <c r="D19" s="25">
        <v>265.47000000000003</v>
      </c>
      <c r="E19" s="25">
        <v>211.39</v>
      </c>
      <c r="F19" s="25">
        <f t="shared" si="0"/>
        <v>70.56</v>
      </c>
      <c r="G19" s="25">
        <v>0</v>
      </c>
      <c r="H19" s="25">
        <f t="shared" si="1"/>
        <v>8.2758620689655178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0.74287905111927832</v>
      </c>
      <c r="R19" s="37">
        <f>MAX(AB:AB)</f>
        <v>2311</v>
      </c>
      <c r="S19" s="37">
        <f>'Z-V'!P8-R19</f>
        <v>6668</v>
      </c>
      <c r="T19" s="20">
        <v>0</v>
      </c>
      <c r="U19" s="31">
        <f t="shared" si="3"/>
        <v>-370</v>
      </c>
      <c r="V19" s="27">
        <f t="shared" si="4"/>
        <v>-370</v>
      </c>
      <c r="W19" s="27"/>
      <c r="X19" s="27">
        <f t="shared" si="5"/>
        <v>406.72052035249686</v>
      </c>
      <c r="Y19" s="27">
        <f t="shared" si="6"/>
        <v>36.720520352496862</v>
      </c>
      <c r="Z19" s="27">
        <f t="shared" si="7"/>
        <v>37</v>
      </c>
      <c r="AA19" s="17">
        <f t="shared" si="8"/>
        <v>37</v>
      </c>
      <c r="AB19" s="24">
        <f t="shared" si="9"/>
        <v>407</v>
      </c>
    </row>
    <row r="20" spans="1:28" ht="15" customHeight="1" x14ac:dyDescent="0.25">
      <c r="A20" s="28">
        <v>1040</v>
      </c>
      <c r="B20" s="28">
        <v>370</v>
      </c>
      <c r="C20" s="25">
        <v>4.62</v>
      </c>
      <c r="D20" s="25">
        <v>265.57</v>
      </c>
      <c r="E20" s="25">
        <v>211.39</v>
      </c>
      <c r="F20" s="25">
        <f t="shared" si="0"/>
        <v>68.541666666666671</v>
      </c>
      <c r="G20" s="25">
        <v>0</v>
      </c>
      <c r="H20" s="25">
        <f t="shared" si="1"/>
        <v>8.5714285714285712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1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0.58760428197457215</v>
      </c>
      <c r="R20" s="20">
        <f ca="1">R15-R16</f>
        <v>22076.999999999884</v>
      </c>
      <c r="S20" s="20">
        <f ca="1">'Z-V'!P9-R20</f>
        <v>31403.000000000116</v>
      </c>
      <c r="T20" s="20">
        <v>0</v>
      </c>
      <c r="U20" s="31">
        <f t="shared" si="3"/>
        <v>-370</v>
      </c>
      <c r="V20" s="27">
        <f t="shared" si="4"/>
        <v>-370</v>
      </c>
      <c r="W20" s="27"/>
      <c r="X20" s="27">
        <f t="shared" si="5"/>
        <v>406.72052035249686</v>
      </c>
      <c r="Y20" s="27">
        <f t="shared" si="6"/>
        <v>36.720520352496862</v>
      </c>
      <c r="Z20" s="27">
        <f t="shared" si="7"/>
        <v>37</v>
      </c>
      <c r="AA20" s="17">
        <f t="shared" si="8"/>
        <v>37</v>
      </c>
      <c r="AB20" s="24">
        <f t="shared" si="9"/>
        <v>407</v>
      </c>
    </row>
    <row r="21" spans="1:28" ht="15" customHeight="1" x14ac:dyDescent="0.25">
      <c r="A21" s="28">
        <v>1152</v>
      </c>
      <c r="B21" s="28">
        <v>370</v>
      </c>
      <c r="C21" s="25">
        <v>5.12</v>
      </c>
      <c r="D21" s="25">
        <v>265.7</v>
      </c>
      <c r="E21" s="25">
        <v>211.39</v>
      </c>
      <c r="F21" s="25">
        <f t="shared" si="0"/>
        <v>66.652173913043484</v>
      </c>
      <c r="G21" s="25">
        <v>0</v>
      </c>
      <c r="H21" s="25">
        <f t="shared" si="1"/>
        <v>8.8888888888888893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0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0.69788122430333466</v>
      </c>
      <c r="R21" s="20">
        <f>ABS(Q12-Q17)</f>
        <v>6.6200000000000045</v>
      </c>
      <c r="S21" s="20">
        <f>'Z-V'!P10-R21</f>
        <v>15.269999999999996</v>
      </c>
      <c r="T21" s="20">
        <v>0</v>
      </c>
      <c r="U21" s="31">
        <f t="shared" si="3"/>
        <v>-370</v>
      </c>
      <c r="V21" s="27">
        <f t="shared" si="4"/>
        <v>-370</v>
      </c>
      <c r="W21" s="27"/>
      <c r="X21" s="27">
        <f t="shared" si="5"/>
        <v>406.72052035249686</v>
      </c>
      <c r="Y21" s="27">
        <f t="shared" si="6"/>
        <v>36.720520352496862</v>
      </c>
      <c r="Z21" s="27">
        <f t="shared" si="7"/>
        <v>37</v>
      </c>
      <c r="AA21" s="17">
        <f t="shared" si="8"/>
        <v>37</v>
      </c>
      <c r="AB21" s="24">
        <f t="shared" si="9"/>
        <v>407</v>
      </c>
    </row>
    <row r="22" spans="1:28" ht="15" customHeight="1" x14ac:dyDescent="0.25">
      <c r="A22" s="28">
        <v>1264</v>
      </c>
      <c r="B22" s="28">
        <v>410</v>
      </c>
      <c r="C22" s="25">
        <v>5.62</v>
      </c>
      <c r="D22" s="25">
        <v>265.83</v>
      </c>
      <c r="E22" s="25">
        <v>211.48</v>
      </c>
      <c r="F22" s="25">
        <f t="shared" si="0"/>
        <v>64.590909090909093</v>
      </c>
      <c r="G22" s="25">
        <v>0</v>
      </c>
      <c r="H22" s="25">
        <f t="shared" si="1"/>
        <v>7.6923076923076925</v>
      </c>
      <c r="I22" s="25">
        <v>0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0</v>
      </c>
      <c r="N22" s="13"/>
      <c r="O22" s="13"/>
      <c r="P22" s="16" t="s">
        <v>71</v>
      </c>
      <c r="Q22" s="13">
        <f ca="1">ROUND(('Z-V'!R21*Q19+'Z-V'!R22*Q20+'Z-V'!R23*Q21)/'Z-V'!R19,4)</f>
        <v>0.68820000000000003</v>
      </c>
      <c r="R22" s="20"/>
      <c r="S22" s="20"/>
      <c r="T22" s="20">
        <v>0</v>
      </c>
      <c r="U22" s="31">
        <f t="shared" si="3"/>
        <v>-410</v>
      </c>
      <c r="V22" s="27">
        <f t="shared" si="4"/>
        <v>-410</v>
      </c>
      <c r="W22" s="27"/>
      <c r="X22" s="27">
        <f t="shared" si="5"/>
        <v>450.69030633655058</v>
      </c>
      <c r="Y22" s="27">
        <f t="shared" si="6"/>
        <v>40.690306336550577</v>
      </c>
      <c r="Z22" s="27">
        <f t="shared" si="7"/>
        <v>41</v>
      </c>
      <c r="AA22" s="17">
        <f t="shared" si="8"/>
        <v>41</v>
      </c>
      <c r="AB22" s="24">
        <f t="shared" si="9"/>
        <v>451</v>
      </c>
    </row>
    <row r="23" spans="1:28" ht="15" customHeight="1" x14ac:dyDescent="0.25">
      <c r="A23" s="28">
        <v>1376</v>
      </c>
      <c r="B23" s="28">
        <v>410</v>
      </c>
      <c r="C23" s="25">
        <v>6.11</v>
      </c>
      <c r="D23" s="25">
        <v>265.98</v>
      </c>
      <c r="E23" s="25">
        <v>211.48</v>
      </c>
      <c r="F23" s="25">
        <f t="shared" si="0"/>
        <v>62.333333333333336</v>
      </c>
      <c r="G23" s="25">
        <v>0</v>
      </c>
      <c r="H23" s="25">
        <f t="shared" si="1"/>
        <v>8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0</v>
      </c>
      <c r="N23" s="9"/>
      <c r="O23" s="9"/>
      <c r="P23" s="7"/>
      <c r="Q23" s="7"/>
      <c r="T23" s="20">
        <v>0</v>
      </c>
      <c r="U23" s="31">
        <f t="shared" si="3"/>
        <v>-410</v>
      </c>
      <c r="V23" s="27">
        <f t="shared" si="4"/>
        <v>-410</v>
      </c>
      <c r="W23" s="27"/>
      <c r="X23" s="27">
        <f t="shared" si="5"/>
        <v>450.69030633655058</v>
      </c>
      <c r="Y23" s="27">
        <f t="shared" si="6"/>
        <v>40.690306336550577</v>
      </c>
      <c r="Z23" s="27">
        <f t="shared" si="7"/>
        <v>41</v>
      </c>
      <c r="AA23" s="17">
        <f t="shared" si="8"/>
        <v>41</v>
      </c>
      <c r="AB23" s="24">
        <f t="shared" si="9"/>
        <v>451</v>
      </c>
    </row>
    <row r="24" spans="1:28" ht="15" customHeight="1" x14ac:dyDescent="0.25">
      <c r="A24" s="28">
        <v>1416</v>
      </c>
      <c r="B24" s="28">
        <v>410</v>
      </c>
      <c r="C24" s="25">
        <v>6.29</v>
      </c>
      <c r="D24" s="25">
        <v>266.13</v>
      </c>
      <c r="E24" s="25">
        <v>211.48</v>
      </c>
      <c r="F24" s="25">
        <f t="shared" si="0"/>
        <v>63.45</v>
      </c>
      <c r="G24" s="25">
        <v>0</v>
      </c>
      <c r="H24" s="25">
        <f t="shared" si="1"/>
        <v>8.3333333333333339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-410</v>
      </c>
      <c r="V24" s="27">
        <f t="shared" si="4"/>
        <v>-410</v>
      </c>
      <c r="W24" s="27"/>
      <c r="X24" s="27">
        <f t="shared" si="5"/>
        <v>450.69030633655058</v>
      </c>
      <c r="Y24" s="27">
        <f t="shared" si="6"/>
        <v>40.690306336550577</v>
      </c>
      <c r="Z24" s="27">
        <f t="shared" si="7"/>
        <v>41</v>
      </c>
      <c r="AA24" s="17">
        <f t="shared" si="8"/>
        <v>41</v>
      </c>
      <c r="AB24" s="24">
        <f t="shared" si="9"/>
        <v>451</v>
      </c>
    </row>
    <row r="25" spans="1:28" ht="15" customHeight="1" x14ac:dyDescent="0.25">
      <c r="A25" s="28">
        <v>1456</v>
      </c>
      <c r="B25" s="28">
        <v>410</v>
      </c>
      <c r="C25" s="25">
        <v>6.47</v>
      </c>
      <c r="D25" s="25">
        <v>266.29000000000002</v>
      </c>
      <c r="E25" s="25">
        <v>211.48</v>
      </c>
      <c r="F25" s="25">
        <f t="shared" si="0"/>
        <v>64.684210526315795</v>
      </c>
      <c r="G25" s="25">
        <v>0</v>
      </c>
      <c r="H25" s="25">
        <f t="shared" si="1"/>
        <v>8.695652173913043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0</v>
      </c>
      <c r="N25" s="9"/>
      <c r="O25" s="9"/>
      <c r="P25" s="7"/>
      <c r="Q25" s="7"/>
      <c r="T25" s="20">
        <v>0</v>
      </c>
      <c r="U25" s="31">
        <f t="shared" si="3"/>
        <v>-410</v>
      </c>
      <c r="V25" s="27">
        <f t="shared" si="4"/>
        <v>-410</v>
      </c>
      <c r="W25" s="27"/>
      <c r="X25" s="27">
        <f t="shared" si="5"/>
        <v>450.69030633655058</v>
      </c>
      <c r="Y25" s="27">
        <f t="shared" si="6"/>
        <v>40.690306336550577</v>
      </c>
      <c r="Z25" s="27">
        <f t="shared" si="7"/>
        <v>41</v>
      </c>
      <c r="AA25" s="17">
        <f t="shared" si="8"/>
        <v>41</v>
      </c>
      <c r="AB25" s="24">
        <f t="shared" si="9"/>
        <v>451</v>
      </c>
    </row>
    <row r="26" spans="1:28" ht="15" customHeight="1" x14ac:dyDescent="0.25">
      <c r="A26" s="28">
        <v>1498</v>
      </c>
      <c r="B26" s="28">
        <v>410</v>
      </c>
      <c r="C26" s="25">
        <v>6.66</v>
      </c>
      <c r="D26" s="25">
        <v>266.45</v>
      </c>
      <c r="E26" s="25">
        <v>211.48</v>
      </c>
      <c r="F26" s="25">
        <f t="shared" si="0"/>
        <v>65.944444444444443</v>
      </c>
      <c r="G26" s="25">
        <v>0</v>
      </c>
      <c r="H26" s="25">
        <f t="shared" si="1"/>
        <v>9.0909090909090917</v>
      </c>
      <c r="I26" s="25">
        <v>0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0</v>
      </c>
      <c r="N26" s="9"/>
      <c r="O26" s="9"/>
      <c r="P26" s="7"/>
      <c r="Q26" s="7"/>
      <c r="T26" s="20">
        <v>0</v>
      </c>
      <c r="U26" s="31">
        <f t="shared" si="3"/>
        <v>-410</v>
      </c>
      <c r="V26" s="27">
        <f t="shared" si="4"/>
        <v>-410</v>
      </c>
      <c r="W26" s="27"/>
      <c r="X26" s="27">
        <f t="shared" si="5"/>
        <v>450.69030633655058</v>
      </c>
      <c r="Y26" s="27">
        <f t="shared" si="6"/>
        <v>40.690306336550577</v>
      </c>
      <c r="Z26" s="27">
        <f t="shared" si="7"/>
        <v>41</v>
      </c>
      <c r="AA26" s="17">
        <f t="shared" si="8"/>
        <v>41</v>
      </c>
      <c r="AB26" s="24">
        <f t="shared" si="9"/>
        <v>451</v>
      </c>
    </row>
    <row r="27" spans="1:28" ht="15" customHeight="1" x14ac:dyDescent="0.25">
      <c r="A27" s="28">
        <v>1672</v>
      </c>
      <c r="B27" s="28">
        <v>450</v>
      </c>
      <c r="C27" s="25">
        <v>7.43</v>
      </c>
      <c r="D27" s="25">
        <v>266.64</v>
      </c>
      <c r="E27" s="25">
        <v>211.54</v>
      </c>
      <c r="F27" s="25">
        <f t="shared" si="0"/>
        <v>59.588235294117645</v>
      </c>
      <c r="G27" s="25">
        <v>0</v>
      </c>
      <c r="H27" s="25">
        <f t="shared" si="1"/>
        <v>7.6190476190476186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1</v>
      </c>
      <c r="N27" s="9"/>
      <c r="O27" s="9"/>
      <c r="P27" s="7"/>
      <c r="Q27" s="7"/>
      <c r="T27" s="20">
        <v>0</v>
      </c>
      <c r="U27" s="31">
        <f t="shared" si="3"/>
        <v>-450</v>
      </c>
      <c r="V27" s="27">
        <f t="shared" si="4"/>
        <v>-450</v>
      </c>
      <c r="W27" s="27"/>
      <c r="X27" s="27">
        <f t="shared" si="5"/>
        <v>494.66009232060424</v>
      </c>
      <c r="Y27" s="27">
        <f t="shared" si="6"/>
        <v>44.660092320604235</v>
      </c>
      <c r="Z27" s="27">
        <f t="shared" si="7"/>
        <v>45</v>
      </c>
      <c r="AA27" s="17">
        <f t="shared" si="8"/>
        <v>45</v>
      </c>
      <c r="AB27" s="24">
        <f t="shared" si="9"/>
        <v>495</v>
      </c>
    </row>
    <row r="28" spans="1:28" ht="15" customHeight="1" x14ac:dyDescent="0.25">
      <c r="A28" s="28">
        <v>1846</v>
      </c>
      <c r="B28" s="28">
        <v>450</v>
      </c>
      <c r="C28" s="25">
        <v>8.2100000000000009</v>
      </c>
      <c r="D28" s="25">
        <v>266.85000000000002</v>
      </c>
      <c r="E28" s="25">
        <v>211.54</v>
      </c>
      <c r="F28" s="25">
        <f t="shared" si="0"/>
        <v>52.4375</v>
      </c>
      <c r="G28" s="25">
        <v>0</v>
      </c>
      <c r="H28" s="25">
        <f t="shared" si="1"/>
        <v>8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0</v>
      </c>
      <c r="N28" s="9"/>
      <c r="O28" s="9"/>
      <c r="P28" s="7"/>
      <c r="Q28" s="7"/>
      <c r="T28" s="20">
        <v>0</v>
      </c>
      <c r="U28" s="31">
        <f t="shared" si="3"/>
        <v>-450</v>
      </c>
      <c r="V28" s="27">
        <f t="shared" si="4"/>
        <v>-450</v>
      </c>
      <c r="W28" s="27"/>
      <c r="X28" s="27">
        <f t="shared" si="5"/>
        <v>494.66009232060424</v>
      </c>
      <c r="Y28" s="27">
        <f t="shared" si="6"/>
        <v>44.660092320604235</v>
      </c>
      <c r="Z28" s="27">
        <f t="shared" si="7"/>
        <v>45</v>
      </c>
      <c r="AA28" s="17">
        <f t="shared" si="8"/>
        <v>45</v>
      </c>
      <c r="AB28" s="24">
        <f t="shared" si="9"/>
        <v>495</v>
      </c>
    </row>
    <row r="29" spans="1:28" ht="15" customHeight="1" x14ac:dyDescent="0.25">
      <c r="A29" s="28">
        <v>2019</v>
      </c>
      <c r="B29" s="28">
        <v>450</v>
      </c>
      <c r="C29" s="25">
        <v>8.9700000000000006</v>
      </c>
      <c r="D29" s="25">
        <v>267.08</v>
      </c>
      <c r="E29" s="25">
        <v>211.54</v>
      </c>
      <c r="F29" s="25">
        <f t="shared" si="0"/>
        <v>44.4</v>
      </c>
      <c r="G29" s="25">
        <v>0</v>
      </c>
      <c r="H29" s="25">
        <f t="shared" si="1"/>
        <v>8.4210526315789469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0</v>
      </c>
      <c r="N29" s="9"/>
      <c r="O29" s="9"/>
      <c r="P29" s="7"/>
      <c r="Q29" s="7"/>
      <c r="T29" s="20">
        <v>0</v>
      </c>
      <c r="U29" s="31">
        <f t="shared" si="3"/>
        <v>-450</v>
      </c>
      <c r="V29" s="27">
        <f t="shared" si="4"/>
        <v>-450</v>
      </c>
      <c r="W29" s="27"/>
      <c r="X29" s="27">
        <f t="shared" si="5"/>
        <v>494.66009232060424</v>
      </c>
      <c r="Y29" s="27">
        <f t="shared" si="6"/>
        <v>44.660092320604235</v>
      </c>
      <c r="Z29" s="27">
        <f t="shared" si="7"/>
        <v>45</v>
      </c>
      <c r="AA29" s="17">
        <f t="shared" si="8"/>
        <v>45</v>
      </c>
      <c r="AB29" s="24">
        <f t="shared" si="9"/>
        <v>495</v>
      </c>
    </row>
    <row r="30" spans="1:28" ht="15" customHeight="1" x14ac:dyDescent="0.25">
      <c r="A30" s="28">
        <v>2096</v>
      </c>
      <c r="B30" s="28">
        <v>450</v>
      </c>
      <c r="C30" s="25">
        <v>9.31</v>
      </c>
      <c r="D30" s="25">
        <v>267.3</v>
      </c>
      <c r="E30" s="25">
        <v>211.54</v>
      </c>
      <c r="F30" s="25">
        <f t="shared" si="0"/>
        <v>42.071428571428569</v>
      </c>
      <c r="G30" s="25">
        <v>0</v>
      </c>
      <c r="H30" s="25">
        <f t="shared" si="1"/>
        <v>8.8888888888888893</v>
      </c>
      <c r="I30" s="25">
        <v>0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-450</v>
      </c>
      <c r="V30" s="27">
        <f t="shared" si="4"/>
        <v>-450</v>
      </c>
      <c r="W30" s="27"/>
      <c r="X30" s="27">
        <f t="shared" si="5"/>
        <v>494.66009232060424</v>
      </c>
      <c r="Y30" s="27">
        <f t="shared" si="6"/>
        <v>44.660092320604235</v>
      </c>
      <c r="Z30" s="27">
        <f t="shared" si="7"/>
        <v>45</v>
      </c>
      <c r="AA30" s="17">
        <f t="shared" si="8"/>
        <v>45</v>
      </c>
      <c r="AB30" s="24">
        <f t="shared" si="9"/>
        <v>495</v>
      </c>
    </row>
    <row r="31" spans="1:28" ht="15" customHeight="1" x14ac:dyDescent="0.25">
      <c r="A31" s="28">
        <v>2172</v>
      </c>
      <c r="B31" s="28">
        <v>450</v>
      </c>
      <c r="C31" s="25">
        <v>9.65</v>
      </c>
      <c r="D31" s="25">
        <v>267.54000000000002</v>
      </c>
      <c r="E31" s="25">
        <v>211.54</v>
      </c>
      <c r="F31" s="25">
        <f t="shared" si="0"/>
        <v>39.46153846153846</v>
      </c>
      <c r="G31" s="25">
        <v>0</v>
      </c>
      <c r="H31" s="25">
        <f t="shared" si="1"/>
        <v>9.4117647058823533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-450</v>
      </c>
      <c r="V31" s="27">
        <f t="shared" si="4"/>
        <v>-450</v>
      </c>
      <c r="W31" s="27"/>
      <c r="X31" s="27">
        <f t="shared" si="5"/>
        <v>494.66009232060424</v>
      </c>
      <c r="Y31" s="27">
        <f t="shared" si="6"/>
        <v>44.660092320604235</v>
      </c>
      <c r="Z31" s="27">
        <f t="shared" si="7"/>
        <v>45</v>
      </c>
      <c r="AA31" s="17">
        <f t="shared" si="8"/>
        <v>45</v>
      </c>
      <c r="AB31" s="24">
        <f t="shared" si="9"/>
        <v>495</v>
      </c>
    </row>
    <row r="32" spans="1:28" ht="15" customHeight="1" x14ac:dyDescent="0.25">
      <c r="A32" s="28">
        <v>2248</v>
      </c>
      <c r="B32" s="28">
        <v>490</v>
      </c>
      <c r="C32" s="25">
        <v>9.99</v>
      </c>
      <c r="D32" s="25">
        <v>267.79000000000002</v>
      </c>
      <c r="E32" s="25">
        <v>211.59</v>
      </c>
      <c r="F32" s="25">
        <f t="shared" si="0"/>
        <v>36.416666666666664</v>
      </c>
      <c r="G32" s="25">
        <v>0</v>
      </c>
      <c r="H32" s="25">
        <f t="shared" si="1"/>
        <v>7.5</v>
      </c>
      <c r="I32" s="25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1</v>
      </c>
      <c r="N32" s="9"/>
      <c r="O32" s="9"/>
      <c r="P32" s="7"/>
      <c r="Q32" s="7"/>
      <c r="T32" s="20">
        <v>0</v>
      </c>
      <c r="U32" s="31">
        <f t="shared" si="3"/>
        <v>-490</v>
      </c>
      <c r="V32" s="27">
        <f t="shared" si="4"/>
        <v>-490</v>
      </c>
      <c r="W32" s="27"/>
      <c r="X32" s="27">
        <f t="shared" si="5"/>
        <v>538.62987830465795</v>
      </c>
      <c r="Y32" s="27">
        <f t="shared" si="6"/>
        <v>48.62987830465795</v>
      </c>
      <c r="Z32" s="27">
        <f t="shared" si="7"/>
        <v>49</v>
      </c>
      <c r="AA32" s="17">
        <f t="shared" si="8"/>
        <v>49</v>
      </c>
      <c r="AB32" s="24">
        <f t="shared" si="9"/>
        <v>539</v>
      </c>
    </row>
    <row r="33" spans="1:28" ht="15" customHeight="1" x14ac:dyDescent="0.25">
      <c r="A33" s="28">
        <v>2346</v>
      </c>
      <c r="B33" s="28">
        <v>490</v>
      </c>
      <c r="C33" s="25">
        <v>10.43</v>
      </c>
      <c r="D33" s="25">
        <v>268.04000000000002</v>
      </c>
      <c r="E33" s="25">
        <v>211.59</v>
      </c>
      <c r="F33" s="25">
        <f t="shared" si="0"/>
        <v>30.818181818181817</v>
      </c>
      <c r="G33" s="25">
        <v>0</v>
      </c>
      <c r="H33" s="25">
        <f t="shared" si="1"/>
        <v>8</v>
      </c>
      <c r="I33" s="25">
        <v>0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-490</v>
      </c>
      <c r="V33" s="27">
        <f t="shared" si="4"/>
        <v>-490</v>
      </c>
      <c r="W33" s="27"/>
      <c r="X33" s="27">
        <f t="shared" si="5"/>
        <v>538.62987830465795</v>
      </c>
      <c r="Y33" s="27">
        <f t="shared" si="6"/>
        <v>48.62987830465795</v>
      </c>
      <c r="Z33" s="27">
        <f t="shared" si="7"/>
        <v>49</v>
      </c>
      <c r="AA33" s="17">
        <f t="shared" si="8"/>
        <v>49</v>
      </c>
      <c r="AB33" s="24">
        <f t="shared" si="9"/>
        <v>539</v>
      </c>
    </row>
    <row r="34" spans="1:28" ht="15" customHeight="1" x14ac:dyDescent="0.25">
      <c r="A34" s="28">
        <v>2444</v>
      </c>
      <c r="B34" s="28">
        <v>490</v>
      </c>
      <c r="C34" s="25">
        <v>10.86</v>
      </c>
      <c r="D34" s="25">
        <v>268.29000000000002</v>
      </c>
      <c r="E34" s="25">
        <v>211.59</v>
      </c>
      <c r="F34" s="25">
        <f t="shared" si="0"/>
        <v>24.1</v>
      </c>
      <c r="G34" s="25">
        <v>0</v>
      </c>
      <c r="H34" s="25">
        <f t="shared" si="1"/>
        <v>8.5714285714285712</v>
      </c>
      <c r="I34" s="25">
        <v>0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3">IF(RAND()&lt;0.5,0,1)</f>
        <v>1</v>
      </c>
      <c r="N34" s="9"/>
      <c r="O34" s="9"/>
      <c r="P34" s="7"/>
      <c r="Q34" s="7"/>
      <c r="T34" s="20">
        <v>0</v>
      </c>
      <c r="U34" s="31">
        <f t="shared" ref="U34:U65" si="14">T34-B34</f>
        <v>-490</v>
      </c>
      <c r="V34" s="27">
        <f t="shared" ref="V34:V65" si="15">ROUND(U34,0)</f>
        <v>-490</v>
      </c>
      <c r="W34" s="27"/>
      <c r="X34" s="27">
        <f t="shared" ref="X34:X65" si="16">B34/$W$2*$W$3</f>
        <v>538.62987830465795</v>
      </c>
      <c r="Y34" s="27">
        <f t="shared" ref="Y34:Y65" si="17">X34-B34</f>
        <v>48.62987830465795</v>
      </c>
      <c r="Z34" s="27">
        <f t="shared" ref="Z34:Z65" si="18">ROUND(Y34,0)</f>
        <v>49</v>
      </c>
      <c r="AA34" s="17">
        <f t="shared" ref="AA34:AA65" si="19">IF(V34&gt;=0,V34,Z34)</f>
        <v>49</v>
      </c>
      <c r="AB34" s="24">
        <f t="shared" ref="AB34:AB65" si="20">B34+AA34</f>
        <v>539</v>
      </c>
    </row>
    <row r="35" spans="1:28" ht="15" customHeight="1" x14ac:dyDescent="0.25">
      <c r="A35" s="28">
        <v>2540</v>
      </c>
      <c r="B35" s="28">
        <v>490</v>
      </c>
      <c r="C35" s="25">
        <v>11.29</v>
      </c>
      <c r="D35" s="25">
        <v>268.55</v>
      </c>
      <c r="E35" s="25">
        <v>211.59</v>
      </c>
      <c r="F35" s="25">
        <f t="shared" si="0"/>
        <v>16.111111111111111</v>
      </c>
      <c r="G35" s="25">
        <v>0</v>
      </c>
      <c r="H35" s="25">
        <f t="shared" si="1"/>
        <v>9.2307692307692299</v>
      </c>
      <c r="I35" s="25">
        <v>0</v>
      </c>
      <c r="J35" s="29">
        <f t="shared" ref="J35:J66" si="21">IF(ABS(B35-B34)&lt;=50,1,0)</f>
        <v>1</v>
      </c>
      <c r="K35" s="29">
        <f t="shared" ref="K35:K66" si="22">IF(ABS((B35-B34))&lt;=50,1,IF((B35-B34)*(1)&gt;=0,1,-1))</f>
        <v>1</v>
      </c>
      <c r="L35" s="29">
        <f t="shared" si="12"/>
        <v>1</v>
      </c>
      <c r="M35" s="29">
        <f t="shared" ca="1" si="13"/>
        <v>0</v>
      </c>
      <c r="N35" s="9"/>
      <c r="O35" s="9"/>
      <c r="P35" s="7"/>
      <c r="Q35" s="7"/>
      <c r="T35" s="20">
        <v>0</v>
      </c>
      <c r="U35" s="31">
        <f t="shared" si="14"/>
        <v>-490</v>
      </c>
      <c r="V35" s="27">
        <f t="shared" si="15"/>
        <v>-490</v>
      </c>
      <c r="W35" s="27"/>
      <c r="X35" s="27">
        <f t="shared" si="16"/>
        <v>538.62987830465795</v>
      </c>
      <c r="Y35" s="27">
        <f t="shared" si="17"/>
        <v>48.62987830465795</v>
      </c>
      <c r="Z35" s="27">
        <f t="shared" si="18"/>
        <v>49</v>
      </c>
      <c r="AA35" s="17">
        <f t="shared" si="19"/>
        <v>49</v>
      </c>
      <c r="AB35" s="24">
        <f t="shared" si="20"/>
        <v>539</v>
      </c>
    </row>
    <row r="36" spans="1:28" ht="15" customHeight="1" x14ac:dyDescent="0.25">
      <c r="A36" s="28">
        <v>2492</v>
      </c>
      <c r="B36" s="28">
        <v>490</v>
      </c>
      <c r="C36" s="25">
        <v>11.07</v>
      </c>
      <c r="D36" s="25">
        <v>268.81</v>
      </c>
      <c r="E36" s="25">
        <v>211.59</v>
      </c>
      <c r="F36" s="25">
        <f t="shared" si="0"/>
        <v>24.125</v>
      </c>
      <c r="G36" s="25">
        <v>0</v>
      </c>
      <c r="H36" s="25">
        <f t="shared" si="1"/>
        <v>10</v>
      </c>
      <c r="I36" s="25">
        <v>0</v>
      </c>
      <c r="J36" s="29">
        <f t="shared" si="21"/>
        <v>1</v>
      </c>
      <c r="K36" s="29">
        <f t="shared" si="22"/>
        <v>1</v>
      </c>
      <c r="L36" s="29">
        <f t="shared" si="12"/>
        <v>1</v>
      </c>
      <c r="M36" s="29">
        <f t="shared" ca="1" si="13"/>
        <v>1</v>
      </c>
      <c r="N36" s="9"/>
      <c r="O36" s="9"/>
      <c r="P36" s="7"/>
      <c r="Q36" s="7"/>
      <c r="T36" s="20">
        <v>0</v>
      </c>
      <c r="U36" s="31">
        <f t="shared" si="14"/>
        <v>-490</v>
      </c>
      <c r="V36" s="27">
        <f t="shared" si="15"/>
        <v>-490</v>
      </c>
      <c r="W36" s="27"/>
      <c r="X36" s="27">
        <f t="shared" si="16"/>
        <v>538.62987830465795</v>
      </c>
      <c r="Y36" s="27">
        <f t="shared" si="17"/>
        <v>48.62987830465795</v>
      </c>
      <c r="Z36" s="27">
        <f t="shared" si="18"/>
        <v>49</v>
      </c>
      <c r="AA36" s="17">
        <f t="shared" si="19"/>
        <v>49</v>
      </c>
      <c r="AB36" s="24">
        <f t="shared" si="20"/>
        <v>539</v>
      </c>
    </row>
    <row r="37" spans="1:28" ht="15" customHeight="1" x14ac:dyDescent="0.25">
      <c r="A37" s="28">
        <v>2444</v>
      </c>
      <c r="B37" s="28">
        <v>530</v>
      </c>
      <c r="C37" s="25">
        <v>10.86</v>
      </c>
      <c r="D37" s="25">
        <v>269.05</v>
      </c>
      <c r="E37" s="25">
        <v>211.64</v>
      </c>
      <c r="F37" s="25">
        <f t="shared" si="0"/>
        <v>34.428571428571431</v>
      </c>
      <c r="G37" s="25">
        <v>0</v>
      </c>
      <c r="H37" s="25">
        <f t="shared" si="1"/>
        <v>7.2727272727272725</v>
      </c>
      <c r="I37" s="25">
        <v>0</v>
      </c>
      <c r="J37" s="29">
        <f t="shared" si="21"/>
        <v>1</v>
      </c>
      <c r="K37" s="29">
        <f t="shared" si="22"/>
        <v>1</v>
      </c>
      <c r="L37" s="29">
        <f t="shared" si="12"/>
        <v>1</v>
      </c>
      <c r="M37" s="29">
        <f t="shared" ca="1" si="13"/>
        <v>1</v>
      </c>
      <c r="N37" s="9"/>
      <c r="O37" s="9"/>
      <c r="P37" s="7"/>
      <c r="Q37" s="7"/>
      <c r="T37" s="20">
        <v>0</v>
      </c>
      <c r="U37" s="31">
        <f t="shared" si="14"/>
        <v>-530</v>
      </c>
      <c r="V37" s="27">
        <f t="shared" si="15"/>
        <v>-530</v>
      </c>
      <c r="W37" s="27"/>
      <c r="X37" s="27">
        <f t="shared" si="16"/>
        <v>582.59966428871178</v>
      </c>
      <c r="Y37" s="27">
        <f t="shared" si="17"/>
        <v>52.599664288711779</v>
      </c>
      <c r="Z37" s="27">
        <f t="shared" si="18"/>
        <v>53</v>
      </c>
      <c r="AA37" s="17">
        <f t="shared" si="19"/>
        <v>53</v>
      </c>
      <c r="AB37" s="24">
        <f t="shared" si="20"/>
        <v>583</v>
      </c>
    </row>
    <row r="38" spans="1:28" ht="15" customHeight="1" x14ac:dyDescent="0.25">
      <c r="A38" s="28">
        <v>2394</v>
      </c>
      <c r="B38" s="28">
        <v>530</v>
      </c>
      <c r="C38" s="25">
        <v>10.64</v>
      </c>
      <c r="D38" s="25">
        <v>269.27</v>
      </c>
      <c r="E38" s="25">
        <v>211.64</v>
      </c>
      <c r="F38" s="25">
        <f t="shared" si="0"/>
        <v>48.5</v>
      </c>
      <c r="G38" s="25">
        <v>0</v>
      </c>
      <c r="H38" s="25">
        <f t="shared" si="1"/>
        <v>8</v>
      </c>
      <c r="I38" s="25">
        <v>0</v>
      </c>
      <c r="J38" s="29">
        <f t="shared" si="21"/>
        <v>1</v>
      </c>
      <c r="K38" s="29">
        <f t="shared" si="22"/>
        <v>1</v>
      </c>
      <c r="L38" s="29">
        <f t="shared" si="12"/>
        <v>1</v>
      </c>
      <c r="M38" s="29">
        <f t="shared" ca="1" si="13"/>
        <v>1</v>
      </c>
      <c r="N38" s="9"/>
      <c r="O38" s="9"/>
      <c r="P38" s="7"/>
      <c r="Q38" s="7"/>
      <c r="T38" s="20">
        <v>0</v>
      </c>
      <c r="U38" s="31">
        <f t="shared" si="14"/>
        <v>-530</v>
      </c>
      <c r="V38" s="27">
        <f t="shared" si="15"/>
        <v>-530</v>
      </c>
      <c r="W38" s="27"/>
      <c r="X38" s="27">
        <f t="shared" si="16"/>
        <v>582.59966428871178</v>
      </c>
      <c r="Y38" s="27">
        <f t="shared" si="17"/>
        <v>52.599664288711779</v>
      </c>
      <c r="Z38" s="27">
        <f t="shared" si="18"/>
        <v>53</v>
      </c>
      <c r="AA38" s="17">
        <f t="shared" si="19"/>
        <v>53</v>
      </c>
      <c r="AB38" s="24">
        <f t="shared" si="20"/>
        <v>583</v>
      </c>
    </row>
    <row r="39" spans="1:28" ht="15" customHeight="1" x14ac:dyDescent="0.25">
      <c r="A39" s="28">
        <v>2394</v>
      </c>
      <c r="B39" s="28">
        <v>530</v>
      </c>
      <c r="C39" s="25">
        <v>10.64</v>
      </c>
      <c r="D39" s="25">
        <v>269.48</v>
      </c>
      <c r="E39" s="25">
        <v>211.64</v>
      </c>
      <c r="F39" s="25">
        <f t="shared" si="0"/>
        <v>58.2</v>
      </c>
      <c r="G39" s="25">
        <v>0</v>
      </c>
      <c r="H39" s="25">
        <f t="shared" si="1"/>
        <v>8.8888888888888893</v>
      </c>
      <c r="I39" s="25">
        <v>0</v>
      </c>
      <c r="J39" s="29">
        <f t="shared" si="21"/>
        <v>1</v>
      </c>
      <c r="K39" s="29">
        <f t="shared" si="22"/>
        <v>1</v>
      </c>
      <c r="L39" s="29">
        <f t="shared" ref="L39:L70" si="23">IF(OR(COUNTIF(K35:K39,1)=5,COUNTIF(K35:K39,-1)=5),1,0)</f>
        <v>1</v>
      </c>
      <c r="M39" s="29">
        <f t="shared" ca="1" si="13"/>
        <v>1</v>
      </c>
      <c r="N39" s="9"/>
      <c r="O39" s="9"/>
      <c r="P39" s="7"/>
      <c r="Q39" s="7"/>
      <c r="T39" s="20">
        <v>0</v>
      </c>
      <c r="U39" s="31">
        <f t="shared" si="14"/>
        <v>-530</v>
      </c>
      <c r="V39" s="27">
        <f t="shared" si="15"/>
        <v>-530</v>
      </c>
      <c r="W39" s="27"/>
      <c r="X39" s="27">
        <f t="shared" si="16"/>
        <v>582.59966428871178</v>
      </c>
      <c r="Y39" s="27">
        <f t="shared" si="17"/>
        <v>52.599664288711779</v>
      </c>
      <c r="Z39" s="27">
        <f t="shared" si="18"/>
        <v>53</v>
      </c>
      <c r="AA39" s="17">
        <f t="shared" si="19"/>
        <v>53</v>
      </c>
      <c r="AB39" s="24">
        <f t="shared" si="20"/>
        <v>583</v>
      </c>
    </row>
    <row r="40" spans="1:28" ht="15" customHeight="1" x14ac:dyDescent="0.25">
      <c r="A40" s="28">
        <v>2394</v>
      </c>
      <c r="B40" s="28">
        <v>530</v>
      </c>
      <c r="C40" s="25">
        <v>10.64</v>
      </c>
      <c r="D40" s="25">
        <v>269.7</v>
      </c>
      <c r="E40" s="25">
        <v>211.64</v>
      </c>
      <c r="F40" s="25">
        <f t="shared" si="0"/>
        <v>72.75</v>
      </c>
      <c r="G40" s="25">
        <v>0</v>
      </c>
      <c r="H40" s="25">
        <f t="shared" si="1"/>
        <v>10</v>
      </c>
      <c r="I40" s="25">
        <v>0</v>
      </c>
      <c r="J40" s="29">
        <f t="shared" si="21"/>
        <v>1</v>
      </c>
      <c r="K40" s="29">
        <f t="shared" si="22"/>
        <v>1</v>
      </c>
      <c r="L40" s="29">
        <f t="shared" si="23"/>
        <v>1</v>
      </c>
      <c r="M40" s="29">
        <f t="shared" ca="1" si="13"/>
        <v>0</v>
      </c>
      <c r="N40" s="9"/>
      <c r="O40" s="9"/>
      <c r="P40" s="7"/>
      <c r="Q40" s="7"/>
      <c r="T40" s="20">
        <v>0</v>
      </c>
      <c r="U40" s="31">
        <f t="shared" si="14"/>
        <v>-530</v>
      </c>
      <c r="V40" s="27">
        <f t="shared" si="15"/>
        <v>-530</v>
      </c>
      <c r="W40" s="27"/>
      <c r="X40" s="27">
        <f t="shared" si="16"/>
        <v>582.59966428871178</v>
      </c>
      <c r="Y40" s="27">
        <f t="shared" si="17"/>
        <v>52.599664288711779</v>
      </c>
      <c r="Z40" s="27">
        <f t="shared" si="18"/>
        <v>53</v>
      </c>
      <c r="AA40" s="17">
        <f t="shared" si="19"/>
        <v>53</v>
      </c>
      <c r="AB40" s="24">
        <f t="shared" si="20"/>
        <v>583</v>
      </c>
    </row>
    <row r="41" spans="1:28" ht="15" customHeight="1" x14ac:dyDescent="0.25">
      <c r="A41" s="28">
        <v>2394</v>
      </c>
      <c r="B41" s="28">
        <v>530</v>
      </c>
      <c r="C41" s="25">
        <v>10.64</v>
      </c>
      <c r="D41" s="25">
        <v>269.92</v>
      </c>
      <c r="E41" s="25">
        <v>211.64</v>
      </c>
      <c r="F41" s="25">
        <f t="shared" si="0"/>
        <v>97</v>
      </c>
      <c r="G41" s="25">
        <v>0</v>
      </c>
      <c r="H41" s="25">
        <f t="shared" si="1"/>
        <v>11.428571428571429</v>
      </c>
      <c r="I41" s="25">
        <v>0</v>
      </c>
      <c r="J41" s="29">
        <f t="shared" si="21"/>
        <v>1</v>
      </c>
      <c r="K41" s="29">
        <f t="shared" si="22"/>
        <v>1</v>
      </c>
      <c r="L41" s="29">
        <f t="shared" si="23"/>
        <v>1</v>
      </c>
      <c r="M41" s="29">
        <f t="shared" ca="1" si="13"/>
        <v>0</v>
      </c>
      <c r="N41" s="9"/>
      <c r="O41" s="9"/>
      <c r="P41" s="7"/>
      <c r="Q41" s="7"/>
      <c r="T41" s="20">
        <v>0</v>
      </c>
      <c r="U41" s="31">
        <f t="shared" si="14"/>
        <v>-530</v>
      </c>
      <c r="V41" s="27">
        <f t="shared" si="15"/>
        <v>-530</v>
      </c>
      <c r="W41" s="27"/>
      <c r="X41" s="27">
        <f t="shared" si="16"/>
        <v>582.59966428871178</v>
      </c>
      <c r="Y41" s="27">
        <f t="shared" si="17"/>
        <v>52.599664288711779</v>
      </c>
      <c r="Z41" s="27">
        <f t="shared" si="18"/>
        <v>53</v>
      </c>
      <c r="AA41" s="17">
        <f t="shared" si="19"/>
        <v>53</v>
      </c>
      <c r="AB41" s="24">
        <f t="shared" si="20"/>
        <v>583</v>
      </c>
    </row>
    <row r="42" spans="1:28" ht="15" customHeight="1" x14ac:dyDescent="0.25">
      <c r="A42" s="28">
        <v>2492</v>
      </c>
      <c r="B42" s="28">
        <v>570</v>
      </c>
      <c r="C42" s="25">
        <v>11.07</v>
      </c>
      <c r="D42" s="25">
        <v>270.13</v>
      </c>
      <c r="E42" s="25">
        <v>211.7</v>
      </c>
      <c r="F42" s="25">
        <f t="shared" si="0"/>
        <v>96.5</v>
      </c>
      <c r="G42" s="25">
        <v>0</v>
      </c>
      <c r="H42" s="25">
        <f t="shared" si="1"/>
        <v>6.666666666666667</v>
      </c>
      <c r="I42" s="25">
        <v>0</v>
      </c>
      <c r="J42" s="29">
        <f t="shared" si="21"/>
        <v>1</v>
      </c>
      <c r="K42" s="29">
        <f t="shared" si="22"/>
        <v>1</v>
      </c>
      <c r="L42" s="29">
        <f t="shared" si="23"/>
        <v>1</v>
      </c>
      <c r="M42" s="29">
        <f t="shared" ca="1" si="13"/>
        <v>0</v>
      </c>
      <c r="N42" s="9"/>
      <c r="O42" s="9"/>
      <c r="P42" s="7"/>
      <c r="Q42" s="7"/>
      <c r="T42" s="20">
        <v>0</v>
      </c>
      <c r="U42" s="31">
        <f t="shared" si="14"/>
        <v>-570</v>
      </c>
      <c r="V42" s="27">
        <f t="shared" si="15"/>
        <v>-570</v>
      </c>
      <c r="W42" s="27"/>
      <c r="X42" s="27">
        <f t="shared" si="16"/>
        <v>626.56945027276549</v>
      </c>
      <c r="Y42" s="27">
        <f t="shared" si="17"/>
        <v>56.569450272765494</v>
      </c>
      <c r="Z42" s="27">
        <f t="shared" si="18"/>
        <v>57</v>
      </c>
      <c r="AA42" s="17">
        <f t="shared" si="19"/>
        <v>57</v>
      </c>
      <c r="AB42" s="24">
        <f t="shared" si="20"/>
        <v>627</v>
      </c>
    </row>
    <row r="43" spans="1:28" ht="15" customHeight="1" x14ac:dyDescent="0.25">
      <c r="A43" s="28">
        <v>2589</v>
      </c>
      <c r="B43" s="28">
        <v>570</v>
      </c>
      <c r="C43" s="25">
        <v>11.51</v>
      </c>
      <c r="D43" s="25">
        <v>270.35000000000002</v>
      </c>
      <c r="E43" s="25">
        <v>211.7</v>
      </c>
      <c r="F43" s="25">
        <f t="shared" si="0"/>
        <v>96</v>
      </c>
      <c r="G43" s="25">
        <v>0</v>
      </c>
      <c r="H43" s="25">
        <f t="shared" si="1"/>
        <v>8</v>
      </c>
      <c r="I43" s="25">
        <v>0</v>
      </c>
      <c r="J43" s="29">
        <f t="shared" si="21"/>
        <v>1</v>
      </c>
      <c r="K43" s="29">
        <f t="shared" si="22"/>
        <v>1</v>
      </c>
      <c r="L43" s="29">
        <f t="shared" si="23"/>
        <v>1</v>
      </c>
      <c r="M43" s="29">
        <f t="shared" ca="1" si="13"/>
        <v>0</v>
      </c>
      <c r="N43" s="9"/>
      <c r="O43" s="9"/>
      <c r="P43" s="7"/>
      <c r="Q43" s="7"/>
      <c r="T43" s="20">
        <v>0</v>
      </c>
      <c r="U43" s="31">
        <f t="shared" si="14"/>
        <v>-570</v>
      </c>
      <c r="V43" s="27">
        <f t="shared" si="15"/>
        <v>-570</v>
      </c>
      <c r="W43" s="27"/>
      <c r="X43" s="27">
        <f t="shared" si="16"/>
        <v>626.56945027276549</v>
      </c>
      <c r="Y43" s="27">
        <f t="shared" si="17"/>
        <v>56.569450272765494</v>
      </c>
      <c r="Z43" s="27">
        <f t="shared" si="18"/>
        <v>57</v>
      </c>
      <c r="AA43" s="17">
        <f t="shared" si="19"/>
        <v>57</v>
      </c>
      <c r="AB43" s="24">
        <f t="shared" si="20"/>
        <v>627</v>
      </c>
    </row>
    <row r="44" spans="1:28" ht="15" customHeight="1" x14ac:dyDescent="0.25">
      <c r="A44" s="40">
        <v>2685</v>
      </c>
      <c r="B44" s="28">
        <v>570</v>
      </c>
      <c r="C44" s="25">
        <v>11.93</v>
      </c>
      <c r="D44" s="25">
        <v>270.58</v>
      </c>
      <c r="E44" s="25">
        <v>211.7</v>
      </c>
      <c r="F44" s="39">
        <v>0</v>
      </c>
      <c r="G44" s="39">
        <v>0</v>
      </c>
      <c r="H44" s="39">
        <f t="shared" si="1"/>
        <v>10</v>
      </c>
      <c r="I44" s="39">
        <v>0</v>
      </c>
      <c r="J44" s="29">
        <f t="shared" si="21"/>
        <v>1</v>
      </c>
      <c r="K44" s="29">
        <f t="shared" si="22"/>
        <v>1</v>
      </c>
      <c r="L44" s="29">
        <f t="shared" si="23"/>
        <v>1</v>
      </c>
      <c r="M44" s="29">
        <f t="shared" ca="1" si="13"/>
        <v>0</v>
      </c>
      <c r="N44" s="9"/>
      <c r="O44" s="9"/>
      <c r="P44" s="7"/>
      <c r="Q44" s="7"/>
      <c r="T44" s="20">
        <v>0</v>
      </c>
      <c r="U44" s="31">
        <f t="shared" si="14"/>
        <v>-570</v>
      </c>
      <c r="V44" s="27">
        <f t="shared" si="15"/>
        <v>-570</v>
      </c>
      <c r="W44" s="27"/>
      <c r="X44" s="27">
        <f t="shared" si="16"/>
        <v>626.56945027276549</v>
      </c>
      <c r="Y44" s="27">
        <f t="shared" si="17"/>
        <v>56.569450272765494</v>
      </c>
      <c r="Z44" s="27">
        <f t="shared" si="18"/>
        <v>57</v>
      </c>
      <c r="AA44" s="17">
        <f t="shared" si="19"/>
        <v>57</v>
      </c>
      <c r="AB44" s="24">
        <f t="shared" si="20"/>
        <v>627</v>
      </c>
    </row>
    <row r="45" spans="1:28" ht="15" customHeight="1" x14ac:dyDescent="0.25">
      <c r="A45" s="28">
        <v>2588</v>
      </c>
      <c r="B45" s="28">
        <v>570</v>
      </c>
      <c r="C45" s="25">
        <v>11.5</v>
      </c>
      <c r="D45" s="25">
        <v>270.8</v>
      </c>
      <c r="E45" s="25">
        <v>211.7</v>
      </c>
      <c r="F45" s="25">
        <v>0</v>
      </c>
      <c r="G45" s="25">
        <f t="shared" ref="G45:G76" si="24">($A$44-A45)/(ROW(A45)-ROW($A$44))</f>
        <v>97</v>
      </c>
      <c r="H45" s="25">
        <v>0</v>
      </c>
      <c r="I45" s="25">
        <f t="shared" ref="I45:I76" si="25">($A$44-B45)/(ROW(B45)-ROW($A$44))</f>
        <v>2115</v>
      </c>
      <c r="J45" s="29">
        <f t="shared" si="21"/>
        <v>1</v>
      </c>
      <c r="K45" s="29">
        <f t="shared" si="22"/>
        <v>1</v>
      </c>
      <c r="L45" s="29">
        <f t="shared" si="23"/>
        <v>1</v>
      </c>
      <c r="M45" s="29">
        <f t="shared" ca="1" si="13"/>
        <v>1</v>
      </c>
      <c r="N45" s="9"/>
      <c r="O45" s="9"/>
      <c r="P45" s="7"/>
      <c r="Q45" s="7"/>
      <c r="T45" s="20">
        <v>0</v>
      </c>
      <c r="U45" s="31">
        <f t="shared" si="14"/>
        <v>-570</v>
      </c>
      <c r="V45" s="27">
        <f t="shared" si="15"/>
        <v>-570</v>
      </c>
      <c r="W45" s="27"/>
      <c r="X45" s="27">
        <f t="shared" si="16"/>
        <v>626.56945027276549</v>
      </c>
      <c r="Y45" s="27">
        <f t="shared" si="17"/>
        <v>56.569450272765494</v>
      </c>
      <c r="Z45" s="27">
        <f t="shared" si="18"/>
        <v>57</v>
      </c>
      <c r="AA45" s="17">
        <f t="shared" si="19"/>
        <v>57</v>
      </c>
      <c r="AB45" s="24">
        <f t="shared" si="20"/>
        <v>627</v>
      </c>
    </row>
    <row r="46" spans="1:28" ht="15" customHeight="1" x14ac:dyDescent="0.25">
      <c r="A46" s="28">
        <v>2490</v>
      </c>
      <c r="B46" s="28">
        <v>570</v>
      </c>
      <c r="C46" s="25">
        <v>11.07</v>
      </c>
      <c r="D46" s="25">
        <v>271.01</v>
      </c>
      <c r="E46" s="25">
        <v>211.7</v>
      </c>
      <c r="F46" s="25">
        <v>0</v>
      </c>
      <c r="G46" s="25">
        <f t="shared" si="24"/>
        <v>97.5</v>
      </c>
      <c r="H46" s="25">
        <v>0</v>
      </c>
      <c r="I46" s="25">
        <f t="shared" si="25"/>
        <v>1057.5</v>
      </c>
      <c r="J46" s="29">
        <f t="shared" si="21"/>
        <v>1</v>
      </c>
      <c r="K46" s="29">
        <f t="shared" si="22"/>
        <v>1</v>
      </c>
      <c r="L46" s="29">
        <f t="shared" si="23"/>
        <v>1</v>
      </c>
      <c r="M46" s="29">
        <f t="shared" ca="1" si="13"/>
        <v>1</v>
      </c>
      <c r="N46" s="9"/>
      <c r="O46" s="9"/>
      <c r="P46" s="7"/>
      <c r="Q46" s="7"/>
      <c r="T46" s="20">
        <v>0</v>
      </c>
      <c r="U46" s="31">
        <f t="shared" si="14"/>
        <v>-570</v>
      </c>
      <c r="V46" s="27">
        <f t="shared" si="15"/>
        <v>-570</v>
      </c>
      <c r="W46" s="27"/>
      <c r="X46" s="27">
        <f t="shared" si="16"/>
        <v>626.56945027276549</v>
      </c>
      <c r="Y46" s="27">
        <f t="shared" si="17"/>
        <v>56.569450272765494</v>
      </c>
      <c r="Z46" s="27">
        <f t="shared" si="18"/>
        <v>57</v>
      </c>
      <c r="AA46" s="17">
        <f t="shared" si="19"/>
        <v>57</v>
      </c>
      <c r="AB46" s="24">
        <f t="shared" si="20"/>
        <v>627</v>
      </c>
    </row>
    <row r="47" spans="1:28" ht="15" customHeight="1" x14ac:dyDescent="0.25">
      <c r="A47" s="28">
        <v>2394</v>
      </c>
      <c r="B47" s="28">
        <v>610</v>
      </c>
      <c r="C47" s="25">
        <v>10.64</v>
      </c>
      <c r="D47" s="25">
        <v>271.19</v>
      </c>
      <c r="E47" s="25">
        <v>211.75</v>
      </c>
      <c r="F47" s="25">
        <v>0</v>
      </c>
      <c r="G47" s="25">
        <f t="shared" si="24"/>
        <v>97</v>
      </c>
      <c r="H47" s="25">
        <v>0</v>
      </c>
      <c r="I47" s="25">
        <f t="shared" si="25"/>
        <v>691.66666666666663</v>
      </c>
      <c r="J47" s="29">
        <f t="shared" si="21"/>
        <v>1</v>
      </c>
      <c r="K47" s="29">
        <f t="shared" si="22"/>
        <v>1</v>
      </c>
      <c r="L47" s="29">
        <f t="shared" si="23"/>
        <v>1</v>
      </c>
      <c r="M47" s="29">
        <f t="shared" ca="1" si="13"/>
        <v>0</v>
      </c>
      <c r="N47" s="9"/>
      <c r="O47" s="9"/>
      <c r="P47" s="7"/>
      <c r="Q47" s="7"/>
      <c r="T47" s="20">
        <v>0</v>
      </c>
      <c r="U47" s="31">
        <f t="shared" si="14"/>
        <v>-610</v>
      </c>
      <c r="V47" s="27">
        <f t="shared" si="15"/>
        <v>-610</v>
      </c>
      <c r="W47" s="27"/>
      <c r="X47" s="27">
        <f t="shared" si="16"/>
        <v>670.53923625681909</v>
      </c>
      <c r="Y47" s="27">
        <f t="shared" si="17"/>
        <v>60.539236256819095</v>
      </c>
      <c r="Z47" s="27">
        <f t="shared" si="18"/>
        <v>61</v>
      </c>
      <c r="AA47" s="17">
        <f t="shared" si="19"/>
        <v>61</v>
      </c>
      <c r="AB47" s="24">
        <f t="shared" si="20"/>
        <v>671</v>
      </c>
    </row>
    <row r="48" spans="1:28" ht="15" customHeight="1" x14ac:dyDescent="0.25">
      <c r="A48" s="28">
        <v>2394</v>
      </c>
      <c r="B48" s="40">
        <v>610</v>
      </c>
      <c r="C48" s="25">
        <v>10.64</v>
      </c>
      <c r="D48" s="25">
        <v>271.37</v>
      </c>
      <c r="E48" s="25">
        <v>211.75</v>
      </c>
      <c r="F48" s="25">
        <v>0</v>
      </c>
      <c r="G48" s="25">
        <f t="shared" si="24"/>
        <v>72.75</v>
      </c>
      <c r="H48" s="25">
        <v>0</v>
      </c>
      <c r="I48" s="25">
        <f t="shared" si="25"/>
        <v>518.75</v>
      </c>
      <c r="J48" s="29">
        <f t="shared" si="21"/>
        <v>1</v>
      </c>
      <c r="K48" s="29">
        <f t="shared" si="22"/>
        <v>1</v>
      </c>
      <c r="L48" s="29">
        <f t="shared" si="23"/>
        <v>1</v>
      </c>
      <c r="M48" s="29">
        <f t="shared" ca="1" si="13"/>
        <v>0</v>
      </c>
      <c r="N48" s="9"/>
      <c r="O48" s="9"/>
      <c r="P48" s="7"/>
      <c r="Q48" s="7"/>
      <c r="T48" s="20">
        <v>0</v>
      </c>
      <c r="U48" s="31">
        <f t="shared" si="14"/>
        <v>-610</v>
      </c>
      <c r="V48" s="27">
        <f t="shared" si="15"/>
        <v>-610</v>
      </c>
      <c r="W48" s="27"/>
      <c r="X48" s="27">
        <f t="shared" si="16"/>
        <v>670.53923625681909</v>
      </c>
      <c r="Y48" s="27">
        <f t="shared" si="17"/>
        <v>60.539236256819095</v>
      </c>
      <c r="Z48" s="27">
        <f t="shared" si="18"/>
        <v>61</v>
      </c>
      <c r="AA48" s="17">
        <f t="shared" si="19"/>
        <v>61</v>
      </c>
      <c r="AB48" s="24">
        <f t="shared" si="20"/>
        <v>671</v>
      </c>
    </row>
    <row r="49" spans="1:28" ht="15" customHeight="1" x14ac:dyDescent="0.25">
      <c r="A49" s="28">
        <v>2394</v>
      </c>
      <c r="B49" s="28">
        <v>610</v>
      </c>
      <c r="C49" s="25">
        <v>10.64</v>
      </c>
      <c r="D49" s="25">
        <v>271.55</v>
      </c>
      <c r="E49" s="25">
        <v>211.75</v>
      </c>
      <c r="F49" s="25">
        <v>0</v>
      </c>
      <c r="G49" s="25">
        <f t="shared" si="24"/>
        <v>58.2</v>
      </c>
      <c r="H49" s="25">
        <v>0</v>
      </c>
      <c r="I49" s="25">
        <f t="shared" si="25"/>
        <v>415</v>
      </c>
      <c r="J49" s="29">
        <f t="shared" si="21"/>
        <v>1</v>
      </c>
      <c r="K49" s="29">
        <f t="shared" si="22"/>
        <v>1</v>
      </c>
      <c r="L49" s="29">
        <f t="shared" si="23"/>
        <v>1</v>
      </c>
      <c r="M49" s="29">
        <f t="shared" ca="1" si="13"/>
        <v>1</v>
      </c>
      <c r="N49" s="9"/>
      <c r="O49" s="9"/>
      <c r="P49" s="7"/>
      <c r="Q49" s="7"/>
      <c r="T49" s="20">
        <v>0</v>
      </c>
      <c r="U49" s="31">
        <f t="shared" si="14"/>
        <v>-610</v>
      </c>
      <c r="V49" s="27">
        <f t="shared" si="15"/>
        <v>-610</v>
      </c>
      <c r="W49" s="27"/>
      <c r="X49" s="27">
        <f t="shared" si="16"/>
        <v>670.53923625681909</v>
      </c>
      <c r="Y49" s="27">
        <f t="shared" si="17"/>
        <v>60.539236256819095</v>
      </c>
      <c r="Z49" s="27">
        <f t="shared" si="18"/>
        <v>61</v>
      </c>
      <c r="AA49" s="17">
        <f t="shared" si="19"/>
        <v>61</v>
      </c>
      <c r="AB49" s="24">
        <f t="shared" si="20"/>
        <v>671</v>
      </c>
    </row>
    <row r="50" spans="1:28" ht="15" customHeight="1" x14ac:dyDescent="0.25">
      <c r="A50" s="28">
        <v>2394</v>
      </c>
      <c r="B50" s="28">
        <v>610</v>
      </c>
      <c r="C50" s="25">
        <v>10.64</v>
      </c>
      <c r="D50" s="25">
        <v>271.73</v>
      </c>
      <c r="E50" s="25">
        <v>211.75</v>
      </c>
      <c r="F50" s="25">
        <v>0</v>
      </c>
      <c r="G50" s="25">
        <f t="shared" si="24"/>
        <v>48.5</v>
      </c>
      <c r="H50" s="25">
        <v>0</v>
      </c>
      <c r="I50" s="25">
        <f t="shared" si="25"/>
        <v>345.83333333333331</v>
      </c>
      <c r="J50" s="29">
        <f t="shared" si="21"/>
        <v>1</v>
      </c>
      <c r="K50" s="29">
        <f t="shared" si="22"/>
        <v>1</v>
      </c>
      <c r="L50" s="29">
        <f t="shared" si="23"/>
        <v>1</v>
      </c>
      <c r="M50" s="29">
        <f t="shared" ca="1" si="13"/>
        <v>1</v>
      </c>
      <c r="N50" s="9"/>
      <c r="O50" s="9"/>
      <c r="P50" s="7"/>
      <c r="Q50" s="7"/>
      <c r="T50" s="20">
        <v>0</v>
      </c>
      <c r="U50" s="31">
        <f t="shared" si="14"/>
        <v>-610</v>
      </c>
      <c r="V50" s="27">
        <f t="shared" si="15"/>
        <v>-610</v>
      </c>
      <c r="W50" s="27"/>
      <c r="X50" s="27">
        <f t="shared" si="16"/>
        <v>670.53923625681909</v>
      </c>
      <c r="Y50" s="27">
        <f t="shared" si="17"/>
        <v>60.539236256819095</v>
      </c>
      <c r="Z50" s="27">
        <f t="shared" si="18"/>
        <v>61</v>
      </c>
      <c r="AA50" s="17">
        <f t="shared" si="19"/>
        <v>61</v>
      </c>
      <c r="AB50" s="24">
        <f t="shared" si="20"/>
        <v>671</v>
      </c>
    </row>
    <row r="51" spans="1:28" ht="15" customHeight="1" x14ac:dyDescent="0.25">
      <c r="A51" s="28">
        <v>2346</v>
      </c>
      <c r="B51" s="28">
        <v>610</v>
      </c>
      <c r="C51" s="25">
        <v>10.43</v>
      </c>
      <c r="D51" s="25">
        <v>271.89999999999998</v>
      </c>
      <c r="E51" s="25">
        <v>211.75</v>
      </c>
      <c r="F51" s="25">
        <v>0</v>
      </c>
      <c r="G51" s="25">
        <f t="shared" si="24"/>
        <v>48.428571428571431</v>
      </c>
      <c r="H51" s="25">
        <v>0</v>
      </c>
      <c r="I51" s="25">
        <f t="shared" si="25"/>
        <v>296.42857142857144</v>
      </c>
      <c r="J51" s="29">
        <f t="shared" si="21"/>
        <v>1</v>
      </c>
      <c r="K51" s="29">
        <f t="shared" si="22"/>
        <v>1</v>
      </c>
      <c r="L51" s="29">
        <f t="shared" si="23"/>
        <v>1</v>
      </c>
      <c r="M51" s="29">
        <f t="shared" ca="1" si="13"/>
        <v>1</v>
      </c>
      <c r="N51" s="9"/>
      <c r="O51" s="9"/>
      <c r="P51" s="7"/>
      <c r="Q51" s="7"/>
      <c r="T51" s="20">
        <v>0</v>
      </c>
      <c r="U51" s="31">
        <f t="shared" si="14"/>
        <v>-610</v>
      </c>
      <c r="V51" s="27">
        <f t="shared" si="15"/>
        <v>-610</v>
      </c>
      <c r="W51" s="27"/>
      <c r="X51" s="27">
        <f t="shared" si="16"/>
        <v>670.53923625681909</v>
      </c>
      <c r="Y51" s="27">
        <f t="shared" si="17"/>
        <v>60.539236256819095</v>
      </c>
      <c r="Z51" s="27">
        <f t="shared" si="18"/>
        <v>61</v>
      </c>
      <c r="AA51" s="17">
        <f t="shared" si="19"/>
        <v>61</v>
      </c>
      <c r="AB51" s="24">
        <f t="shared" si="20"/>
        <v>671</v>
      </c>
    </row>
    <row r="52" spans="1:28" ht="15" customHeight="1" x14ac:dyDescent="0.25">
      <c r="A52" s="28">
        <v>2298</v>
      </c>
      <c r="B52" s="28">
        <v>650</v>
      </c>
      <c r="C52" s="25">
        <v>10.210000000000001</v>
      </c>
      <c r="D52" s="25">
        <v>272.06</v>
      </c>
      <c r="E52" s="25">
        <v>211.8</v>
      </c>
      <c r="F52" s="25">
        <v>0</v>
      </c>
      <c r="G52" s="25">
        <f t="shared" si="24"/>
        <v>48.375</v>
      </c>
      <c r="H52" s="25">
        <v>0</v>
      </c>
      <c r="I52" s="25">
        <f t="shared" si="25"/>
        <v>254.375</v>
      </c>
      <c r="J52" s="29">
        <f t="shared" si="21"/>
        <v>1</v>
      </c>
      <c r="K52" s="29">
        <f t="shared" si="22"/>
        <v>1</v>
      </c>
      <c r="L52" s="29">
        <f t="shared" si="23"/>
        <v>1</v>
      </c>
      <c r="M52" s="29">
        <f t="shared" ca="1" si="13"/>
        <v>1</v>
      </c>
      <c r="N52" s="9"/>
      <c r="O52" s="9"/>
      <c r="P52" s="7"/>
      <c r="Q52" s="7"/>
      <c r="T52" s="20">
        <v>0</v>
      </c>
      <c r="U52" s="31">
        <f t="shared" si="14"/>
        <v>-650</v>
      </c>
      <c r="V52" s="27">
        <f t="shared" si="15"/>
        <v>-650</v>
      </c>
      <c r="W52" s="27"/>
      <c r="X52" s="27">
        <f t="shared" si="16"/>
        <v>714.50902224087281</v>
      </c>
      <c r="Y52" s="27">
        <f t="shared" si="17"/>
        <v>64.50902224087281</v>
      </c>
      <c r="Z52" s="27">
        <f t="shared" si="18"/>
        <v>65</v>
      </c>
      <c r="AA52" s="17">
        <f t="shared" si="19"/>
        <v>65</v>
      </c>
      <c r="AB52" s="24">
        <f t="shared" si="20"/>
        <v>715</v>
      </c>
    </row>
    <row r="53" spans="1:28" ht="15" customHeight="1" x14ac:dyDescent="0.25">
      <c r="A53" s="28">
        <v>2248</v>
      </c>
      <c r="B53" s="28">
        <v>650</v>
      </c>
      <c r="C53" s="25">
        <v>9.99</v>
      </c>
      <c r="D53" s="25">
        <v>272.22000000000003</v>
      </c>
      <c r="E53" s="25">
        <v>211.8</v>
      </c>
      <c r="F53" s="25">
        <v>0</v>
      </c>
      <c r="G53" s="25">
        <f t="shared" si="24"/>
        <v>48.555555555555557</v>
      </c>
      <c r="H53" s="25">
        <v>0</v>
      </c>
      <c r="I53" s="25">
        <f t="shared" si="25"/>
        <v>226.11111111111111</v>
      </c>
      <c r="J53" s="29">
        <f t="shared" si="21"/>
        <v>1</v>
      </c>
      <c r="K53" s="29">
        <f t="shared" si="22"/>
        <v>1</v>
      </c>
      <c r="L53" s="29">
        <f t="shared" si="23"/>
        <v>1</v>
      </c>
      <c r="M53" s="29">
        <f t="shared" ca="1" si="13"/>
        <v>1</v>
      </c>
      <c r="N53" s="9"/>
      <c r="O53" s="9"/>
      <c r="P53" s="7"/>
      <c r="Q53" s="7"/>
      <c r="T53" s="20">
        <v>0</v>
      </c>
      <c r="U53" s="31">
        <f t="shared" si="14"/>
        <v>-650</v>
      </c>
      <c r="V53" s="27">
        <f t="shared" si="15"/>
        <v>-650</v>
      </c>
      <c r="W53" s="27"/>
      <c r="X53" s="27">
        <f t="shared" si="16"/>
        <v>714.50902224087281</v>
      </c>
      <c r="Y53" s="27">
        <f t="shared" si="17"/>
        <v>64.50902224087281</v>
      </c>
      <c r="Z53" s="27">
        <f t="shared" si="18"/>
        <v>65</v>
      </c>
      <c r="AA53" s="17">
        <f t="shared" si="19"/>
        <v>65</v>
      </c>
      <c r="AB53" s="24">
        <f t="shared" si="20"/>
        <v>715</v>
      </c>
    </row>
    <row r="54" spans="1:28" ht="15" customHeight="1" x14ac:dyDescent="0.25">
      <c r="A54" s="28">
        <v>2151</v>
      </c>
      <c r="B54" s="28">
        <v>1387</v>
      </c>
      <c r="C54" s="25">
        <v>9.56</v>
      </c>
      <c r="D54" s="25">
        <v>272.3</v>
      </c>
      <c r="E54" s="25">
        <v>212.38</v>
      </c>
      <c r="F54" s="25">
        <v>0</v>
      </c>
      <c r="G54" s="25">
        <f t="shared" si="24"/>
        <v>53.4</v>
      </c>
      <c r="H54" s="25">
        <v>0</v>
      </c>
      <c r="I54" s="25">
        <f t="shared" si="25"/>
        <v>129.80000000000001</v>
      </c>
      <c r="J54" s="29">
        <f t="shared" si="21"/>
        <v>0</v>
      </c>
      <c r="K54" s="29">
        <f t="shared" si="22"/>
        <v>1</v>
      </c>
      <c r="L54" s="29">
        <f t="shared" si="23"/>
        <v>1</v>
      </c>
      <c r="M54" s="29">
        <f t="shared" ca="1" si="13"/>
        <v>1</v>
      </c>
      <c r="N54" s="9"/>
      <c r="O54" s="9"/>
      <c r="P54" s="7"/>
      <c r="Q54" s="7"/>
      <c r="T54" s="20">
        <v>0</v>
      </c>
      <c r="U54" s="31">
        <f t="shared" si="14"/>
        <v>-1387</v>
      </c>
      <c r="V54" s="27">
        <f t="shared" si="15"/>
        <v>-1387</v>
      </c>
      <c r="W54" s="27"/>
      <c r="X54" s="27">
        <f t="shared" si="16"/>
        <v>1524.6523289970626</v>
      </c>
      <c r="Y54" s="27">
        <f t="shared" si="17"/>
        <v>137.65232899706257</v>
      </c>
      <c r="Z54" s="27">
        <f t="shared" si="18"/>
        <v>138</v>
      </c>
      <c r="AA54" s="17">
        <f t="shared" si="19"/>
        <v>138</v>
      </c>
      <c r="AB54" s="24">
        <f t="shared" si="20"/>
        <v>1525</v>
      </c>
    </row>
    <row r="55" spans="1:28" ht="15" customHeight="1" x14ac:dyDescent="0.25">
      <c r="A55" s="28">
        <v>2054</v>
      </c>
      <c r="B55" s="28">
        <v>2054</v>
      </c>
      <c r="C55" s="25">
        <v>0</v>
      </c>
      <c r="D55" s="25">
        <v>272.3</v>
      </c>
      <c r="E55" s="25">
        <v>212.54</v>
      </c>
      <c r="F55" s="25">
        <v>0</v>
      </c>
      <c r="G55" s="25">
        <f t="shared" si="24"/>
        <v>57.363636363636367</v>
      </c>
      <c r="H55" s="25">
        <v>0</v>
      </c>
      <c r="I55" s="25">
        <f t="shared" si="25"/>
        <v>57.363636363636367</v>
      </c>
      <c r="J55" s="29">
        <f t="shared" si="21"/>
        <v>0</v>
      </c>
      <c r="K55" s="29">
        <f t="shared" si="22"/>
        <v>1</v>
      </c>
      <c r="L55" s="29">
        <f t="shared" si="23"/>
        <v>1</v>
      </c>
      <c r="M55" s="29">
        <f t="shared" ca="1" si="13"/>
        <v>1</v>
      </c>
      <c r="N55" s="9"/>
      <c r="O55" s="9"/>
      <c r="P55" s="7"/>
      <c r="Q55" s="7"/>
      <c r="T55" s="20">
        <v>0</v>
      </c>
      <c r="U55" s="31">
        <f t="shared" si="14"/>
        <v>-2054</v>
      </c>
      <c r="V55" s="27">
        <f t="shared" si="15"/>
        <v>-2054</v>
      </c>
      <c r="W55" s="27"/>
      <c r="X55" s="27">
        <f t="shared" si="16"/>
        <v>2257.8485102811583</v>
      </c>
      <c r="Y55" s="27">
        <f t="shared" si="17"/>
        <v>203.84851028115827</v>
      </c>
      <c r="Z55" s="27">
        <f t="shared" si="18"/>
        <v>204</v>
      </c>
      <c r="AA55" s="17">
        <f t="shared" si="19"/>
        <v>204</v>
      </c>
      <c r="AB55" s="24">
        <f t="shared" si="20"/>
        <v>2258</v>
      </c>
    </row>
    <row r="56" spans="1:28" ht="15" customHeight="1" x14ac:dyDescent="0.25">
      <c r="A56" s="28">
        <v>1956</v>
      </c>
      <c r="B56" s="28">
        <v>1956</v>
      </c>
      <c r="C56" s="25">
        <v>8.69</v>
      </c>
      <c r="D56" s="25">
        <v>272.3</v>
      </c>
      <c r="E56" s="25">
        <v>212.53</v>
      </c>
      <c r="F56" s="25">
        <v>0</v>
      </c>
      <c r="G56" s="25">
        <f t="shared" si="24"/>
        <v>60.75</v>
      </c>
      <c r="H56" s="25">
        <v>0</v>
      </c>
      <c r="I56" s="25">
        <f t="shared" si="25"/>
        <v>60.75</v>
      </c>
      <c r="J56" s="29">
        <f t="shared" si="21"/>
        <v>0</v>
      </c>
      <c r="K56" s="29">
        <f t="shared" si="22"/>
        <v>-1</v>
      </c>
      <c r="L56" s="29">
        <f t="shared" si="23"/>
        <v>0</v>
      </c>
      <c r="M56" s="29">
        <f t="shared" ca="1" si="13"/>
        <v>0</v>
      </c>
      <c r="N56" s="9"/>
      <c r="O56" s="9"/>
      <c r="P56" s="7"/>
      <c r="Q56" s="7"/>
      <c r="T56" s="20">
        <v>0</v>
      </c>
      <c r="U56" s="31">
        <f t="shared" si="14"/>
        <v>-1956</v>
      </c>
      <c r="V56" s="27">
        <f t="shared" si="15"/>
        <v>-1956</v>
      </c>
      <c r="W56" s="27"/>
      <c r="X56" s="27">
        <f t="shared" si="16"/>
        <v>2150.1225346202264</v>
      </c>
      <c r="Y56" s="27">
        <f t="shared" si="17"/>
        <v>194.12253462022636</v>
      </c>
      <c r="Z56" s="27">
        <f t="shared" si="18"/>
        <v>194</v>
      </c>
      <c r="AA56" s="17">
        <f t="shared" si="19"/>
        <v>194</v>
      </c>
      <c r="AB56" s="24">
        <f t="shared" si="20"/>
        <v>2150</v>
      </c>
    </row>
    <row r="57" spans="1:28" ht="15" customHeight="1" x14ac:dyDescent="0.25">
      <c r="A57" s="28">
        <v>2004</v>
      </c>
      <c r="B57" s="28">
        <v>2004</v>
      </c>
      <c r="C57" s="25">
        <v>8.91</v>
      </c>
      <c r="D57" s="25">
        <v>272.3</v>
      </c>
      <c r="E57" s="25">
        <v>212.54</v>
      </c>
      <c r="F57" s="25">
        <v>0</v>
      </c>
      <c r="G57" s="25">
        <f t="shared" si="24"/>
        <v>52.384615384615387</v>
      </c>
      <c r="H57" s="25">
        <v>0</v>
      </c>
      <c r="I57" s="25">
        <f t="shared" si="25"/>
        <v>52.384615384615387</v>
      </c>
      <c r="J57" s="29">
        <f t="shared" si="21"/>
        <v>1</v>
      </c>
      <c r="K57" s="29">
        <f t="shared" si="22"/>
        <v>1</v>
      </c>
      <c r="L57" s="29">
        <f t="shared" si="23"/>
        <v>0</v>
      </c>
      <c r="M57" s="29">
        <f t="shared" ca="1" si="13"/>
        <v>1</v>
      </c>
      <c r="N57" s="9"/>
      <c r="O57" s="9"/>
      <c r="P57" s="7"/>
      <c r="Q57" s="7"/>
      <c r="T57" s="20">
        <v>0</v>
      </c>
      <c r="U57" s="31">
        <f t="shared" si="14"/>
        <v>-2004</v>
      </c>
      <c r="V57" s="27">
        <f t="shared" si="15"/>
        <v>-2004</v>
      </c>
      <c r="W57" s="27"/>
      <c r="X57" s="27">
        <f t="shared" si="16"/>
        <v>2202.8862778010912</v>
      </c>
      <c r="Y57" s="27">
        <f t="shared" si="17"/>
        <v>198.88627780109118</v>
      </c>
      <c r="Z57" s="27">
        <f t="shared" si="18"/>
        <v>199</v>
      </c>
      <c r="AA57" s="17">
        <f t="shared" si="19"/>
        <v>199</v>
      </c>
      <c r="AB57" s="24">
        <f t="shared" si="20"/>
        <v>2203</v>
      </c>
    </row>
    <row r="58" spans="1:28" ht="15" customHeight="1" x14ac:dyDescent="0.25">
      <c r="A58" s="28">
        <v>2052</v>
      </c>
      <c r="B58" s="28">
        <v>2052</v>
      </c>
      <c r="C58" s="25">
        <v>0</v>
      </c>
      <c r="D58" s="25">
        <v>272.3</v>
      </c>
      <c r="E58" s="25">
        <v>212.54</v>
      </c>
      <c r="F58" s="25">
        <v>0</v>
      </c>
      <c r="G58" s="25">
        <f t="shared" si="24"/>
        <v>45.214285714285715</v>
      </c>
      <c r="H58" s="25">
        <v>0</v>
      </c>
      <c r="I58" s="25">
        <f t="shared" si="25"/>
        <v>45.214285714285715</v>
      </c>
      <c r="J58" s="29">
        <f t="shared" si="21"/>
        <v>1</v>
      </c>
      <c r="K58" s="29">
        <f t="shared" si="22"/>
        <v>1</v>
      </c>
      <c r="L58" s="29">
        <f t="shared" si="23"/>
        <v>0</v>
      </c>
      <c r="M58" s="29">
        <f t="shared" ca="1" si="13"/>
        <v>1</v>
      </c>
      <c r="N58" s="9"/>
      <c r="O58" s="9"/>
      <c r="P58" s="7"/>
      <c r="Q58" s="7"/>
      <c r="T58" s="20">
        <v>0</v>
      </c>
      <c r="U58" s="31">
        <f t="shared" si="14"/>
        <v>-2052</v>
      </c>
      <c r="V58" s="27">
        <f t="shared" si="15"/>
        <v>-2052</v>
      </c>
      <c r="W58" s="27"/>
      <c r="X58" s="27">
        <f t="shared" si="16"/>
        <v>2255.6500209819555</v>
      </c>
      <c r="Y58" s="27">
        <f t="shared" si="17"/>
        <v>203.65002098195555</v>
      </c>
      <c r="Z58" s="27">
        <f t="shared" si="18"/>
        <v>204</v>
      </c>
      <c r="AA58" s="17">
        <f t="shared" si="19"/>
        <v>204</v>
      </c>
      <c r="AB58" s="24">
        <f t="shared" si="20"/>
        <v>2256</v>
      </c>
    </row>
    <row r="59" spans="1:28" ht="15" customHeight="1" x14ac:dyDescent="0.25">
      <c r="A59" s="28">
        <v>2102</v>
      </c>
      <c r="B59" s="28">
        <v>2102</v>
      </c>
      <c r="C59" s="25">
        <v>9.34</v>
      </c>
      <c r="D59" s="25">
        <v>272.3</v>
      </c>
      <c r="E59" s="25">
        <v>212.55</v>
      </c>
      <c r="F59" s="25">
        <v>0</v>
      </c>
      <c r="G59" s="25">
        <f t="shared" si="24"/>
        <v>38.866666666666667</v>
      </c>
      <c r="H59" s="25">
        <v>0</v>
      </c>
      <c r="I59" s="25">
        <f t="shared" si="25"/>
        <v>38.866666666666667</v>
      </c>
      <c r="J59" s="29">
        <f t="shared" si="21"/>
        <v>1</v>
      </c>
      <c r="K59" s="29">
        <f t="shared" si="22"/>
        <v>1</v>
      </c>
      <c r="L59" s="29">
        <f t="shared" si="23"/>
        <v>0</v>
      </c>
      <c r="M59" s="29">
        <f t="shared" ca="1" si="13"/>
        <v>0</v>
      </c>
      <c r="N59" s="9"/>
      <c r="O59" s="9"/>
      <c r="P59" s="7"/>
      <c r="Q59" s="7"/>
      <c r="T59" s="20">
        <v>0</v>
      </c>
      <c r="U59" s="31">
        <f t="shared" si="14"/>
        <v>-2102</v>
      </c>
      <c r="V59" s="27">
        <f t="shared" si="15"/>
        <v>-2102</v>
      </c>
      <c r="W59" s="27"/>
      <c r="X59" s="27">
        <f t="shared" si="16"/>
        <v>2310.6122534620226</v>
      </c>
      <c r="Y59" s="27">
        <f t="shared" si="17"/>
        <v>208.61225346202264</v>
      </c>
      <c r="Z59" s="27">
        <f t="shared" si="18"/>
        <v>209</v>
      </c>
      <c r="AA59" s="17">
        <f t="shared" si="19"/>
        <v>209</v>
      </c>
      <c r="AB59" s="24">
        <f t="shared" si="20"/>
        <v>2311</v>
      </c>
    </row>
    <row r="60" spans="1:28" ht="15" customHeight="1" x14ac:dyDescent="0.25">
      <c r="A60" s="28">
        <v>2004</v>
      </c>
      <c r="B60" s="28">
        <v>2004</v>
      </c>
      <c r="C60" s="25">
        <v>8.91</v>
      </c>
      <c r="D60" s="25">
        <v>272.3</v>
      </c>
      <c r="E60" s="25">
        <v>212.54</v>
      </c>
      <c r="F60" s="25">
        <v>0</v>
      </c>
      <c r="G60" s="25">
        <f t="shared" si="24"/>
        <v>42.5625</v>
      </c>
      <c r="H60" s="25">
        <v>0</v>
      </c>
      <c r="I60" s="25">
        <f t="shared" si="25"/>
        <v>42.5625</v>
      </c>
      <c r="J60" s="29">
        <f t="shared" si="21"/>
        <v>0</v>
      </c>
      <c r="K60" s="29">
        <f t="shared" si="22"/>
        <v>-1</v>
      </c>
      <c r="L60" s="29">
        <f t="shared" si="23"/>
        <v>0</v>
      </c>
      <c r="M60" s="29">
        <f t="shared" ca="1" si="13"/>
        <v>0</v>
      </c>
      <c r="N60" s="9"/>
      <c r="O60" s="9"/>
      <c r="P60" s="7"/>
      <c r="Q60" s="7"/>
      <c r="T60" s="20">
        <v>0</v>
      </c>
      <c r="U60" s="31">
        <f t="shared" si="14"/>
        <v>-2004</v>
      </c>
      <c r="V60" s="27">
        <f t="shared" si="15"/>
        <v>-2004</v>
      </c>
      <c r="W60" s="27"/>
      <c r="X60" s="27">
        <f t="shared" si="16"/>
        <v>2202.8862778010912</v>
      </c>
      <c r="Y60" s="27">
        <f t="shared" si="17"/>
        <v>198.88627780109118</v>
      </c>
      <c r="Z60" s="27">
        <f t="shared" si="18"/>
        <v>199</v>
      </c>
      <c r="AA60" s="17">
        <f t="shared" si="19"/>
        <v>199</v>
      </c>
      <c r="AB60" s="24">
        <f t="shared" si="20"/>
        <v>2203</v>
      </c>
    </row>
    <row r="61" spans="1:28" ht="15" customHeight="1" x14ac:dyDescent="0.25">
      <c r="A61" s="28">
        <v>1906</v>
      </c>
      <c r="B61" s="28">
        <v>1906</v>
      </c>
      <c r="C61" s="25">
        <v>8.4700000000000006</v>
      </c>
      <c r="D61" s="25">
        <v>272.3</v>
      </c>
      <c r="E61" s="25">
        <v>212.52</v>
      </c>
      <c r="F61" s="25">
        <v>0</v>
      </c>
      <c r="G61" s="25">
        <f t="shared" si="24"/>
        <v>45.823529411764703</v>
      </c>
      <c r="H61" s="25">
        <v>0</v>
      </c>
      <c r="I61" s="25">
        <f t="shared" si="25"/>
        <v>45.823529411764703</v>
      </c>
      <c r="J61" s="29">
        <f t="shared" si="21"/>
        <v>0</v>
      </c>
      <c r="K61" s="29">
        <f t="shared" si="22"/>
        <v>-1</v>
      </c>
      <c r="L61" s="29">
        <f t="shared" si="23"/>
        <v>0</v>
      </c>
      <c r="M61" s="29">
        <f t="shared" ca="1" si="13"/>
        <v>0</v>
      </c>
      <c r="N61" s="9"/>
      <c r="O61" s="9"/>
      <c r="P61" s="7"/>
      <c r="Q61" s="7"/>
      <c r="T61" s="20">
        <v>0</v>
      </c>
      <c r="U61" s="31">
        <f t="shared" si="14"/>
        <v>-1906</v>
      </c>
      <c r="V61" s="27">
        <f t="shared" si="15"/>
        <v>-1906</v>
      </c>
      <c r="W61" s="27"/>
      <c r="X61" s="27">
        <f t="shared" si="16"/>
        <v>2095.1603021401593</v>
      </c>
      <c r="Y61" s="27">
        <f t="shared" si="17"/>
        <v>189.16030214015927</v>
      </c>
      <c r="Z61" s="27">
        <f t="shared" si="18"/>
        <v>189</v>
      </c>
      <c r="AA61" s="17">
        <f t="shared" si="19"/>
        <v>189</v>
      </c>
      <c r="AB61" s="24">
        <f t="shared" si="20"/>
        <v>2095</v>
      </c>
    </row>
    <row r="62" spans="1:28" ht="15" customHeight="1" x14ac:dyDescent="0.25">
      <c r="A62" s="28">
        <v>1810</v>
      </c>
      <c r="B62" s="28">
        <v>1810</v>
      </c>
      <c r="C62" s="25">
        <v>8.0500000000000007</v>
      </c>
      <c r="D62" s="25">
        <v>272.3</v>
      </c>
      <c r="E62" s="25">
        <v>212.5</v>
      </c>
      <c r="F62" s="25">
        <v>0</v>
      </c>
      <c r="G62" s="25">
        <f t="shared" si="24"/>
        <v>48.611111111111114</v>
      </c>
      <c r="H62" s="25">
        <v>0</v>
      </c>
      <c r="I62" s="25">
        <f t="shared" si="25"/>
        <v>48.611111111111114</v>
      </c>
      <c r="J62" s="29">
        <f t="shared" si="21"/>
        <v>0</v>
      </c>
      <c r="K62" s="29">
        <f t="shared" si="22"/>
        <v>-1</v>
      </c>
      <c r="L62" s="29">
        <f t="shared" si="23"/>
        <v>0</v>
      </c>
      <c r="M62" s="29">
        <f t="shared" ca="1" si="13"/>
        <v>0</v>
      </c>
      <c r="N62" s="9"/>
      <c r="O62" s="9"/>
      <c r="P62" s="7"/>
      <c r="Q62" s="7"/>
      <c r="T62" s="20">
        <v>0</v>
      </c>
      <c r="U62" s="31">
        <f t="shared" si="14"/>
        <v>-1810</v>
      </c>
      <c r="V62" s="27">
        <f t="shared" si="15"/>
        <v>-1810</v>
      </c>
      <c r="W62" s="27"/>
      <c r="X62" s="27">
        <f t="shared" si="16"/>
        <v>1989.6328157784305</v>
      </c>
      <c r="Y62" s="27">
        <f t="shared" si="17"/>
        <v>179.63281577843054</v>
      </c>
      <c r="Z62" s="27">
        <f t="shared" si="18"/>
        <v>180</v>
      </c>
      <c r="AA62" s="17">
        <f t="shared" si="19"/>
        <v>180</v>
      </c>
      <c r="AB62" s="24">
        <f t="shared" si="20"/>
        <v>1990</v>
      </c>
    </row>
    <row r="63" spans="1:28" ht="15" customHeight="1" x14ac:dyDescent="0.25">
      <c r="A63" s="28">
        <v>1858</v>
      </c>
      <c r="B63" s="28">
        <v>1858</v>
      </c>
      <c r="C63" s="25">
        <v>8.26</v>
      </c>
      <c r="D63" s="25">
        <v>272.3</v>
      </c>
      <c r="E63" s="25">
        <v>212.51</v>
      </c>
      <c r="F63" s="25">
        <v>0</v>
      </c>
      <c r="G63" s="25">
        <f t="shared" si="24"/>
        <v>43.526315789473685</v>
      </c>
      <c r="H63" s="25">
        <v>0</v>
      </c>
      <c r="I63" s="25">
        <f t="shared" si="25"/>
        <v>43.526315789473685</v>
      </c>
      <c r="J63" s="29">
        <f t="shared" si="21"/>
        <v>1</v>
      </c>
      <c r="K63" s="29">
        <f t="shared" si="22"/>
        <v>1</v>
      </c>
      <c r="L63" s="29">
        <f t="shared" si="23"/>
        <v>0</v>
      </c>
      <c r="M63" s="29">
        <f t="shared" ca="1" si="13"/>
        <v>0</v>
      </c>
      <c r="N63" s="9"/>
      <c r="O63" s="9"/>
      <c r="P63" s="7"/>
      <c r="Q63" s="7"/>
      <c r="T63" s="20">
        <v>0</v>
      </c>
      <c r="U63" s="31">
        <f t="shared" si="14"/>
        <v>-1858</v>
      </c>
      <c r="V63" s="27">
        <f t="shared" si="15"/>
        <v>-1858</v>
      </c>
      <c r="W63" s="27"/>
      <c r="X63" s="27">
        <f t="shared" si="16"/>
        <v>2042.3965589592951</v>
      </c>
      <c r="Y63" s="27">
        <f t="shared" si="17"/>
        <v>184.39655895929513</v>
      </c>
      <c r="Z63" s="27">
        <f t="shared" si="18"/>
        <v>184</v>
      </c>
      <c r="AA63" s="17">
        <f t="shared" si="19"/>
        <v>184</v>
      </c>
      <c r="AB63" s="24">
        <f t="shared" si="20"/>
        <v>2042</v>
      </c>
    </row>
    <row r="64" spans="1:28" ht="15" customHeight="1" x14ac:dyDescent="0.25">
      <c r="A64" s="28">
        <v>1906</v>
      </c>
      <c r="B64" s="28">
        <v>1906</v>
      </c>
      <c r="C64" s="25">
        <v>8.4700000000000006</v>
      </c>
      <c r="D64" s="25">
        <v>272.3</v>
      </c>
      <c r="E64" s="25">
        <v>212.52</v>
      </c>
      <c r="F64" s="25">
        <v>0</v>
      </c>
      <c r="G64" s="25">
        <f t="shared" si="24"/>
        <v>38.950000000000003</v>
      </c>
      <c r="H64" s="25">
        <v>0</v>
      </c>
      <c r="I64" s="25">
        <f t="shared" si="25"/>
        <v>38.950000000000003</v>
      </c>
      <c r="J64" s="29">
        <f t="shared" si="21"/>
        <v>1</v>
      </c>
      <c r="K64" s="29">
        <f t="shared" si="22"/>
        <v>1</v>
      </c>
      <c r="L64" s="29">
        <f t="shared" si="23"/>
        <v>0</v>
      </c>
      <c r="M64" s="29">
        <f t="shared" ca="1" si="13"/>
        <v>0</v>
      </c>
      <c r="N64" s="9"/>
      <c r="O64" s="9"/>
      <c r="P64" s="7"/>
      <c r="Q64" s="7"/>
      <c r="T64" s="20">
        <v>0</v>
      </c>
      <c r="U64" s="31">
        <f t="shared" si="14"/>
        <v>-1906</v>
      </c>
      <c r="V64" s="27">
        <f t="shared" si="15"/>
        <v>-1906</v>
      </c>
      <c r="W64" s="27"/>
      <c r="X64" s="27">
        <f t="shared" si="16"/>
        <v>2095.1603021401593</v>
      </c>
      <c r="Y64" s="27">
        <f t="shared" si="17"/>
        <v>189.16030214015927</v>
      </c>
      <c r="Z64" s="27">
        <f t="shared" si="18"/>
        <v>189</v>
      </c>
      <c r="AA64" s="17">
        <f t="shared" si="19"/>
        <v>189</v>
      </c>
      <c r="AB64" s="24">
        <f t="shared" si="20"/>
        <v>2095</v>
      </c>
    </row>
    <row r="65" spans="1:28" ht="15" customHeight="1" x14ac:dyDescent="0.25">
      <c r="A65" s="28">
        <v>1956</v>
      </c>
      <c r="B65" s="28">
        <v>1956</v>
      </c>
      <c r="C65" s="25">
        <v>8.69</v>
      </c>
      <c r="D65" s="25">
        <v>272.3</v>
      </c>
      <c r="E65" s="25">
        <v>212.53</v>
      </c>
      <c r="F65" s="25">
        <v>0</v>
      </c>
      <c r="G65" s="25">
        <f t="shared" si="24"/>
        <v>34.714285714285715</v>
      </c>
      <c r="H65" s="25">
        <v>0</v>
      </c>
      <c r="I65" s="25">
        <f t="shared" si="25"/>
        <v>34.714285714285715</v>
      </c>
      <c r="J65" s="29">
        <f t="shared" si="21"/>
        <v>1</v>
      </c>
      <c r="K65" s="29">
        <f t="shared" si="22"/>
        <v>1</v>
      </c>
      <c r="L65" s="29">
        <f t="shared" si="23"/>
        <v>0</v>
      </c>
      <c r="M65" s="29">
        <f t="shared" ca="1" si="13"/>
        <v>1</v>
      </c>
      <c r="N65" s="9"/>
      <c r="O65" s="9"/>
      <c r="P65" s="7"/>
      <c r="Q65" s="7"/>
      <c r="T65" s="20">
        <v>0</v>
      </c>
      <c r="U65" s="31">
        <f t="shared" si="14"/>
        <v>-1956</v>
      </c>
      <c r="V65" s="27">
        <f t="shared" si="15"/>
        <v>-1956</v>
      </c>
      <c r="W65" s="27"/>
      <c r="X65" s="27">
        <f t="shared" si="16"/>
        <v>2150.1225346202264</v>
      </c>
      <c r="Y65" s="27">
        <f t="shared" si="17"/>
        <v>194.12253462022636</v>
      </c>
      <c r="Z65" s="27">
        <f t="shared" si="18"/>
        <v>194</v>
      </c>
      <c r="AA65" s="17">
        <f t="shared" si="19"/>
        <v>194</v>
      </c>
      <c r="AB65" s="24">
        <f t="shared" si="20"/>
        <v>2150</v>
      </c>
    </row>
    <row r="66" spans="1:28" ht="15" customHeight="1" x14ac:dyDescent="0.25">
      <c r="A66" s="28">
        <v>1845</v>
      </c>
      <c r="B66" s="28">
        <v>1845</v>
      </c>
      <c r="C66" s="25">
        <v>8.1999999999999993</v>
      </c>
      <c r="D66" s="25">
        <v>272.3</v>
      </c>
      <c r="E66" s="25">
        <v>212.51</v>
      </c>
      <c r="F66" s="25">
        <v>0</v>
      </c>
      <c r="G66" s="25">
        <f t="shared" si="24"/>
        <v>38.18181818181818</v>
      </c>
      <c r="H66" s="25">
        <v>0</v>
      </c>
      <c r="I66" s="25">
        <f t="shared" si="25"/>
        <v>38.18181818181818</v>
      </c>
      <c r="J66" s="29">
        <f t="shared" si="21"/>
        <v>0</v>
      </c>
      <c r="K66" s="29">
        <f t="shared" si="22"/>
        <v>-1</v>
      </c>
      <c r="L66" s="29">
        <f t="shared" si="23"/>
        <v>0</v>
      </c>
      <c r="M66" s="29">
        <f t="shared" ref="M66:M97" ca="1" si="26">IF(RAND()&lt;0.5,0,1)</f>
        <v>0</v>
      </c>
      <c r="N66" s="9"/>
      <c r="O66" s="9"/>
      <c r="P66" s="7"/>
      <c r="Q66" s="7"/>
      <c r="T66" s="20">
        <v>0</v>
      </c>
      <c r="U66" s="31">
        <f t="shared" ref="U66:U97" si="27">T66-B66</f>
        <v>-1845</v>
      </c>
      <c r="V66" s="27">
        <f t="shared" ref="V66:V97" si="28">ROUND(U66,0)</f>
        <v>-1845</v>
      </c>
      <c r="W66" s="27"/>
      <c r="X66" s="27">
        <f t="shared" ref="X66:X97" si="29">B66/$W$2*$W$3</f>
        <v>2028.1063785144775</v>
      </c>
      <c r="Y66" s="27">
        <f t="shared" ref="Y66:Y97" si="30">X66-B66</f>
        <v>183.10637851447746</v>
      </c>
      <c r="Z66" s="27">
        <f t="shared" ref="Z66:Z97" si="31">ROUND(Y66,0)</f>
        <v>183</v>
      </c>
      <c r="AA66" s="17">
        <f t="shared" ref="AA66:AA97" si="32">IF(V66&gt;=0,V66,Z66)</f>
        <v>183</v>
      </c>
      <c r="AB66" s="24">
        <f t="shared" ref="AB66:AB97" si="33">B66+AA66</f>
        <v>2028</v>
      </c>
    </row>
    <row r="67" spans="1:28" ht="15" customHeight="1" x14ac:dyDescent="0.25">
      <c r="A67" s="28">
        <v>1734</v>
      </c>
      <c r="B67" s="28">
        <v>1734</v>
      </c>
      <c r="C67" s="25">
        <v>7.71</v>
      </c>
      <c r="D67" s="25">
        <v>272.3</v>
      </c>
      <c r="E67" s="25">
        <v>212.48</v>
      </c>
      <c r="F67" s="25">
        <v>0</v>
      </c>
      <c r="G67" s="25">
        <f t="shared" si="24"/>
        <v>41.347826086956523</v>
      </c>
      <c r="H67" s="25">
        <v>0</v>
      </c>
      <c r="I67" s="25">
        <f t="shared" si="25"/>
        <v>41.347826086956523</v>
      </c>
      <c r="J67" s="29">
        <f t="shared" ref="J67:J98" si="34">IF(ABS(B67-B66)&lt;=50,1,0)</f>
        <v>0</v>
      </c>
      <c r="K67" s="29">
        <f t="shared" ref="K67:K98" si="35">IF(ABS((B67-B66))&lt;=50,1,IF((B67-B66)*(1)&gt;=0,1,-1))</f>
        <v>-1</v>
      </c>
      <c r="L67" s="29">
        <f t="shared" si="23"/>
        <v>0</v>
      </c>
      <c r="M67" s="29">
        <f t="shared" ca="1" si="26"/>
        <v>1</v>
      </c>
      <c r="N67" s="9"/>
      <c r="O67" s="9"/>
      <c r="P67" s="7"/>
      <c r="Q67" s="7"/>
      <c r="T67" s="20">
        <v>0</v>
      </c>
      <c r="U67" s="31">
        <f t="shared" si="27"/>
        <v>-1734</v>
      </c>
      <c r="V67" s="27">
        <f t="shared" si="28"/>
        <v>-1734</v>
      </c>
      <c r="W67" s="27"/>
      <c r="X67" s="27">
        <f t="shared" si="29"/>
        <v>1906.0902224087283</v>
      </c>
      <c r="Y67" s="27">
        <f t="shared" si="30"/>
        <v>172.09022240872832</v>
      </c>
      <c r="Z67" s="27">
        <f t="shared" si="31"/>
        <v>172</v>
      </c>
      <c r="AA67" s="17">
        <f t="shared" si="32"/>
        <v>172</v>
      </c>
      <c r="AB67" s="24">
        <f t="shared" si="33"/>
        <v>1906</v>
      </c>
    </row>
    <row r="68" spans="1:28" ht="15" customHeight="1" x14ac:dyDescent="0.25">
      <c r="A68" s="28">
        <v>1624</v>
      </c>
      <c r="B68" s="28">
        <v>1624</v>
      </c>
      <c r="C68" s="25">
        <v>0</v>
      </c>
      <c r="D68" s="25">
        <v>272.3</v>
      </c>
      <c r="E68" s="25">
        <v>212.45</v>
      </c>
      <c r="F68" s="25">
        <v>0</v>
      </c>
      <c r="G68" s="25">
        <f t="shared" si="24"/>
        <v>44.208333333333336</v>
      </c>
      <c r="H68" s="25">
        <v>0</v>
      </c>
      <c r="I68" s="25">
        <f t="shared" si="25"/>
        <v>44.208333333333336</v>
      </c>
      <c r="J68" s="29">
        <f t="shared" si="34"/>
        <v>0</v>
      </c>
      <c r="K68" s="29">
        <f t="shared" si="35"/>
        <v>-1</v>
      </c>
      <c r="L68" s="29">
        <f t="shared" si="23"/>
        <v>0</v>
      </c>
      <c r="M68" s="29">
        <f t="shared" ca="1" si="26"/>
        <v>0</v>
      </c>
      <c r="N68" s="9"/>
      <c r="O68" s="9"/>
      <c r="P68" s="7"/>
      <c r="Q68" s="7"/>
      <c r="T68" s="20">
        <v>0</v>
      </c>
      <c r="U68" s="31">
        <f t="shared" si="27"/>
        <v>-1624</v>
      </c>
      <c r="V68" s="27">
        <f t="shared" si="28"/>
        <v>-1624</v>
      </c>
      <c r="W68" s="27"/>
      <c r="X68" s="27">
        <f t="shared" si="29"/>
        <v>1785.1733109525808</v>
      </c>
      <c r="Y68" s="27">
        <f t="shared" si="30"/>
        <v>161.17331095258078</v>
      </c>
      <c r="Z68" s="27">
        <f t="shared" si="31"/>
        <v>161</v>
      </c>
      <c r="AA68" s="17">
        <f t="shared" si="32"/>
        <v>161</v>
      </c>
      <c r="AB68" s="24">
        <f t="shared" si="33"/>
        <v>1785</v>
      </c>
    </row>
    <row r="69" spans="1:28" ht="15" customHeight="1" x14ac:dyDescent="0.25">
      <c r="A69" s="28">
        <v>1582</v>
      </c>
      <c r="B69" s="28">
        <v>1582</v>
      </c>
      <c r="C69" s="25">
        <v>7.03</v>
      </c>
      <c r="D69" s="25">
        <v>272.3</v>
      </c>
      <c r="E69" s="25">
        <v>212.44</v>
      </c>
      <c r="F69" s="25">
        <v>0</v>
      </c>
      <c r="G69" s="25">
        <f t="shared" si="24"/>
        <v>44.12</v>
      </c>
      <c r="H69" s="25">
        <v>0</v>
      </c>
      <c r="I69" s="25">
        <f t="shared" si="25"/>
        <v>44.12</v>
      </c>
      <c r="J69" s="29">
        <f t="shared" si="34"/>
        <v>1</v>
      </c>
      <c r="K69" s="29">
        <f t="shared" si="35"/>
        <v>1</v>
      </c>
      <c r="L69" s="29">
        <f t="shared" si="23"/>
        <v>0</v>
      </c>
      <c r="M69" s="29">
        <f t="shared" ca="1" si="26"/>
        <v>0</v>
      </c>
      <c r="N69" s="9"/>
      <c r="O69" s="9"/>
      <c r="P69" s="7"/>
      <c r="Q69" s="7"/>
      <c r="T69" s="20">
        <v>0</v>
      </c>
      <c r="U69" s="31">
        <f t="shared" si="27"/>
        <v>-1582</v>
      </c>
      <c r="V69" s="27">
        <f t="shared" si="28"/>
        <v>-1582</v>
      </c>
      <c r="W69" s="27"/>
      <c r="X69" s="27">
        <f t="shared" si="29"/>
        <v>1739.0050356693243</v>
      </c>
      <c r="Y69" s="27">
        <f t="shared" si="30"/>
        <v>157.00503566932434</v>
      </c>
      <c r="Z69" s="27">
        <f t="shared" si="31"/>
        <v>157</v>
      </c>
      <c r="AA69" s="17">
        <f t="shared" si="32"/>
        <v>157</v>
      </c>
      <c r="AB69" s="24">
        <f t="shared" si="33"/>
        <v>1739</v>
      </c>
    </row>
    <row r="70" spans="1:28" ht="15" customHeight="1" x14ac:dyDescent="0.25">
      <c r="A70" s="28">
        <v>1540</v>
      </c>
      <c r="B70" s="28">
        <v>1540</v>
      </c>
      <c r="C70" s="25">
        <v>6.85</v>
      </c>
      <c r="D70" s="25">
        <v>272.3</v>
      </c>
      <c r="E70" s="25">
        <v>212.42</v>
      </c>
      <c r="F70" s="25">
        <v>0</v>
      </c>
      <c r="G70" s="25">
        <f t="shared" si="24"/>
        <v>44.03846153846154</v>
      </c>
      <c r="H70" s="25">
        <v>0</v>
      </c>
      <c r="I70" s="25">
        <f t="shared" si="25"/>
        <v>44.03846153846154</v>
      </c>
      <c r="J70" s="29">
        <f t="shared" si="34"/>
        <v>1</v>
      </c>
      <c r="K70" s="29">
        <f t="shared" si="35"/>
        <v>1</v>
      </c>
      <c r="L70" s="29">
        <f t="shared" si="23"/>
        <v>0</v>
      </c>
      <c r="M70" s="29">
        <f t="shared" ca="1" si="26"/>
        <v>1</v>
      </c>
      <c r="N70" s="9"/>
      <c r="O70" s="9"/>
      <c r="P70" s="7"/>
      <c r="Q70" s="7"/>
      <c r="T70" s="20">
        <v>0</v>
      </c>
      <c r="U70" s="31">
        <f t="shared" si="27"/>
        <v>-1540</v>
      </c>
      <c r="V70" s="27">
        <f t="shared" si="28"/>
        <v>-1540</v>
      </c>
      <c r="W70" s="27"/>
      <c r="X70" s="27">
        <f t="shared" si="29"/>
        <v>1692.8367603860681</v>
      </c>
      <c r="Y70" s="27">
        <f t="shared" si="30"/>
        <v>152.83676038606814</v>
      </c>
      <c r="Z70" s="27">
        <f t="shared" si="31"/>
        <v>153</v>
      </c>
      <c r="AA70" s="17">
        <f t="shared" si="32"/>
        <v>153</v>
      </c>
      <c r="AB70" s="24">
        <f t="shared" si="33"/>
        <v>1693</v>
      </c>
    </row>
    <row r="71" spans="1:28" ht="15" customHeight="1" x14ac:dyDescent="0.25">
      <c r="A71" s="28">
        <v>1500</v>
      </c>
      <c r="B71" s="28">
        <v>1500</v>
      </c>
      <c r="C71" s="25">
        <v>6.67</v>
      </c>
      <c r="D71" s="25">
        <v>272.3</v>
      </c>
      <c r="E71" s="25">
        <v>212.41</v>
      </c>
      <c r="F71" s="25">
        <v>0</v>
      </c>
      <c r="G71" s="25">
        <f t="shared" si="24"/>
        <v>43.888888888888886</v>
      </c>
      <c r="H71" s="25">
        <v>0</v>
      </c>
      <c r="I71" s="25">
        <f t="shared" si="25"/>
        <v>43.888888888888886</v>
      </c>
      <c r="J71" s="29">
        <f t="shared" si="34"/>
        <v>1</v>
      </c>
      <c r="K71" s="29">
        <f t="shared" si="35"/>
        <v>1</v>
      </c>
      <c r="L71" s="29">
        <f t="shared" ref="L71:L102" si="36">IF(OR(COUNTIF(K67:K71,1)=5,COUNTIF(K67:K71,-1)=5),1,0)</f>
        <v>0</v>
      </c>
      <c r="M71" s="29">
        <f t="shared" ca="1" si="26"/>
        <v>1</v>
      </c>
      <c r="N71" s="9"/>
      <c r="O71" s="9"/>
      <c r="P71" s="7"/>
      <c r="Q71" s="7"/>
      <c r="T71" s="20">
        <v>0</v>
      </c>
      <c r="U71" s="31">
        <f t="shared" si="27"/>
        <v>-1500</v>
      </c>
      <c r="V71" s="27">
        <f t="shared" si="28"/>
        <v>-1500</v>
      </c>
      <c r="W71" s="27"/>
      <c r="X71" s="27">
        <f t="shared" si="29"/>
        <v>1648.8669744020144</v>
      </c>
      <c r="Y71" s="27">
        <f t="shared" si="30"/>
        <v>148.86697440201442</v>
      </c>
      <c r="Z71" s="27">
        <f t="shared" si="31"/>
        <v>149</v>
      </c>
      <c r="AA71" s="17">
        <f t="shared" si="32"/>
        <v>149</v>
      </c>
      <c r="AB71" s="24">
        <f t="shared" si="33"/>
        <v>1649</v>
      </c>
    </row>
    <row r="72" spans="1:28" ht="15" customHeight="1" x14ac:dyDescent="0.25">
      <c r="A72" s="28">
        <v>1452</v>
      </c>
      <c r="B72" s="28">
        <v>1452</v>
      </c>
      <c r="C72" s="25">
        <v>6.45</v>
      </c>
      <c r="D72" s="25">
        <v>272.3</v>
      </c>
      <c r="E72" s="25">
        <v>212.4</v>
      </c>
      <c r="F72" s="25">
        <v>0</v>
      </c>
      <c r="G72" s="25">
        <f t="shared" si="24"/>
        <v>44.035714285714285</v>
      </c>
      <c r="H72" s="25">
        <v>0</v>
      </c>
      <c r="I72" s="25">
        <f t="shared" si="25"/>
        <v>44.035714285714285</v>
      </c>
      <c r="J72" s="29">
        <f t="shared" si="34"/>
        <v>1</v>
      </c>
      <c r="K72" s="29">
        <f t="shared" si="35"/>
        <v>1</v>
      </c>
      <c r="L72" s="29">
        <f t="shared" si="36"/>
        <v>0</v>
      </c>
      <c r="M72" s="29">
        <f t="shared" ca="1" si="26"/>
        <v>1</v>
      </c>
      <c r="N72" s="9"/>
      <c r="O72" s="9"/>
      <c r="P72" s="7"/>
      <c r="Q72" s="7"/>
      <c r="T72" s="20">
        <v>0</v>
      </c>
      <c r="U72" s="31">
        <f t="shared" si="27"/>
        <v>-1452</v>
      </c>
      <c r="V72" s="27">
        <f t="shared" si="28"/>
        <v>-1452</v>
      </c>
      <c r="W72" s="27"/>
      <c r="X72" s="27">
        <f t="shared" si="29"/>
        <v>1596.1032312211498</v>
      </c>
      <c r="Y72" s="27">
        <f t="shared" si="30"/>
        <v>144.10323122114983</v>
      </c>
      <c r="Z72" s="27">
        <f t="shared" si="31"/>
        <v>144</v>
      </c>
      <c r="AA72" s="17">
        <f t="shared" si="32"/>
        <v>144</v>
      </c>
      <c r="AB72" s="24">
        <f t="shared" si="33"/>
        <v>1596</v>
      </c>
    </row>
    <row r="73" spans="1:28" ht="15" customHeight="1" x14ac:dyDescent="0.25">
      <c r="A73" s="28">
        <v>1404</v>
      </c>
      <c r="B73" s="28">
        <v>1404</v>
      </c>
      <c r="C73" s="25">
        <v>6.24</v>
      </c>
      <c r="D73" s="25">
        <v>272.3</v>
      </c>
      <c r="E73" s="25">
        <v>212.38</v>
      </c>
      <c r="F73" s="25">
        <v>0</v>
      </c>
      <c r="G73" s="25">
        <f t="shared" si="24"/>
        <v>44.172413793103445</v>
      </c>
      <c r="H73" s="25">
        <v>0</v>
      </c>
      <c r="I73" s="25">
        <f t="shared" si="25"/>
        <v>44.172413793103445</v>
      </c>
      <c r="J73" s="29">
        <f t="shared" si="34"/>
        <v>1</v>
      </c>
      <c r="K73" s="29">
        <f t="shared" si="35"/>
        <v>1</v>
      </c>
      <c r="L73" s="29">
        <f t="shared" si="36"/>
        <v>1</v>
      </c>
      <c r="M73" s="29">
        <f t="shared" ca="1" si="26"/>
        <v>1</v>
      </c>
      <c r="N73" s="9"/>
      <c r="O73" s="9"/>
      <c r="P73" s="7"/>
      <c r="Q73" s="7"/>
      <c r="T73" s="20">
        <v>0</v>
      </c>
      <c r="U73" s="31">
        <f t="shared" si="27"/>
        <v>-1404</v>
      </c>
      <c r="V73" s="27">
        <f t="shared" si="28"/>
        <v>-1404</v>
      </c>
      <c r="W73" s="27"/>
      <c r="X73" s="27">
        <f t="shared" si="29"/>
        <v>1543.3394880402852</v>
      </c>
      <c r="Y73" s="27">
        <f t="shared" si="30"/>
        <v>139.33948804028523</v>
      </c>
      <c r="Z73" s="27">
        <f t="shared" si="31"/>
        <v>139</v>
      </c>
      <c r="AA73" s="17">
        <f t="shared" si="32"/>
        <v>139</v>
      </c>
      <c r="AB73" s="24">
        <f t="shared" si="33"/>
        <v>1543</v>
      </c>
    </row>
    <row r="74" spans="1:28" ht="15" customHeight="1" x14ac:dyDescent="0.25">
      <c r="A74" s="28">
        <v>1354</v>
      </c>
      <c r="B74" s="28">
        <v>1354</v>
      </c>
      <c r="C74" s="25">
        <v>6.02</v>
      </c>
      <c r="D74" s="25">
        <v>272.3</v>
      </c>
      <c r="E74" s="25">
        <v>212.37</v>
      </c>
      <c r="F74" s="25">
        <v>0</v>
      </c>
      <c r="G74" s="25">
        <f t="shared" si="24"/>
        <v>44.366666666666667</v>
      </c>
      <c r="H74" s="25">
        <v>0</v>
      </c>
      <c r="I74" s="25">
        <f t="shared" si="25"/>
        <v>44.366666666666667</v>
      </c>
      <c r="J74" s="29">
        <f t="shared" si="34"/>
        <v>1</v>
      </c>
      <c r="K74" s="29">
        <f t="shared" si="35"/>
        <v>1</v>
      </c>
      <c r="L74" s="29">
        <f t="shared" si="36"/>
        <v>1</v>
      </c>
      <c r="M74" s="29">
        <f t="shared" ca="1" si="26"/>
        <v>0</v>
      </c>
      <c r="N74" s="9"/>
      <c r="O74" s="9"/>
      <c r="P74" s="7"/>
      <c r="Q74" s="7"/>
      <c r="T74" s="20">
        <v>0</v>
      </c>
      <c r="U74" s="31">
        <f t="shared" si="27"/>
        <v>-1354</v>
      </c>
      <c r="V74" s="27">
        <f t="shared" si="28"/>
        <v>-1354</v>
      </c>
      <c r="W74" s="27"/>
      <c r="X74" s="27">
        <f t="shared" si="29"/>
        <v>1488.3772555602184</v>
      </c>
      <c r="Y74" s="27">
        <f t="shared" si="30"/>
        <v>134.37725556021837</v>
      </c>
      <c r="Z74" s="27">
        <f t="shared" si="31"/>
        <v>134</v>
      </c>
      <c r="AA74" s="17">
        <f t="shared" si="32"/>
        <v>134</v>
      </c>
      <c r="AB74" s="24">
        <f t="shared" si="33"/>
        <v>1488</v>
      </c>
    </row>
    <row r="75" spans="1:28" ht="15" customHeight="1" x14ac:dyDescent="0.25">
      <c r="A75" s="28">
        <v>1354</v>
      </c>
      <c r="B75" s="28">
        <v>1354</v>
      </c>
      <c r="C75" s="25">
        <v>6.02</v>
      </c>
      <c r="D75" s="25">
        <v>272.3</v>
      </c>
      <c r="E75" s="25">
        <v>212.37</v>
      </c>
      <c r="F75" s="25">
        <v>0</v>
      </c>
      <c r="G75" s="25">
        <f t="shared" si="24"/>
        <v>42.935483870967744</v>
      </c>
      <c r="H75" s="25">
        <v>0</v>
      </c>
      <c r="I75" s="25">
        <f t="shared" si="25"/>
        <v>42.935483870967744</v>
      </c>
      <c r="J75" s="29">
        <f t="shared" si="34"/>
        <v>1</v>
      </c>
      <c r="K75" s="29">
        <f t="shared" si="35"/>
        <v>1</v>
      </c>
      <c r="L75" s="29">
        <f t="shared" si="36"/>
        <v>1</v>
      </c>
      <c r="M75" s="29">
        <f t="shared" ca="1" si="26"/>
        <v>0</v>
      </c>
      <c r="N75" s="9"/>
      <c r="O75" s="9"/>
      <c r="P75" s="7"/>
      <c r="Q75" s="7"/>
      <c r="T75" s="20">
        <v>0</v>
      </c>
      <c r="U75" s="31">
        <f t="shared" si="27"/>
        <v>-1354</v>
      </c>
      <c r="V75" s="27">
        <f t="shared" si="28"/>
        <v>-1354</v>
      </c>
      <c r="W75" s="27"/>
      <c r="X75" s="27">
        <f t="shared" si="29"/>
        <v>1488.3772555602184</v>
      </c>
      <c r="Y75" s="27">
        <f t="shared" si="30"/>
        <v>134.37725556021837</v>
      </c>
      <c r="Z75" s="27">
        <f t="shared" si="31"/>
        <v>134</v>
      </c>
      <c r="AA75" s="17">
        <f t="shared" si="32"/>
        <v>134</v>
      </c>
      <c r="AB75" s="24">
        <f t="shared" si="33"/>
        <v>1488</v>
      </c>
    </row>
    <row r="76" spans="1:28" ht="15" customHeight="1" x14ac:dyDescent="0.25">
      <c r="A76" s="28">
        <v>1354</v>
      </c>
      <c r="B76" s="28">
        <v>1354</v>
      </c>
      <c r="C76" s="25">
        <v>0</v>
      </c>
      <c r="D76" s="25">
        <v>272.3</v>
      </c>
      <c r="E76" s="25">
        <v>212.37</v>
      </c>
      <c r="F76" s="25">
        <v>0</v>
      </c>
      <c r="G76" s="25">
        <f t="shared" si="24"/>
        <v>41.59375</v>
      </c>
      <c r="H76" s="25">
        <v>0</v>
      </c>
      <c r="I76" s="25">
        <f t="shared" si="25"/>
        <v>41.59375</v>
      </c>
      <c r="J76" s="29">
        <f t="shared" si="34"/>
        <v>1</v>
      </c>
      <c r="K76" s="29">
        <f t="shared" si="35"/>
        <v>1</v>
      </c>
      <c r="L76" s="29">
        <f t="shared" si="36"/>
        <v>1</v>
      </c>
      <c r="M76" s="29">
        <f t="shared" ca="1" si="26"/>
        <v>0</v>
      </c>
      <c r="N76" s="9"/>
      <c r="O76" s="9"/>
      <c r="P76" s="7"/>
      <c r="Q76" s="7"/>
      <c r="T76" s="20">
        <v>0</v>
      </c>
      <c r="U76" s="31">
        <f t="shared" si="27"/>
        <v>-1354</v>
      </c>
      <c r="V76" s="27">
        <f t="shared" si="28"/>
        <v>-1354</v>
      </c>
      <c r="W76" s="27"/>
      <c r="X76" s="27">
        <f t="shared" si="29"/>
        <v>1488.3772555602184</v>
      </c>
      <c r="Y76" s="27">
        <f t="shared" si="30"/>
        <v>134.37725556021837</v>
      </c>
      <c r="Z76" s="27">
        <f t="shared" si="31"/>
        <v>134</v>
      </c>
      <c r="AA76" s="17">
        <f t="shared" si="32"/>
        <v>134</v>
      </c>
      <c r="AB76" s="24">
        <f t="shared" si="33"/>
        <v>1488</v>
      </c>
    </row>
    <row r="77" spans="1:28" ht="15" customHeight="1" x14ac:dyDescent="0.25">
      <c r="A77" s="28">
        <v>1354</v>
      </c>
      <c r="B77" s="28">
        <v>1354</v>
      </c>
      <c r="C77" s="25">
        <v>6.02</v>
      </c>
      <c r="D77" s="25">
        <v>272.3</v>
      </c>
      <c r="E77" s="25">
        <v>212.37</v>
      </c>
      <c r="F77" s="25">
        <v>0</v>
      </c>
      <c r="G77" s="25">
        <f t="shared" ref="G77:G108" si="37">($A$44-A77)/(ROW(A77)-ROW($A$44))</f>
        <v>40.333333333333336</v>
      </c>
      <c r="H77" s="25">
        <v>0</v>
      </c>
      <c r="I77" s="25">
        <f t="shared" ref="I77:I108" si="38">($A$44-B77)/(ROW(B77)-ROW($A$44))</f>
        <v>40.333333333333336</v>
      </c>
      <c r="J77" s="29">
        <f t="shared" si="34"/>
        <v>1</v>
      </c>
      <c r="K77" s="29">
        <f t="shared" si="35"/>
        <v>1</v>
      </c>
      <c r="L77" s="29">
        <f t="shared" si="36"/>
        <v>1</v>
      </c>
      <c r="M77" s="29">
        <f t="shared" ca="1" si="26"/>
        <v>1</v>
      </c>
      <c r="N77" s="9"/>
      <c r="O77" s="9"/>
      <c r="P77" s="7"/>
      <c r="Q77" s="7"/>
      <c r="T77" s="20">
        <v>0</v>
      </c>
      <c r="U77" s="31">
        <f t="shared" si="27"/>
        <v>-1354</v>
      </c>
      <c r="V77" s="27">
        <f t="shared" si="28"/>
        <v>-1354</v>
      </c>
      <c r="W77" s="27"/>
      <c r="X77" s="27">
        <f t="shared" si="29"/>
        <v>1488.3772555602184</v>
      </c>
      <c r="Y77" s="27">
        <f t="shared" si="30"/>
        <v>134.37725556021837</v>
      </c>
      <c r="Z77" s="27">
        <f t="shared" si="31"/>
        <v>134</v>
      </c>
      <c r="AA77" s="17">
        <f t="shared" si="32"/>
        <v>134</v>
      </c>
      <c r="AB77" s="24">
        <f t="shared" si="33"/>
        <v>1488</v>
      </c>
    </row>
    <row r="78" spans="1:28" ht="15" customHeight="1" x14ac:dyDescent="0.25">
      <c r="A78" s="28">
        <v>1305</v>
      </c>
      <c r="B78" s="28">
        <v>1305</v>
      </c>
      <c r="C78" s="25">
        <v>5.8</v>
      </c>
      <c r="D78" s="25">
        <v>272.3</v>
      </c>
      <c r="E78" s="25">
        <v>212.35</v>
      </c>
      <c r="F78" s="25">
        <v>0</v>
      </c>
      <c r="G78" s="25">
        <f t="shared" si="37"/>
        <v>40.588235294117645</v>
      </c>
      <c r="H78" s="25">
        <v>0</v>
      </c>
      <c r="I78" s="25">
        <f t="shared" si="38"/>
        <v>40.588235294117645</v>
      </c>
      <c r="J78" s="29">
        <f t="shared" si="34"/>
        <v>1</v>
      </c>
      <c r="K78" s="29">
        <f t="shared" si="35"/>
        <v>1</v>
      </c>
      <c r="L78" s="29">
        <f t="shared" si="36"/>
        <v>1</v>
      </c>
      <c r="M78" s="29">
        <f t="shared" ca="1" si="26"/>
        <v>1</v>
      </c>
      <c r="N78" s="9"/>
      <c r="O78" s="9"/>
      <c r="P78" s="7"/>
      <c r="Q78" s="7"/>
      <c r="T78" s="20">
        <v>0</v>
      </c>
      <c r="U78" s="31">
        <f t="shared" si="27"/>
        <v>-1305</v>
      </c>
      <c r="V78" s="27">
        <f t="shared" si="28"/>
        <v>-1305</v>
      </c>
      <c r="W78" s="27"/>
      <c r="X78" s="27">
        <f t="shared" si="29"/>
        <v>1434.5142677297524</v>
      </c>
      <c r="Y78" s="27">
        <f t="shared" si="30"/>
        <v>129.51426772975242</v>
      </c>
      <c r="Z78" s="27">
        <f t="shared" si="31"/>
        <v>130</v>
      </c>
      <c r="AA78" s="17">
        <f t="shared" si="32"/>
        <v>130</v>
      </c>
      <c r="AB78" s="24">
        <f t="shared" si="33"/>
        <v>1435</v>
      </c>
    </row>
    <row r="79" spans="1:28" ht="15" customHeight="1" x14ac:dyDescent="0.25">
      <c r="A79" s="28">
        <v>1256</v>
      </c>
      <c r="B79" s="28">
        <v>1256</v>
      </c>
      <c r="C79" s="25">
        <v>5.58</v>
      </c>
      <c r="D79" s="25">
        <v>272.3</v>
      </c>
      <c r="E79" s="25">
        <v>212.34</v>
      </c>
      <c r="F79" s="25">
        <v>0</v>
      </c>
      <c r="G79" s="25">
        <f t="shared" si="37"/>
        <v>40.828571428571429</v>
      </c>
      <c r="H79" s="25">
        <v>0</v>
      </c>
      <c r="I79" s="25">
        <f t="shared" si="38"/>
        <v>40.828571428571429</v>
      </c>
      <c r="J79" s="29">
        <f t="shared" si="34"/>
        <v>1</v>
      </c>
      <c r="K79" s="29">
        <f t="shared" si="35"/>
        <v>1</v>
      </c>
      <c r="L79" s="29">
        <f t="shared" si="36"/>
        <v>1</v>
      </c>
      <c r="M79" s="29">
        <f t="shared" ca="1" si="26"/>
        <v>0</v>
      </c>
      <c r="N79" s="9"/>
      <c r="O79" s="9"/>
      <c r="P79" s="7"/>
      <c r="Q79" s="7"/>
      <c r="T79" s="20">
        <v>0</v>
      </c>
      <c r="U79" s="31">
        <f t="shared" si="27"/>
        <v>-1256</v>
      </c>
      <c r="V79" s="27">
        <f t="shared" si="28"/>
        <v>-1256</v>
      </c>
      <c r="W79" s="27"/>
      <c r="X79" s="27">
        <f t="shared" si="29"/>
        <v>1380.6512798992865</v>
      </c>
      <c r="Y79" s="27">
        <f t="shared" si="30"/>
        <v>124.65127989928646</v>
      </c>
      <c r="Z79" s="27">
        <f t="shared" si="31"/>
        <v>125</v>
      </c>
      <c r="AA79" s="17">
        <f t="shared" si="32"/>
        <v>125</v>
      </c>
      <c r="AB79" s="24">
        <f t="shared" si="33"/>
        <v>1381</v>
      </c>
    </row>
    <row r="80" spans="1:28" ht="15" customHeight="1" x14ac:dyDescent="0.25">
      <c r="A80" s="28">
        <v>1208</v>
      </c>
      <c r="B80" s="28">
        <v>1208</v>
      </c>
      <c r="C80" s="25">
        <v>5.37</v>
      </c>
      <c r="D80" s="25">
        <v>272.3</v>
      </c>
      <c r="E80" s="25">
        <v>212.32</v>
      </c>
      <c r="F80" s="25">
        <v>0</v>
      </c>
      <c r="G80" s="25">
        <f t="shared" si="37"/>
        <v>41.027777777777779</v>
      </c>
      <c r="H80" s="25">
        <v>0</v>
      </c>
      <c r="I80" s="25">
        <f t="shared" si="38"/>
        <v>41.027777777777779</v>
      </c>
      <c r="J80" s="29">
        <f t="shared" si="34"/>
        <v>1</v>
      </c>
      <c r="K80" s="29">
        <f t="shared" si="35"/>
        <v>1</v>
      </c>
      <c r="L80" s="29">
        <f t="shared" si="36"/>
        <v>1</v>
      </c>
      <c r="M80" s="29">
        <f t="shared" ca="1" si="26"/>
        <v>1</v>
      </c>
      <c r="N80" s="9"/>
      <c r="O80" s="9"/>
      <c r="P80" s="7"/>
      <c r="Q80" s="7"/>
      <c r="T80" s="20">
        <v>0</v>
      </c>
      <c r="U80" s="31">
        <f t="shared" si="27"/>
        <v>-1208</v>
      </c>
      <c r="V80" s="27">
        <f t="shared" si="28"/>
        <v>-1208</v>
      </c>
      <c r="W80" s="27"/>
      <c r="X80" s="27">
        <f t="shared" si="29"/>
        <v>1327.8875367184223</v>
      </c>
      <c r="Y80" s="27">
        <f t="shared" si="30"/>
        <v>119.88753671842233</v>
      </c>
      <c r="Z80" s="27">
        <f t="shared" si="31"/>
        <v>120</v>
      </c>
      <c r="AA80" s="17">
        <f t="shared" si="32"/>
        <v>120</v>
      </c>
      <c r="AB80" s="24">
        <f t="shared" si="33"/>
        <v>1328</v>
      </c>
    </row>
    <row r="81" spans="1:28" ht="15" customHeight="1" x14ac:dyDescent="0.25">
      <c r="A81" s="28">
        <v>1208</v>
      </c>
      <c r="B81" s="28">
        <v>1208</v>
      </c>
      <c r="C81" s="25">
        <v>5.37</v>
      </c>
      <c r="D81" s="25">
        <v>272.3</v>
      </c>
      <c r="E81" s="25">
        <v>212.32</v>
      </c>
      <c r="F81" s="25">
        <v>0</v>
      </c>
      <c r="G81" s="25">
        <f t="shared" si="37"/>
        <v>39.918918918918919</v>
      </c>
      <c r="H81" s="25">
        <v>0</v>
      </c>
      <c r="I81" s="25">
        <f t="shared" si="38"/>
        <v>39.918918918918919</v>
      </c>
      <c r="J81" s="29">
        <f t="shared" si="34"/>
        <v>1</v>
      </c>
      <c r="K81" s="29">
        <f t="shared" si="35"/>
        <v>1</v>
      </c>
      <c r="L81" s="29">
        <f t="shared" si="36"/>
        <v>1</v>
      </c>
      <c r="M81" s="29">
        <f t="shared" ca="1" si="26"/>
        <v>0</v>
      </c>
      <c r="N81" s="9"/>
      <c r="O81" s="9"/>
      <c r="P81" s="7"/>
      <c r="Q81" s="7"/>
      <c r="T81" s="20">
        <v>0</v>
      </c>
      <c r="U81" s="31">
        <f t="shared" si="27"/>
        <v>-1208</v>
      </c>
      <c r="V81" s="27">
        <f t="shared" si="28"/>
        <v>-1208</v>
      </c>
      <c r="W81" s="27"/>
      <c r="X81" s="27">
        <f t="shared" si="29"/>
        <v>1327.8875367184223</v>
      </c>
      <c r="Y81" s="27">
        <f t="shared" si="30"/>
        <v>119.88753671842233</v>
      </c>
      <c r="Z81" s="27">
        <f t="shared" si="31"/>
        <v>120</v>
      </c>
      <c r="AA81" s="17">
        <f t="shared" si="32"/>
        <v>120</v>
      </c>
      <c r="AB81" s="24">
        <f t="shared" si="33"/>
        <v>1328</v>
      </c>
    </row>
    <row r="82" spans="1:28" ht="15" customHeight="1" x14ac:dyDescent="0.25">
      <c r="A82" s="28">
        <v>1208</v>
      </c>
      <c r="B82" s="28">
        <v>1208</v>
      </c>
      <c r="C82" s="25">
        <v>5.37</v>
      </c>
      <c r="D82" s="25">
        <v>272.3</v>
      </c>
      <c r="E82" s="25">
        <v>212.32</v>
      </c>
      <c r="F82" s="25">
        <v>0</v>
      </c>
      <c r="G82" s="25">
        <f t="shared" si="37"/>
        <v>38.868421052631582</v>
      </c>
      <c r="H82" s="25">
        <v>0</v>
      </c>
      <c r="I82" s="25">
        <f t="shared" si="38"/>
        <v>38.868421052631582</v>
      </c>
      <c r="J82" s="29">
        <f t="shared" si="34"/>
        <v>1</v>
      </c>
      <c r="K82" s="29">
        <f t="shared" si="35"/>
        <v>1</v>
      </c>
      <c r="L82" s="29">
        <f t="shared" si="36"/>
        <v>1</v>
      </c>
      <c r="M82" s="29">
        <f t="shared" ca="1" si="26"/>
        <v>0</v>
      </c>
      <c r="N82" s="9"/>
      <c r="O82" s="9"/>
      <c r="P82" s="7"/>
      <c r="Q82" s="7"/>
      <c r="T82" s="20">
        <v>0</v>
      </c>
      <c r="U82" s="31">
        <f t="shared" si="27"/>
        <v>-1208</v>
      </c>
      <c r="V82" s="27">
        <f t="shared" si="28"/>
        <v>-1208</v>
      </c>
      <c r="W82" s="27"/>
      <c r="X82" s="27">
        <f t="shared" si="29"/>
        <v>1327.8875367184223</v>
      </c>
      <c r="Y82" s="27">
        <f t="shared" si="30"/>
        <v>119.88753671842233</v>
      </c>
      <c r="Z82" s="27">
        <f t="shared" si="31"/>
        <v>120</v>
      </c>
      <c r="AA82" s="17">
        <f t="shared" si="32"/>
        <v>120</v>
      </c>
      <c r="AB82" s="24">
        <f t="shared" si="33"/>
        <v>1328</v>
      </c>
    </row>
    <row r="83" spans="1:28" ht="15" customHeight="1" x14ac:dyDescent="0.25">
      <c r="A83" s="28">
        <v>1208</v>
      </c>
      <c r="B83" s="28">
        <v>1208</v>
      </c>
      <c r="C83" s="25">
        <v>5.37</v>
      </c>
      <c r="D83" s="25">
        <v>272.3</v>
      </c>
      <c r="E83" s="25">
        <v>212.32</v>
      </c>
      <c r="F83" s="25">
        <v>0</v>
      </c>
      <c r="G83" s="25">
        <f t="shared" si="37"/>
        <v>37.871794871794869</v>
      </c>
      <c r="H83" s="25">
        <v>0</v>
      </c>
      <c r="I83" s="25">
        <f t="shared" si="38"/>
        <v>37.871794871794869</v>
      </c>
      <c r="J83" s="29">
        <f t="shared" si="34"/>
        <v>1</v>
      </c>
      <c r="K83" s="29">
        <f t="shared" si="35"/>
        <v>1</v>
      </c>
      <c r="L83" s="29">
        <f t="shared" si="36"/>
        <v>1</v>
      </c>
      <c r="M83" s="29">
        <f t="shared" ca="1" si="26"/>
        <v>1</v>
      </c>
      <c r="N83" s="9"/>
      <c r="O83" s="9"/>
      <c r="P83" s="7"/>
      <c r="Q83" s="7"/>
      <c r="T83" s="20">
        <v>0</v>
      </c>
      <c r="U83" s="31">
        <f t="shared" si="27"/>
        <v>-1208</v>
      </c>
      <c r="V83" s="27">
        <f t="shared" si="28"/>
        <v>-1208</v>
      </c>
      <c r="W83" s="27"/>
      <c r="X83" s="27">
        <f t="shared" si="29"/>
        <v>1327.8875367184223</v>
      </c>
      <c r="Y83" s="27">
        <f t="shared" si="30"/>
        <v>119.88753671842233</v>
      </c>
      <c r="Z83" s="27">
        <f t="shared" si="31"/>
        <v>120</v>
      </c>
      <c r="AA83" s="17">
        <f t="shared" si="32"/>
        <v>120</v>
      </c>
      <c r="AB83" s="24">
        <f t="shared" si="33"/>
        <v>1328</v>
      </c>
    </row>
    <row r="84" spans="1:28" ht="15" customHeight="1" x14ac:dyDescent="0.25">
      <c r="A84" s="28">
        <v>1160</v>
      </c>
      <c r="B84" s="28">
        <v>1160</v>
      </c>
      <c r="C84" s="25">
        <v>5.15</v>
      </c>
      <c r="D84" s="25">
        <v>272.3</v>
      </c>
      <c r="E84" s="25">
        <v>212.31</v>
      </c>
      <c r="F84" s="25">
        <v>0</v>
      </c>
      <c r="G84" s="25">
        <f t="shared" si="37"/>
        <v>38.125</v>
      </c>
      <c r="H84" s="25">
        <v>0</v>
      </c>
      <c r="I84" s="25">
        <f t="shared" si="38"/>
        <v>38.125</v>
      </c>
      <c r="J84" s="29">
        <f t="shared" si="34"/>
        <v>1</v>
      </c>
      <c r="K84" s="29">
        <f t="shared" si="35"/>
        <v>1</v>
      </c>
      <c r="L84" s="29">
        <f t="shared" si="36"/>
        <v>1</v>
      </c>
      <c r="M84" s="29">
        <f t="shared" ca="1" si="26"/>
        <v>0</v>
      </c>
      <c r="N84" s="9"/>
      <c r="O84" s="9"/>
      <c r="P84" s="7"/>
      <c r="Q84" s="7"/>
      <c r="T84" s="20">
        <v>0</v>
      </c>
      <c r="U84" s="31">
        <f t="shared" si="27"/>
        <v>-1160</v>
      </c>
      <c r="V84" s="27">
        <f t="shared" si="28"/>
        <v>-1160</v>
      </c>
      <c r="W84" s="27"/>
      <c r="X84" s="27">
        <f t="shared" si="29"/>
        <v>1275.1237935375577</v>
      </c>
      <c r="Y84" s="27">
        <f t="shared" si="30"/>
        <v>115.12379353755773</v>
      </c>
      <c r="Z84" s="27">
        <f t="shared" si="31"/>
        <v>115</v>
      </c>
      <c r="AA84" s="17">
        <f t="shared" si="32"/>
        <v>115</v>
      </c>
      <c r="AB84" s="24">
        <f t="shared" si="33"/>
        <v>1275</v>
      </c>
    </row>
    <row r="85" spans="1:28" ht="15" customHeight="1" x14ac:dyDescent="0.25">
      <c r="A85" s="28">
        <v>1112</v>
      </c>
      <c r="B85" s="28">
        <v>1112</v>
      </c>
      <c r="C85" s="25">
        <v>4.9400000000000004</v>
      </c>
      <c r="D85" s="25">
        <v>272.3</v>
      </c>
      <c r="E85" s="25">
        <v>212.28</v>
      </c>
      <c r="F85" s="25">
        <v>0</v>
      </c>
      <c r="G85" s="25">
        <f t="shared" si="37"/>
        <v>38.365853658536587</v>
      </c>
      <c r="H85" s="25">
        <v>0</v>
      </c>
      <c r="I85" s="25">
        <f t="shared" si="38"/>
        <v>38.365853658536587</v>
      </c>
      <c r="J85" s="29">
        <f t="shared" si="34"/>
        <v>1</v>
      </c>
      <c r="K85" s="29">
        <f t="shared" si="35"/>
        <v>1</v>
      </c>
      <c r="L85" s="29">
        <f t="shared" si="36"/>
        <v>1</v>
      </c>
      <c r="M85" s="29">
        <f t="shared" ca="1" si="26"/>
        <v>1</v>
      </c>
      <c r="N85" s="9"/>
      <c r="O85" s="9"/>
      <c r="P85" s="7"/>
      <c r="Q85" s="7"/>
      <c r="T85" s="20">
        <v>0</v>
      </c>
      <c r="U85" s="31">
        <f t="shared" si="27"/>
        <v>-1112</v>
      </c>
      <c r="V85" s="27">
        <f t="shared" si="28"/>
        <v>-1112</v>
      </c>
      <c r="W85" s="27"/>
      <c r="X85" s="27">
        <f t="shared" si="29"/>
        <v>1222.3600503566931</v>
      </c>
      <c r="Y85" s="27">
        <f t="shared" si="30"/>
        <v>110.36005035669314</v>
      </c>
      <c r="Z85" s="27">
        <f t="shared" si="31"/>
        <v>110</v>
      </c>
      <c r="AA85" s="17">
        <f t="shared" si="32"/>
        <v>110</v>
      </c>
      <c r="AB85" s="24">
        <f t="shared" si="33"/>
        <v>1222</v>
      </c>
    </row>
    <row r="86" spans="1:28" ht="15" customHeight="1" x14ac:dyDescent="0.25">
      <c r="A86" s="28">
        <v>1062</v>
      </c>
      <c r="B86" s="28">
        <v>1062</v>
      </c>
      <c r="C86" s="25">
        <v>4.72</v>
      </c>
      <c r="D86" s="25">
        <v>272.3</v>
      </c>
      <c r="E86" s="25">
        <v>212.24</v>
      </c>
      <c r="F86" s="25">
        <v>0</v>
      </c>
      <c r="G86" s="25">
        <f t="shared" si="37"/>
        <v>38.642857142857146</v>
      </c>
      <c r="H86" s="25">
        <v>0</v>
      </c>
      <c r="I86" s="25">
        <f t="shared" si="38"/>
        <v>38.642857142857146</v>
      </c>
      <c r="J86" s="29">
        <f t="shared" si="34"/>
        <v>1</v>
      </c>
      <c r="K86" s="29">
        <f t="shared" si="35"/>
        <v>1</v>
      </c>
      <c r="L86" s="29">
        <f t="shared" si="36"/>
        <v>1</v>
      </c>
      <c r="M86" s="29">
        <f t="shared" ca="1" si="26"/>
        <v>0</v>
      </c>
      <c r="N86" s="9"/>
      <c r="O86" s="9"/>
      <c r="P86" s="7"/>
      <c r="Q86" s="7"/>
      <c r="T86" s="20">
        <v>0</v>
      </c>
      <c r="U86" s="31">
        <f t="shared" si="27"/>
        <v>-1062</v>
      </c>
      <c r="V86" s="27">
        <f t="shared" si="28"/>
        <v>-1062</v>
      </c>
      <c r="W86" s="27"/>
      <c r="X86" s="27">
        <f t="shared" si="29"/>
        <v>1167.397817876626</v>
      </c>
      <c r="Y86" s="27">
        <f t="shared" si="30"/>
        <v>105.39781787662605</v>
      </c>
      <c r="Z86" s="27">
        <f t="shared" si="31"/>
        <v>105</v>
      </c>
      <c r="AA86" s="17">
        <f t="shared" si="32"/>
        <v>105</v>
      </c>
      <c r="AB86" s="24">
        <f t="shared" si="33"/>
        <v>1167</v>
      </c>
    </row>
    <row r="87" spans="1:28" ht="15" customHeight="1" x14ac:dyDescent="0.25">
      <c r="A87" s="28">
        <v>1138</v>
      </c>
      <c r="B87" s="28">
        <v>1138</v>
      </c>
      <c r="C87" s="25">
        <v>5.0599999999999996</v>
      </c>
      <c r="D87" s="25">
        <v>272.3</v>
      </c>
      <c r="E87" s="25">
        <v>212.3</v>
      </c>
      <c r="F87" s="25">
        <v>0</v>
      </c>
      <c r="G87" s="25">
        <f t="shared" si="37"/>
        <v>35.97674418604651</v>
      </c>
      <c r="H87" s="25">
        <v>0</v>
      </c>
      <c r="I87" s="25">
        <f t="shared" si="38"/>
        <v>35.97674418604651</v>
      </c>
      <c r="J87" s="29">
        <f t="shared" si="34"/>
        <v>0</v>
      </c>
      <c r="K87" s="29">
        <f t="shared" si="35"/>
        <v>1</v>
      </c>
      <c r="L87" s="29">
        <f t="shared" si="36"/>
        <v>1</v>
      </c>
      <c r="M87" s="29">
        <f t="shared" ca="1" si="26"/>
        <v>0</v>
      </c>
      <c r="N87" s="9"/>
      <c r="O87" s="9"/>
      <c r="P87" s="7"/>
      <c r="Q87" s="7"/>
      <c r="T87" s="20">
        <v>0</v>
      </c>
      <c r="U87" s="31">
        <f t="shared" si="27"/>
        <v>-1138</v>
      </c>
      <c r="V87" s="27">
        <f t="shared" si="28"/>
        <v>-1138</v>
      </c>
      <c r="W87" s="27"/>
      <c r="X87" s="27">
        <f t="shared" si="29"/>
        <v>1250.940411246328</v>
      </c>
      <c r="Y87" s="27">
        <f t="shared" si="30"/>
        <v>112.94041124632804</v>
      </c>
      <c r="Z87" s="27">
        <f t="shared" si="31"/>
        <v>113</v>
      </c>
      <c r="AA87" s="17">
        <f t="shared" si="32"/>
        <v>113</v>
      </c>
      <c r="AB87" s="24">
        <f t="shared" si="33"/>
        <v>1251</v>
      </c>
    </row>
    <row r="88" spans="1:28" ht="15" customHeight="1" x14ac:dyDescent="0.25">
      <c r="A88" s="28">
        <v>1215</v>
      </c>
      <c r="B88" s="28">
        <v>1215</v>
      </c>
      <c r="C88" s="25">
        <v>5.4</v>
      </c>
      <c r="D88" s="25">
        <v>272.3</v>
      </c>
      <c r="E88" s="25">
        <v>212.33</v>
      </c>
      <c r="F88" s="25">
        <v>0</v>
      </c>
      <c r="G88" s="25">
        <f t="shared" si="37"/>
        <v>33.409090909090907</v>
      </c>
      <c r="H88" s="25">
        <v>0</v>
      </c>
      <c r="I88" s="25">
        <f t="shared" si="38"/>
        <v>33.409090909090907</v>
      </c>
      <c r="J88" s="29">
        <f t="shared" si="34"/>
        <v>0</v>
      </c>
      <c r="K88" s="29">
        <f t="shared" si="35"/>
        <v>1</v>
      </c>
      <c r="L88" s="29">
        <f t="shared" si="36"/>
        <v>1</v>
      </c>
      <c r="M88" s="29">
        <f t="shared" ca="1" si="26"/>
        <v>1</v>
      </c>
      <c r="N88" s="9"/>
      <c r="O88" s="9"/>
      <c r="P88" s="7"/>
      <c r="Q88" s="7"/>
      <c r="T88" s="20">
        <v>0</v>
      </c>
      <c r="U88" s="31">
        <f t="shared" si="27"/>
        <v>-1215</v>
      </c>
      <c r="V88" s="27">
        <f t="shared" si="28"/>
        <v>-1215</v>
      </c>
      <c r="W88" s="27"/>
      <c r="X88" s="27">
        <f t="shared" si="29"/>
        <v>1335.5822492656316</v>
      </c>
      <c r="Y88" s="27">
        <f t="shared" si="30"/>
        <v>120.58224926563162</v>
      </c>
      <c r="Z88" s="27">
        <f t="shared" si="31"/>
        <v>121</v>
      </c>
      <c r="AA88" s="17">
        <f t="shared" si="32"/>
        <v>121</v>
      </c>
      <c r="AB88" s="24">
        <f t="shared" si="33"/>
        <v>1336</v>
      </c>
    </row>
    <row r="89" spans="1:28" ht="15" customHeight="1" x14ac:dyDescent="0.25">
      <c r="A89" s="28">
        <v>1292</v>
      </c>
      <c r="B89" s="28">
        <v>1292</v>
      </c>
      <c r="C89" s="25">
        <v>5.74</v>
      </c>
      <c r="D89" s="25">
        <v>272.3</v>
      </c>
      <c r="E89" s="25">
        <v>212.35</v>
      </c>
      <c r="F89" s="25">
        <v>0</v>
      </c>
      <c r="G89" s="25">
        <f t="shared" si="37"/>
        <v>30.955555555555556</v>
      </c>
      <c r="H89" s="25">
        <v>0</v>
      </c>
      <c r="I89" s="25">
        <f t="shared" si="38"/>
        <v>30.955555555555556</v>
      </c>
      <c r="J89" s="29">
        <f t="shared" si="34"/>
        <v>0</v>
      </c>
      <c r="K89" s="29">
        <f t="shared" si="35"/>
        <v>1</v>
      </c>
      <c r="L89" s="29">
        <f t="shared" si="36"/>
        <v>1</v>
      </c>
      <c r="M89" s="29">
        <f t="shared" ca="1" si="26"/>
        <v>0</v>
      </c>
      <c r="N89" s="9"/>
      <c r="O89" s="9"/>
      <c r="P89" s="7"/>
      <c r="Q89" s="7"/>
      <c r="T89" s="20">
        <v>0</v>
      </c>
      <c r="U89" s="31">
        <f t="shared" si="27"/>
        <v>-1292</v>
      </c>
      <c r="V89" s="27">
        <f t="shared" si="28"/>
        <v>-1292</v>
      </c>
      <c r="W89" s="27"/>
      <c r="X89" s="27">
        <f t="shared" si="29"/>
        <v>1420.224087284935</v>
      </c>
      <c r="Y89" s="27">
        <f t="shared" si="30"/>
        <v>128.22408728493497</v>
      </c>
      <c r="Z89" s="27">
        <f t="shared" si="31"/>
        <v>128</v>
      </c>
      <c r="AA89" s="17">
        <f t="shared" si="32"/>
        <v>128</v>
      </c>
      <c r="AB89" s="24">
        <f t="shared" si="33"/>
        <v>1420</v>
      </c>
    </row>
    <row r="90" spans="1:28" ht="15" customHeight="1" x14ac:dyDescent="0.25">
      <c r="A90" s="28">
        <v>1292</v>
      </c>
      <c r="B90" s="28">
        <v>1292</v>
      </c>
      <c r="C90" s="25">
        <v>5.74</v>
      </c>
      <c r="D90" s="25">
        <v>272.3</v>
      </c>
      <c r="E90" s="25">
        <v>212.35</v>
      </c>
      <c r="F90" s="25">
        <v>0</v>
      </c>
      <c r="G90" s="25">
        <f t="shared" si="37"/>
        <v>30.282608695652176</v>
      </c>
      <c r="H90" s="25">
        <v>0</v>
      </c>
      <c r="I90" s="25">
        <f t="shared" si="38"/>
        <v>30.282608695652176</v>
      </c>
      <c r="J90" s="29">
        <f t="shared" si="34"/>
        <v>1</v>
      </c>
      <c r="K90" s="29">
        <f t="shared" si="35"/>
        <v>1</v>
      </c>
      <c r="L90" s="29">
        <f t="shared" si="36"/>
        <v>1</v>
      </c>
      <c r="M90" s="29">
        <f t="shared" ca="1" si="26"/>
        <v>0</v>
      </c>
      <c r="N90" s="9"/>
      <c r="O90" s="9"/>
      <c r="P90" s="7"/>
      <c r="Q90" s="7"/>
      <c r="T90" s="20">
        <v>0</v>
      </c>
      <c r="U90" s="31">
        <f t="shared" si="27"/>
        <v>-1292</v>
      </c>
      <c r="V90" s="27">
        <f t="shared" si="28"/>
        <v>-1292</v>
      </c>
      <c r="W90" s="27"/>
      <c r="X90" s="27">
        <f t="shared" si="29"/>
        <v>1420.224087284935</v>
      </c>
      <c r="Y90" s="27">
        <f t="shared" si="30"/>
        <v>128.22408728493497</v>
      </c>
      <c r="Z90" s="27">
        <f t="shared" si="31"/>
        <v>128</v>
      </c>
      <c r="AA90" s="17">
        <f t="shared" si="32"/>
        <v>128</v>
      </c>
      <c r="AB90" s="24">
        <f t="shared" si="33"/>
        <v>1420</v>
      </c>
    </row>
    <row r="91" spans="1:28" ht="15" customHeight="1" x14ac:dyDescent="0.25">
      <c r="A91" s="28">
        <v>1292</v>
      </c>
      <c r="B91" s="28">
        <v>1292</v>
      </c>
      <c r="C91" s="25">
        <v>5.74</v>
      </c>
      <c r="D91" s="25">
        <v>272.3</v>
      </c>
      <c r="E91" s="25">
        <v>212.35</v>
      </c>
      <c r="F91" s="25">
        <v>0</v>
      </c>
      <c r="G91" s="25">
        <f t="shared" si="37"/>
        <v>29.638297872340427</v>
      </c>
      <c r="H91" s="25">
        <v>0</v>
      </c>
      <c r="I91" s="25">
        <f t="shared" si="38"/>
        <v>29.638297872340427</v>
      </c>
      <c r="J91" s="29">
        <f t="shared" si="34"/>
        <v>1</v>
      </c>
      <c r="K91" s="29">
        <f t="shared" si="35"/>
        <v>1</v>
      </c>
      <c r="L91" s="29">
        <f t="shared" si="36"/>
        <v>1</v>
      </c>
      <c r="M91" s="29">
        <f t="shared" ca="1" si="26"/>
        <v>0</v>
      </c>
      <c r="N91" s="9"/>
      <c r="O91" s="9"/>
      <c r="P91" s="7"/>
      <c r="Q91" s="7"/>
      <c r="T91" s="20">
        <v>0</v>
      </c>
      <c r="U91" s="31">
        <f t="shared" si="27"/>
        <v>-1292</v>
      </c>
      <c r="V91" s="27">
        <f t="shared" si="28"/>
        <v>-1292</v>
      </c>
      <c r="W91" s="27"/>
      <c r="X91" s="27">
        <f t="shared" si="29"/>
        <v>1420.224087284935</v>
      </c>
      <c r="Y91" s="27">
        <f t="shared" si="30"/>
        <v>128.22408728493497</v>
      </c>
      <c r="Z91" s="27">
        <f t="shared" si="31"/>
        <v>128</v>
      </c>
      <c r="AA91" s="17">
        <f t="shared" si="32"/>
        <v>128</v>
      </c>
      <c r="AB91" s="24">
        <f t="shared" si="33"/>
        <v>1420</v>
      </c>
    </row>
    <row r="92" spans="1:28" ht="15" customHeight="1" x14ac:dyDescent="0.25">
      <c r="A92" s="28">
        <v>1292</v>
      </c>
      <c r="B92" s="28">
        <v>1292</v>
      </c>
      <c r="C92" s="25">
        <v>5.74</v>
      </c>
      <c r="D92" s="25">
        <v>272.3</v>
      </c>
      <c r="E92" s="25">
        <v>212.35</v>
      </c>
      <c r="F92" s="25">
        <v>0</v>
      </c>
      <c r="G92" s="25">
        <f t="shared" si="37"/>
        <v>29.020833333333332</v>
      </c>
      <c r="H92" s="25">
        <v>0</v>
      </c>
      <c r="I92" s="25">
        <f t="shared" si="38"/>
        <v>29.020833333333332</v>
      </c>
      <c r="J92" s="29">
        <f t="shared" si="34"/>
        <v>1</v>
      </c>
      <c r="K92" s="29">
        <f t="shared" si="35"/>
        <v>1</v>
      </c>
      <c r="L92" s="29">
        <f t="shared" si="36"/>
        <v>1</v>
      </c>
      <c r="M92" s="29">
        <f t="shared" ca="1" si="26"/>
        <v>1</v>
      </c>
      <c r="N92" s="9"/>
      <c r="O92" s="9"/>
      <c r="P92" s="7"/>
      <c r="Q92" s="7"/>
      <c r="T92" s="20">
        <v>0</v>
      </c>
      <c r="U92" s="31">
        <f t="shared" si="27"/>
        <v>-1292</v>
      </c>
      <c r="V92" s="27">
        <f t="shared" si="28"/>
        <v>-1292</v>
      </c>
      <c r="W92" s="27"/>
      <c r="X92" s="27">
        <f t="shared" si="29"/>
        <v>1420.224087284935</v>
      </c>
      <c r="Y92" s="27">
        <f t="shared" si="30"/>
        <v>128.22408728493497</v>
      </c>
      <c r="Z92" s="27">
        <f t="shared" si="31"/>
        <v>128</v>
      </c>
      <c r="AA92" s="17">
        <f t="shared" si="32"/>
        <v>128</v>
      </c>
      <c r="AB92" s="24">
        <f t="shared" si="33"/>
        <v>1420</v>
      </c>
    </row>
    <row r="93" spans="1:28" ht="15" customHeight="1" x14ac:dyDescent="0.25">
      <c r="A93" s="28">
        <v>1172</v>
      </c>
      <c r="B93" s="28">
        <v>1172</v>
      </c>
      <c r="C93" s="25">
        <v>5.21</v>
      </c>
      <c r="D93" s="25">
        <v>272.3</v>
      </c>
      <c r="E93" s="25">
        <v>212.31</v>
      </c>
      <c r="F93" s="25">
        <v>0</v>
      </c>
      <c r="G93" s="25">
        <f t="shared" si="37"/>
        <v>30.877551020408163</v>
      </c>
      <c r="H93" s="25">
        <v>0</v>
      </c>
      <c r="I93" s="25">
        <f t="shared" si="38"/>
        <v>30.877551020408163</v>
      </c>
      <c r="J93" s="29">
        <f t="shared" si="34"/>
        <v>0</v>
      </c>
      <c r="K93" s="29">
        <f t="shared" si="35"/>
        <v>-1</v>
      </c>
      <c r="L93" s="29">
        <f t="shared" si="36"/>
        <v>0</v>
      </c>
      <c r="M93" s="29">
        <f t="shared" ca="1" si="26"/>
        <v>0</v>
      </c>
      <c r="N93" s="9"/>
      <c r="O93" s="9"/>
      <c r="P93" s="7"/>
      <c r="Q93" s="7"/>
      <c r="T93" s="20">
        <v>0</v>
      </c>
      <c r="U93" s="31">
        <f t="shared" si="27"/>
        <v>-1172</v>
      </c>
      <c r="V93" s="27">
        <f t="shared" si="28"/>
        <v>-1172</v>
      </c>
      <c r="W93" s="27"/>
      <c r="X93" s="27">
        <f t="shared" si="29"/>
        <v>1288.3147293327738</v>
      </c>
      <c r="Y93" s="27">
        <f t="shared" si="30"/>
        <v>116.31472933277382</v>
      </c>
      <c r="Z93" s="27">
        <f t="shared" si="31"/>
        <v>116</v>
      </c>
      <c r="AA93" s="17">
        <f t="shared" si="32"/>
        <v>116</v>
      </c>
      <c r="AB93" s="24">
        <f t="shared" si="33"/>
        <v>1288</v>
      </c>
    </row>
    <row r="94" spans="1:28" ht="15" customHeight="1" x14ac:dyDescent="0.25">
      <c r="A94" s="28">
        <v>1052</v>
      </c>
      <c r="B94" s="28">
        <v>1052</v>
      </c>
      <c r="C94" s="25">
        <v>4.67</v>
      </c>
      <c r="D94" s="25">
        <v>272.3</v>
      </c>
      <c r="E94" s="25">
        <v>212.23</v>
      </c>
      <c r="F94" s="25">
        <v>0</v>
      </c>
      <c r="G94" s="25">
        <f t="shared" si="37"/>
        <v>32.659999999999997</v>
      </c>
      <c r="H94" s="25">
        <v>0</v>
      </c>
      <c r="I94" s="25">
        <f t="shared" si="38"/>
        <v>32.659999999999997</v>
      </c>
      <c r="J94" s="29">
        <f t="shared" si="34"/>
        <v>0</v>
      </c>
      <c r="K94" s="29">
        <f t="shared" si="35"/>
        <v>-1</v>
      </c>
      <c r="L94" s="29">
        <f t="shared" si="36"/>
        <v>0</v>
      </c>
      <c r="M94" s="29">
        <f t="shared" ca="1" si="26"/>
        <v>1</v>
      </c>
      <c r="N94" s="9"/>
      <c r="O94" s="9"/>
      <c r="P94" s="7"/>
      <c r="Q94" s="7"/>
      <c r="T94" s="20">
        <v>0</v>
      </c>
      <c r="U94" s="31">
        <f t="shared" si="27"/>
        <v>-1052</v>
      </c>
      <c r="V94" s="27">
        <f t="shared" si="28"/>
        <v>-1052</v>
      </c>
      <c r="W94" s="27"/>
      <c r="X94" s="27">
        <f t="shared" si="29"/>
        <v>1156.4053713806127</v>
      </c>
      <c r="Y94" s="27">
        <f t="shared" si="30"/>
        <v>104.40537138061268</v>
      </c>
      <c r="Z94" s="27">
        <f t="shared" si="31"/>
        <v>104</v>
      </c>
      <c r="AA94" s="17">
        <f t="shared" si="32"/>
        <v>104</v>
      </c>
      <c r="AB94" s="24">
        <f t="shared" si="33"/>
        <v>1156</v>
      </c>
    </row>
    <row r="95" spans="1:28" ht="15" customHeight="1" x14ac:dyDescent="0.25">
      <c r="A95" s="28">
        <v>933</v>
      </c>
      <c r="B95" s="28">
        <v>980</v>
      </c>
      <c r="C95" s="25">
        <v>4.1500000000000004</v>
      </c>
      <c r="D95" s="25">
        <v>272.3</v>
      </c>
      <c r="E95" s="25">
        <v>212.16</v>
      </c>
      <c r="F95" s="25">
        <v>0</v>
      </c>
      <c r="G95" s="25">
        <f t="shared" si="37"/>
        <v>34.352941176470587</v>
      </c>
      <c r="H95" s="25">
        <v>0</v>
      </c>
      <c r="I95" s="25">
        <f t="shared" si="38"/>
        <v>33.431372549019606</v>
      </c>
      <c r="J95" s="29">
        <f t="shared" si="34"/>
        <v>0</v>
      </c>
      <c r="K95" s="29">
        <f t="shared" si="35"/>
        <v>-1</v>
      </c>
      <c r="L95" s="29">
        <f t="shared" si="36"/>
        <v>0</v>
      </c>
      <c r="M95" s="29">
        <f t="shared" ca="1" si="26"/>
        <v>0</v>
      </c>
      <c r="N95" s="9"/>
      <c r="O95" s="9"/>
      <c r="P95" s="7"/>
      <c r="Q95" s="7"/>
      <c r="T95" s="20">
        <v>0</v>
      </c>
      <c r="U95" s="31">
        <f t="shared" si="27"/>
        <v>-980</v>
      </c>
      <c r="V95" s="27">
        <f t="shared" si="28"/>
        <v>-980</v>
      </c>
      <c r="W95" s="27"/>
      <c r="X95" s="27">
        <f t="shared" si="29"/>
        <v>1077.2597566093159</v>
      </c>
      <c r="Y95" s="27">
        <f t="shared" si="30"/>
        <v>97.2597566093159</v>
      </c>
      <c r="Z95" s="27">
        <f t="shared" si="31"/>
        <v>97</v>
      </c>
      <c r="AA95" s="17">
        <f t="shared" si="32"/>
        <v>97</v>
      </c>
      <c r="AB95" s="24">
        <f t="shared" si="33"/>
        <v>1077</v>
      </c>
    </row>
    <row r="96" spans="1:28" ht="15" customHeight="1" x14ac:dyDescent="0.25">
      <c r="A96" s="28">
        <v>1078</v>
      </c>
      <c r="B96" s="28">
        <v>1031</v>
      </c>
      <c r="C96" s="25">
        <v>4.79</v>
      </c>
      <c r="D96" s="25">
        <v>272.3</v>
      </c>
      <c r="E96" s="25">
        <v>212.21</v>
      </c>
      <c r="F96" s="25">
        <v>0</v>
      </c>
      <c r="G96" s="25">
        <f t="shared" si="37"/>
        <v>30.903846153846153</v>
      </c>
      <c r="H96" s="25">
        <v>0</v>
      </c>
      <c r="I96" s="25">
        <f t="shared" si="38"/>
        <v>31.807692307692307</v>
      </c>
      <c r="J96" s="29">
        <f t="shared" si="34"/>
        <v>0</v>
      </c>
      <c r="K96" s="29">
        <f t="shared" si="35"/>
        <v>1</v>
      </c>
      <c r="L96" s="29">
        <f t="shared" si="36"/>
        <v>0</v>
      </c>
      <c r="M96" s="29">
        <f t="shared" ca="1" si="26"/>
        <v>0</v>
      </c>
      <c r="N96" s="9"/>
      <c r="O96" s="9"/>
      <c r="P96" s="7"/>
      <c r="Q96" s="7"/>
      <c r="T96" s="20">
        <v>0</v>
      </c>
      <c r="U96" s="31">
        <f t="shared" si="27"/>
        <v>-1031</v>
      </c>
      <c r="V96" s="27">
        <f t="shared" si="28"/>
        <v>-1031</v>
      </c>
      <c r="W96" s="27"/>
      <c r="X96" s="27">
        <f t="shared" si="29"/>
        <v>1133.3212337389843</v>
      </c>
      <c r="Y96" s="27">
        <f t="shared" si="30"/>
        <v>102.32123373898435</v>
      </c>
      <c r="Z96" s="27">
        <f t="shared" si="31"/>
        <v>102</v>
      </c>
      <c r="AA96" s="17">
        <f t="shared" si="32"/>
        <v>102</v>
      </c>
      <c r="AB96" s="24">
        <f t="shared" si="33"/>
        <v>1133</v>
      </c>
    </row>
    <row r="97" spans="1:28" ht="15" customHeight="1" x14ac:dyDescent="0.25">
      <c r="A97" s="28">
        <v>1224</v>
      </c>
      <c r="B97" s="28">
        <v>1224</v>
      </c>
      <c r="C97" s="25">
        <v>5.44</v>
      </c>
      <c r="D97" s="25">
        <v>272.3</v>
      </c>
      <c r="E97" s="25">
        <v>212.33</v>
      </c>
      <c r="F97" s="25">
        <v>0</v>
      </c>
      <c r="G97" s="25">
        <f t="shared" si="37"/>
        <v>27.566037735849058</v>
      </c>
      <c r="H97" s="25">
        <v>0</v>
      </c>
      <c r="I97" s="25">
        <f t="shared" si="38"/>
        <v>27.566037735849058</v>
      </c>
      <c r="J97" s="29">
        <f t="shared" si="34"/>
        <v>0</v>
      </c>
      <c r="K97" s="29">
        <f t="shared" si="35"/>
        <v>1</v>
      </c>
      <c r="L97" s="29">
        <f t="shared" si="36"/>
        <v>0</v>
      </c>
      <c r="M97" s="29">
        <f t="shared" ca="1" si="26"/>
        <v>0</v>
      </c>
      <c r="N97" s="9"/>
      <c r="O97" s="9"/>
      <c r="P97" s="7"/>
      <c r="Q97" s="7"/>
      <c r="T97" s="20">
        <v>0</v>
      </c>
      <c r="U97" s="31">
        <f t="shared" si="27"/>
        <v>-1224</v>
      </c>
      <c r="V97" s="27">
        <f t="shared" si="28"/>
        <v>-1224</v>
      </c>
      <c r="W97" s="27"/>
      <c r="X97" s="27">
        <f t="shared" si="29"/>
        <v>1345.4754511120436</v>
      </c>
      <c r="Y97" s="27">
        <f t="shared" si="30"/>
        <v>121.47545111204363</v>
      </c>
      <c r="Z97" s="27">
        <f t="shared" si="31"/>
        <v>121</v>
      </c>
      <c r="AA97" s="17">
        <f t="shared" si="32"/>
        <v>121</v>
      </c>
      <c r="AB97" s="24">
        <f t="shared" si="33"/>
        <v>1345</v>
      </c>
    </row>
    <row r="98" spans="1:28" ht="15" customHeight="1" x14ac:dyDescent="0.25">
      <c r="A98" s="28">
        <v>1370</v>
      </c>
      <c r="B98" s="28">
        <v>1370</v>
      </c>
      <c r="C98" s="25">
        <v>6.09</v>
      </c>
      <c r="D98" s="25">
        <v>272.3</v>
      </c>
      <c r="E98" s="25">
        <v>212.37</v>
      </c>
      <c r="F98" s="25">
        <v>0</v>
      </c>
      <c r="G98" s="25">
        <f t="shared" si="37"/>
        <v>24.351851851851851</v>
      </c>
      <c r="H98" s="25">
        <v>0</v>
      </c>
      <c r="I98" s="25">
        <f t="shared" si="38"/>
        <v>24.351851851851851</v>
      </c>
      <c r="J98" s="29">
        <f t="shared" si="34"/>
        <v>0</v>
      </c>
      <c r="K98" s="29">
        <f t="shared" si="35"/>
        <v>1</v>
      </c>
      <c r="L98" s="29">
        <f t="shared" si="36"/>
        <v>0</v>
      </c>
      <c r="M98" s="29">
        <f t="shared" ref="M98:M134" ca="1" si="39">IF(RAND()&lt;0.5,0,1)</f>
        <v>0</v>
      </c>
      <c r="N98" s="9"/>
      <c r="O98" s="9"/>
      <c r="P98" s="7"/>
      <c r="Q98" s="7"/>
      <c r="T98" s="20">
        <v>0</v>
      </c>
      <c r="U98" s="31">
        <f t="shared" ref="U98:U129" si="40">T98-B98</f>
        <v>-1370</v>
      </c>
      <c r="V98" s="27">
        <f t="shared" ref="V98:V129" si="41">ROUND(U98,0)</f>
        <v>-1370</v>
      </c>
      <c r="W98" s="27"/>
      <c r="X98" s="27">
        <f t="shared" ref="X98:X134" si="42">B98/$W$2*$W$3</f>
        <v>1505.9651699538397</v>
      </c>
      <c r="Y98" s="27">
        <f t="shared" ref="Y98:Y129" si="43">X98-B98</f>
        <v>135.96516995383968</v>
      </c>
      <c r="Z98" s="27">
        <f t="shared" ref="Z98:Z129" si="44">ROUND(Y98,0)</f>
        <v>136</v>
      </c>
      <c r="AA98" s="17">
        <f t="shared" ref="AA98:AA129" si="45">IF(V98&gt;=0,V98,Z98)</f>
        <v>136</v>
      </c>
      <c r="AB98" s="24">
        <f t="shared" ref="AB98:AB129" si="46">B98+AA98</f>
        <v>1506</v>
      </c>
    </row>
    <row r="99" spans="1:28" ht="15" customHeight="1" x14ac:dyDescent="0.25">
      <c r="A99" s="28">
        <v>1272</v>
      </c>
      <c r="B99" s="28">
        <v>1272</v>
      </c>
      <c r="C99" s="25">
        <v>5.65</v>
      </c>
      <c r="D99" s="25">
        <v>272.3</v>
      </c>
      <c r="E99" s="25">
        <v>212.34</v>
      </c>
      <c r="F99" s="25">
        <v>0</v>
      </c>
      <c r="G99" s="25">
        <f t="shared" si="37"/>
        <v>25.690909090909091</v>
      </c>
      <c r="H99" s="25">
        <v>0</v>
      </c>
      <c r="I99" s="25">
        <f t="shared" si="38"/>
        <v>25.690909090909091</v>
      </c>
      <c r="J99" s="29">
        <f t="shared" ref="J99:J134" si="47">IF(ABS(B99-B98)&lt;=50,1,0)</f>
        <v>0</v>
      </c>
      <c r="K99" s="29">
        <f t="shared" ref="K99:K134" si="48">IF(ABS((B99-B98))&lt;=50,1,IF((B99-B98)*(1)&gt;=0,1,-1))</f>
        <v>-1</v>
      </c>
      <c r="L99" s="29">
        <f t="shared" si="36"/>
        <v>0</v>
      </c>
      <c r="M99" s="29">
        <f t="shared" ca="1" si="39"/>
        <v>0</v>
      </c>
      <c r="N99" s="9"/>
      <c r="O99" s="9"/>
      <c r="P99" s="7"/>
      <c r="Q99" s="7"/>
      <c r="T99" s="20">
        <v>0</v>
      </c>
      <c r="U99" s="31">
        <f t="shared" si="40"/>
        <v>-1272</v>
      </c>
      <c r="V99" s="27">
        <f t="shared" si="41"/>
        <v>-1272</v>
      </c>
      <c r="W99" s="27"/>
      <c r="X99" s="27">
        <f t="shared" si="42"/>
        <v>1398.239194292908</v>
      </c>
      <c r="Y99" s="27">
        <f t="shared" si="43"/>
        <v>126.239194292908</v>
      </c>
      <c r="Z99" s="27">
        <f t="shared" si="44"/>
        <v>126</v>
      </c>
      <c r="AA99" s="17">
        <f t="shared" si="45"/>
        <v>126</v>
      </c>
      <c r="AB99" s="24">
        <f t="shared" si="46"/>
        <v>1398</v>
      </c>
    </row>
    <row r="100" spans="1:28" ht="15" customHeight="1" x14ac:dyDescent="0.25">
      <c r="A100" s="28">
        <v>1174</v>
      </c>
      <c r="B100" s="28">
        <v>1174</v>
      </c>
      <c r="C100" s="25">
        <v>5.22</v>
      </c>
      <c r="D100" s="25">
        <v>272.3</v>
      </c>
      <c r="E100" s="25">
        <v>212.31</v>
      </c>
      <c r="F100" s="25">
        <v>0</v>
      </c>
      <c r="G100" s="25">
        <f t="shared" si="37"/>
        <v>26.982142857142858</v>
      </c>
      <c r="H100" s="25">
        <v>0</v>
      </c>
      <c r="I100" s="25">
        <f t="shared" si="38"/>
        <v>26.982142857142858</v>
      </c>
      <c r="J100" s="29">
        <f t="shared" si="47"/>
        <v>0</v>
      </c>
      <c r="K100" s="29">
        <f t="shared" si="48"/>
        <v>-1</v>
      </c>
      <c r="L100" s="29">
        <f t="shared" si="36"/>
        <v>0</v>
      </c>
      <c r="M100" s="29">
        <f t="shared" ca="1" si="39"/>
        <v>0</v>
      </c>
      <c r="N100" s="9"/>
      <c r="O100" s="9"/>
      <c r="P100" s="7"/>
      <c r="Q100" s="7"/>
      <c r="T100" s="20">
        <v>0</v>
      </c>
      <c r="U100" s="31">
        <f t="shared" si="40"/>
        <v>-1174</v>
      </c>
      <c r="V100" s="27">
        <f t="shared" si="41"/>
        <v>-1174</v>
      </c>
      <c r="W100" s="27"/>
      <c r="X100" s="27">
        <f t="shared" si="42"/>
        <v>1290.5132186319765</v>
      </c>
      <c r="Y100" s="27">
        <f t="shared" si="43"/>
        <v>116.51321863197654</v>
      </c>
      <c r="Z100" s="27">
        <f t="shared" si="44"/>
        <v>117</v>
      </c>
      <c r="AA100" s="17">
        <f t="shared" si="45"/>
        <v>117</v>
      </c>
      <c r="AB100" s="24">
        <f t="shared" si="46"/>
        <v>1291</v>
      </c>
    </row>
    <row r="101" spans="1:28" ht="15" customHeight="1" x14ac:dyDescent="0.25">
      <c r="A101" s="28">
        <v>1078</v>
      </c>
      <c r="B101" s="28">
        <v>1078</v>
      </c>
      <c r="C101" s="25">
        <v>4.79</v>
      </c>
      <c r="D101" s="25">
        <v>272.3</v>
      </c>
      <c r="E101" s="25">
        <v>212.25</v>
      </c>
      <c r="F101" s="25">
        <v>0</v>
      </c>
      <c r="G101" s="25">
        <f t="shared" si="37"/>
        <v>28.192982456140349</v>
      </c>
      <c r="H101" s="25">
        <v>0</v>
      </c>
      <c r="I101" s="25">
        <f t="shared" si="38"/>
        <v>28.192982456140349</v>
      </c>
      <c r="J101" s="29">
        <f t="shared" si="47"/>
        <v>0</v>
      </c>
      <c r="K101" s="29">
        <f t="shared" si="48"/>
        <v>-1</v>
      </c>
      <c r="L101" s="29">
        <f t="shared" si="36"/>
        <v>0</v>
      </c>
      <c r="M101" s="29">
        <f t="shared" ca="1" si="39"/>
        <v>1</v>
      </c>
      <c r="N101" s="9"/>
      <c r="O101" s="9"/>
      <c r="P101" s="7"/>
      <c r="Q101" s="7"/>
      <c r="T101" s="20">
        <v>0</v>
      </c>
      <c r="U101" s="31">
        <f t="shared" si="40"/>
        <v>-1078</v>
      </c>
      <c r="V101" s="27">
        <f t="shared" si="41"/>
        <v>-1078</v>
      </c>
      <c r="W101" s="27"/>
      <c r="X101" s="27">
        <f t="shared" si="42"/>
        <v>1184.9857322702476</v>
      </c>
      <c r="Y101" s="27">
        <f t="shared" si="43"/>
        <v>106.98573227024758</v>
      </c>
      <c r="Z101" s="27">
        <f t="shared" si="44"/>
        <v>107</v>
      </c>
      <c r="AA101" s="17">
        <f t="shared" si="45"/>
        <v>107</v>
      </c>
      <c r="AB101" s="24">
        <f t="shared" si="46"/>
        <v>1185</v>
      </c>
    </row>
    <row r="102" spans="1:28" ht="15" customHeight="1" x14ac:dyDescent="0.25">
      <c r="A102" s="28">
        <v>1047</v>
      </c>
      <c r="B102" s="28">
        <v>1060</v>
      </c>
      <c r="C102" s="25">
        <v>4.6500000000000004</v>
      </c>
      <c r="D102" s="25">
        <v>272.3</v>
      </c>
      <c r="E102" s="25">
        <v>212.24</v>
      </c>
      <c r="F102" s="25">
        <v>0</v>
      </c>
      <c r="G102" s="25">
        <f t="shared" si="37"/>
        <v>28.241379310344829</v>
      </c>
      <c r="H102" s="25">
        <v>0</v>
      </c>
      <c r="I102" s="25">
        <f t="shared" si="38"/>
        <v>28.017241379310345</v>
      </c>
      <c r="J102" s="29">
        <f t="shared" si="47"/>
        <v>1</v>
      </c>
      <c r="K102" s="29">
        <f t="shared" si="48"/>
        <v>1</v>
      </c>
      <c r="L102" s="29">
        <f t="shared" si="36"/>
        <v>0</v>
      </c>
      <c r="M102" s="29">
        <f t="shared" ca="1" si="39"/>
        <v>0</v>
      </c>
      <c r="N102" s="9"/>
      <c r="O102" s="9"/>
      <c r="P102" s="7"/>
      <c r="Q102" s="7"/>
      <c r="T102" s="20">
        <v>0</v>
      </c>
      <c r="U102" s="31">
        <f t="shared" si="40"/>
        <v>-1060</v>
      </c>
      <c r="V102" s="27">
        <f t="shared" si="41"/>
        <v>-1060</v>
      </c>
      <c r="W102" s="27"/>
      <c r="X102" s="27">
        <f t="shared" si="42"/>
        <v>1165.1993285774236</v>
      </c>
      <c r="Y102" s="27">
        <f t="shared" si="43"/>
        <v>105.19932857742356</v>
      </c>
      <c r="Z102" s="27">
        <f t="shared" si="44"/>
        <v>105</v>
      </c>
      <c r="AA102" s="17">
        <f t="shared" si="45"/>
        <v>105</v>
      </c>
      <c r="AB102" s="24">
        <f t="shared" si="46"/>
        <v>1165</v>
      </c>
    </row>
    <row r="103" spans="1:28" ht="15" customHeight="1" x14ac:dyDescent="0.25">
      <c r="A103" s="28">
        <v>1016</v>
      </c>
      <c r="B103" s="28">
        <v>1060</v>
      </c>
      <c r="C103" s="25">
        <v>4.51</v>
      </c>
      <c r="D103" s="25">
        <v>272.29000000000002</v>
      </c>
      <c r="E103" s="25">
        <v>212.24</v>
      </c>
      <c r="F103" s="25">
        <v>0</v>
      </c>
      <c r="G103" s="25">
        <f t="shared" si="37"/>
        <v>28.288135593220339</v>
      </c>
      <c r="H103" s="25">
        <v>0</v>
      </c>
      <c r="I103" s="25">
        <f t="shared" si="38"/>
        <v>27.542372881355931</v>
      </c>
      <c r="J103" s="29">
        <f t="shared" si="47"/>
        <v>1</v>
      </c>
      <c r="K103" s="29">
        <f t="shared" si="48"/>
        <v>1</v>
      </c>
      <c r="L103" s="29">
        <f t="shared" ref="L103:L134" si="49">IF(OR(COUNTIF(K99:K103,1)=5,COUNTIF(K99:K103,-1)=5),1,0)</f>
        <v>0</v>
      </c>
      <c r="M103" s="29">
        <f t="shared" ca="1" si="39"/>
        <v>0</v>
      </c>
      <c r="N103" s="9"/>
      <c r="O103" s="9"/>
      <c r="P103" s="7"/>
      <c r="Q103" s="7"/>
      <c r="T103" s="20">
        <v>0</v>
      </c>
      <c r="U103" s="31">
        <f t="shared" si="40"/>
        <v>-1060</v>
      </c>
      <c r="V103" s="27">
        <f t="shared" si="41"/>
        <v>-1060</v>
      </c>
      <c r="W103" s="27"/>
      <c r="X103" s="27">
        <f t="shared" si="42"/>
        <v>1165.1993285774236</v>
      </c>
      <c r="Y103" s="27">
        <f t="shared" si="43"/>
        <v>105.19932857742356</v>
      </c>
      <c r="Z103" s="27">
        <f t="shared" si="44"/>
        <v>105</v>
      </c>
      <c r="AA103" s="17">
        <f t="shared" si="45"/>
        <v>105</v>
      </c>
      <c r="AB103" s="24">
        <f t="shared" si="46"/>
        <v>1165</v>
      </c>
    </row>
    <row r="104" spans="1:28" ht="15" customHeight="1" x14ac:dyDescent="0.25">
      <c r="A104" s="28">
        <v>982</v>
      </c>
      <c r="B104" s="28">
        <v>1060</v>
      </c>
      <c r="C104" s="25">
        <v>4.37</v>
      </c>
      <c r="D104" s="25">
        <v>272.29000000000002</v>
      </c>
      <c r="E104" s="25">
        <v>212.24</v>
      </c>
      <c r="F104" s="25">
        <v>0</v>
      </c>
      <c r="G104" s="25">
        <f t="shared" si="37"/>
        <v>28.383333333333333</v>
      </c>
      <c r="H104" s="25">
        <v>0</v>
      </c>
      <c r="I104" s="25">
        <f t="shared" si="38"/>
        <v>27.083333333333332</v>
      </c>
      <c r="J104" s="29">
        <f t="shared" si="47"/>
        <v>1</v>
      </c>
      <c r="K104" s="29">
        <f t="shared" si="48"/>
        <v>1</v>
      </c>
      <c r="L104" s="29">
        <f t="shared" si="49"/>
        <v>0</v>
      </c>
      <c r="M104" s="29">
        <f t="shared" ca="1" si="39"/>
        <v>0</v>
      </c>
      <c r="N104" s="9"/>
      <c r="O104" s="9"/>
      <c r="P104" s="7"/>
      <c r="Q104" s="7"/>
      <c r="T104" s="20">
        <v>0</v>
      </c>
      <c r="U104" s="31">
        <f t="shared" si="40"/>
        <v>-1060</v>
      </c>
      <c r="V104" s="27">
        <f t="shared" si="41"/>
        <v>-1060</v>
      </c>
      <c r="W104" s="27"/>
      <c r="X104" s="27">
        <f t="shared" si="42"/>
        <v>1165.1993285774236</v>
      </c>
      <c r="Y104" s="27">
        <f t="shared" si="43"/>
        <v>105.19932857742356</v>
      </c>
      <c r="Z104" s="27">
        <f t="shared" si="44"/>
        <v>105</v>
      </c>
      <c r="AA104" s="17">
        <f t="shared" si="45"/>
        <v>105</v>
      </c>
      <c r="AB104" s="24">
        <f t="shared" si="46"/>
        <v>1165</v>
      </c>
    </row>
    <row r="105" spans="1:28" ht="15" customHeight="1" x14ac:dyDescent="0.25">
      <c r="A105" s="28">
        <v>915</v>
      </c>
      <c r="B105" s="28">
        <v>1060</v>
      </c>
      <c r="C105" s="25">
        <v>4.07</v>
      </c>
      <c r="D105" s="25">
        <v>272.27</v>
      </c>
      <c r="E105" s="25">
        <v>212.24</v>
      </c>
      <c r="F105" s="25">
        <v>0</v>
      </c>
      <c r="G105" s="25">
        <f t="shared" si="37"/>
        <v>29.016393442622952</v>
      </c>
      <c r="H105" s="25">
        <v>0</v>
      </c>
      <c r="I105" s="25">
        <f t="shared" si="38"/>
        <v>26.639344262295083</v>
      </c>
      <c r="J105" s="29">
        <f t="shared" si="47"/>
        <v>1</v>
      </c>
      <c r="K105" s="29">
        <f t="shared" si="48"/>
        <v>1</v>
      </c>
      <c r="L105" s="29">
        <f t="shared" si="49"/>
        <v>0</v>
      </c>
      <c r="M105" s="29">
        <f t="shared" ca="1" si="39"/>
        <v>0</v>
      </c>
      <c r="N105" s="9"/>
      <c r="O105" s="9"/>
      <c r="P105" s="7"/>
      <c r="Q105" s="7"/>
      <c r="T105" s="20">
        <v>0</v>
      </c>
      <c r="U105" s="31">
        <f t="shared" si="40"/>
        <v>-1060</v>
      </c>
      <c r="V105" s="27">
        <f t="shared" si="41"/>
        <v>-1060</v>
      </c>
      <c r="W105" s="27"/>
      <c r="X105" s="27">
        <f t="shared" si="42"/>
        <v>1165.1993285774236</v>
      </c>
      <c r="Y105" s="27">
        <f t="shared" si="43"/>
        <v>105.19932857742356</v>
      </c>
      <c r="Z105" s="27">
        <f t="shared" si="44"/>
        <v>105</v>
      </c>
      <c r="AA105" s="17">
        <f t="shared" si="45"/>
        <v>105</v>
      </c>
      <c r="AB105" s="24">
        <f t="shared" si="46"/>
        <v>1165</v>
      </c>
    </row>
    <row r="106" spans="1:28" ht="15" customHeight="1" x14ac:dyDescent="0.25">
      <c r="A106" s="28">
        <v>848</v>
      </c>
      <c r="B106" s="28">
        <v>1060</v>
      </c>
      <c r="C106" s="25">
        <v>3.77</v>
      </c>
      <c r="D106" s="25">
        <v>272.25</v>
      </c>
      <c r="E106" s="25">
        <v>212.24</v>
      </c>
      <c r="F106" s="25">
        <v>0</v>
      </c>
      <c r="G106" s="25">
        <f t="shared" si="37"/>
        <v>29.629032258064516</v>
      </c>
      <c r="H106" s="25">
        <v>0</v>
      </c>
      <c r="I106" s="25">
        <f t="shared" si="38"/>
        <v>26.20967741935484</v>
      </c>
      <c r="J106" s="29">
        <f t="shared" si="47"/>
        <v>1</v>
      </c>
      <c r="K106" s="29">
        <f t="shared" si="48"/>
        <v>1</v>
      </c>
      <c r="L106" s="29">
        <f t="shared" si="49"/>
        <v>1</v>
      </c>
      <c r="M106" s="29">
        <f t="shared" ca="1" si="39"/>
        <v>0</v>
      </c>
      <c r="N106" s="9"/>
      <c r="O106" s="9"/>
      <c r="P106" s="7"/>
      <c r="Q106" s="7"/>
      <c r="T106" s="20">
        <v>0</v>
      </c>
      <c r="U106" s="31">
        <f t="shared" si="40"/>
        <v>-1060</v>
      </c>
      <c r="V106" s="27">
        <f t="shared" si="41"/>
        <v>-1060</v>
      </c>
      <c r="W106" s="27"/>
      <c r="X106" s="27">
        <f t="shared" si="42"/>
        <v>1165.1993285774236</v>
      </c>
      <c r="Y106" s="27">
        <f t="shared" si="43"/>
        <v>105.19932857742356</v>
      </c>
      <c r="Z106" s="27">
        <f t="shared" si="44"/>
        <v>105</v>
      </c>
      <c r="AA106" s="17">
        <f t="shared" si="45"/>
        <v>105</v>
      </c>
      <c r="AB106" s="24">
        <f t="shared" si="46"/>
        <v>1165</v>
      </c>
    </row>
    <row r="107" spans="1:28" ht="15" customHeight="1" x14ac:dyDescent="0.25">
      <c r="A107" s="28">
        <v>778</v>
      </c>
      <c r="B107" s="28">
        <v>1060</v>
      </c>
      <c r="C107" s="25">
        <v>3.46</v>
      </c>
      <c r="D107" s="25">
        <v>272.22000000000003</v>
      </c>
      <c r="E107" s="25">
        <v>212.24</v>
      </c>
      <c r="F107" s="25">
        <v>0</v>
      </c>
      <c r="G107" s="25">
        <f t="shared" si="37"/>
        <v>30.269841269841269</v>
      </c>
      <c r="H107" s="25">
        <v>0</v>
      </c>
      <c r="I107" s="25">
        <f t="shared" si="38"/>
        <v>25.793650793650794</v>
      </c>
      <c r="J107" s="29">
        <f t="shared" si="47"/>
        <v>1</v>
      </c>
      <c r="K107" s="29">
        <f t="shared" si="48"/>
        <v>1</v>
      </c>
      <c r="L107" s="29">
        <f t="shared" si="49"/>
        <v>1</v>
      </c>
      <c r="M107" s="29">
        <f t="shared" ca="1" si="39"/>
        <v>1</v>
      </c>
      <c r="N107" s="9"/>
      <c r="O107" s="9"/>
      <c r="P107" s="7"/>
      <c r="Q107" s="7"/>
      <c r="T107" s="20">
        <v>0</v>
      </c>
      <c r="U107" s="31">
        <f t="shared" si="40"/>
        <v>-1060</v>
      </c>
      <c r="V107" s="27">
        <f t="shared" si="41"/>
        <v>-1060</v>
      </c>
      <c r="W107" s="27"/>
      <c r="X107" s="27">
        <f t="shared" si="42"/>
        <v>1165.1993285774236</v>
      </c>
      <c r="Y107" s="27">
        <f t="shared" si="43"/>
        <v>105.19932857742356</v>
      </c>
      <c r="Z107" s="27">
        <f t="shared" si="44"/>
        <v>105</v>
      </c>
      <c r="AA107" s="17">
        <f t="shared" si="45"/>
        <v>105</v>
      </c>
      <c r="AB107" s="24">
        <f t="shared" si="46"/>
        <v>1165</v>
      </c>
    </row>
    <row r="108" spans="1:28" ht="15" customHeight="1" x14ac:dyDescent="0.25">
      <c r="A108" s="28">
        <v>872</v>
      </c>
      <c r="B108" s="28">
        <v>1060</v>
      </c>
      <c r="C108" s="25">
        <v>3.87</v>
      </c>
      <c r="D108" s="25">
        <v>272.2</v>
      </c>
      <c r="E108" s="25">
        <v>212.24</v>
      </c>
      <c r="F108" s="25">
        <v>0</v>
      </c>
      <c r="G108" s="25">
        <f t="shared" si="37"/>
        <v>28.328125</v>
      </c>
      <c r="H108" s="25">
        <v>0</v>
      </c>
      <c r="I108" s="25">
        <f t="shared" si="38"/>
        <v>25.390625</v>
      </c>
      <c r="J108" s="29">
        <f t="shared" si="47"/>
        <v>1</v>
      </c>
      <c r="K108" s="29">
        <f t="shared" si="48"/>
        <v>1</v>
      </c>
      <c r="L108" s="29">
        <f t="shared" si="49"/>
        <v>1</v>
      </c>
      <c r="M108" s="29">
        <f t="shared" ca="1" si="39"/>
        <v>0</v>
      </c>
      <c r="N108" s="9"/>
      <c r="O108" s="9"/>
      <c r="P108" s="7"/>
      <c r="Q108" s="7"/>
      <c r="T108" s="20">
        <v>0</v>
      </c>
      <c r="U108" s="31">
        <f t="shared" si="40"/>
        <v>-1060</v>
      </c>
      <c r="V108" s="27">
        <f t="shared" si="41"/>
        <v>-1060</v>
      </c>
      <c r="W108" s="27"/>
      <c r="X108" s="27">
        <f t="shared" si="42"/>
        <v>1165.1993285774236</v>
      </c>
      <c r="Y108" s="27">
        <f t="shared" si="43"/>
        <v>105.19932857742356</v>
      </c>
      <c r="Z108" s="27">
        <f t="shared" si="44"/>
        <v>105</v>
      </c>
      <c r="AA108" s="17">
        <f t="shared" si="45"/>
        <v>105</v>
      </c>
      <c r="AB108" s="24">
        <f t="shared" si="46"/>
        <v>1165</v>
      </c>
    </row>
    <row r="109" spans="1:28" ht="15" customHeight="1" x14ac:dyDescent="0.25">
      <c r="A109" s="28">
        <v>964</v>
      </c>
      <c r="B109" s="28">
        <v>1060</v>
      </c>
      <c r="C109" s="25">
        <v>4.29</v>
      </c>
      <c r="D109" s="25">
        <v>272.19</v>
      </c>
      <c r="E109" s="25">
        <v>212.24</v>
      </c>
      <c r="F109" s="25">
        <v>0</v>
      </c>
      <c r="G109" s="25">
        <f t="shared" ref="G109:G134" si="50">($A$44-A109)/(ROW(A109)-ROW($A$44))</f>
        <v>26.476923076923075</v>
      </c>
      <c r="H109" s="25">
        <v>0</v>
      </c>
      <c r="I109" s="25">
        <f t="shared" ref="I109:I134" si="51">($A$44-B109)/(ROW(B109)-ROW($A$44))</f>
        <v>25</v>
      </c>
      <c r="J109" s="29">
        <f t="shared" si="47"/>
        <v>1</v>
      </c>
      <c r="K109" s="29">
        <f t="shared" si="48"/>
        <v>1</v>
      </c>
      <c r="L109" s="29">
        <f t="shared" si="49"/>
        <v>1</v>
      </c>
      <c r="M109" s="29">
        <f t="shared" ca="1" si="39"/>
        <v>0</v>
      </c>
      <c r="N109" s="9"/>
      <c r="O109" s="9"/>
      <c r="P109" s="7"/>
      <c r="Q109" s="7"/>
      <c r="T109" s="20">
        <v>0</v>
      </c>
      <c r="U109" s="31">
        <f t="shared" si="40"/>
        <v>-1060</v>
      </c>
      <c r="V109" s="27">
        <f t="shared" si="41"/>
        <v>-1060</v>
      </c>
      <c r="W109" s="27"/>
      <c r="X109" s="27">
        <f t="shared" si="42"/>
        <v>1165.1993285774236</v>
      </c>
      <c r="Y109" s="27">
        <f t="shared" si="43"/>
        <v>105.19932857742356</v>
      </c>
      <c r="Z109" s="27">
        <f t="shared" si="44"/>
        <v>105</v>
      </c>
      <c r="AA109" s="17">
        <f t="shared" si="45"/>
        <v>105</v>
      </c>
      <c r="AB109" s="24">
        <f t="shared" si="46"/>
        <v>1165</v>
      </c>
    </row>
    <row r="110" spans="1:28" ht="15" customHeight="1" x14ac:dyDescent="0.25">
      <c r="A110" s="28">
        <v>1058</v>
      </c>
      <c r="B110" s="28">
        <v>1060</v>
      </c>
      <c r="C110" s="25">
        <v>4.7</v>
      </c>
      <c r="D110" s="25">
        <v>272.19</v>
      </c>
      <c r="E110" s="25">
        <v>212.24</v>
      </c>
      <c r="F110" s="25">
        <v>0</v>
      </c>
      <c r="G110" s="25">
        <f t="shared" si="50"/>
        <v>24.651515151515152</v>
      </c>
      <c r="H110" s="25">
        <v>0</v>
      </c>
      <c r="I110" s="25">
        <f t="shared" si="51"/>
        <v>24.621212121212121</v>
      </c>
      <c r="J110" s="29">
        <f t="shared" si="47"/>
        <v>1</v>
      </c>
      <c r="K110" s="29">
        <f t="shared" si="48"/>
        <v>1</v>
      </c>
      <c r="L110" s="29">
        <f t="shared" si="49"/>
        <v>1</v>
      </c>
      <c r="M110" s="29">
        <f t="shared" ca="1" si="39"/>
        <v>1</v>
      </c>
      <c r="N110" s="9"/>
      <c r="O110" s="9"/>
      <c r="P110" s="7"/>
      <c r="Q110" s="7"/>
      <c r="T110" s="20">
        <v>0</v>
      </c>
      <c r="U110" s="31">
        <f t="shared" si="40"/>
        <v>-1060</v>
      </c>
      <c r="V110" s="27">
        <f t="shared" si="41"/>
        <v>-1060</v>
      </c>
      <c r="W110" s="27"/>
      <c r="X110" s="27">
        <f t="shared" si="42"/>
        <v>1165.1993285774236</v>
      </c>
      <c r="Y110" s="27">
        <f t="shared" si="43"/>
        <v>105.19932857742356</v>
      </c>
      <c r="Z110" s="27">
        <f t="shared" si="44"/>
        <v>105</v>
      </c>
      <c r="AA110" s="17">
        <f t="shared" si="45"/>
        <v>105</v>
      </c>
      <c r="AB110" s="24">
        <f t="shared" si="46"/>
        <v>1165</v>
      </c>
    </row>
    <row r="111" spans="1:28" ht="15" customHeight="1" x14ac:dyDescent="0.25">
      <c r="A111" s="28">
        <v>1008</v>
      </c>
      <c r="B111" s="28">
        <v>1060</v>
      </c>
      <c r="C111" s="25">
        <v>4.4800000000000004</v>
      </c>
      <c r="D111" s="25">
        <v>272.19</v>
      </c>
      <c r="E111" s="25">
        <v>212.24</v>
      </c>
      <c r="F111" s="25">
        <v>0</v>
      </c>
      <c r="G111" s="25">
        <f t="shared" si="50"/>
        <v>25.029850746268657</v>
      </c>
      <c r="H111" s="25">
        <v>0</v>
      </c>
      <c r="I111" s="25">
        <f t="shared" si="51"/>
        <v>24.253731343283583</v>
      </c>
      <c r="J111" s="29">
        <f t="shared" si="47"/>
        <v>1</v>
      </c>
      <c r="K111" s="29">
        <f t="shared" si="48"/>
        <v>1</v>
      </c>
      <c r="L111" s="29">
        <f t="shared" si="49"/>
        <v>1</v>
      </c>
      <c r="M111" s="29">
        <f t="shared" ca="1" si="39"/>
        <v>0</v>
      </c>
      <c r="N111" s="9"/>
      <c r="O111" s="9"/>
      <c r="P111" s="7"/>
      <c r="Q111" s="7"/>
      <c r="T111" s="20">
        <v>0</v>
      </c>
      <c r="U111" s="31">
        <f t="shared" si="40"/>
        <v>-1060</v>
      </c>
      <c r="V111" s="27">
        <f t="shared" si="41"/>
        <v>-1060</v>
      </c>
      <c r="W111" s="27"/>
      <c r="X111" s="27">
        <f t="shared" si="42"/>
        <v>1165.1993285774236</v>
      </c>
      <c r="Y111" s="27">
        <f t="shared" si="43"/>
        <v>105.19932857742356</v>
      </c>
      <c r="Z111" s="27">
        <f t="shared" si="44"/>
        <v>105</v>
      </c>
      <c r="AA111" s="17">
        <f t="shared" si="45"/>
        <v>105</v>
      </c>
      <c r="AB111" s="24">
        <f t="shared" si="46"/>
        <v>1165</v>
      </c>
    </row>
    <row r="112" spans="1:28" ht="15" customHeight="1" x14ac:dyDescent="0.25">
      <c r="A112" s="28">
        <v>958</v>
      </c>
      <c r="B112" s="28">
        <v>1060</v>
      </c>
      <c r="C112" s="25">
        <v>4.26</v>
      </c>
      <c r="D112" s="25">
        <v>272.18</v>
      </c>
      <c r="E112" s="25">
        <v>212.24</v>
      </c>
      <c r="F112" s="25">
        <v>0</v>
      </c>
      <c r="G112" s="25">
        <f t="shared" si="50"/>
        <v>25.397058823529413</v>
      </c>
      <c r="H112" s="25">
        <v>0</v>
      </c>
      <c r="I112" s="25">
        <f t="shared" si="51"/>
        <v>23.897058823529413</v>
      </c>
      <c r="J112" s="29">
        <f t="shared" si="47"/>
        <v>1</v>
      </c>
      <c r="K112" s="29">
        <f t="shared" si="48"/>
        <v>1</v>
      </c>
      <c r="L112" s="29">
        <f t="shared" si="49"/>
        <v>1</v>
      </c>
      <c r="M112" s="29">
        <f t="shared" ca="1" si="39"/>
        <v>0</v>
      </c>
      <c r="N112" s="9"/>
      <c r="O112" s="9"/>
      <c r="P112" s="7"/>
      <c r="Q112" s="7"/>
      <c r="T112" s="20">
        <v>0</v>
      </c>
      <c r="U112" s="31">
        <f t="shared" si="40"/>
        <v>-1060</v>
      </c>
      <c r="V112" s="27">
        <f t="shared" si="41"/>
        <v>-1060</v>
      </c>
      <c r="W112" s="27"/>
      <c r="X112" s="27">
        <f t="shared" si="42"/>
        <v>1165.1993285774236</v>
      </c>
      <c r="Y112" s="27">
        <f t="shared" si="43"/>
        <v>105.19932857742356</v>
      </c>
      <c r="Z112" s="27">
        <f t="shared" si="44"/>
        <v>105</v>
      </c>
      <c r="AA112" s="17">
        <f t="shared" si="45"/>
        <v>105</v>
      </c>
      <c r="AB112" s="24">
        <f t="shared" si="46"/>
        <v>1165</v>
      </c>
    </row>
    <row r="113" spans="1:28" ht="15" customHeight="1" x14ac:dyDescent="0.25">
      <c r="A113" s="28">
        <v>908</v>
      </c>
      <c r="B113" s="28">
        <v>1060</v>
      </c>
      <c r="C113" s="25">
        <v>0</v>
      </c>
      <c r="D113" s="25">
        <v>272.16000000000003</v>
      </c>
      <c r="E113" s="25">
        <v>212.24</v>
      </c>
      <c r="F113" s="25">
        <v>0</v>
      </c>
      <c r="G113" s="25">
        <f t="shared" si="50"/>
        <v>25.753623188405797</v>
      </c>
      <c r="H113" s="25">
        <v>0</v>
      </c>
      <c r="I113" s="25">
        <f t="shared" si="51"/>
        <v>23.55072463768116</v>
      </c>
      <c r="J113" s="29">
        <f t="shared" si="47"/>
        <v>1</v>
      </c>
      <c r="K113" s="29">
        <f t="shared" si="48"/>
        <v>1</v>
      </c>
      <c r="L113" s="29">
        <f t="shared" si="49"/>
        <v>1</v>
      </c>
      <c r="M113" s="29">
        <f t="shared" ca="1" si="39"/>
        <v>1</v>
      </c>
      <c r="N113" s="9"/>
      <c r="O113" s="9"/>
      <c r="P113" s="7"/>
      <c r="Q113" s="7"/>
      <c r="T113" s="20">
        <v>0</v>
      </c>
      <c r="U113" s="31">
        <f t="shared" si="40"/>
        <v>-1060</v>
      </c>
      <c r="V113" s="27">
        <f t="shared" si="41"/>
        <v>-1060</v>
      </c>
      <c r="W113" s="27"/>
      <c r="X113" s="27">
        <f t="shared" si="42"/>
        <v>1165.1993285774236</v>
      </c>
      <c r="Y113" s="27">
        <f t="shared" si="43"/>
        <v>105.19932857742356</v>
      </c>
      <c r="Z113" s="27">
        <f t="shared" si="44"/>
        <v>105</v>
      </c>
      <c r="AA113" s="17">
        <f t="shared" si="45"/>
        <v>105</v>
      </c>
      <c r="AB113" s="24">
        <f t="shared" si="46"/>
        <v>1165</v>
      </c>
    </row>
    <row r="114" spans="1:28" ht="15" customHeight="1" x14ac:dyDescent="0.25">
      <c r="A114" s="28">
        <v>908</v>
      </c>
      <c r="B114" s="28">
        <v>1060</v>
      </c>
      <c r="C114" s="25">
        <v>0</v>
      </c>
      <c r="D114" s="25">
        <v>272.14999999999998</v>
      </c>
      <c r="E114" s="25">
        <v>212.24</v>
      </c>
      <c r="F114" s="25">
        <v>0</v>
      </c>
      <c r="G114" s="25">
        <f t="shared" si="50"/>
        <v>25.385714285714286</v>
      </c>
      <c r="H114" s="25">
        <v>0</v>
      </c>
      <c r="I114" s="25">
        <f t="shared" si="51"/>
        <v>23.214285714285715</v>
      </c>
      <c r="J114" s="29">
        <f t="shared" si="47"/>
        <v>1</v>
      </c>
      <c r="K114" s="29">
        <f t="shared" si="48"/>
        <v>1</v>
      </c>
      <c r="L114" s="29">
        <f t="shared" si="49"/>
        <v>1</v>
      </c>
      <c r="M114" s="29">
        <f t="shared" ca="1" si="39"/>
        <v>1</v>
      </c>
      <c r="N114" s="9"/>
      <c r="O114" s="9"/>
      <c r="P114" s="7"/>
      <c r="Q114" s="7"/>
      <c r="T114" s="20">
        <v>0</v>
      </c>
      <c r="U114" s="31">
        <f t="shared" si="40"/>
        <v>-1060</v>
      </c>
      <c r="V114" s="27">
        <f t="shared" si="41"/>
        <v>-1060</v>
      </c>
      <c r="W114" s="27"/>
      <c r="X114" s="27">
        <f t="shared" si="42"/>
        <v>1165.1993285774236</v>
      </c>
      <c r="Y114" s="27">
        <f t="shared" si="43"/>
        <v>105.19932857742356</v>
      </c>
      <c r="Z114" s="27">
        <f t="shared" si="44"/>
        <v>105</v>
      </c>
      <c r="AA114" s="17">
        <f t="shared" si="45"/>
        <v>105</v>
      </c>
      <c r="AB114" s="24">
        <f t="shared" si="46"/>
        <v>1165</v>
      </c>
    </row>
    <row r="115" spans="1:28" ht="15" customHeight="1" x14ac:dyDescent="0.25">
      <c r="A115" s="28">
        <v>908</v>
      </c>
      <c r="B115" s="28">
        <v>1060</v>
      </c>
      <c r="C115" s="25">
        <v>0</v>
      </c>
      <c r="D115" s="25">
        <v>272.13</v>
      </c>
      <c r="E115" s="25">
        <v>212.24</v>
      </c>
      <c r="F115" s="25">
        <v>0</v>
      </c>
      <c r="G115" s="25">
        <f t="shared" si="50"/>
        <v>25.028169014084508</v>
      </c>
      <c r="H115" s="25">
        <v>0</v>
      </c>
      <c r="I115" s="25">
        <f t="shared" si="51"/>
        <v>22.887323943661972</v>
      </c>
      <c r="J115" s="29">
        <f t="shared" si="47"/>
        <v>1</v>
      </c>
      <c r="K115" s="29">
        <f t="shared" si="48"/>
        <v>1</v>
      </c>
      <c r="L115" s="29">
        <f t="shared" si="49"/>
        <v>1</v>
      </c>
      <c r="M115" s="29">
        <f t="shared" ca="1" si="39"/>
        <v>1</v>
      </c>
      <c r="N115" s="9"/>
      <c r="O115" s="9"/>
      <c r="P115" s="7"/>
      <c r="Q115" s="7"/>
      <c r="T115" s="20">
        <v>0</v>
      </c>
      <c r="U115" s="31">
        <f t="shared" si="40"/>
        <v>-1060</v>
      </c>
      <c r="V115" s="27">
        <f t="shared" si="41"/>
        <v>-1060</v>
      </c>
      <c r="W115" s="27"/>
      <c r="X115" s="27">
        <f t="shared" si="42"/>
        <v>1165.1993285774236</v>
      </c>
      <c r="Y115" s="27">
        <f t="shared" si="43"/>
        <v>105.19932857742356</v>
      </c>
      <c r="Z115" s="27">
        <f t="shared" si="44"/>
        <v>105</v>
      </c>
      <c r="AA115" s="17">
        <f t="shared" si="45"/>
        <v>105</v>
      </c>
      <c r="AB115" s="24">
        <f t="shared" si="46"/>
        <v>1165</v>
      </c>
    </row>
    <row r="116" spans="1:28" ht="15" customHeight="1" x14ac:dyDescent="0.25">
      <c r="A116" s="28">
        <v>908</v>
      </c>
      <c r="B116" s="28">
        <v>1060</v>
      </c>
      <c r="C116" s="25">
        <v>0</v>
      </c>
      <c r="D116" s="25">
        <v>272.12</v>
      </c>
      <c r="E116" s="25">
        <v>212.24</v>
      </c>
      <c r="F116" s="25">
        <v>0</v>
      </c>
      <c r="G116" s="25">
        <f t="shared" si="50"/>
        <v>24.680555555555557</v>
      </c>
      <c r="H116" s="25">
        <v>0</v>
      </c>
      <c r="I116" s="25">
        <f t="shared" si="51"/>
        <v>22.569444444444443</v>
      </c>
      <c r="J116" s="29">
        <f t="shared" si="47"/>
        <v>1</v>
      </c>
      <c r="K116" s="29">
        <f t="shared" si="48"/>
        <v>1</v>
      </c>
      <c r="L116" s="29">
        <f t="shared" si="49"/>
        <v>1</v>
      </c>
      <c r="M116" s="29">
        <f t="shared" ca="1" si="39"/>
        <v>0</v>
      </c>
      <c r="N116" s="9"/>
      <c r="O116" s="9"/>
      <c r="P116" s="7"/>
      <c r="Q116" s="7"/>
      <c r="T116" s="20">
        <v>0</v>
      </c>
      <c r="U116" s="31">
        <f t="shared" si="40"/>
        <v>-1060</v>
      </c>
      <c r="V116" s="27">
        <f t="shared" si="41"/>
        <v>-1060</v>
      </c>
      <c r="W116" s="27"/>
      <c r="X116" s="27">
        <f t="shared" si="42"/>
        <v>1165.1993285774236</v>
      </c>
      <c r="Y116" s="27">
        <f t="shared" si="43"/>
        <v>105.19932857742356</v>
      </c>
      <c r="Z116" s="27">
        <f t="shared" si="44"/>
        <v>105</v>
      </c>
      <c r="AA116" s="17">
        <f t="shared" si="45"/>
        <v>105</v>
      </c>
      <c r="AB116" s="24">
        <f t="shared" si="46"/>
        <v>1165</v>
      </c>
    </row>
    <row r="117" spans="1:28" ht="15" customHeight="1" x14ac:dyDescent="0.25">
      <c r="A117" s="28">
        <v>906</v>
      </c>
      <c r="B117" s="28">
        <v>1060</v>
      </c>
      <c r="C117" s="25">
        <v>0</v>
      </c>
      <c r="D117" s="25">
        <v>272.10000000000002</v>
      </c>
      <c r="E117" s="25">
        <v>212.24</v>
      </c>
      <c r="F117" s="25">
        <v>0</v>
      </c>
      <c r="G117" s="25">
        <f t="shared" si="50"/>
        <v>24.36986301369863</v>
      </c>
      <c r="H117" s="25">
        <v>0</v>
      </c>
      <c r="I117" s="25">
        <f t="shared" si="51"/>
        <v>22.260273972602739</v>
      </c>
      <c r="J117" s="29">
        <f t="shared" si="47"/>
        <v>1</v>
      </c>
      <c r="K117" s="29">
        <f t="shared" si="48"/>
        <v>1</v>
      </c>
      <c r="L117" s="29">
        <f t="shared" si="49"/>
        <v>1</v>
      </c>
      <c r="M117" s="29">
        <f t="shared" ca="1" si="39"/>
        <v>1</v>
      </c>
      <c r="N117" s="9"/>
      <c r="O117" s="9"/>
      <c r="P117" s="7"/>
      <c r="Q117" s="7"/>
      <c r="T117" s="20">
        <v>0</v>
      </c>
      <c r="U117" s="31">
        <f t="shared" si="40"/>
        <v>-1060</v>
      </c>
      <c r="V117" s="27">
        <f t="shared" si="41"/>
        <v>-1060</v>
      </c>
      <c r="W117" s="27"/>
      <c r="X117" s="27">
        <f t="shared" si="42"/>
        <v>1165.1993285774236</v>
      </c>
      <c r="Y117" s="27">
        <f t="shared" si="43"/>
        <v>105.19932857742356</v>
      </c>
      <c r="Z117" s="27">
        <f t="shared" si="44"/>
        <v>105</v>
      </c>
      <c r="AA117" s="17">
        <f t="shared" si="45"/>
        <v>105</v>
      </c>
      <c r="AB117" s="24">
        <f t="shared" si="46"/>
        <v>1165</v>
      </c>
    </row>
    <row r="118" spans="1:28" ht="15" customHeight="1" x14ac:dyDescent="0.25">
      <c r="A118" s="28">
        <v>904</v>
      </c>
      <c r="B118" s="28">
        <v>1060</v>
      </c>
      <c r="C118" s="25">
        <v>0</v>
      </c>
      <c r="D118" s="25">
        <v>272.08999999999997</v>
      </c>
      <c r="E118" s="25">
        <v>212.24</v>
      </c>
      <c r="F118" s="25">
        <v>0</v>
      </c>
      <c r="G118" s="25">
        <f t="shared" si="50"/>
        <v>24.067567567567568</v>
      </c>
      <c r="H118" s="25">
        <v>0</v>
      </c>
      <c r="I118" s="25">
        <f t="shared" si="51"/>
        <v>21.95945945945946</v>
      </c>
      <c r="J118" s="29">
        <f t="shared" si="47"/>
        <v>1</v>
      </c>
      <c r="K118" s="29">
        <f t="shared" si="48"/>
        <v>1</v>
      </c>
      <c r="L118" s="29">
        <f t="shared" si="49"/>
        <v>1</v>
      </c>
      <c r="M118" s="29">
        <f t="shared" ca="1" si="39"/>
        <v>1</v>
      </c>
      <c r="N118" s="9"/>
      <c r="O118" s="9"/>
      <c r="P118" s="7"/>
      <c r="Q118" s="7"/>
      <c r="T118" s="20">
        <v>0</v>
      </c>
      <c r="U118" s="31">
        <f t="shared" si="40"/>
        <v>-1060</v>
      </c>
      <c r="V118" s="27">
        <f t="shared" si="41"/>
        <v>-1060</v>
      </c>
      <c r="W118" s="27"/>
      <c r="X118" s="27">
        <f t="shared" si="42"/>
        <v>1165.1993285774236</v>
      </c>
      <c r="Y118" s="27">
        <f t="shared" si="43"/>
        <v>105.19932857742356</v>
      </c>
      <c r="Z118" s="27">
        <f t="shared" si="44"/>
        <v>105</v>
      </c>
      <c r="AA118" s="17">
        <f t="shared" si="45"/>
        <v>105</v>
      </c>
      <c r="AB118" s="24">
        <f t="shared" si="46"/>
        <v>1165</v>
      </c>
    </row>
    <row r="119" spans="1:28" ht="15" customHeight="1" x14ac:dyDescent="0.25">
      <c r="A119" s="28">
        <v>903</v>
      </c>
      <c r="B119" s="28">
        <v>1060</v>
      </c>
      <c r="C119" s="25">
        <v>0</v>
      </c>
      <c r="D119" s="25">
        <v>272.07</v>
      </c>
      <c r="E119" s="25">
        <v>212.24</v>
      </c>
      <c r="F119" s="25">
        <v>0</v>
      </c>
      <c r="G119" s="25">
        <f t="shared" si="50"/>
        <v>23.76</v>
      </c>
      <c r="H119" s="25">
        <v>0</v>
      </c>
      <c r="I119" s="25">
        <f t="shared" si="51"/>
        <v>21.666666666666668</v>
      </c>
      <c r="J119" s="29">
        <f t="shared" si="47"/>
        <v>1</v>
      </c>
      <c r="K119" s="29">
        <f t="shared" si="48"/>
        <v>1</v>
      </c>
      <c r="L119" s="29">
        <f t="shared" si="49"/>
        <v>1</v>
      </c>
      <c r="M119" s="29">
        <f t="shared" ca="1" si="39"/>
        <v>0</v>
      </c>
      <c r="N119" s="9"/>
      <c r="O119" s="9"/>
      <c r="P119" s="7"/>
      <c r="Q119" s="7"/>
      <c r="T119" s="20">
        <v>0</v>
      </c>
      <c r="U119" s="31">
        <f t="shared" si="40"/>
        <v>-1060</v>
      </c>
      <c r="V119" s="27">
        <f t="shared" si="41"/>
        <v>-1060</v>
      </c>
      <c r="W119" s="27"/>
      <c r="X119" s="27">
        <f t="shared" si="42"/>
        <v>1165.1993285774236</v>
      </c>
      <c r="Y119" s="27">
        <f t="shared" si="43"/>
        <v>105.19932857742356</v>
      </c>
      <c r="Z119" s="27">
        <f t="shared" si="44"/>
        <v>105</v>
      </c>
      <c r="AA119" s="17">
        <f t="shared" si="45"/>
        <v>105</v>
      </c>
      <c r="AB119" s="24">
        <f t="shared" si="46"/>
        <v>1165</v>
      </c>
    </row>
    <row r="120" spans="1:28" ht="15" customHeight="1" x14ac:dyDescent="0.25">
      <c r="A120" s="28">
        <v>720</v>
      </c>
      <c r="B120" s="28">
        <v>1060</v>
      </c>
      <c r="C120" s="25">
        <v>0</v>
      </c>
      <c r="D120" s="25">
        <v>272.04000000000002</v>
      </c>
      <c r="E120" s="25">
        <v>212.24</v>
      </c>
      <c r="F120" s="25">
        <v>0</v>
      </c>
      <c r="G120" s="25">
        <f t="shared" si="50"/>
        <v>25.855263157894736</v>
      </c>
      <c r="H120" s="25">
        <v>0</v>
      </c>
      <c r="I120" s="25">
        <f t="shared" si="51"/>
        <v>21.381578947368421</v>
      </c>
      <c r="J120" s="29">
        <f t="shared" si="47"/>
        <v>1</v>
      </c>
      <c r="K120" s="29">
        <f t="shared" si="48"/>
        <v>1</v>
      </c>
      <c r="L120" s="29">
        <f t="shared" si="49"/>
        <v>1</v>
      </c>
      <c r="M120" s="29">
        <f t="shared" ca="1" si="39"/>
        <v>0</v>
      </c>
      <c r="N120" s="9"/>
      <c r="O120" s="9"/>
      <c r="P120" s="7"/>
      <c r="Q120" s="7"/>
      <c r="T120" s="20">
        <v>0</v>
      </c>
      <c r="U120" s="31">
        <f t="shared" si="40"/>
        <v>-1060</v>
      </c>
      <c r="V120" s="27">
        <f t="shared" si="41"/>
        <v>-1060</v>
      </c>
      <c r="W120" s="27"/>
      <c r="X120" s="27">
        <f t="shared" si="42"/>
        <v>1165.1993285774236</v>
      </c>
      <c r="Y120" s="27">
        <f t="shared" si="43"/>
        <v>105.19932857742356</v>
      </c>
      <c r="Z120" s="27">
        <f t="shared" si="44"/>
        <v>105</v>
      </c>
      <c r="AA120" s="17">
        <f t="shared" si="45"/>
        <v>105</v>
      </c>
      <c r="AB120" s="24">
        <f t="shared" si="46"/>
        <v>1165</v>
      </c>
    </row>
    <row r="121" spans="1:28" ht="15" customHeight="1" x14ac:dyDescent="0.25">
      <c r="A121" s="28">
        <v>537</v>
      </c>
      <c r="B121" s="28">
        <v>1060</v>
      </c>
      <c r="C121" s="25">
        <v>0</v>
      </c>
      <c r="D121" s="25">
        <v>271.98</v>
      </c>
      <c r="E121" s="25">
        <v>212.24</v>
      </c>
      <c r="F121" s="25">
        <v>0</v>
      </c>
      <c r="G121" s="25">
        <f t="shared" si="50"/>
        <v>27.896103896103895</v>
      </c>
      <c r="H121" s="25">
        <v>0</v>
      </c>
      <c r="I121" s="25">
        <f t="shared" si="51"/>
        <v>21.103896103896105</v>
      </c>
      <c r="J121" s="29">
        <f t="shared" si="47"/>
        <v>1</v>
      </c>
      <c r="K121" s="29">
        <f t="shared" si="48"/>
        <v>1</v>
      </c>
      <c r="L121" s="29">
        <f t="shared" si="49"/>
        <v>1</v>
      </c>
      <c r="M121" s="29">
        <f t="shared" ca="1" si="39"/>
        <v>0</v>
      </c>
      <c r="N121" s="9"/>
      <c r="O121" s="9"/>
      <c r="P121" s="7"/>
      <c r="Q121" s="7"/>
      <c r="T121" s="20">
        <v>0</v>
      </c>
      <c r="U121" s="31">
        <f t="shared" si="40"/>
        <v>-1060</v>
      </c>
      <c r="V121" s="27">
        <f t="shared" si="41"/>
        <v>-1060</v>
      </c>
      <c r="W121" s="27"/>
      <c r="X121" s="27">
        <f t="shared" si="42"/>
        <v>1165.1993285774236</v>
      </c>
      <c r="Y121" s="27">
        <f t="shared" si="43"/>
        <v>105.19932857742356</v>
      </c>
      <c r="Z121" s="27">
        <f t="shared" si="44"/>
        <v>105</v>
      </c>
      <c r="AA121" s="17">
        <f t="shared" si="45"/>
        <v>105</v>
      </c>
      <c r="AB121" s="24">
        <f t="shared" si="46"/>
        <v>1165</v>
      </c>
    </row>
    <row r="122" spans="1:28" ht="15" customHeight="1" x14ac:dyDescent="0.25">
      <c r="A122" s="28">
        <v>354</v>
      </c>
      <c r="B122" s="28">
        <v>1060</v>
      </c>
      <c r="C122" s="25">
        <v>0</v>
      </c>
      <c r="D122" s="25">
        <v>271.91000000000003</v>
      </c>
      <c r="E122" s="25">
        <v>212.24</v>
      </c>
      <c r="F122" s="25">
        <v>0</v>
      </c>
      <c r="G122" s="25">
        <f t="shared" si="50"/>
        <v>29.884615384615383</v>
      </c>
      <c r="H122" s="25">
        <v>0</v>
      </c>
      <c r="I122" s="25">
        <f t="shared" si="51"/>
        <v>20.833333333333332</v>
      </c>
      <c r="J122" s="29">
        <f t="shared" si="47"/>
        <v>1</v>
      </c>
      <c r="K122" s="29">
        <f t="shared" si="48"/>
        <v>1</v>
      </c>
      <c r="L122" s="29">
        <f t="shared" si="49"/>
        <v>1</v>
      </c>
      <c r="M122" s="29">
        <f t="shared" ca="1" si="39"/>
        <v>0</v>
      </c>
      <c r="N122" s="9"/>
      <c r="O122" s="9"/>
      <c r="P122" s="7"/>
      <c r="Q122" s="7"/>
      <c r="T122" s="20">
        <v>0</v>
      </c>
      <c r="U122" s="31">
        <f t="shared" si="40"/>
        <v>-1060</v>
      </c>
      <c r="V122" s="27">
        <f t="shared" si="41"/>
        <v>-1060</v>
      </c>
      <c r="W122" s="27"/>
      <c r="X122" s="27">
        <f t="shared" si="42"/>
        <v>1165.1993285774236</v>
      </c>
      <c r="Y122" s="27">
        <f t="shared" si="43"/>
        <v>105.19932857742356</v>
      </c>
      <c r="Z122" s="27">
        <f t="shared" si="44"/>
        <v>105</v>
      </c>
      <c r="AA122" s="17">
        <f t="shared" si="45"/>
        <v>105</v>
      </c>
      <c r="AB122" s="24">
        <f t="shared" si="46"/>
        <v>1165</v>
      </c>
    </row>
    <row r="123" spans="1:28" ht="15" customHeight="1" x14ac:dyDescent="0.25">
      <c r="A123" s="28">
        <v>405</v>
      </c>
      <c r="B123" s="28">
        <v>1060</v>
      </c>
      <c r="C123" s="25">
        <v>0</v>
      </c>
      <c r="D123" s="25">
        <v>271.85000000000002</v>
      </c>
      <c r="E123" s="25">
        <v>212.24</v>
      </c>
      <c r="F123" s="25">
        <v>0</v>
      </c>
      <c r="G123" s="25">
        <f t="shared" si="50"/>
        <v>28.860759493670887</v>
      </c>
      <c r="H123" s="25">
        <v>0</v>
      </c>
      <c r="I123" s="25">
        <f t="shared" si="51"/>
        <v>20.569620253164558</v>
      </c>
      <c r="J123" s="29">
        <f t="shared" si="47"/>
        <v>1</v>
      </c>
      <c r="K123" s="29">
        <f t="shared" si="48"/>
        <v>1</v>
      </c>
      <c r="L123" s="29">
        <f t="shared" si="49"/>
        <v>1</v>
      </c>
      <c r="M123" s="29">
        <f t="shared" ca="1" si="39"/>
        <v>0</v>
      </c>
      <c r="N123" s="9"/>
      <c r="O123" s="9"/>
      <c r="P123" s="7"/>
      <c r="Q123" s="7"/>
      <c r="T123" s="20">
        <v>0</v>
      </c>
      <c r="U123" s="31">
        <f t="shared" si="40"/>
        <v>-1060</v>
      </c>
      <c r="V123" s="27">
        <f t="shared" si="41"/>
        <v>-1060</v>
      </c>
      <c r="W123" s="27"/>
      <c r="X123" s="27">
        <f t="shared" si="42"/>
        <v>1165.1993285774236</v>
      </c>
      <c r="Y123" s="27">
        <f t="shared" si="43"/>
        <v>105.19932857742356</v>
      </c>
      <c r="Z123" s="27">
        <f t="shared" si="44"/>
        <v>105</v>
      </c>
      <c r="AA123" s="17">
        <f t="shared" si="45"/>
        <v>105</v>
      </c>
      <c r="AB123" s="24">
        <f t="shared" si="46"/>
        <v>1165</v>
      </c>
    </row>
    <row r="124" spans="1:28" ht="15" customHeight="1" x14ac:dyDescent="0.25">
      <c r="A124" s="28">
        <v>456</v>
      </c>
      <c r="B124" s="28">
        <v>1060</v>
      </c>
      <c r="C124" s="25">
        <v>0</v>
      </c>
      <c r="D124" s="25">
        <v>271.79000000000002</v>
      </c>
      <c r="E124" s="25">
        <v>212.24</v>
      </c>
      <c r="F124" s="25">
        <v>0</v>
      </c>
      <c r="G124" s="25">
        <f t="shared" si="50"/>
        <v>27.862500000000001</v>
      </c>
      <c r="H124" s="25">
        <v>0</v>
      </c>
      <c r="I124" s="25">
        <f t="shared" si="51"/>
        <v>20.3125</v>
      </c>
      <c r="J124" s="29">
        <f t="shared" si="47"/>
        <v>1</v>
      </c>
      <c r="K124" s="29">
        <f t="shared" si="48"/>
        <v>1</v>
      </c>
      <c r="L124" s="29">
        <f t="shared" si="49"/>
        <v>1</v>
      </c>
      <c r="M124" s="29">
        <f t="shared" ca="1" si="39"/>
        <v>1</v>
      </c>
      <c r="N124" s="9"/>
      <c r="O124" s="9"/>
      <c r="P124" s="7"/>
      <c r="Q124" s="7"/>
      <c r="T124" s="20">
        <v>0</v>
      </c>
      <c r="U124" s="31">
        <f t="shared" si="40"/>
        <v>-1060</v>
      </c>
      <c r="V124" s="27">
        <f t="shared" si="41"/>
        <v>-1060</v>
      </c>
      <c r="W124" s="27"/>
      <c r="X124" s="27">
        <f t="shared" si="42"/>
        <v>1165.1993285774236</v>
      </c>
      <c r="Y124" s="27">
        <f t="shared" si="43"/>
        <v>105.19932857742356</v>
      </c>
      <c r="Z124" s="27">
        <f t="shared" si="44"/>
        <v>105</v>
      </c>
      <c r="AA124" s="17">
        <f t="shared" si="45"/>
        <v>105</v>
      </c>
      <c r="AB124" s="24">
        <f t="shared" si="46"/>
        <v>1165</v>
      </c>
    </row>
    <row r="125" spans="1:28" ht="15" customHeight="1" x14ac:dyDescent="0.25">
      <c r="A125" s="28">
        <v>508</v>
      </c>
      <c r="B125" s="28">
        <v>1060</v>
      </c>
      <c r="C125" s="25">
        <v>0</v>
      </c>
      <c r="D125" s="25">
        <v>271.73</v>
      </c>
      <c r="E125" s="25">
        <v>212.24</v>
      </c>
      <c r="F125" s="25">
        <v>0</v>
      </c>
      <c r="G125" s="25">
        <f t="shared" si="50"/>
        <v>26.876543209876544</v>
      </c>
      <c r="H125" s="25">
        <v>0</v>
      </c>
      <c r="I125" s="25">
        <f t="shared" si="51"/>
        <v>20.061728395061728</v>
      </c>
      <c r="J125" s="29">
        <f t="shared" si="47"/>
        <v>1</v>
      </c>
      <c r="K125" s="29">
        <f t="shared" si="48"/>
        <v>1</v>
      </c>
      <c r="L125" s="29">
        <f t="shared" si="49"/>
        <v>1</v>
      </c>
      <c r="M125" s="29">
        <f t="shared" ca="1" si="39"/>
        <v>1</v>
      </c>
      <c r="N125" s="9"/>
      <c r="O125" s="9"/>
      <c r="P125" s="7"/>
      <c r="Q125" s="7"/>
      <c r="T125" s="20">
        <v>0</v>
      </c>
      <c r="U125" s="31">
        <f t="shared" si="40"/>
        <v>-1060</v>
      </c>
      <c r="V125" s="27">
        <f t="shared" si="41"/>
        <v>-1060</v>
      </c>
      <c r="W125" s="27"/>
      <c r="X125" s="27">
        <f t="shared" si="42"/>
        <v>1165.1993285774236</v>
      </c>
      <c r="Y125" s="27">
        <f t="shared" si="43"/>
        <v>105.19932857742356</v>
      </c>
      <c r="Z125" s="27">
        <f t="shared" si="44"/>
        <v>105</v>
      </c>
      <c r="AA125" s="17">
        <f t="shared" si="45"/>
        <v>105</v>
      </c>
      <c r="AB125" s="24">
        <f t="shared" si="46"/>
        <v>1165</v>
      </c>
    </row>
    <row r="126" spans="1:28" ht="15" customHeight="1" x14ac:dyDescent="0.25">
      <c r="A126" s="28">
        <v>525</v>
      </c>
      <c r="B126" s="28">
        <v>1060</v>
      </c>
      <c r="C126" s="25">
        <v>2.33</v>
      </c>
      <c r="D126" s="25">
        <v>271.68</v>
      </c>
      <c r="E126" s="25">
        <v>212.24</v>
      </c>
      <c r="F126" s="25">
        <v>0</v>
      </c>
      <c r="G126" s="25">
        <f t="shared" si="50"/>
        <v>26.341463414634145</v>
      </c>
      <c r="H126" s="25">
        <v>0</v>
      </c>
      <c r="I126" s="25">
        <f t="shared" si="51"/>
        <v>19.817073170731707</v>
      </c>
      <c r="J126" s="29">
        <f t="shared" si="47"/>
        <v>1</v>
      </c>
      <c r="K126" s="29">
        <f t="shared" si="48"/>
        <v>1</v>
      </c>
      <c r="L126" s="29">
        <f t="shared" si="49"/>
        <v>1</v>
      </c>
      <c r="M126" s="29">
        <f t="shared" ca="1" si="39"/>
        <v>0</v>
      </c>
      <c r="N126" s="9"/>
      <c r="O126" s="9"/>
      <c r="P126" s="7"/>
      <c r="Q126" s="7"/>
      <c r="T126" s="20">
        <v>0</v>
      </c>
      <c r="U126" s="31">
        <f t="shared" si="40"/>
        <v>-1060</v>
      </c>
      <c r="V126" s="27">
        <f t="shared" si="41"/>
        <v>-1060</v>
      </c>
      <c r="W126" s="27"/>
      <c r="X126" s="27">
        <f t="shared" si="42"/>
        <v>1165.1993285774236</v>
      </c>
      <c r="Y126" s="27">
        <f t="shared" si="43"/>
        <v>105.19932857742356</v>
      </c>
      <c r="Z126" s="27">
        <f t="shared" si="44"/>
        <v>105</v>
      </c>
      <c r="AA126" s="17">
        <f t="shared" si="45"/>
        <v>105</v>
      </c>
      <c r="AB126" s="24">
        <f t="shared" si="46"/>
        <v>1165</v>
      </c>
    </row>
    <row r="127" spans="1:28" ht="15" customHeight="1" x14ac:dyDescent="0.25">
      <c r="A127" s="28">
        <v>542</v>
      </c>
      <c r="B127" s="28">
        <v>1060</v>
      </c>
      <c r="C127" s="25">
        <v>2.41</v>
      </c>
      <c r="D127" s="25">
        <v>271.63</v>
      </c>
      <c r="E127" s="25">
        <v>212.24</v>
      </c>
      <c r="F127" s="25">
        <v>0</v>
      </c>
      <c r="G127" s="25">
        <f t="shared" si="50"/>
        <v>25.819277108433734</v>
      </c>
      <c r="H127" s="25">
        <v>0</v>
      </c>
      <c r="I127" s="25">
        <f t="shared" si="51"/>
        <v>19.578313253012048</v>
      </c>
      <c r="J127" s="29">
        <f t="shared" si="47"/>
        <v>1</v>
      </c>
      <c r="K127" s="29">
        <f t="shared" si="48"/>
        <v>1</v>
      </c>
      <c r="L127" s="29">
        <f t="shared" si="49"/>
        <v>1</v>
      </c>
      <c r="M127" s="29">
        <f t="shared" ca="1" si="39"/>
        <v>0</v>
      </c>
      <c r="N127" s="9"/>
      <c r="O127" s="9"/>
      <c r="P127" s="7"/>
      <c r="Q127" s="7"/>
      <c r="T127" s="20">
        <v>0</v>
      </c>
      <c r="U127" s="31">
        <f t="shared" si="40"/>
        <v>-1060</v>
      </c>
      <c r="V127" s="27">
        <f t="shared" si="41"/>
        <v>-1060</v>
      </c>
      <c r="W127" s="27"/>
      <c r="X127" s="27">
        <f t="shared" si="42"/>
        <v>1165.1993285774236</v>
      </c>
      <c r="Y127" s="27">
        <f t="shared" si="43"/>
        <v>105.19932857742356</v>
      </c>
      <c r="Z127" s="27">
        <f t="shared" si="44"/>
        <v>105</v>
      </c>
      <c r="AA127" s="17">
        <f t="shared" si="45"/>
        <v>105</v>
      </c>
      <c r="AB127" s="24">
        <f t="shared" si="46"/>
        <v>1165</v>
      </c>
    </row>
    <row r="128" spans="1:28" ht="15" customHeight="1" x14ac:dyDescent="0.25">
      <c r="A128" s="28">
        <v>560</v>
      </c>
      <c r="B128" s="28">
        <v>1060</v>
      </c>
      <c r="C128" s="25">
        <v>2.4900000000000002</v>
      </c>
      <c r="D128" s="25">
        <v>271.58</v>
      </c>
      <c r="E128" s="25">
        <v>212.24</v>
      </c>
      <c r="F128" s="25">
        <v>0</v>
      </c>
      <c r="G128" s="25">
        <f t="shared" si="50"/>
        <v>25.297619047619047</v>
      </c>
      <c r="H128" s="25">
        <v>0</v>
      </c>
      <c r="I128" s="25">
        <f t="shared" si="51"/>
        <v>19.345238095238095</v>
      </c>
      <c r="J128" s="29">
        <f t="shared" si="47"/>
        <v>1</v>
      </c>
      <c r="K128" s="29">
        <f t="shared" si="48"/>
        <v>1</v>
      </c>
      <c r="L128" s="29">
        <f t="shared" si="49"/>
        <v>1</v>
      </c>
      <c r="M128" s="29">
        <f t="shared" ca="1" si="39"/>
        <v>1</v>
      </c>
      <c r="N128" s="9"/>
      <c r="O128" s="9"/>
      <c r="P128" s="7"/>
      <c r="Q128" s="7"/>
      <c r="T128" s="20">
        <v>0</v>
      </c>
      <c r="U128" s="31">
        <f t="shared" si="40"/>
        <v>-1060</v>
      </c>
      <c r="V128" s="27">
        <f t="shared" si="41"/>
        <v>-1060</v>
      </c>
      <c r="W128" s="27"/>
      <c r="X128" s="27">
        <f t="shared" si="42"/>
        <v>1165.1993285774236</v>
      </c>
      <c r="Y128" s="27">
        <f t="shared" si="43"/>
        <v>105.19932857742356</v>
      </c>
      <c r="Z128" s="27">
        <f t="shared" si="44"/>
        <v>105</v>
      </c>
      <c r="AA128" s="17">
        <f t="shared" si="45"/>
        <v>105</v>
      </c>
      <c r="AB128" s="24">
        <f t="shared" si="46"/>
        <v>1165</v>
      </c>
    </row>
    <row r="129" spans="1:28" ht="15" customHeight="1" x14ac:dyDescent="0.25">
      <c r="A129" s="28">
        <v>526</v>
      </c>
      <c r="B129" s="28">
        <v>1060</v>
      </c>
      <c r="C129" s="25">
        <v>2.34</v>
      </c>
      <c r="D129" s="25">
        <v>271.52</v>
      </c>
      <c r="E129" s="25">
        <v>212.24</v>
      </c>
      <c r="F129" s="25">
        <v>0</v>
      </c>
      <c r="G129" s="25">
        <f t="shared" si="50"/>
        <v>25.4</v>
      </c>
      <c r="H129" s="25">
        <v>0</v>
      </c>
      <c r="I129" s="25">
        <f t="shared" si="51"/>
        <v>19.117647058823529</v>
      </c>
      <c r="J129" s="29">
        <f t="shared" si="47"/>
        <v>1</v>
      </c>
      <c r="K129" s="29">
        <f t="shared" si="48"/>
        <v>1</v>
      </c>
      <c r="L129" s="29">
        <f t="shared" si="49"/>
        <v>1</v>
      </c>
      <c r="M129" s="29">
        <f t="shared" ca="1" si="39"/>
        <v>0</v>
      </c>
      <c r="N129" s="9"/>
      <c r="O129" s="9"/>
      <c r="P129" s="7"/>
      <c r="Q129" s="7"/>
      <c r="T129" s="20">
        <v>0</v>
      </c>
      <c r="U129" s="31">
        <f t="shared" si="40"/>
        <v>-1060</v>
      </c>
      <c r="V129" s="27">
        <f t="shared" si="41"/>
        <v>-1060</v>
      </c>
      <c r="W129" s="27"/>
      <c r="X129" s="27">
        <f t="shared" si="42"/>
        <v>1165.1993285774236</v>
      </c>
      <c r="Y129" s="27">
        <f t="shared" si="43"/>
        <v>105.19932857742356</v>
      </c>
      <c r="Z129" s="27">
        <f t="shared" si="44"/>
        <v>105</v>
      </c>
      <c r="AA129" s="17">
        <f t="shared" si="45"/>
        <v>105</v>
      </c>
      <c r="AB129" s="24">
        <f t="shared" si="46"/>
        <v>1165</v>
      </c>
    </row>
    <row r="130" spans="1:28" ht="15" customHeight="1" x14ac:dyDescent="0.25">
      <c r="A130" s="28">
        <v>494</v>
      </c>
      <c r="B130" s="28">
        <v>1060</v>
      </c>
      <c r="C130" s="25">
        <v>2.19</v>
      </c>
      <c r="D130" s="25">
        <v>271.47000000000003</v>
      </c>
      <c r="E130" s="25">
        <v>212.24</v>
      </c>
      <c r="F130" s="25">
        <v>0</v>
      </c>
      <c r="G130" s="25">
        <f t="shared" si="50"/>
        <v>25.476744186046513</v>
      </c>
      <c r="H130" s="25">
        <v>0</v>
      </c>
      <c r="I130" s="25">
        <f t="shared" si="51"/>
        <v>18.895348837209301</v>
      </c>
      <c r="J130" s="29">
        <f t="shared" si="47"/>
        <v>1</v>
      </c>
      <c r="K130" s="29">
        <f t="shared" si="48"/>
        <v>1</v>
      </c>
      <c r="L130" s="29">
        <f t="shared" si="49"/>
        <v>1</v>
      </c>
      <c r="M130" s="29">
        <f t="shared" ca="1" si="39"/>
        <v>1</v>
      </c>
      <c r="N130" s="9"/>
      <c r="O130" s="9"/>
      <c r="P130" s="7"/>
      <c r="Q130" s="7"/>
      <c r="T130" s="20">
        <v>0</v>
      </c>
      <c r="U130" s="31">
        <f t="shared" ref="U130:U161" si="52">T130-B130</f>
        <v>-1060</v>
      </c>
      <c r="V130" s="27">
        <f t="shared" ref="V130:V161" si="53">ROUND(U130,0)</f>
        <v>-1060</v>
      </c>
      <c r="W130" s="27"/>
      <c r="X130" s="27">
        <f t="shared" si="42"/>
        <v>1165.1993285774236</v>
      </c>
      <c r="Y130" s="27">
        <f t="shared" ref="Y130:Y161" si="54">X130-B130</f>
        <v>105.19932857742356</v>
      </c>
      <c r="Z130" s="27">
        <f t="shared" ref="Z130:Z161" si="55">ROUND(Y130,0)</f>
        <v>105</v>
      </c>
      <c r="AA130" s="17">
        <f t="shared" ref="AA130:AA161" si="56">IF(V130&gt;=0,V130,Z130)</f>
        <v>105</v>
      </c>
      <c r="AB130" s="24">
        <f t="shared" ref="AB130:AB161" si="57">B130+AA130</f>
        <v>1165</v>
      </c>
    </row>
    <row r="131" spans="1:28" ht="15" customHeight="1" x14ac:dyDescent="0.25">
      <c r="A131" s="28">
        <v>459</v>
      </c>
      <c r="B131" s="28">
        <v>1060</v>
      </c>
      <c r="C131" s="25">
        <v>0</v>
      </c>
      <c r="D131" s="25">
        <v>271.41000000000003</v>
      </c>
      <c r="E131" s="25">
        <v>212.24</v>
      </c>
      <c r="F131" s="25">
        <v>0</v>
      </c>
      <c r="G131" s="25">
        <f t="shared" si="50"/>
        <v>25.586206896551722</v>
      </c>
      <c r="H131" s="25">
        <v>0</v>
      </c>
      <c r="I131" s="25">
        <f t="shared" si="51"/>
        <v>18.678160919540229</v>
      </c>
      <c r="J131" s="29">
        <f t="shared" si="47"/>
        <v>1</v>
      </c>
      <c r="K131" s="29">
        <f t="shared" si="48"/>
        <v>1</v>
      </c>
      <c r="L131" s="29">
        <f t="shared" si="49"/>
        <v>1</v>
      </c>
      <c r="M131" s="29">
        <f t="shared" ca="1" si="39"/>
        <v>1</v>
      </c>
      <c r="N131" s="9"/>
      <c r="O131" s="9"/>
      <c r="P131" s="7"/>
      <c r="Q131" s="7"/>
      <c r="T131" s="20">
        <v>0</v>
      </c>
      <c r="U131" s="31">
        <f t="shared" si="52"/>
        <v>-1060</v>
      </c>
      <c r="V131" s="27">
        <f t="shared" si="53"/>
        <v>-1060</v>
      </c>
      <c r="W131" s="27"/>
      <c r="X131" s="27">
        <f t="shared" si="42"/>
        <v>1165.1993285774236</v>
      </c>
      <c r="Y131" s="27">
        <f t="shared" si="54"/>
        <v>105.19932857742356</v>
      </c>
      <c r="Z131" s="27">
        <f t="shared" si="55"/>
        <v>105</v>
      </c>
      <c r="AA131" s="17">
        <f t="shared" si="56"/>
        <v>105</v>
      </c>
      <c r="AB131" s="24">
        <f t="shared" si="57"/>
        <v>1165</v>
      </c>
    </row>
    <row r="132" spans="1:28" ht="15" customHeight="1" x14ac:dyDescent="0.25">
      <c r="A132" s="28">
        <v>459</v>
      </c>
      <c r="B132" s="28">
        <v>1060</v>
      </c>
      <c r="C132" s="25">
        <v>0</v>
      </c>
      <c r="D132" s="25">
        <v>271.35000000000002</v>
      </c>
      <c r="E132" s="25">
        <v>212.24</v>
      </c>
      <c r="F132" s="25">
        <v>0</v>
      </c>
      <c r="G132" s="25">
        <f t="shared" si="50"/>
        <v>25.295454545454547</v>
      </c>
      <c r="H132" s="25">
        <v>0</v>
      </c>
      <c r="I132" s="25">
        <f t="shared" si="51"/>
        <v>18.46590909090909</v>
      </c>
      <c r="J132" s="29">
        <f t="shared" si="47"/>
        <v>1</v>
      </c>
      <c r="K132" s="29">
        <f t="shared" si="48"/>
        <v>1</v>
      </c>
      <c r="L132" s="29">
        <f t="shared" si="49"/>
        <v>1</v>
      </c>
      <c r="M132" s="29">
        <f t="shared" ca="1" si="39"/>
        <v>0</v>
      </c>
      <c r="N132" s="9"/>
      <c r="O132" s="9"/>
      <c r="P132" s="7"/>
      <c r="Q132" s="7"/>
      <c r="T132" s="20">
        <v>0</v>
      </c>
      <c r="U132" s="31">
        <f t="shared" si="52"/>
        <v>-1060</v>
      </c>
      <c r="V132" s="27">
        <f t="shared" si="53"/>
        <v>-1060</v>
      </c>
      <c r="W132" s="27"/>
      <c r="X132" s="27">
        <f t="shared" si="42"/>
        <v>1165.1993285774236</v>
      </c>
      <c r="Y132" s="27">
        <f t="shared" si="54"/>
        <v>105.19932857742356</v>
      </c>
      <c r="Z132" s="27">
        <f t="shared" si="55"/>
        <v>105</v>
      </c>
      <c r="AA132" s="17">
        <f t="shared" si="56"/>
        <v>105</v>
      </c>
      <c r="AB132" s="24">
        <f t="shared" si="57"/>
        <v>1165</v>
      </c>
    </row>
    <row r="133" spans="1:28" ht="15" customHeight="1" x14ac:dyDescent="0.25">
      <c r="A133" s="28">
        <v>459</v>
      </c>
      <c r="B133" s="28">
        <v>1060</v>
      </c>
      <c r="C133" s="25">
        <v>0</v>
      </c>
      <c r="D133" s="25">
        <v>271.29000000000002</v>
      </c>
      <c r="E133" s="25">
        <v>212.24</v>
      </c>
      <c r="F133" s="25">
        <v>0</v>
      </c>
      <c r="G133" s="25">
        <f t="shared" si="50"/>
        <v>25.011235955056179</v>
      </c>
      <c r="H133" s="25">
        <v>0</v>
      </c>
      <c r="I133" s="25">
        <f t="shared" si="51"/>
        <v>18.258426966292134</v>
      </c>
      <c r="J133" s="29">
        <f t="shared" si="47"/>
        <v>1</v>
      </c>
      <c r="K133" s="29">
        <f t="shared" si="48"/>
        <v>1</v>
      </c>
      <c r="L133" s="29">
        <f t="shared" si="49"/>
        <v>1</v>
      </c>
      <c r="M133" s="29">
        <f t="shared" ca="1" si="39"/>
        <v>1</v>
      </c>
      <c r="N133" s="9"/>
      <c r="O133" s="9"/>
      <c r="P133" s="7"/>
      <c r="Q133" s="7"/>
      <c r="T133" s="20">
        <v>0</v>
      </c>
      <c r="U133" s="31">
        <f t="shared" si="52"/>
        <v>-1060</v>
      </c>
      <c r="V133" s="27">
        <f t="shared" si="53"/>
        <v>-1060</v>
      </c>
      <c r="W133" s="27"/>
      <c r="X133" s="27">
        <f t="shared" si="42"/>
        <v>1165.1993285774236</v>
      </c>
      <c r="Y133" s="27">
        <f t="shared" si="54"/>
        <v>105.19932857742356</v>
      </c>
      <c r="Z133" s="27">
        <f t="shared" si="55"/>
        <v>105</v>
      </c>
      <c r="AA133" s="17">
        <f t="shared" si="56"/>
        <v>105</v>
      </c>
      <c r="AB133" s="24">
        <f t="shared" si="57"/>
        <v>1165</v>
      </c>
    </row>
    <row r="134" spans="1:28" ht="15" customHeight="1" x14ac:dyDescent="0.25">
      <c r="A134" s="28">
        <v>459</v>
      </c>
      <c r="B134" s="28">
        <v>1060</v>
      </c>
      <c r="C134" s="25">
        <v>0</v>
      </c>
      <c r="D134" s="25">
        <v>271.23</v>
      </c>
      <c r="E134" s="25">
        <v>212.24</v>
      </c>
      <c r="F134" s="25">
        <v>0</v>
      </c>
      <c r="G134" s="25">
        <f t="shared" si="50"/>
        <v>24.733333333333334</v>
      </c>
      <c r="H134" s="25">
        <v>0</v>
      </c>
      <c r="I134" s="25">
        <f t="shared" si="51"/>
        <v>18.055555555555557</v>
      </c>
      <c r="J134" s="29">
        <f t="shared" si="47"/>
        <v>1</v>
      </c>
      <c r="K134" s="29">
        <f t="shared" si="48"/>
        <v>1</v>
      </c>
      <c r="L134" s="29">
        <f t="shared" si="49"/>
        <v>1</v>
      </c>
      <c r="M134" s="29">
        <f t="shared" ca="1" si="39"/>
        <v>1</v>
      </c>
      <c r="N134" s="9"/>
      <c r="O134" s="9"/>
      <c r="P134" s="7"/>
      <c r="Q134" s="7"/>
      <c r="T134" s="20">
        <v>0</v>
      </c>
      <c r="U134" s="31">
        <f t="shared" si="52"/>
        <v>-1060</v>
      </c>
      <c r="V134" s="27">
        <f t="shared" si="53"/>
        <v>-1060</v>
      </c>
      <c r="W134" s="27"/>
      <c r="X134" s="27">
        <f t="shared" si="42"/>
        <v>1165.1993285774236</v>
      </c>
      <c r="Y134" s="27">
        <f t="shared" si="54"/>
        <v>105.19932857742356</v>
      </c>
      <c r="Z134" s="27">
        <f t="shared" si="55"/>
        <v>105</v>
      </c>
      <c r="AA134" s="17">
        <f t="shared" si="56"/>
        <v>105</v>
      </c>
      <c r="AB134" s="24">
        <f t="shared" si="57"/>
        <v>1165</v>
      </c>
    </row>
    <row r="135" spans="1:28" ht="15" customHeight="1" x14ac:dyDescent="0.25">
      <c r="A135" s="28"/>
      <c r="B135" s="28"/>
      <c r="C135" s="25"/>
      <c r="D135" s="25"/>
      <c r="E135" s="25"/>
      <c r="F135" s="25"/>
      <c r="G135" s="25"/>
      <c r="H135" s="25"/>
      <c r="I135" s="25"/>
      <c r="J135" s="29"/>
      <c r="K135" s="29"/>
      <c r="L135" s="29"/>
      <c r="M135" s="29"/>
      <c r="N135" s="9"/>
      <c r="O135" s="9"/>
      <c r="P135" s="7"/>
      <c r="Q135" s="7"/>
      <c r="U135" s="31"/>
      <c r="V135" s="27"/>
      <c r="W135" s="27"/>
      <c r="X135" s="27"/>
      <c r="Y135" s="27"/>
      <c r="Z135" s="27"/>
      <c r="AA135" s="17"/>
    </row>
    <row r="136" spans="1:28" ht="15" customHeight="1" x14ac:dyDescent="0.25">
      <c r="A136" s="28"/>
      <c r="B136" s="28"/>
      <c r="C136" s="25"/>
      <c r="D136" s="25"/>
      <c r="E136" s="25"/>
      <c r="F136" s="25"/>
      <c r="G136" s="25"/>
      <c r="H136" s="25"/>
      <c r="I136" s="25"/>
      <c r="J136" s="29"/>
      <c r="K136" s="29"/>
      <c r="L136" s="29"/>
      <c r="M136" s="29"/>
      <c r="N136" s="9"/>
      <c r="O136" s="9"/>
      <c r="P136" s="7"/>
      <c r="Q136" s="7"/>
      <c r="U136" s="31"/>
      <c r="V136" s="27"/>
      <c r="W136" s="27"/>
      <c r="X136" s="27"/>
      <c r="Y136" s="27"/>
      <c r="Z136" s="27"/>
      <c r="AA136" s="17"/>
    </row>
    <row r="137" spans="1:28" ht="15" customHeight="1" x14ac:dyDescent="0.25">
      <c r="A137" s="28"/>
      <c r="B137" s="28"/>
      <c r="C137" s="25"/>
      <c r="D137" s="25"/>
      <c r="E137" s="25"/>
      <c r="F137" s="25"/>
      <c r="G137" s="25"/>
      <c r="H137" s="25"/>
      <c r="I137" s="25"/>
      <c r="J137" s="29"/>
      <c r="K137" s="29"/>
      <c r="L137" s="29"/>
      <c r="M137" s="29"/>
      <c r="N137" s="9"/>
      <c r="O137" s="9"/>
      <c r="P137" s="7"/>
      <c r="Q137" s="7"/>
      <c r="U137" s="31"/>
      <c r="V137" s="27"/>
      <c r="W137" s="27"/>
      <c r="X137" s="27"/>
      <c r="Y137" s="27"/>
      <c r="Z137" s="27"/>
      <c r="AA137" s="17"/>
    </row>
    <row r="138" spans="1:28" ht="15" customHeight="1" x14ac:dyDescent="0.25">
      <c r="A138" s="28"/>
      <c r="B138" s="28"/>
      <c r="C138" s="25"/>
      <c r="D138" s="25"/>
      <c r="E138" s="25"/>
      <c r="F138" s="25"/>
      <c r="G138" s="25"/>
      <c r="H138" s="25"/>
      <c r="I138" s="25"/>
      <c r="J138" s="29"/>
      <c r="K138" s="29"/>
      <c r="L138" s="29"/>
      <c r="M138" s="29"/>
      <c r="N138" s="9"/>
      <c r="O138" s="9"/>
      <c r="P138" s="7"/>
      <c r="Q138" s="7"/>
      <c r="U138" s="31"/>
      <c r="V138" s="27"/>
      <c r="W138" s="27"/>
      <c r="X138" s="27"/>
      <c r="Y138" s="27"/>
      <c r="Z138" s="27"/>
      <c r="AA138" s="17"/>
    </row>
    <row r="139" spans="1:28" ht="15" customHeight="1" x14ac:dyDescent="0.25">
      <c r="A139" s="28"/>
      <c r="B139" s="28"/>
      <c r="C139" s="25"/>
      <c r="D139" s="25"/>
      <c r="E139" s="25"/>
      <c r="F139" s="25"/>
      <c r="G139" s="25"/>
      <c r="H139" s="25"/>
      <c r="I139" s="25"/>
      <c r="J139" s="29"/>
      <c r="K139" s="29"/>
      <c r="L139" s="29"/>
      <c r="M139" s="29"/>
      <c r="N139" s="9"/>
      <c r="O139" s="9"/>
      <c r="P139" s="7"/>
      <c r="Q139" s="7"/>
      <c r="U139" s="31"/>
      <c r="V139" s="27"/>
      <c r="W139" s="27"/>
      <c r="X139" s="27"/>
      <c r="Y139" s="27"/>
      <c r="Z139" s="27"/>
      <c r="AA139" s="17"/>
    </row>
    <row r="140" spans="1:28" ht="15" customHeight="1" x14ac:dyDescent="0.25">
      <c r="A140" s="28"/>
      <c r="B140" s="28"/>
      <c r="C140" s="25"/>
      <c r="D140" s="25"/>
      <c r="E140" s="25"/>
      <c r="F140" s="25"/>
      <c r="G140" s="25"/>
      <c r="H140" s="25"/>
      <c r="I140" s="25"/>
      <c r="J140" s="29"/>
      <c r="K140" s="29"/>
      <c r="L140" s="29"/>
      <c r="M140" s="29"/>
      <c r="N140" s="9"/>
      <c r="O140" s="9"/>
      <c r="P140" s="7"/>
      <c r="Q140" s="7"/>
      <c r="U140" s="31"/>
      <c r="V140" s="27"/>
      <c r="W140" s="27"/>
      <c r="X140" s="27"/>
      <c r="Y140" s="27"/>
      <c r="Z140" s="27"/>
      <c r="AA140" s="17"/>
    </row>
    <row r="141" spans="1:28" ht="15" customHeight="1" x14ac:dyDescent="0.25">
      <c r="A141" s="28"/>
      <c r="B141" s="28"/>
      <c r="C141" s="25"/>
      <c r="D141" s="25"/>
      <c r="E141" s="25"/>
      <c r="F141" s="25"/>
      <c r="G141" s="25"/>
      <c r="H141" s="25"/>
      <c r="I141" s="25"/>
      <c r="J141" s="29"/>
      <c r="K141" s="29"/>
      <c r="L141" s="29"/>
      <c r="M141" s="29"/>
      <c r="N141" s="9"/>
      <c r="O141" s="9"/>
      <c r="P141" s="7"/>
      <c r="Q141" s="7"/>
      <c r="U141" s="31"/>
      <c r="V141" s="27"/>
      <c r="W141" s="27"/>
      <c r="X141" s="27"/>
      <c r="Y141" s="27"/>
      <c r="Z141" s="27"/>
      <c r="AA141" s="17"/>
    </row>
    <row r="142" spans="1:28" ht="15" customHeight="1" x14ac:dyDescent="0.25">
      <c r="A142" s="28"/>
      <c r="B142" s="28"/>
      <c r="C142" s="25"/>
      <c r="D142" s="25"/>
      <c r="E142" s="25"/>
      <c r="F142" s="25"/>
      <c r="G142" s="25"/>
      <c r="H142" s="25"/>
      <c r="I142" s="25"/>
      <c r="J142" s="29"/>
      <c r="K142" s="29"/>
      <c r="L142" s="29"/>
      <c r="M142" s="29"/>
      <c r="N142" s="9"/>
      <c r="O142" s="9"/>
      <c r="P142" s="7"/>
      <c r="Q142" s="7"/>
      <c r="U142" s="31"/>
      <c r="V142" s="27"/>
      <c r="W142" s="27"/>
      <c r="X142" s="27"/>
      <c r="Y142" s="27"/>
      <c r="Z142" s="27"/>
      <c r="AA142" s="17"/>
    </row>
    <row r="143" spans="1:28" ht="15" customHeight="1" x14ac:dyDescent="0.25">
      <c r="A143" s="28"/>
      <c r="B143" s="28"/>
      <c r="C143" s="25"/>
      <c r="D143" s="25"/>
      <c r="E143" s="25"/>
      <c r="F143" s="25"/>
      <c r="G143" s="25"/>
      <c r="H143" s="25"/>
      <c r="I143" s="25"/>
      <c r="J143" s="29"/>
      <c r="K143" s="29"/>
      <c r="L143" s="29"/>
      <c r="M143" s="29"/>
      <c r="N143" s="9"/>
      <c r="O143" s="9"/>
      <c r="P143" s="7"/>
      <c r="Q143" s="7"/>
      <c r="U143" s="31"/>
      <c r="V143" s="27"/>
      <c r="W143" s="27"/>
      <c r="X143" s="27"/>
      <c r="Y143" s="27"/>
      <c r="Z143" s="27"/>
      <c r="AA143" s="17"/>
    </row>
    <row r="144" spans="1:28" ht="15" customHeight="1" x14ac:dyDescent="0.25">
      <c r="A144" s="28"/>
      <c r="B144" s="28"/>
      <c r="C144" s="25"/>
      <c r="D144" s="25"/>
      <c r="E144" s="25"/>
      <c r="F144" s="25"/>
      <c r="G144" s="25"/>
      <c r="H144" s="25"/>
      <c r="I144" s="25"/>
      <c r="J144" s="29"/>
      <c r="K144" s="29"/>
      <c r="L144" s="29"/>
      <c r="M144" s="29"/>
      <c r="N144" s="9"/>
      <c r="O144" s="9"/>
      <c r="P144" s="7"/>
      <c r="Q144" s="7"/>
      <c r="U144" s="31"/>
      <c r="V144" s="27"/>
      <c r="W144" s="27"/>
      <c r="X144" s="27"/>
      <c r="Y144" s="27"/>
      <c r="Z144" s="27"/>
      <c r="AA144" s="17"/>
    </row>
    <row r="145" spans="1:27" ht="15" customHeight="1" x14ac:dyDescent="0.25">
      <c r="A145" s="28"/>
      <c r="B145" s="28"/>
      <c r="C145" s="25"/>
      <c r="D145" s="25"/>
      <c r="E145" s="25"/>
      <c r="F145" s="25"/>
      <c r="G145" s="25"/>
      <c r="H145" s="25"/>
      <c r="I145" s="25"/>
      <c r="J145" s="29"/>
      <c r="K145" s="29"/>
      <c r="L145" s="29"/>
      <c r="M145" s="29"/>
      <c r="N145" s="9"/>
      <c r="O145" s="9"/>
      <c r="P145" s="7"/>
      <c r="Q145" s="7"/>
      <c r="U145" s="31"/>
      <c r="V145" s="27"/>
      <c r="W145" s="27"/>
      <c r="X145" s="27"/>
      <c r="Y145" s="27"/>
      <c r="Z145" s="27"/>
      <c r="AA145" s="17"/>
    </row>
    <row r="146" spans="1:27" ht="15" customHeight="1" x14ac:dyDescent="0.25">
      <c r="A146" s="28"/>
      <c r="B146" s="28"/>
      <c r="C146" s="25"/>
      <c r="D146" s="25"/>
      <c r="E146" s="25"/>
      <c r="F146" s="25"/>
      <c r="G146" s="25"/>
      <c r="H146" s="25"/>
      <c r="I146" s="25"/>
      <c r="J146" s="29"/>
      <c r="K146" s="29"/>
      <c r="L146" s="29"/>
      <c r="M146" s="29"/>
      <c r="N146" s="7"/>
      <c r="O146" s="7"/>
      <c r="P146" s="7"/>
      <c r="Q146" s="7"/>
      <c r="U146" s="31"/>
      <c r="V146" s="27"/>
      <c r="W146" s="27"/>
      <c r="X146" s="27"/>
      <c r="Y146" s="27"/>
      <c r="Z146" s="27"/>
      <c r="AA146" s="17"/>
    </row>
    <row r="147" spans="1:27" ht="15" customHeight="1" x14ac:dyDescent="0.25">
      <c r="A147" s="28"/>
      <c r="B147" s="28"/>
      <c r="C147" s="25"/>
      <c r="D147" s="25"/>
      <c r="E147" s="25"/>
      <c r="F147" s="25"/>
      <c r="G147" s="25"/>
      <c r="H147" s="25"/>
      <c r="I147" s="25"/>
      <c r="J147" s="29"/>
      <c r="K147" s="29"/>
      <c r="L147" s="29"/>
      <c r="M147" s="29"/>
      <c r="N147" s="7"/>
      <c r="O147" s="7"/>
      <c r="P147" s="7"/>
      <c r="Q147" s="7"/>
      <c r="U147" s="31"/>
      <c r="V147" s="27"/>
      <c r="W147" s="27"/>
      <c r="X147" s="27"/>
      <c r="Y147" s="27"/>
      <c r="Z147" s="27"/>
      <c r="AA147" s="17"/>
    </row>
    <row r="148" spans="1:27" ht="15" customHeight="1" x14ac:dyDescent="0.25">
      <c r="A148" s="28"/>
      <c r="B148" s="28"/>
      <c r="C148" s="25"/>
      <c r="D148" s="25"/>
      <c r="E148" s="25"/>
      <c r="F148" s="25"/>
      <c r="G148" s="25"/>
      <c r="H148" s="25"/>
      <c r="I148" s="25"/>
      <c r="J148" s="29"/>
      <c r="K148" s="29"/>
      <c r="L148" s="29"/>
      <c r="M148" s="29"/>
      <c r="N148" s="7"/>
      <c r="O148" s="7"/>
      <c r="P148" s="7"/>
      <c r="Q148" s="7"/>
      <c r="U148" s="31"/>
      <c r="V148" s="27"/>
      <c r="W148" s="27"/>
      <c r="X148" s="27"/>
      <c r="Y148" s="27"/>
      <c r="Z148" s="27"/>
      <c r="AA148" s="17"/>
    </row>
    <row r="149" spans="1:27" ht="15" customHeight="1" x14ac:dyDescent="0.25">
      <c r="A149" s="28"/>
      <c r="B149" s="28"/>
      <c r="C149" s="25"/>
      <c r="D149" s="25"/>
      <c r="E149" s="25"/>
      <c r="F149" s="25"/>
      <c r="G149" s="25"/>
      <c r="H149" s="25"/>
      <c r="I149" s="25"/>
      <c r="J149" s="29"/>
      <c r="K149" s="29"/>
      <c r="L149" s="29"/>
      <c r="M149" s="29"/>
      <c r="N149" s="7"/>
      <c r="O149" s="7"/>
      <c r="P149" s="7"/>
      <c r="Q149" s="7"/>
      <c r="U149" s="31"/>
      <c r="V149" s="27"/>
      <c r="W149" s="27"/>
      <c r="X149" s="27"/>
      <c r="Y149" s="27"/>
      <c r="Z149" s="27"/>
      <c r="AA149" s="17"/>
    </row>
    <row r="150" spans="1:27" ht="15" customHeight="1" x14ac:dyDescent="0.25">
      <c r="A150" s="28"/>
      <c r="B150" s="28"/>
      <c r="C150" s="25"/>
      <c r="D150" s="25"/>
      <c r="E150" s="25"/>
      <c r="F150" s="25"/>
      <c r="G150" s="25"/>
      <c r="H150" s="25"/>
      <c r="I150" s="25"/>
      <c r="J150" s="29"/>
      <c r="K150" s="29"/>
      <c r="L150" s="29"/>
      <c r="M150" s="29"/>
      <c r="N150" s="7"/>
      <c r="O150" s="7"/>
      <c r="P150" s="7"/>
      <c r="Q150" s="7"/>
      <c r="U150" s="31"/>
      <c r="V150" s="27"/>
      <c r="W150" s="27"/>
      <c r="X150" s="27"/>
      <c r="Y150" s="27"/>
      <c r="Z150" s="27"/>
      <c r="AA150" s="17"/>
    </row>
    <row r="151" spans="1:27" ht="15" customHeight="1" x14ac:dyDescent="0.25">
      <c r="A151" s="28"/>
      <c r="B151" s="28"/>
      <c r="C151" s="25"/>
      <c r="D151" s="25"/>
      <c r="E151" s="25"/>
      <c r="F151" s="25"/>
      <c r="G151" s="25"/>
      <c r="H151" s="25"/>
      <c r="I151" s="25"/>
      <c r="J151" s="29"/>
      <c r="K151" s="29"/>
      <c r="L151" s="29"/>
      <c r="M151" s="29"/>
      <c r="N151" s="7"/>
      <c r="O151" s="7"/>
      <c r="P151" s="7"/>
      <c r="Q151" s="7"/>
      <c r="U151" s="31"/>
      <c r="V151" s="27"/>
      <c r="W151" s="27"/>
      <c r="X151" s="27"/>
      <c r="Y151" s="27"/>
      <c r="Z151" s="27"/>
      <c r="AA151" s="17"/>
    </row>
    <row r="152" spans="1:27" ht="15" customHeight="1" x14ac:dyDescent="0.25">
      <c r="A152" s="28"/>
      <c r="B152" s="28"/>
      <c r="C152" s="25"/>
      <c r="D152" s="25"/>
      <c r="E152" s="25"/>
      <c r="F152" s="25"/>
      <c r="G152" s="25"/>
      <c r="H152" s="25"/>
      <c r="I152" s="25"/>
      <c r="J152" s="29"/>
      <c r="K152" s="29"/>
      <c r="L152" s="29"/>
      <c r="M152" s="29"/>
      <c r="N152" s="7"/>
      <c r="O152" s="7"/>
      <c r="P152" s="7"/>
      <c r="Q152" s="7"/>
      <c r="U152" s="31"/>
      <c r="V152" s="27"/>
      <c r="W152" s="27"/>
      <c r="X152" s="27"/>
      <c r="Y152" s="27"/>
      <c r="Z152" s="27"/>
      <c r="AA152" s="17"/>
    </row>
    <row r="153" spans="1:27" ht="15" customHeight="1" x14ac:dyDescent="0.25">
      <c r="A153" s="28"/>
      <c r="B153" s="28"/>
      <c r="C153" s="25"/>
      <c r="D153" s="25"/>
      <c r="E153" s="25"/>
      <c r="F153" s="25"/>
      <c r="G153" s="25"/>
      <c r="H153" s="25"/>
      <c r="I153" s="25"/>
      <c r="J153" s="29"/>
      <c r="K153" s="29"/>
      <c r="L153" s="29"/>
      <c r="M153" s="29"/>
      <c r="N153" s="7"/>
      <c r="O153" s="7"/>
      <c r="P153" s="7"/>
      <c r="Q153" s="7"/>
      <c r="U153" s="31"/>
      <c r="V153" s="27"/>
      <c r="W153" s="27"/>
      <c r="X153" s="27"/>
      <c r="Y153" s="27"/>
      <c r="Z153" s="27"/>
      <c r="AA153" s="17"/>
    </row>
    <row r="154" spans="1:27" ht="15" customHeight="1" x14ac:dyDescent="0.25">
      <c r="A154" s="28"/>
      <c r="B154" s="28"/>
      <c r="C154" s="25"/>
      <c r="D154" s="25"/>
      <c r="E154" s="25"/>
      <c r="F154" s="25"/>
      <c r="G154" s="25"/>
      <c r="H154" s="25"/>
      <c r="I154" s="25"/>
      <c r="J154" s="29"/>
      <c r="K154" s="29"/>
      <c r="L154" s="29"/>
      <c r="M154" s="29"/>
      <c r="N154" s="7"/>
      <c r="O154" s="7"/>
      <c r="P154" s="7"/>
      <c r="Q154" s="7"/>
      <c r="U154" s="31"/>
      <c r="V154" s="27"/>
      <c r="W154" s="27"/>
      <c r="X154" s="27"/>
      <c r="Y154" s="27"/>
      <c r="Z154" s="27"/>
      <c r="AA154" s="17"/>
    </row>
    <row r="155" spans="1:27" ht="15" customHeight="1" x14ac:dyDescent="0.2">
      <c r="A155" s="28"/>
      <c r="B155" s="28"/>
      <c r="C155" s="25"/>
      <c r="D155" s="25"/>
      <c r="E155" s="25"/>
      <c r="F155" s="25"/>
      <c r="G155" s="25"/>
      <c r="H155" s="25"/>
      <c r="I155" s="25"/>
      <c r="J155" s="29"/>
      <c r="K155" s="29"/>
      <c r="L155" s="29"/>
      <c r="M155" s="29"/>
      <c r="U155" s="31"/>
      <c r="V155" s="27"/>
      <c r="W155" s="27"/>
      <c r="X155" s="27"/>
      <c r="Y155" s="27"/>
      <c r="Z155" s="27"/>
      <c r="AA155" s="17"/>
    </row>
    <row r="156" spans="1:27" ht="15" customHeight="1" x14ac:dyDescent="0.2">
      <c r="A156" s="28"/>
      <c r="B156" s="28"/>
      <c r="C156" s="25"/>
      <c r="D156" s="25"/>
      <c r="E156" s="25"/>
      <c r="F156" s="25"/>
      <c r="G156" s="25"/>
      <c r="H156" s="25"/>
      <c r="I156" s="25"/>
      <c r="J156" s="29"/>
      <c r="K156" s="29"/>
      <c r="L156" s="29"/>
      <c r="M156" s="29"/>
      <c r="U156" s="31"/>
      <c r="V156" s="27"/>
      <c r="W156" s="27"/>
      <c r="X156" s="27"/>
      <c r="Y156" s="27"/>
      <c r="Z156" s="27"/>
      <c r="AA156" s="17"/>
    </row>
    <row r="157" spans="1:27" ht="15" customHeight="1" x14ac:dyDescent="0.2">
      <c r="A157" s="28"/>
      <c r="B157" s="28"/>
      <c r="C157" s="25"/>
      <c r="D157" s="25"/>
      <c r="E157" s="25"/>
      <c r="F157" s="25"/>
      <c r="G157" s="25"/>
      <c r="H157" s="25"/>
      <c r="I157" s="25"/>
      <c r="J157" s="29"/>
      <c r="K157" s="29"/>
      <c r="L157" s="29"/>
      <c r="M157" s="29"/>
      <c r="U157" s="31"/>
      <c r="V157" s="27"/>
      <c r="W157" s="27"/>
      <c r="X157" s="27"/>
      <c r="Y157" s="27"/>
      <c r="Z157" s="27"/>
      <c r="AA157" s="17"/>
    </row>
    <row r="158" spans="1:27" ht="15" customHeight="1" x14ac:dyDescent="0.2">
      <c r="A158" s="28"/>
      <c r="B158" s="28"/>
      <c r="C158" s="25"/>
      <c r="D158" s="25"/>
      <c r="E158" s="25"/>
      <c r="F158" s="25"/>
      <c r="G158" s="25"/>
      <c r="H158" s="25"/>
      <c r="I158" s="25"/>
      <c r="J158" s="29"/>
      <c r="K158" s="29"/>
      <c r="L158" s="29"/>
      <c r="M158" s="29"/>
      <c r="U158" s="31"/>
      <c r="V158" s="27"/>
      <c r="W158" s="27"/>
      <c r="X158" s="27"/>
      <c r="Y158" s="27"/>
      <c r="Z158" s="27"/>
      <c r="AA158" s="17"/>
    </row>
    <row r="159" spans="1:27" ht="15" customHeight="1" x14ac:dyDescent="0.2">
      <c r="A159" s="28"/>
      <c r="B159" s="28"/>
      <c r="C159" s="25"/>
      <c r="D159" s="25"/>
      <c r="E159" s="25"/>
      <c r="F159" s="25"/>
      <c r="G159" s="25"/>
      <c r="H159" s="25"/>
      <c r="I159" s="25"/>
      <c r="J159" s="29"/>
      <c r="K159" s="29"/>
      <c r="L159" s="29"/>
      <c r="M159" s="29"/>
      <c r="U159" s="31"/>
      <c r="V159" s="27"/>
      <c r="W159" s="27"/>
      <c r="X159" s="27"/>
      <c r="Y159" s="27"/>
      <c r="Z159" s="27"/>
      <c r="AA159" s="17"/>
    </row>
    <row r="160" spans="1:27" ht="15" customHeight="1" x14ac:dyDescent="0.2">
      <c r="A160" s="28"/>
      <c r="B160" s="28"/>
      <c r="C160" s="25"/>
      <c r="D160" s="25"/>
      <c r="E160" s="25"/>
      <c r="F160" s="25"/>
      <c r="G160" s="25"/>
      <c r="H160" s="25"/>
      <c r="I160" s="25"/>
      <c r="J160" s="29"/>
      <c r="K160" s="29"/>
      <c r="L160" s="29"/>
      <c r="M160" s="29"/>
      <c r="U160" s="31"/>
      <c r="V160" s="27"/>
      <c r="W160" s="27"/>
      <c r="X160" s="27"/>
      <c r="Y160" s="27"/>
      <c r="Z160" s="27"/>
      <c r="AA160" s="17"/>
    </row>
    <row r="161" spans="1:27" ht="15" customHeight="1" x14ac:dyDescent="0.2">
      <c r="A161" s="28"/>
      <c r="B161" s="28"/>
      <c r="C161" s="25"/>
      <c r="D161" s="25"/>
      <c r="E161" s="25"/>
      <c r="F161" s="25"/>
      <c r="G161" s="25"/>
      <c r="H161" s="25"/>
      <c r="I161" s="25"/>
      <c r="J161" s="29"/>
      <c r="K161" s="29"/>
      <c r="L161" s="29"/>
      <c r="M161" s="29"/>
      <c r="U161" s="31"/>
      <c r="V161" s="27"/>
      <c r="W161" s="27"/>
      <c r="X161" s="27"/>
      <c r="Y161" s="27"/>
      <c r="Z161" s="27"/>
      <c r="AA161" s="17"/>
    </row>
    <row r="162" spans="1:27" ht="15" customHeight="1" x14ac:dyDescent="0.2">
      <c r="A162" s="28"/>
      <c r="B162" s="28"/>
      <c r="C162" s="25"/>
      <c r="D162" s="25"/>
      <c r="E162" s="25"/>
      <c r="F162" s="25"/>
      <c r="G162" s="25"/>
      <c r="H162" s="25"/>
      <c r="I162" s="25"/>
      <c r="J162" s="29"/>
      <c r="K162" s="29"/>
      <c r="L162" s="29"/>
      <c r="M162" s="29"/>
      <c r="U162" s="31"/>
      <c r="V162" s="27"/>
      <c r="W162" s="27"/>
      <c r="X162" s="27"/>
      <c r="Y162" s="27"/>
      <c r="Z162" s="27"/>
      <c r="AA162" s="17"/>
    </row>
    <row r="163" spans="1:27" ht="15" customHeight="1" x14ac:dyDescent="0.2">
      <c r="A163" s="28"/>
      <c r="B163" s="28"/>
      <c r="C163" s="25"/>
      <c r="D163" s="25"/>
      <c r="E163" s="25"/>
      <c r="F163" s="25"/>
      <c r="G163" s="25"/>
      <c r="H163" s="25"/>
      <c r="I163" s="25"/>
      <c r="J163" s="29"/>
      <c r="K163" s="29"/>
      <c r="L163" s="29"/>
      <c r="M163" s="29"/>
      <c r="U163" s="31"/>
      <c r="V163" s="27"/>
      <c r="W163" s="27"/>
      <c r="X163" s="27"/>
      <c r="Y163" s="27"/>
      <c r="Z163" s="27"/>
      <c r="AA163" s="17"/>
    </row>
    <row r="164" spans="1:27" ht="15" customHeight="1" x14ac:dyDescent="0.25">
      <c r="A164" s="7"/>
      <c r="B164" s="7"/>
      <c r="C164" s="7"/>
      <c r="D164" s="7"/>
      <c r="E164" s="7"/>
      <c r="F164" s="7"/>
      <c r="G164" s="25"/>
      <c r="H164" s="7"/>
      <c r="I164" s="25"/>
      <c r="J164" s="29"/>
      <c r="K164" s="29"/>
      <c r="L164" s="29"/>
      <c r="M164" s="29"/>
      <c r="U164" s="31"/>
      <c r="V164" s="27"/>
      <c r="W164" s="27"/>
      <c r="X164" s="27"/>
      <c r="Y164" s="27"/>
      <c r="Z164" s="27"/>
      <c r="AA164" s="17"/>
    </row>
    <row r="165" spans="1:27" ht="15" customHeight="1" x14ac:dyDescent="0.25">
      <c r="A165" s="7"/>
      <c r="B165" s="7"/>
      <c r="C165" s="7"/>
      <c r="D165" s="7"/>
      <c r="E165" s="7"/>
      <c r="F165" s="7"/>
      <c r="G165" s="25"/>
      <c r="H165" s="7"/>
      <c r="I165" s="25"/>
      <c r="J165" s="29"/>
      <c r="K165" s="29"/>
      <c r="L165" s="29"/>
      <c r="M165" s="29"/>
      <c r="U165" s="31"/>
      <c r="V165" s="27"/>
      <c r="W165" s="27"/>
      <c r="X165" s="27"/>
      <c r="Y165" s="27"/>
      <c r="Z165" s="27"/>
      <c r="AA165" s="17"/>
    </row>
    <row r="166" spans="1:27" ht="15" customHeight="1" x14ac:dyDescent="0.25">
      <c r="A166" s="7"/>
      <c r="B166" s="7"/>
      <c r="C166" s="7"/>
      <c r="D166" s="7"/>
      <c r="E166" s="7"/>
      <c r="F166" s="7"/>
      <c r="G166" s="25"/>
      <c r="H166" s="7"/>
      <c r="I166" s="25"/>
      <c r="J166" s="29"/>
      <c r="K166" s="29"/>
      <c r="L166" s="29"/>
      <c r="M166" s="29"/>
      <c r="U166" s="31"/>
      <c r="V166" s="27"/>
      <c r="W166" s="27"/>
      <c r="X166" s="27"/>
      <c r="Y166" s="27"/>
      <c r="Z166" s="27"/>
      <c r="AA166" s="17"/>
    </row>
    <row r="167" spans="1:27" ht="15" customHeight="1" x14ac:dyDescent="0.25">
      <c r="A167" s="7"/>
      <c r="B167" s="7"/>
      <c r="C167" s="7"/>
      <c r="D167" s="7"/>
      <c r="E167" s="7"/>
      <c r="F167" s="7"/>
      <c r="G167" s="25"/>
      <c r="H167" s="7"/>
      <c r="I167" s="25"/>
      <c r="J167" s="29"/>
      <c r="K167" s="29"/>
      <c r="L167" s="29"/>
      <c r="M167" s="29"/>
      <c r="U167" s="31"/>
      <c r="V167" s="27"/>
      <c r="W167" s="27"/>
      <c r="X167" s="27"/>
      <c r="Y167" s="27"/>
      <c r="Z167" s="27"/>
      <c r="AA167" s="17"/>
    </row>
    <row r="168" spans="1:27" ht="15" customHeight="1" x14ac:dyDescent="0.25">
      <c r="A168" s="7"/>
      <c r="B168" s="7"/>
      <c r="C168" s="7"/>
      <c r="D168" s="7"/>
      <c r="E168" s="7"/>
      <c r="F168" s="7"/>
      <c r="G168" s="25"/>
      <c r="H168" s="7"/>
      <c r="I168" s="25"/>
      <c r="J168" s="29"/>
      <c r="K168" s="29"/>
      <c r="L168" s="29"/>
      <c r="M168" s="29"/>
      <c r="U168" s="31"/>
      <c r="V168" s="27"/>
      <c r="W168" s="27"/>
      <c r="X168" s="27"/>
      <c r="Y168" s="27"/>
      <c r="Z168" s="27"/>
      <c r="AA168" s="17"/>
    </row>
    <row r="169" spans="1:27" ht="15" customHeight="1" x14ac:dyDescent="0.25">
      <c r="A169" s="7"/>
      <c r="B169" s="7"/>
      <c r="C169" s="7"/>
      <c r="D169" s="7"/>
      <c r="E169" s="7"/>
      <c r="F169" s="7"/>
      <c r="G169" s="25"/>
      <c r="H169" s="7"/>
      <c r="I169" s="25"/>
      <c r="J169" s="29"/>
      <c r="K169" s="29"/>
      <c r="L169" s="29"/>
      <c r="M169" s="29"/>
      <c r="U169" s="31"/>
      <c r="V169" s="27"/>
      <c r="W169" s="27"/>
      <c r="X169" s="27"/>
      <c r="Y169" s="27"/>
      <c r="Z169" s="27"/>
      <c r="AA169" s="17"/>
    </row>
    <row r="170" spans="1:27" ht="15" customHeight="1" x14ac:dyDescent="0.25">
      <c r="A170" s="7"/>
      <c r="B170" s="7"/>
      <c r="C170" s="7"/>
      <c r="D170" s="7"/>
      <c r="E170" s="7"/>
      <c r="F170" s="7"/>
      <c r="G170" s="25"/>
      <c r="H170" s="7"/>
      <c r="I170" s="25"/>
      <c r="J170" s="29"/>
      <c r="K170" s="29"/>
      <c r="L170" s="29"/>
      <c r="M170" s="29"/>
      <c r="U170" s="31"/>
      <c r="V170" s="27"/>
      <c r="W170" s="27"/>
      <c r="X170" s="27"/>
      <c r="Y170" s="27"/>
      <c r="Z170" s="27"/>
      <c r="AA170" s="17"/>
    </row>
    <row r="171" spans="1:27" ht="15" customHeight="1" x14ac:dyDescent="0.25">
      <c r="A171" s="7"/>
      <c r="B171" s="7"/>
      <c r="C171" s="7"/>
      <c r="D171" s="7"/>
      <c r="E171" s="7"/>
      <c r="F171" s="7"/>
      <c r="G171" s="25"/>
      <c r="H171" s="7"/>
      <c r="I171" s="25"/>
      <c r="J171" s="29"/>
      <c r="K171" s="29"/>
      <c r="L171" s="29"/>
      <c r="M171" s="29"/>
      <c r="U171" s="31"/>
      <c r="V171" s="27"/>
      <c r="W171" s="27"/>
      <c r="X171" s="27"/>
      <c r="Y171" s="27"/>
      <c r="Z171" s="27"/>
      <c r="AA171" s="17"/>
    </row>
    <row r="172" spans="1:27" ht="15" customHeight="1" x14ac:dyDescent="0.25">
      <c r="A172" s="7"/>
      <c r="B172" s="7"/>
      <c r="C172" s="7"/>
      <c r="D172" s="7"/>
      <c r="E172" s="7"/>
      <c r="F172" s="7"/>
      <c r="G172" s="25"/>
      <c r="H172" s="7"/>
      <c r="I172" s="25"/>
      <c r="J172" s="29"/>
      <c r="K172" s="29"/>
      <c r="L172" s="29"/>
      <c r="M172" s="29"/>
      <c r="U172" s="31"/>
      <c r="V172" s="27"/>
      <c r="W172" s="27"/>
      <c r="X172" s="27"/>
      <c r="Y172" s="27"/>
      <c r="Z172" s="27"/>
      <c r="AA172" s="17"/>
    </row>
    <row r="173" spans="1:27" x14ac:dyDescent="0.2">
      <c r="U173" s="31"/>
      <c r="V173" s="27"/>
      <c r="W173" s="27"/>
      <c r="X173" s="27"/>
      <c r="Y173" s="27"/>
      <c r="Z173" s="27"/>
      <c r="AA173" s="17"/>
    </row>
    <row r="174" spans="1:27" x14ac:dyDescent="0.2">
      <c r="U174" s="31"/>
      <c r="V174" s="27"/>
      <c r="W174" s="27"/>
      <c r="X174" s="27"/>
      <c r="Y174" s="27"/>
      <c r="Z174" s="27"/>
      <c r="AA174" s="17"/>
    </row>
    <row r="175" spans="1:27" x14ac:dyDescent="0.2">
      <c r="U175" s="31"/>
      <c r="V175" s="27"/>
      <c r="W175" s="27"/>
      <c r="X175" s="27"/>
      <c r="Y175" s="27"/>
      <c r="Z175" s="27"/>
      <c r="AA175" s="17"/>
    </row>
    <row r="176" spans="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278"/>
  <sheetViews>
    <sheetView topLeftCell="L6" workbookViewId="0">
      <selection activeCell="P11" sqref="P11:S2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20.75" style="21" customWidth="1"/>
    <col min="5" max="5" width="24.2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4" style="21" customWidth="1"/>
    <col min="16" max="16" width="18.375" style="21" customWidth="1"/>
    <col min="17" max="17" width="10.875" style="21" customWidth="1"/>
    <col min="18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  <col min="29" max="30" width="9" style="20" customWidth="1"/>
    <col min="31" max="16384" width="9" style="20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2532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248</v>
      </c>
      <c r="B2" s="28">
        <v>140</v>
      </c>
      <c r="C2" s="25">
        <v>0</v>
      </c>
      <c r="D2" s="25">
        <v>262.3</v>
      </c>
      <c r="E2" s="25">
        <v>210.48</v>
      </c>
      <c r="F2" s="25">
        <f t="shared" ref="F2:F33" si="0">($A$83-A2)/(ROW($A$83)-ROW(A2))</f>
        <v>28.197530864197532</v>
      </c>
      <c r="G2" s="25">
        <v>0</v>
      </c>
      <c r="H2" s="25">
        <f t="shared" ref="H2:H33" si="1">($A$83-B2)/(ROW($A$83)-ROW(B2))</f>
        <v>29.530864197530864</v>
      </c>
      <c r="I2" s="25">
        <v>0</v>
      </c>
      <c r="J2" s="29"/>
      <c r="K2" s="29"/>
      <c r="L2" s="29"/>
      <c r="M2" s="29">
        <f t="shared" ref="M2:M33" ca="1" si="2">IF(RAND()&lt;0.5,0,1)</f>
        <v>1</v>
      </c>
      <c r="N2" s="8" t="s">
        <v>38</v>
      </c>
      <c r="O2" s="30">
        <v>0.02</v>
      </c>
      <c r="P2" s="6" t="s">
        <v>39</v>
      </c>
      <c r="Q2" s="7">
        <f>LARGE(A:A,2)</f>
        <v>2340</v>
      </c>
      <c r="T2" s="20">
        <v>0</v>
      </c>
      <c r="U2" s="31">
        <f t="shared" ref="U2:U33" si="3">T2-B2</f>
        <v>-140</v>
      </c>
      <c r="V2" s="27">
        <f t="shared" ref="V2:V33" si="4">ROUND(U2,0)</f>
        <v>-140</v>
      </c>
      <c r="W2" s="27">
        <v>4766</v>
      </c>
      <c r="X2" s="27">
        <f t="shared" ref="X2:X33" si="5">B2/$W$2*$W$3</f>
        <v>153.894250944188</v>
      </c>
      <c r="Y2" s="27">
        <f t="shared" ref="Y2:Y33" si="6">X2-B2</f>
        <v>13.894250944188002</v>
      </c>
      <c r="Z2" s="27">
        <f t="shared" ref="Z2:Z33" si="7">ROUND(Y2,0)</f>
        <v>14</v>
      </c>
      <c r="AA2" s="17">
        <f t="shared" ref="AA2:AA33" si="8">IF(V2&gt;=0,V2,Z2)</f>
        <v>14</v>
      </c>
      <c r="AB2" s="24">
        <f t="shared" ref="AB2:AB33" si="9">B2+AA2</f>
        <v>154</v>
      </c>
    </row>
    <row r="3" spans="1:28" ht="15" customHeight="1" x14ac:dyDescent="0.25">
      <c r="A3" s="28">
        <v>248</v>
      </c>
      <c r="B3" s="28">
        <v>140</v>
      </c>
      <c r="C3" s="25">
        <v>0</v>
      </c>
      <c r="D3" s="25">
        <v>262.31</v>
      </c>
      <c r="E3" s="25">
        <v>210.48</v>
      </c>
      <c r="F3" s="25">
        <f t="shared" si="0"/>
        <v>28.55</v>
      </c>
      <c r="G3" s="25">
        <v>0</v>
      </c>
      <c r="H3" s="25">
        <f t="shared" si="1"/>
        <v>29.9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0</v>
      </c>
      <c r="N3" s="9" t="s">
        <v>40</v>
      </c>
      <c r="O3" s="9">
        <f>COUNT(A:A)</f>
        <v>166</v>
      </c>
      <c r="P3" s="6" t="s">
        <v>41</v>
      </c>
      <c r="Q3" s="7">
        <f>LARGE(A:A,3)</f>
        <v>2298</v>
      </c>
      <c r="T3" s="20">
        <v>0</v>
      </c>
      <c r="U3" s="31">
        <f t="shared" si="3"/>
        <v>-140</v>
      </c>
      <c r="V3" s="27">
        <f t="shared" si="4"/>
        <v>-140</v>
      </c>
      <c r="W3" s="27">
        <v>5239</v>
      </c>
      <c r="X3" s="27">
        <f t="shared" si="5"/>
        <v>153.894250944188</v>
      </c>
      <c r="Y3" s="27">
        <f t="shared" si="6"/>
        <v>13.894250944188002</v>
      </c>
      <c r="Z3" s="27">
        <f t="shared" si="7"/>
        <v>14</v>
      </c>
      <c r="AA3" s="17">
        <f t="shared" si="8"/>
        <v>14</v>
      </c>
      <c r="AB3" s="24">
        <f t="shared" si="9"/>
        <v>154</v>
      </c>
    </row>
    <row r="4" spans="1:28" ht="15" customHeight="1" x14ac:dyDescent="0.25">
      <c r="A4" s="28">
        <v>248</v>
      </c>
      <c r="B4" s="28">
        <v>140</v>
      </c>
      <c r="C4" s="25">
        <v>0</v>
      </c>
      <c r="D4" s="25">
        <v>262.33</v>
      </c>
      <c r="E4" s="25">
        <v>210.48</v>
      </c>
      <c r="F4" s="25">
        <f t="shared" si="0"/>
        <v>28.911392405063292</v>
      </c>
      <c r="G4" s="25">
        <v>0</v>
      </c>
      <c r="H4" s="25">
        <f t="shared" si="1"/>
        <v>30.278481012658229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0</v>
      </c>
      <c r="N4" s="9" t="s">
        <v>42</v>
      </c>
      <c r="O4" s="32">
        <f>MAX(A:A)</f>
        <v>2532</v>
      </c>
      <c r="P4" s="6" t="s">
        <v>43</v>
      </c>
      <c r="Q4" s="7">
        <f>LARGE(B:B,1)</f>
        <v>1649</v>
      </c>
      <c r="T4" s="20">
        <v>0</v>
      </c>
      <c r="U4" s="31">
        <f t="shared" si="3"/>
        <v>-140</v>
      </c>
      <c r="V4" s="27">
        <f t="shared" si="4"/>
        <v>-140</v>
      </c>
      <c r="W4" s="27"/>
      <c r="X4" s="27">
        <f t="shared" si="5"/>
        <v>153.894250944188</v>
      </c>
      <c r="Y4" s="27">
        <f t="shared" si="6"/>
        <v>13.894250944188002</v>
      </c>
      <c r="Z4" s="27">
        <f t="shared" si="7"/>
        <v>14</v>
      </c>
      <c r="AA4" s="17">
        <f t="shared" si="8"/>
        <v>14</v>
      </c>
      <c r="AB4" s="24">
        <f t="shared" si="9"/>
        <v>154</v>
      </c>
    </row>
    <row r="5" spans="1:28" ht="15" customHeight="1" x14ac:dyDescent="0.25">
      <c r="A5" s="28">
        <v>248</v>
      </c>
      <c r="B5" s="28">
        <v>140</v>
      </c>
      <c r="C5" s="25">
        <v>0</v>
      </c>
      <c r="D5" s="25">
        <v>262.35000000000002</v>
      </c>
      <c r="E5" s="25">
        <v>210.48</v>
      </c>
      <c r="F5" s="25">
        <f t="shared" si="0"/>
        <v>29.282051282051281</v>
      </c>
      <c r="G5" s="25">
        <v>0</v>
      </c>
      <c r="H5" s="25">
        <f t="shared" si="1"/>
        <v>30.666666666666668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0</v>
      </c>
      <c r="N5" s="9" t="s">
        <v>44</v>
      </c>
      <c r="O5" s="33">
        <v>1.3</v>
      </c>
      <c r="P5" s="6" t="s">
        <v>45</v>
      </c>
      <c r="Q5" s="7">
        <f>LARGE(B:B,2)</f>
        <v>1521</v>
      </c>
      <c r="T5" s="20">
        <v>0</v>
      </c>
      <c r="U5" s="31">
        <f t="shared" si="3"/>
        <v>-140</v>
      </c>
      <c r="V5" s="27">
        <f t="shared" si="4"/>
        <v>-140</v>
      </c>
      <c r="W5" s="27"/>
      <c r="X5" s="27">
        <f t="shared" si="5"/>
        <v>153.894250944188</v>
      </c>
      <c r="Y5" s="27">
        <f t="shared" si="6"/>
        <v>13.894250944188002</v>
      </c>
      <c r="Z5" s="27">
        <f t="shared" si="7"/>
        <v>14</v>
      </c>
      <c r="AA5" s="17">
        <f t="shared" si="8"/>
        <v>14</v>
      </c>
      <c r="AB5" s="24">
        <f t="shared" si="9"/>
        <v>154</v>
      </c>
    </row>
    <row r="6" spans="1:28" ht="15" customHeight="1" x14ac:dyDescent="0.25">
      <c r="A6" s="28">
        <v>249</v>
      </c>
      <c r="B6" s="28">
        <v>140</v>
      </c>
      <c r="C6" s="25">
        <v>0</v>
      </c>
      <c r="D6" s="25">
        <v>262.36</v>
      </c>
      <c r="E6" s="25">
        <v>210.48</v>
      </c>
      <c r="F6" s="25">
        <f t="shared" si="0"/>
        <v>29.649350649350648</v>
      </c>
      <c r="G6" s="25">
        <v>0</v>
      </c>
      <c r="H6" s="25">
        <f t="shared" si="1"/>
        <v>31.064935064935064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1</v>
      </c>
      <c r="N6" s="9" t="s">
        <v>46</v>
      </c>
      <c r="O6" s="33">
        <v>2.52</v>
      </c>
      <c r="P6" s="6" t="s">
        <v>47</v>
      </c>
      <c r="Q6" s="7">
        <f>LARGE(B:B,3)</f>
        <v>1479</v>
      </c>
      <c r="T6" s="20">
        <v>0</v>
      </c>
      <c r="U6" s="31">
        <f t="shared" si="3"/>
        <v>-140</v>
      </c>
      <c r="V6" s="27">
        <f t="shared" si="4"/>
        <v>-140</v>
      </c>
      <c r="W6" s="27"/>
      <c r="X6" s="27">
        <f t="shared" si="5"/>
        <v>153.894250944188</v>
      </c>
      <c r="Y6" s="27">
        <f t="shared" si="6"/>
        <v>13.894250944188002</v>
      </c>
      <c r="Z6" s="27">
        <f t="shared" si="7"/>
        <v>14</v>
      </c>
      <c r="AA6" s="17">
        <f t="shared" si="8"/>
        <v>14</v>
      </c>
      <c r="AB6" s="24">
        <f t="shared" si="9"/>
        <v>154</v>
      </c>
    </row>
    <row r="7" spans="1:28" ht="15" customHeight="1" x14ac:dyDescent="0.25">
      <c r="A7" s="28">
        <v>250</v>
      </c>
      <c r="B7" s="28">
        <v>180</v>
      </c>
      <c r="C7" s="25">
        <v>0</v>
      </c>
      <c r="D7" s="25">
        <v>262.38</v>
      </c>
      <c r="E7" s="25">
        <v>210.83</v>
      </c>
      <c r="F7" s="25">
        <f t="shared" si="0"/>
        <v>30.026315789473685</v>
      </c>
      <c r="G7" s="25">
        <v>0</v>
      </c>
      <c r="H7" s="25">
        <f t="shared" si="1"/>
        <v>30.94736842105263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1</v>
      </c>
      <c r="N7" s="9" t="s">
        <v>48</v>
      </c>
      <c r="O7" s="33">
        <v>3.67</v>
      </c>
      <c r="P7" s="7"/>
      <c r="Q7" s="7"/>
      <c r="T7" s="20">
        <v>0</v>
      </c>
      <c r="U7" s="31">
        <f t="shared" si="3"/>
        <v>-180</v>
      </c>
      <c r="V7" s="27">
        <f t="shared" si="4"/>
        <v>-180</v>
      </c>
      <c r="W7" s="27"/>
      <c r="X7" s="27">
        <f t="shared" si="5"/>
        <v>197.86403692824172</v>
      </c>
      <c r="Y7" s="27">
        <f t="shared" si="6"/>
        <v>17.864036928241717</v>
      </c>
      <c r="Z7" s="27">
        <f t="shared" si="7"/>
        <v>18</v>
      </c>
      <c r="AA7" s="17">
        <f t="shared" si="8"/>
        <v>18</v>
      </c>
      <c r="AB7" s="24">
        <f t="shared" si="9"/>
        <v>198</v>
      </c>
    </row>
    <row r="8" spans="1:28" ht="15" customHeight="1" x14ac:dyDescent="0.25">
      <c r="A8" s="28">
        <v>252</v>
      </c>
      <c r="B8" s="28">
        <v>180</v>
      </c>
      <c r="C8" s="25">
        <v>0</v>
      </c>
      <c r="D8" s="25">
        <v>262.39</v>
      </c>
      <c r="E8" s="25">
        <v>210.83</v>
      </c>
      <c r="F8" s="25">
        <f t="shared" si="0"/>
        <v>30.4</v>
      </c>
      <c r="G8" s="25">
        <v>0</v>
      </c>
      <c r="H8" s="25">
        <f t="shared" si="1"/>
        <v>31.36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-180</v>
      </c>
      <c r="V8" s="27">
        <f t="shared" si="4"/>
        <v>-180</v>
      </c>
      <c r="W8" s="27"/>
      <c r="X8" s="27">
        <f t="shared" si="5"/>
        <v>197.86403692824172</v>
      </c>
      <c r="Y8" s="27">
        <f t="shared" si="6"/>
        <v>17.864036928241717</v>
      </c>
      <c r="Z8" s="27">
        <f t="shared" si="7"/>
        <v>18</v>
      </c>
      <c r="AA8" s="17">
        <f t="shared" si="8"/>
        <v>18</v>
      </c>
      <c r="AB8" s="24">
        <f t="shared" si="9"/>
        <v>198</v>
      </c>
    </row>
    <row r="9" spans="1:28" ht="15" customHeight="1" x14ac:dyDescent="0.25">
      <c r="A9" s="28">
        <v>250</v>
      </c>
      <c r="B9" s="28">
        <v>180</v>
      </c>
      <c r="C9" s="25">
        <v>0</v>
      </c>
      <c r="D9" s="25">
        <v>262.39999999999998</v>
      </c>
      <c r="E9" s="25">
        <v>210.83</v>
      </c>
      <c r="F9" s="25">
        <f t="shared" si="0"/>
        <v>30.837837837837839</v>
      </c>
      <c r="G9" s="25">
        <v>0</v>
      </c>
      <c r="H9" s="25">
        <f t="shared" si="1"/>
        <v>31.783783783783782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-180</v>
      </c>
      <c r="V9" s="27">
        <f t="shared" si="4"/>
        <v>-180</v>
      </c>
      <c r="W9" s="27"/>
      <c r="X9" s="27">
        <f t="shared" si="5"/>
        <v>197.86403692824172</v>
      </c>
      <c r="Y9" s="27">
        <f t="shared" si="6"/>
        <v>17.864036928241717</v>
      </c>
      <c r="Z9" s="27">
        <f t="shared" si="7"/>
        <v>18</v>
      </c>
      <c r="AA9" s="17">
        <f t="shared" si="8"/>
        <v>18</v>
      </c>
      <c r="AB9" s="24">
        <f t="shared" si="9"/>
        <v>198</v>
      </c>
    </row>
    <row r="10" spans="1:28" ht="15" customHeight="1" x14ac:dyDescent="0.25">
      <c r="A10" s="28">
        <v>249</v>
      </c>
      <c r="B10" s="28">
        <v>180</v>
      </c>
      <c r="C10" s="25">
        <v>0</v>
      </c>
      <c r="D10" s="25">
        <v>262.41000000000003</v>
      </c>
      <c r="E10" s="25">
        <v>210.83</v>
      </c>
      <c r="F10" s="25">
        <f t="shared" si="0"/>
        <v>31.273972602739725</v>
      </c>
      <c r="G10" s="25">
        <v>0</v>
      </c>
      <c r="H10" s="25">
        <f t="shared" si="1"/>
        <v>32.219178082191782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1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-180</v>
      </c>
      <c r="V10" s="27">
        <f t="shared" si="4"/>
        <v>-180</v>
      </c>
      <c r="W10" s="27"/>
      <c r="X10" s="27">
        <f t="shared" si="5"/>
        <v>197.86403692824172</v>
      </c>
      <c r="Y10" s="27">
        <f t="shared" si="6"/>
        <v>17.864036928241717</v>
      </c>
      <c r="Z10" s="27">
        <f t="shared" si="7"/>
        <v>18</v>
      </c>
      <c r="AA10" s="17">
        <f t="shared" si="8"/>
        <v>18</v>
      </c>
      <c r="AB10" s="24">
        <f t="shared" si="9"/>
        <v>198</v>
      </c>
    </row>
    <row r="11" spans="1:28" ht="15" customHeight="1" x14ac:dyDescent="0.25">
      <c r="A11" s="28">
        <v>248</v>
      </c>
      <c r="B11" s="28">
        <v>180</v>
      </c>
      <c r="C11" s="25">
        <v>0</v>
      </c>
      <c r="D11" s="25">
        <v>262.42</v>
      </c>
      <c r="E11" s="25">
        <v>210.83</v>
      </c>
      <c r="F11" s="25">
        <f t="shared" si="0"/>
        <v>31.722222222222221</v>
      </c>
      <c r="G11" s="25">
        <v>0</v>
      </c>
      <c r="H11" s="25">
        <f t="shared" si="1"/>
        <v>32.666666666666664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280</v>
      </c>
      <c r="P11" s="14" t="s">
        <v>53</v>
      </c>
      <c r="Q11" s="7">
        <f>MIN(D:D)</f>
        <v>262.3</v>
      </c>
      <c r="T11" s="20">
        <v>0</v>
      </c>
      <c r="U11" s="31">
        <f t="shared" si="3"/>
        <v>-180</v>
      </c>
      <c r="V11" s="27">
        <f t="shared" si="4"/>
        <v>-180</v>
      </c>
      <c r="W11" s="27"/>
      <c r="X11" s="27">
        <f t="shared" si="5"/>
        <v>197.86403692824172</v>
      </c>
      <c r="Y11" s="27">
        <f t="shared" si="6"/>
        <v>17.864036928241717</v>
      </c>
      <c r="Z11" s="27">
        <f t="shared" si="7"/>
        <v>18</v>
      </c>
      <c r="AA11" s="17">
        <f t="shared" si="8"/>
        <v>18</v>
      </c>
      <c r="AB11" s="24">
        <f t="shared" si="9"/>
        <v>198</v>
      </c>
    </row>
    <row r="12" spans="1:28" ht="15" customHeight="1" x14ac:dyDescent="0.25">
      <c r="A12" s="28">
        <v>248</v>
      </c>
      <c r="B12" s="28">
        <v>220</v>
      </c>
      <c r="C12" s="25">
        <v>0</v>
      </c>
      <c r="D12" s="25">
        <v>262.42</v>
      </c>
      <c r="E12" s="25">
        <v>211.05</v>
      </c>
      <c r="F12" s="25">
        <f t="shared" si="0"/>
        <v>32.16901408450704</v>
      </c>
      <c r="G12" s="25">
        <v>0</v>
      </c>
      <c r="H12" s="25">
        <f t="shared" si="1"/>
        <v>32.563380281690144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262.3</v>
      </c>
      <c r="T12" s="20">
        <v>0</v>
      </c>
      <c r="U12" s="31">
        <f t="shared" si="3"/>
        <v>-220</v>
      </c>
      <c r="V12" s="27">
        <f t="shared" si="4"/>
        <v>-220</v>
      </c>
      <c r="W12" s="27"/>
      <c r="X12" s="27">
        <f t="shared" si="5"/>
        <v>241.8338229122954</v>
      </c>
      <c r="Y12" s="27">
        <f t="shared" si="6"/>
        <v>21.833822912295403</v>
      </c>
      <c r="Z12" s="27">
        <f t="shared" si="7"/>
        <v>22</v>
      </c>
      <c r="AA12" s="17">
        <f t="shared" si="8"/>
        <v>22</v>
      </c>
      <c r="AB12" s="24">
        <f t="shared" si="9"/>
        <v>242</v>
      </c>
    </row>
    <row r="13" spans="1:28" ht="15" customHeight="1" x14ac:dyDescent="0.25">
      <c r="A13" s="28">
        <v>248</v>
      </c>
      <c r="B13" s="28">
        <v>220</v>
      </c>
      <c r="C13" s="25">
        <v>0</v>
      </c>
      <c r="D13" s="25">
        <v>262.43</v>
      </c>
      <c r="E13" s="25">
        <v>211.05</v>
      </c>
      <c r="F13" s="25">
        <f t="shared" si="0"/>
        <v>32.628571428571426</v>
      </c>
      <c r="G13" s="25">
        <v>0</v>
      </c>
      <c r="H13" s="25">
        <f t="shared" si="1"/>
        <v>33.028571428571432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1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-220</v>
      </c>
      <c r="V13" s="27">
        <f t="shared" si="4"/>
        <v>-220</v>
      </c>
      <c r="W13" s="27"/>
      <c r="X13" s="27">
        <f t="shared" si="5"/>
        <v>241.8338229122954</v>
      </c>
      <c r="Y13" s="27">
        <f t="shared" si="6"/>
        <v>21.833822912295403</v>
      </c>
      <c r="Z13" s="27">
        <f t="shared" si="7"/>
        <v>22</v>
      </c>
      <c r="AA13" s="17">
        <f t="shared" si="8"/>
        <v>22</v>
      </c>
      <c r="AB13" s="24">
        <f t="shared" si="9"/>
        <v>242</v>
      </c>
    </row>
    <row r="14" spans="1:28" ht="15" customHeight="1" x14ac:dyDescent="0.25">
      <c r="A14" s="28">
        <v>248</v>
      </c>
      <c r="B14" s="28">
        <v>220</v>
      </c>
      <c r="C14" s="25">
        <v>0</v>
      </c>
      <c r="D14" s="25">
        <v>262.43</v>
      </c>
      <c r="E14" s="25">
        <v>211.05</v>
      </c>
      <c r="F14" s="25">
        <f t="shared" si="0"/>
        <v>33.10144927536232</v>
      </c>
      <c r="G14" s="25">
        <v>0</v>
      </c>
      <c r="H14" s="25">
        <f t="shared" si="1"/>
        <v>33.507246376811594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1649</v>
      </c>
      <c r="T14" s="20">
        <v>0</v>
      </c>
      <c r="U14" s="31">
        <f t="shared" si="3"/>
        <v>-220</v>
      </c>
      <c r="V14" s="27">
        <f t="shared" si="4"/>
        <v>-220</v>
      </c>
      <c r="W14" s="27"/>
      <c r="X14" s="27">
        <f t="shared" si="5"/>
        <v>241.8338229122954</v>
      </c>
      <c r="Y14" s="27">
        <f t="shared" si="6"/>
        <v>21.833822912295403</v>
      </c>
      <c r="Z14" s="27">
        <f t="shared" si="7"/>
        <v>22</v>
      </c>
      <c r="AA14" s="17">
        <f t="shared" si="8"/>
        <v>22</v>
      </c>
      <c r="AB14" s="24">
        <f t="shared" si="9"/>
        <v>242</v>
      </c>
    </row>
    <row r="15" spans="1:28" ht="15" customHeight="1" x14ac:dyDescent="0.25">
      <c r="A15" s="28">
        <v>248</v>
      </c>
      <c r="B15" s="28">
        <v>220</v>
      </c>
      <c r="C15" s="25">
        <v>0</v>
      </c>
      <c r="D15" s="25">
        <v>262.44</v>
      </c>
      <c r="E15" s="25">
        <v>211.05</v>
      </c>
      <c r="F15" s="25">
        <f t="shared" si="0"/>
        <v>33.588235294117645</v>
      </c>
      <c r="G15" s="25">
        <v>0</v>
      </c>
      <c r="H15" s="25">
        <f t="shared" si="1"/>
        <v>34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166</v>
      </c>
      <c r="P15" s="14" t="s">
        <v>61</v>
      </c>
      <c r="Q15" s="7">
        <f>MAX(D:D)</f>
        <v>272.3</v>
      </c>
      <c r="R15" s="20">
        <f ca="1">TREND(OFFSET('Z-V'!B1,MATCH(Q15,'Z-V'!A:A,1)-1,,2,1),OFFSET('Z-V'!A1,MATCH(Q15,'Z-V'!A:A,1)-1,,2,1),Q15)</f>
        <v>60479.999999999884</v>
      </c>
      <c r="T15" s="20">
        <v>0</v>
      </c>
      <c r="U15" s="31">
        <f t="shared" si="3"/>
        <v>-220</v>
      </c>
      <c r="V15" s="27">
        <f t="shared" si="4"/>
        <v>-220</v>
      </c>
      <c r="W15" s="27"/>
      <c r="X15" s="27">
        <f t="shared" si="5"/>
        <v>241.8338229122954</v>
      </c>
      <c r="Y15" s="27">
        <f t="shared" si="6"/>
        <v>21.833822912295403</v>
      </c>
      <c r="Z15" s="27">
        <f t="shared" si="7"/>
        <v>22</v>
      </c>
      <c r="AA15" s="17">
        <f t="shared" si="8"/>
        <v>22</v>
      </c>
      <c r="AB15" s="24">
        <f t="shared" si="9"/>
        <v>242</v>
      </c>
    </row>
    <row r="16" spans="1:28" ht="15" customHeight="1" x14ac:dyDescent="0.25">
      <c r="A16" s="28">
        <v>248</v>
      </c>
      <c r="B16" s="28">
        <v>220</v>
      </c>
      <c r="C16" s="25">
        <v>0</v>
      </c>
      <c r="D16" s="25">
        <v>262.44</v>
      </c>
      <c r="E16" s="25">
        <v>211.05</v>
      </c>
      <c r="F16" s="25">
        <f t="shared" si="0"/>
        <v>34.089552238805972</v>
      </c>
      <c r="G16" s="25">
        <v>0</v>
      </c>
      <c r="H16" s="25">
        <f t="shared" si="1"/>
        <v>34.507462686567166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11.25</v>
      </c>
      <c r="P16" s="14" t="s">
        <v>63</v>
      </c>
      <c r="Q16" s="35">
        <f>D2</f>
        <v>262.3</v>
      </c>
      <c r="R16" s="20">
        <f ca="1">TREND(OFFSET('Z-V'!B1,MATCH(Q16,'Z-V'!A:A,1)-1,,2,1),OFFSET('Z-V'!A1,MATCH(Q16,'Z-V'!A:A,1)-1,,2,1),Q16)</f>
        <v>33090</v>
      </c>
      <c r="T16" s="20">
        <v>0</v>
      </c>
      <c r="U16" s="31">
        <f t="shared" si="3"/>
        <v>-220</v>
      </c>
      <c r="V16" s="27">
        <f t="shared" si="4"/>
        <v>-220</v>
      </c>
      <c r="W16" s="27"/>
      <c r="X16" s="27">
        <f t="shared" si="5"/>
        <v>241.8338229122954</v>
      </c>
      <c r="Y16" s="27">
        <f t="shared" si="6"/>
        <v>21.833822912295403</v>
      </c>
      <c r="Z16" s="27">
        <f t="shared" si="7"/>
        <v>22</v>
      </c>
      <c r="AA16" s="17">
        <f t="shared" si="8"/>
        <v>22</v>
      </c>
      <c r="AB16" s="24">
        <f t="shared" si="9"/>
        <v>242</v>
      </c>
    </row>
    <row r="17" spans="1:28" ht="15" customHeight="1" x14ac:dyDescent="0.25">
      <c r="A17" s="28">
        <v>248</v>
      </c>
      <c r="B17" s="28">
        <v>250</v>
      </c>
      <c r="C17" s="25">
        <v>0</v>
      </c>
      <c r="D17" s="25">
        <v>262.44</v>
      </c>
      <c r="E17" s="25">
        <v>211.11</v>
      </c>
      <c r="F17" s="25">
        <f t="shared" si="0"/>
        <v>34.606060606060609</v>
      </c>
      <c r="G17" s="25">
        <v>0</v>
      </c>
      <c r="H17" s="25">
        <f t="shared" si="1"/>
        <v>34.575757575757578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270.02999999999997</v>
      </c>
      <c r="T17" s="20">
        <v>0</v>
      </c>
      <c r="U17" s="31">
        <f t="shared" si="3"/>
        <v>-250</v>
      </c>
      <c r="V17" s="27">
        <f t="shared" si="4"/>
        <v>-250</v>
      </c>
      <c r="W17" s="27"/>
      <c r="X17" s="27">
        <f t="shared" si="5"/>
        <v>274.81116240033572</v>
      </c>
      <c r="Y17" s="27">
        <f t="shared" si="6"/>
        <v>24.811162400335718</v>
      </c>
      <c r="Z17" s="27">
        <f t="shared" si="7"/>
        <v>25</v>
      </c>
      <c r="AA17" s="17">
        <f t="shared" si="8"/>
        <v>25</v>
      </c>
      <c r="AB17" s="24">
        <f t="shared" si="9"/>
        <v>275</v>
      </c>
    </row>
    <row r="18" spans="1:28" ht="15" customHeight="1" x14ac:dyDescent="0.2">
      <c r="A18" s="28">
        <v>248</v>
      </c>
      <c r="B18" s="28">
        <v>250</v>
      </c>
      <c r="C18" s="25">
        <v>0</v>
      </c>
      <c r="D18" s="25">
        <v>262.44</v>
      </c>
      <c r="E18" s="25">
        <v>211.11</v>
      </c>
      <c r="F18" s="25">
        <f t="shared" si="0"/>
        <v>35.138461538461542</v>
      </c>
      <c r="G18" s="25">
        <v>0</v>
      </c>
      <c r="H18" s="25">
        <f t="shared" si="1"/>
        <v>35.107692307692311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1649</v>
      </c>
      <c r="T18" s="20">
        <v>0</v>
      </c>
      <c r="U18" s="31">
        <f t="shared" si="3"/>
        <v>-250</v>
      </c>
      <c r="V18" s="27">
        <f t="shared" si="4"/>
        <v>-250</v>
      </c>
      <c r="W18" s="27"/>
      <c r="X18" s="27">
        <f t="shared" si="5"/>
        <v>274.81116240033572</v>
      </c>
      <c r="Y18" s="27">
        <f t="shared" si="6"/>
        <v>24.811162400335718</v>
      </c>
      <c r="Z18" s="27">
        <f t="shared" si="7"/>
        <v>25</v>
      </c>
      <c r="AA18" s="17">
        <f t="shared" si="8"/>
        <v>25</v>
      </c>
      <c r="AB18" s="24">
        <f t="shared" si="9"/>
        <v>275</v>
      </c>
    </row>
    <row r="19" spans="1:28" ht="15" customHeight="1" x14ac:dyDescent="0.25">
      <c r="A19" s="28">
        <v>248</v>
      </c>
      <c r="B19" s="28">
        <v>250</v>
      </c>
      <c r="C19" s="25">
        <v>0</v>
      </c>
      <c r="D19" s="25">
        <v>262.44</v>
      </c>
      <c r="E19" s="25">
        <v>211.11</v>
      </c>
      <c r="F19" s="25">
        <f t="shared" si="0"/>
        <v>35.6875</v>
      </c>
      <c r="G19" s="25">
        <v>0</v>
      </c>
      <c r="H19" s="25">
        <f t="shared" si="1"/>
        <v>35.65625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1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0.79828633478115596</v>
      </c>
      <c r="R19" s="37">
        <f>MAX(AB:AB)</f>
        <v>1813</v>
      </c>
      <c r="S19" s="37">
        <f>'Z-V'!P8-R19</f>
        <v>7166</v>
      </c>
      <c r="T19" s="20">
        <v>0</v>
      </c>
      <c r="U19" s="31">
        <f t="shared" si="3"/>
        <v>-250</v>
      </c>
      <c r="V19" s="27">
        <f t="shared" si="4"/>
        <v>-250</v>
      </c>
      <c r="W19" s="27"/>
      <c r="X19" s="27">
        <f t="shared" si="5"/>
        <v>274.81116240033572</v>
      </c>
      <c r="Y19" s="27">
        <f t="shared" si="6"/>
        <v>24.811162400335718</v>
      </c>
      <c r="Z19" s="27">
        <f t="shared" si="7"/>
        <v>25</v>
      </c>
      <c r="AA19" s="17">
        <f t="shared" si="8"/>
        <v>25</v>
      </c>
      <c r="AB19" s="24">
        <f t="shared" si="9"/>
        <v>275</v>
      </c>
    </row>
    <row r="20" spans="1:28" ht="15" customHeight="1" x14ac:dyDescent="0.25">
      <c r="A20" s="28">
        <v>248</v>
      </c>
      <c r="B20" s="28">
        <v>250</v>
      </c>
      <c r="C20" s="25">
        <v>0</v>
      </c>
      <c r="D20" s="25">
        <v>262.44</v>
      </c>
      <c r="E20" s="25">
        <v>211.11</v>
      </c>
      <c r="F20" s="25">
        <f t="shared" si="0"/>
        <v>36.253968253968253</v>
      </c>
      <c r="G20" s="25">
        <v>0</v>
      </c>
      <c r="H20" s="25">
        <f t="shared" si="1"/>
        <v>36.222222222222221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1</v>
      </c>
      <c r="P20" s="14" t="s">
        <v>1</v>
      </c>
      <c r="Q20" s="7">
        <f ca="1">('Z-V'!R16-'Z-V'!R17)*(S20-'Z-V'!R13)/('Z-V'!R9-'Z-V'!R13)+'Z-V'!R17</f>
        <v>0.48835807778609042</v>
      </c>
      <c r="R20" s="20">
        <f ca="1">R15-R16</f>
        <v>27389.999999999884</v>
      </c>
      <c r="S20" s="20">
        <f ca="1">'Z-V'!P9-R20</f>
        <v>26090.000000000116</v>
      </c>
      <c r="T20" s="20">
        <v>0</v>
      </c>
      <c r="U20" s="31">
        <f t="shared" si="3"/>
        <v>-250</v>
      </c>
      <c r="V20" s="27">
        <f t="shared" si="4"/>
        <v>-250</v>
      </c>
      <c r="W20" s="27"/>
      <c r="X20" s="27">
        <f t="shared" si="5"/>
        <v>274.81116240033572</v>
      </c>
      <c r="Y20" s="27">
        <f t="shared" si="6"/>
        <v>24.811162400335718</v>
      </c>
      <c r="Z20" s="27">
        <f t="shared" si="7"/>
        <v>25</v>
      </c>
      <c r="AA20" s="17">
        <f t="shared" si="8"/>
        <v>25</v>
      </c>
      <c r="AB20" s="24">
        <f t="shared" si="9"/>
        <v>275</v>
      </c>
    </row>
    <row r="21" spans="1:28" ht="15" customHeight="1" x14ac:dyDescent="0.25">
      <c r="A21" s="28">
        <v>296</v>
      </c>
      <c r="B21" s="28">
        <v>250</v>
      </c>
      <c r="C21" s="25">
        <v>0</v>
      </c>
      <c r="D21" s="25">
        <v>262.45</v>
      </c>
      <c r="E21" s="25">
        <v>211.11</v>
      </c>
      <c r="F21" s="25">
        <f t="shared" si="0"/>
        <v>36.064516129032256</v>
      </c>
      <c r="G21" s="25">
        <v>0</v>
      </c>
      <c r="H21" s="25">
        <f t="shared" si="1"/>
        <v>36.806451612903224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1</v>
      </c>
      <c r="P21" s="14" t="s">
        <v>2</v>
      </c>
      <c r="Q21" s="7">
        <f>('Z-V'!R16-'Z-V'!R17)*(S21-'Z-V'!R14)/('Z-V'!R10-'Z-V'!R14)+'Z-V'!R17</f>
        <v>0.64722384650525533</v>
      </c>
      <c r="R21" s="20">
        <f>ABS(Q12-Q17)</f>
        <v>7.7299999999999613</v>
      </c>
      <c r="S21" s="20">
        <f>'Z-V'!P10-R21</f>
        <v>14.160000000000039</v>
      </c>
      <c r="T21" s="20">
        <v>0</v>
      </c>
      <c r="U21" s="31">
        <f t="shared" si="3"/>
        <v>-250</v>
      </c>
      <c r="V21" s="27">
        <f t="shared" si="4"/>
        <v>-250</v>
      </c>
      <c r="W21" s="27"/>
      <c r="X21" s="27">
        <f t="shared" si="5"/>
        <v>274.81116240033572</v>
      </c>
      <c r="Y21" s="27">
        <f t="shared" si="6"/>
        <v>24.811162400335718</v>
      </c>
      <c r="Z21" s="27">
        <f t="shared" si="7"/>
        <v>25</v>
      </c>
      <c r="AA21" s="17">
        <f t="shared" si="8"/>
        <v>25</v>
      </c>
      <c r="AB21" s="24">
        <f t="shared" si="9"/>
        <v>275</v>
      </c>
    </row>
    <row r="22" spans="1:28" ht="15" customHeight="1" x14ac:dyDescent="0.25">
      <c r="A22" s="28">
        <v>344</v>
      </c>
      <c r="B22" s="28">
        <v>290</v>
      </c>
      <c r="C22" s="25">
        <v>0</v>
      </c>
      <c r="D22" s="25">
        <v>262.45999999999998</v>
      </c>
      <c r="E22" s="25">
        <v>211.2</v>
      </c>
      <c r="F22" s="25">
        <f t="shared" si="0"/>
        <v>35.868852459016395</v>
      </c>
      <c r="G22" s="25">
        <v>0</v>
      </c>
      <c r="H22" s="25">
        <f t="shared" si="1"/>
        <v>36.754098360655739</v>
      </c>
      <c r="I22" s="25">
        <v>0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0.66120000000000001</v>
      </c>
      <c r="T22" s="20">
        <v>0</v>
      </c>
      <c r="U22" s="31">
        <f t="shared" si="3"/>
        <v>-290</v>
      </c>
      <c r="V22" s="27">
        <f t="shared" si="4"/>
        <v>-290</v>
      </c>
      <c r="W22" s="27"/>
      <c r="X22" s="27">
        <f t="shared" si="5"/>
        <v>318.78094838438943</v>
      </c>
      <c r="Y22" s="27">
        <f t="shared" si="6"/>
        <v>28.780948384389433</v>
      </c>
      <c r="Z22" s="27">
        <f t="shared" si="7"/>
        <v>29</v>
      </c>
      <c r="AA22" s="17">
        <f t="shared" si="8"/>
        <v>29</v>
      </c>
      <c r="AB22" s="24">
        <f t="shared" si="9"/>
        <v>319</v>
      </c>
    </row>
    <row r="23" spans="1:28" ht="15" customHeight="1" x14ac:dyDescent="0.25">
      <c r="A23" s="28">
        <v>393</v>
      </c>
      <c r="B23" s="28">
        <v>290</v>
      </c>
      <c r="C23" s="25">
        <v>0</v>
      </c>
      <c r="D23" s="25">
        <v>262.47000000000003</v>
      </c>
      <c r="E23" s="25">
        <v>211.2</v>
      </c>
      <c r="F23" s="25">
        <f t="shared" si="0"/>
        <v>35.65</v>
      </c>
      <c r="G23" s="25">
        <v>0</v>
      </c>
      <c r="H23" s="25">
        <f t="shared" si="1"/>
        <v>37.366666666666667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-290</v>
      </c>
      <c r="V23" s="27">
        <f t="shared" si="4"/>
        <v>-290</v>
      </c>
      <c r="W23" s="27"/>
      <c r="X23" s="27">
        <f t="shared" si="5"/>
        <v>318.78094838438943</v>
      </c>
      <c r="Y23" s="27">
        <f t="shared" si="6"/>
        <v>28.780948384389433</v>
      </c>
      <c r="Z23" s="27">
        <f t="shared" si="7"/>
        <v>29</v>
      </c>
      <c r="AA23" s="17">
        <f t="shared" si="8"/>
        <v>29</v>
      </c>
      <c r="AB23" s="24">
        <f t="shared" si="9"/>
        <v>319</v>
      </c>
    </row>
    <row r="24" spans="1:28" ht="15" customHeight="1" x14ac:dyDescent="0.25">
      <c r="A24" s="28">
        <v>386</v>
      </c>
      <c r="B24" s="28">
        <v>290</v>
      </c>
      <c r="C24" s="25">
        <v>0</v>
      </c>
      <c r="D24" s="25">
        <v>262.49</v>
      </c>
      <c r="E24" s="25">
        <v>211.2</v>
      </c>
      <c r="F24" s="25">
        <f t="shared" si="0"/>
        <v>36.372881355932201</v>
      </c>
      <c r="G24" s="25">
        <v>0</v>
      </c>
      <c r="H24" s="25">
        <f t="shared" si="1"/>
        <v>38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-290</v>
      </c>
      <c r="V24" s="27">
        <f t="shared" si="4"/>
        <v>-290</v>
      </c>
      <c r="W24" s="27"/>
      <c r="X24" s="27">
        <f t="shared" si="5"/>
        <v>318.78094838438943</v>
      </c>
      <c r="Y24" s="27">
        <f t="shared" si="6"/>
        <v>28.780948384389433</v>
      </c>
      <c r="Z24" s="27">
        <f t="shared" si="7"/>
        <v>29</v>
      </c>
      <c r="AA24" s="17">
        <f t="shared" si="8"/>
        <v>29</v>
      </c>
      <c r="AB24" s="24">
        <f t="shared" si="9"/>
        <v>319</v>
      </c>
    </row>
    <row r="25" spans="1:28" ht="15" customHeight="1" x14ac:dyDescent="0.25">
      <c r="A25" s="28">
        <v>378</v>
      </c>
      <c r="B25" s="28">
        <v>290</v>
      </c>
      <c r="C25" s="25">
        <v>0</v>
      </c>
      <c r="D25" s="25">
        <v>262.5</v>
      </c>
      <c r="E25" s="25">
        <v>211.2</v>
      </c>
      <c r="F25" s="25">
        <f t="shared" si="0"/>
        <v>37.137931034482762</v>
      </c>
      <c r="G25" s="25">
        <v>0</v>
      </c>
      <c r="H25" s="25">
        <f t="shared" si="1"/>
        <v>38.655172413793103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0</v>
      </c>
      <c r="N25" s="9"/>
      <c r="O25" s="9"/>
      <c r="P25" s="7"/>
      <c r="Q25" s="7"/>
      <c r="T25" s="20">
        <v>0</v>
      </c>
      <c r="U25" s="31">
        <f t="shared" si="3"/>
        <v>-290</v>
      </c>
      <c r="V25" s="27">
        <f t="shared" si="4"/>
        <v>-290</v>
      </c>
      <c r="W25" s="27"/>
      <c r="X25" s="27">
        <f t="shared" si="5"/>
        <v>318.78094838438943</v>
      </c>
      <c r="Y25" s="27">
        <f t="shared" si="6"/>
        <v>28.780948384389433</v>
      </c>
      <c r="Z25" s="27">
        <f t="shared" si="7"/>
        <v>29</v>
      </c>
      <c r="AA25" s="17">
        <f t="shared" si="8"/>
        <v>29</v>
      </c>
      <c r="AB25" s="24">
        <f t="shared" si="9"/>
        <v>319</v>
      </c>
    </row>
    <row r="26" spans="1:28" ht="15" customHeight="1" x14ac:dyDescent="0.25">
      <c r="A26" s="28">
        <v>369</v>
      </c>
      <c r="B26" s="28">
        <v>290</v>
      </c>
      <c r="C26" s="25">
        <v>0</v>
      </c>
      <c r="D26" s="25">
        <v>262.51</v>
      </c>
      <c r="E26" s="25">
        <v>211.2</v>
      </c>
      <c r="F26" s="25">
        <f t="shared" si="0"/>
        <v>37.94736842105263</v>
      </c>
      <c r="G26" s="25">
        <v>0</v>
      </c>
      <c r="H26" s="25">
        <f t="shared" si="1"/>
        <v>39.333333333333336</v>
      </c>
      <c r="I26" s="25">
        <v>0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0</v>
      </c>
      <c r="N26" s="9"/>
      <c r="O26" s="9"/>
      <c r="P26" s="7"/>
      <c r="Q26" s="7"/>
      <c r="T26" s="20">
        <v>0</v>
      </c>
      <c r="U26" s="31">
        <f t="shared" si="3"/>
        <v>-290</v>
      </c>
      <c r="V26" s="27">
        <f t="shared" si="4"/>
        <v>-290</v>
      </c>
      <c r="W26" s="27"/>
      <c r="X26" s="27">
        <f t="shared" si="5"/>
        <v>318.78094838438943</v>
      </c>
      <c r="Y26" s="27">
        <f t="shared" si="6"/>
        <v>28.780948384389433</v>
      </c>
      <c r="Z26" s="27">
        <f t="shared" si="7"/>
        <v>29</v>
      </c>
      <c r="AA26" s="17">
        <f t="shared" si="8"/>
        <v>29</v>
      </c>
      <c r="AB26" s="24">
        <f t="shared" si="9"/>
        <v>319</v>
      </c>
    </row>
    <row r="27" spans="1:28" ht="15" customHeight="1" x14ac:dyDescent="0.25">
      <c r="A27" s="28">
        <v>393</v>
      </c>
      <c r="B27" s="28">
        <v>330</v>
      </c>
      <c r="C27" s="25">
        <v>0</v>
      </c>
      <c r="D27" s="25">
        <v>262.52</v>
      </c>
      <c r="E27" s="25">
        <v>211.3</v>
      </c>
      <c r="F27" s="25">
        <f t="shared" si="0"/>
        <v>38.196428571428569</v>
      </c>
      <c r="G27" s="25">
        <v>0</v>
      </c>
      <c r="H27" s="25">
        <f t="shared" si="1"/>
        <v>39.321428571428569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1</v>
      </c>
      <c r="N27" s="9"/>
      <c r="O27" s="9"/>
      <c r="P27" s="7"/>
      <c r="Q27" s="7"/>
      <c r="T27" s="20">
        <v>0</v>
      </c>
      <c r="U27" s="31">
        <f t="shared" si="3"/>
        <v>-330</v>
      </c>
      <c r="V27" s="27">
        <f t="shared" si="4"/>
        <v>-330</v>
      </c>
      <c r="W27" s="27"/>
      <c r="X27" s="27">
        <f t="shared" si="5"/>
        <v>362.75073436844315</v>
      </c>
      <c r="Y27" s="27">
        <f t="shared" si="6"/>
        <v>32.750734368443148</v>
      </c>
      <c r="Z27" s="27">
        <f t="shared" si="7"/>
        <v>33</v>
      </c>
      <c r="AA27" s="17">
        <f t="shared" si="8"/>
        <v>33</v>
      </c>
      <c r="AB27" s="24">
        <f t="shared" si="9"/>
        <v>363</v>
      </c>
    </row>
    <row r="28" spans="1:28" ht="15" customHeight="1" x14ac:dyDescent="0.25">
      <c r="A28" s="28">
        <v>417</v>
      </c>
      <c r="B28" s="28">
        <v>330</v>
      </c>
      <c r="C28" s="25">
        <v>0</v>
      </c>
      <c r="D28" s="25">
        <v>262.54000000000002</v>
      </c>
      <c r="E28" s="25">
        <v>211.3</v>
      </c>
      <c r="F28" s="25">
        <f t="shared" si="0"/>
        <v>38.454545454545453</v>
      </c>
      <c r="G28" s="25">
        <v>0</v>
      </c>
      <c r="H28" s="25">
        <f t="shared" si="1"/>
        <v>40.036363636363639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-330</v>
      </c>
      <c r="V28" s="27">
        <f t="shared" si="4"/>
        <v>-330</v>
      </c>
      <c r="W28" s="27"/>
      <c r="X28" s="27">
        <f t="shared" si="5"/>
        <v>362.75073436844315</v>
      </c>
      <c r="Y28" s="27">
        <f t="shared" si="6"/>
        <v>32.750734368443148</v>
      </c>
      <c r="Z28" s="27">
        <f t="shared" si="7"/>
        <v>33</v>
      </c>
      <c r="AA28" s="17">
        <f t="shared" si="8"/>
        <v>33</v>
      </c>
      <c r="AB28" s="24">
        <f t="shared" si="9"/>
        <v>363</v>
      </c>
    </row>
    <row r="29" spans="1:28" ht="15" customHeight="1" x14ac:dyDescent="0.25">
      <c r="A29" s="28">
        <v>441</v>
      </c>
      <c r="B29" s="28">
        <v>330</v>
      </c>
      <c r="C29" s="25">
        <v>0</v>
      </c>
      <c r="D29" s="25">
        <v>262.55</v>
      </c>
      <c r="E29" s="25">
        <v>211.3</v>
      </c>
      <c r="F29" s="25">
        <f t="shared" si="0"/>
        <v>38.722222222222221</v>
      </c>
      <c r="G29" s="25">
        <v>0</v>
      </c>
      <c r="H29" s="25">
        <f t="shared" si="1"/>
        <v>40.777777777777779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-330</v>
      </c>
      <c r="V29" s="27">
        <f t="shared" si="4"/>
        <v>-330</v>
      </c>
      <c r="W29" s="27"/>
      <c r="X29" s="27">
        <f t="shared" si="5"/>
        <v>362.75073436844315</v>
      </c>
      <c r="Y29" s="27">
        <f t="shared" si="6"/>
        <v>32.750734368443148</v>
      </c>
      <c r="Z29" s="27">
        <f t="shared" si="7"/>
        <v>33</v>
      </c>
      <c r="AA29" s="17">
        <f t="shared" si="8"/>
        <v>33</v>
      </c>
      <c r="AB29" s="24">
        <f t="shared" si="9"/>
        <v>363</v>
      </c>
    </row>
    <row r="30" spans="1:28" ht="15" customHeight="1" x14ac:dyDescent="0.25">
      <c r="A30" s="28">
        <v>410</v>
      </c>
      <c r="B30" s="28">
        <v>330</v>
      </c>
      <c r="C30" s="25">
        <v>0</v>
      </c>
      <c r="D30" s="25">
        <v>262.57</v>
      </c>
      <c r="E30" s="25">
        <v>211.3</v>
      </c>
      <c r="F30" s="25">
        <f t="shared" si="0"/>
        <v>40.037735849056602</v>
      </c>
      <c r="G30" s="25">
        <v>0</v>
      </c>
      <c r="H30" s="25">
        <f t="shared" si="1"/>
        <v>41.547169811320757</v>
      </c>
      <c r="I30" s="25">
        <v>0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-330</v>
      </c>
      <c r="V30" s="27">
        <f t="shared" si="4"/>
        <v>-330</v>
      </c>
      <c r="W30" s="27"/>
      <c r="X30" s="27">
        <f t="shared" si="5"/>
        <v>362.75073436844315</v>
      </c>
      <c r="Y30" s="27">
        <f t="shared" si="6"/>
        <v>32.750734368443148</v>
      </c>
      <c r="Z30" s="27">
        <f t="shared" si="7"/>
        <v>33</v>
      </c>
      <c r="AA30" s="17">
        <f t="shared" si="8"/>
        <v>33</v>
      </c>
      <c r="AB30" s="24">
        <f t="shared" si="9"/>
        <v>363</v>
      </c>
    </row>
    <row r="31" spans="1:28" ht="15" customHeight="1" x14ac:dyDescent="0.25">
      <c r="A31" s="28">
        <v>378</v>
      </c>
      <c r="B31" s="28">
        <v>330</v>
      </c>
      <c r="C31" s="25">
        <v>0</v>
      </c>
      <c r="D31" s="25">
        <v>262.57</v>
      </c>
      <c r="E31" s="25">
        <v>211.3</v>
      </c>
      <c r="F31" s="25">
        <f t="shared" si="0"/>
        <v>41.42307692307692</v>
      </c>
      <c r="G31" s="25">
        <v>0</v>
      </c>
      <c r="H31" s="25">
        <f t="shared" si="1"/>
        <v>42.346153846153847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1</v>
      </c>
      <c r="N31" s="9"/>
      <c r="O31" s="9"/>
      <c r="P31" s="7"/>
      <c r="Q31" s="7"/>
      <c r="T31" s="20">
        <v>0</v>
      </c>
      <c r="U31" s="31">
        <f t="shared" si="3"/>
        <v>-330</v>
      </c>
      <c r="V31" s="27">
        <f t="shared" si="4"/>
        <v>-330</v>
      </c>
      <c r="W31" s="27"/>
      <c r="X31" s="27">
        <f t="shared" si="5"/>
        <v>362.75073436844315</v>
      </c>
      <c r="Y31" s="27">
        <f t="shared" si="6"/>
        <v>32.750734368443148</v>
      </c>
      <c r="Z31" s="27">
        <f t="shared" si="7"/>
        <v>33</v>
      </c>
      <c r="AA31" s="17">
        <f t="shared" si="8"/>
        <v>33</v>
      </c>
      <c r="AB31" s="24">
        <f t="shared" si="9"/>
        <v>363</v>
      </c>
    </row>
    <row r="32" spans="1:28" ht="15" customHeight="1" x14ac:dyDescent="0.25">
      <c r="A32" s="28">
        <v>345</v>
      </c>
      <c r="B32" s="28">
        <v>370</v>
      </c>
      <c r="C32" s="25">
        <v>0</v>
      </c>
      <c r="D32" s="25">
        <v>262.57</v>
      </c>
      <c r="E32" s="25">
        <v>211.39</v>
      </c>
      <c r="F32" s="25">
        <f t="shared" si="0"/>
        <v>42.882352941176471</v>
      </c>
      <c r="G32" s="25">
        <v>0</v>
      </c>
      <c r="H32" s="25">
        <f t="shared" si="1"/>
        <v>42.392156862745097</v>
      </c>
      <c r="I32" s="25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1</v>
      </c>
      <c r="N32" s="9"/>
      <c r="O32" s="9"/>
      <c r="P32" s="7"/>
      <c r="Q32" s="7"/>
      <c r="T32" s="20">
        <v>0</v>
      </c>
      <c r="U32" s="31">
        <f t="shared" si="3"/>
        <v>-370</v>
      </c>
      <c r="V32" s="27">
        <f t="shared" si="4"/>
        <v>-370</v>
      </c>
      <c r="W32" s="27"/>
      <c r="X32" s="27">
        <f t="shared" si="5"/>
        <v>406.72052035249686</v>
      </c>
      <c r="Y32" s="27">
        <f t="shared" si="6"/>
        <v>36.720520352496862</v>
      </c>
      <c r="Z32" s="27">
        <f t="shared" si="7"/>
        <v>37</v>
      </c>
      <c r="AA32" s="17">
        <f t="shared" si="8"/>
        <v>37</v>
      </c>
      <c r="AB32" s="24">
        <f t="shared" si="9"/>
        <v>407</v>
      </c>
    </row>
    <row r="33" spans="1:28" ht="15" customHeight="1" x14ac:dyDescent="0.25">
      <c r="A33" s="28">
        <v>376</v>
      </c>
      <c r="B33" s="28">
        <v>370</v>
      </c>
      <c r="C33" s="25">
        <v>0</v>
      </c>
      <c r="D33" s="25">
        <v>262.57</v>
      </c>
      <c r="E33" s="25">
        <v>211.39</v>
      </c>
      <c r="F33" s="25">
        <f t="shared" si="0"/>
        <v>43.12</v>
      </c>
      <c r="G33" s="25">
        <v>0</v>
      </c>
      <c r="H33" s="25">
        <f t="shared" si="1"/>
        <v>43.24</v>
      </c>
      <c r="I33" s="25">
        <v>0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-370</v>
      </c>
      <c r="V33" s="27">
        <f t="shared" si="4"/>
        <v>-370</v>
      </c>
      <c r="W33" s="27"/>
      <c r="X33" s="27">
        <f t="shared" si="5"/>
        <v>406.72052035249686</v>
      </c>
      <c r="Y33" s="27">
        <f t="shared" si="6"/>
        <v>36.720520352496862</v>
      </c>
      <c r="Z33" s="27">
        <f t="shared" si="7"/>
        <v>37</v>
      </c>
      <c r="AA33" s="17">
        <f t="shared" si="8"/>
        <v>37</v>
      </c>
      <c r="AB33" s="24">
        <f t="shared" si="9"/>
        <v>407</v>
      </c>
    </row>
    <row r="34" spans="1:28" ht="15" customHeight="1" x14ac:dyDescent="0.25">
      <c r="A34" s="28">
        <v>408</v>
      </c>
      <c r="B34" s="28">
        <v>370</v>
      </c>
      <c r="C34" s="25">
        <v>0</v>
      </c>
      <c r="D34" s="25">
        <v>262.58</v>
      </c>
      <c r="E34" s="25">
        <v>211.39</v>
      </c>
      <c r="F34" s="25">
        <f t="shared" ref="F34:F65" si="13">($A$83-A34)/(ROW($A$83)-ROW(A34))</f>
        <v>43.346938775510203</v>
      </c>
      <c r="G34" s="25">
        <v>0</v>
      </c>
      <c r="H34" s="25">
        <f t="shared" ref="H34:H65" si="14">($A$83-B34)/(ROW($A$83)-ROW(B34))</f>
        <v>44.122448979591837</v>
      </c>
      <c r="I34" s="25">
        <v>0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5">IF(RAND()&lt;0.5,0,1)</f>
        <v>0</v>
      </c>
      <c r="N34" s="9"/>
      <c r="O34" s="9"/>
      <c r="P34" s="7"/>
      <c r="Q34" s="7"/>
      <c r="T34" s="20">
        <v>0</v>
      </c>
      <c r="U34" s="31">
        <f t="shared" ref="U34:U65" si="16">T34-B34</f>
        <v>-370</v>
      </c>
      <c r="V34" s="27">
        <f t="shared" ref="V34:V65" si="17">ROUND(U34,0)</f>
        <v>-370</v>
      </c>
      <c r="W34" s="27"/>
      <c r="X34" s="27">
        <f t="shared" ref="X34:X65" si="18">B34/$W$2*$W$3</f>
        <v>406.72052035249686</v>
      </c>
      <c r="Y34" s="27">
        <f t="shared" ref="Y34:Y65" si="19">X34-B34</f>
        <v>36.720520352496862</v>
      </c>
      <c r="Z34" s="27">
        <f t="shared" ref="Z34:Z65" si="20">ROUND(Y34,0)</f>
        <v>37</v>
      </c>
      <c r="AA34" s="17">
        <f t="shared" ref="AA34:AA65" si="21">IF(V34&gt;=0,V34,Z34)</f>
        <v>37</v>
      </c>
      <c r="AB34" s="24">
        <f t="shared" ref="AB34:AB65" si="22">B34+AA34</f>
        <v>407</v>
      </c>
    </row>
    <row r="35" spans="1:28" ht="15" customHeight="1" x14ac:dyDescent="0.25">
      <c r="A35" s="28">
        <v>441</v>
      </c>
      <c r="B35" s="28">
        <v>370</v>
      </c>
      <c r="C35" s="25">
        <v>1.96</v>
      </c>
      <c r="D35" s="25">
        <v>262.58999999999997</v>
      </c>
      <c r="E35" s="25">
        <v>211.39</v>
      </c>
      <c r="F35" s="25">
        <f t="shared" si="13"/>
        <v>43.5625</v>
      </c>
      <c r="G35" s="25">
        <v>0</v>
      </c>
      <c r="H35" s="25">
        <f t="shared" si="14"/>
        <v>45.041666666666664</v>
      </c>
      <c r="I35" s="25">
        <v>0</v>
      </c>
      <c r="J35" s="29">
        <f t="shared" ref="J35:J66" si="23">IF(ABS(B35-B34)&lt;=50,1,0)</f>
        <v>1</v>
      </c>
      <c r="K35" s="29">
        <f t="shared" ref="K35:K66" si="24">IF(ABS((B35-B34))&lt;=50,1,IF((B35-B34)*(1)&gt;=0,1,-1))</f>
        <v>1</v>
      </c>
      <c r="L35" s="29">
        <f t="shared" si="12"/>
        <v>1</v>
      </c>
      <c r="M35" s="29">
        <f t="shared" ca="1" si="15"/>
        <v>1</v>
      </c>
      <c r="N35" s="9"/>
      <c r="O35" s="9"/>
      <c r="P35" s="7"/>
      <c r="Q35" s="7"/>
      <c r="T35" s="20">
        <v>0</v>
      </c>
      <c r="U35" s="31">
        <f t="shared" si="16"/>
        <v>-370</v>
      </c>
      <c r="V35" s="27">
        <f t="shared" si="17"/>
        <v>-370</v>
      </c>
      <c r="W35" s="27"/>
      <c r="X35" s="27">
        <f t="shared" si="18"/>
        <v>406.72052035249686</v>
      </c>
      <c r="Y35" s="27">
        <f t="shared" si="19"/>
        <v>36.720520352496862</v>
      </c>
      <c r="Z35" s="27">
        <f t="shared" si="20"/>
        <v>37</v>
      </c>
      <c r="AA35" s="17">
        <f t="shared" si="21"/>
        <v>37</v>
      </c>
      <c r="AB35" s="24">
        <f t="shared" si="22"/>
        <v>407</v>
      </c>
    </row>
    <row r="36" spans="1:28" ht="15" customHeight="1" x14ac:dyDescent="0.25">
      <c r="A36" s="28">
        <v>462</v>
      </c>
      <c r="B36" s="28">
        <v>370</v>
      </c>
      <c r="C36" s="25">
        <v>2.0499999999999998</v>
      </c>
      <c r="D36" s="25">
        <v>262.60000000000002</v>
      </c>
      <c r="E36" s="25">
        <v>211.39</v>
      </c>
      <c r="F36" s="25">
        <f t="shared" si="13"/>
        <v>44.042553191489361</v>
      </c>
      <c r="G36" s="25">
        <v>0</v>
      </c>
      <c r="H36" s="25">
        <f t="shared" si="14"/>
        <v>46</v>
      </c>
      <c r="I36" s="25">
        <v>0</v>
      </c>
      <c r="J36" s="29">
        <f t="shared" si="23"/>
        <v>1</v>
      </c>
      <c r="K36" s="29">
        <f t="shared" si="24"/>
        <v>1</v>
      </c>
      <c r="L36" s="29">
        <f t="shared" si="12"/>
        <v>1</v>
      </c>
      <c r="M36" s="29">
        <f t="shared" ca="1" si="15"/>
        <v>0</v>
      </c>
      <c r="N36" s="9"/>
      <c r="O36" s="9"/>
      <c r="P36" s="7"/>
      <c r="Q36" s="7"/>
      <c r="T36" s="20">
        <v>0</v>
      </c>
      <c r="U36" s="31">
        <f t="shared" si="16"/>
        <v>-370</v>
      </c>
      <c r="V36" s="27">
        <f t="shared" si="17"/>
        <v>-370</v>
      </c>
      <c r="W36" s="27"/>
      <c r="X36" s="27">
        <f t="shared" si="18"/>
        <v>406.72052035249686</v>
      </c>
      <c r="Y36" s="27">
        <f t="shared" si="19"/>
        <v>36.720520352496862</v>
      </c>
      <c r="Z36" s="27">
        <f t="shared" si="20"/>
        <v>37</v>
      </c>
      <c r="AA36" s="17">
        <f t="shared" si="21"/>
        <v>37</v>
      </c>
      <c r="AB36" s="24">
        <f t="shared" si="22"/>
        <v>407</v>
      </c>
    </row>
    <row r="37" spans="1:28" ht="15" customHeight="1" x14ac:dyDescent="0.25">
      <c r="A37" s="28">
        <v>483</v>
      </c>
      <c r="B37" s="28">
        <v>410</v>
      </c>
      <c r="C37" s="25">
        <v>2.15</v>
      </c>
      <c r="D37" s="25">
        <v>262.61</v>
      </c>
      <c r="E37" s="25">
        <v>211.48</v>
      </c>
      <c r="F37" s="25">
        <f t="shared" si="13"/>
        <v>44.543478260869563</v>
      </c>
      <c r="G37" s="25">
        <v>0</v>
      </c>
      <c r="H37" s="25">
        <f t="shared" si="14"/>
        <v>46.130434782608695</v>
      </c>
      <c r="I37" s="25">
        <v>0</v>
      </c>
      <c r="J37" s="29">
        <f t="shared" si="23"/>
        <v>1</v>
      </c>
      <c r="K37" s="29">
        <f t="shared" si="24"/>
        <v>1</v>
      </c>
      <c r="L37" s="29">
        <f t="shared" si="12"/>
        <v>1</v>
      </c>
      <c r="M37" s="29">
        <f t="shared" ca="1" si="15"/>
        <v>1</v>
      </c>
      <c r="N37" s="9"/>
      <c r="O37" s="9"/>
      <c r="P37" s="7"/>
      <c r="Q37" s="7"/>
      <c r="T37" s="20">
        <v>0</v>
      </c>
      <c r="U37" s="31">
        <f t="shared" si="16"/>
        <v>-410</v>
      </c>
      <c r="V37" s="27">
        <f t="shared" si="17"/>
        <v>-410</v>
      </c>
      <c r="W37" s="27"/>
      <c r="X37" s="27">
        <f t="shared" si="18"/>
        <v>450.69030633655058</v>
      </c>
      <c r="Y37" s="27">
        <f t="shared" si="19"/>
        <v>40.690306336550577</v>
      </c>
      <c r="Z37" s="27">
        <f t="shared" si="20"/>
        <v>41</v>
      </c>
      <c r="AA37" s="17">
        <f t="shared" si="21"/>
        <v>41</v>
      </c>
      <c r="AB37" s="24">
        <f t="shared" si="22"/>
        <v>451</v>
      </c>
    </row>
    <row r="38" spans="1:28" ht="15" customHeight="1" x14ac:dyDescent="0.25">
      <c r="A38" s="28">
        <v>506</v>
      </c>
      <c r="B38" s="28">
        <v>410</v>
      </c>
      <c r="C38" s="25">
        <v>2.25</v>
      </c>
      <c r="D38" s="25">
        <v>262.63</v>
      </c>
      <c r="E38" s="25">
        <v>211.48</v>
      </c>
      <c r="F38" s="25">
        <f t="shared" si="13"/>
        <v>45.022222222222226</v>
      </c>
      <c r="G38" s="25">
        <v>0</v>
      </c>
      <c r="H38" s="25">
        <f t="shared" si="14"/>
        <v>47.155555555555559</v>
      </c>
      <c r="I38" s="25">
        <v>0</v>
      </c>
      <c r="J38" s="29">
        <f t="shared" si="23"/>
        <v>1</v>
      </c>
      <c r="K38" s="29">
        <f t="shared" si="24"/>
        <v>1</v>
      </c>
      <c r="L38" s="29">
        <f t="shared" si="12"/>
        <v>1</v>
      </c>
      <c r="M38" s="29">
        <f t="shared" ca="1" si="15"/>
        <v>1</v>
      </c>
      <c r="N38" s="9"/>
      <c r="O38" s="9"/>
      <c r="P38" s="7"/>
      <c r="Q38" s="7"/>
      <c r="T38" s="20">
        <v>0</v>
      </c>
      <c r="U38" s="31">
        <f t="shared" si="16"/>
        <v>-410</v>
      </c>
      <c r="V38" s="27">
        <f t="shared" si="17"/>
        <v>-410</v>
      </c>
      <c r="W38" s="27"/>
      <c r="X38" s="27">
        <f t="shared" si="18"/>
        <v>450.69030633655058</v>
      </c>
      <c r="Y38" s="27">
        <f t="shared" si="19"/>
        <v>40.690306336550577</v>
      </c>
      <c r="Z38" s="27">
        <f t="shared" si="20"/>
        <v>41</v>
      </c>
      <c r="AA38" s="17">
        <f t="shared" si="21"/>
        <v>41</v>
      </c>
      <c r="AB38" s="24">
        <f t="shared" si="22"/>
        <v>451</v>
      </c>
    </row>
    <row r="39" spans="1:28" ht="15" customHeight="1" x14ac:dyDescent="0.25">
      <c r="A39" s="28">
        <v>597</v>
      </c>
      <c r="B39" s="28">
        <v>410</v>
      </c>
      <c r="C39" s="25">
        <v>2.65</v>
      </c>
      <c r="D39" s="25">
        <v>262.66000000000003</v>
      </c>
      <c r="E39" s="25">
        <v>211.48</v>
      </c>
      <c r="F39" s="25">
        <f t="shared" si="13"/>
        <v>43.977272727272727</v>
      </c>
      <c r="G39" s="25">
        <v>0</v>
      </c>
      <c r="H39" s="25">
        <f t="shared" si="14"/>
        <v>48.227272727272727</v>
      </c>
      <c r="I39" s="25">
        <v>0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1</v>
      </c>
      <c r="M39" s="29">
        <f t="shared" ca="1" si="15"/>
        <v>0</v>
      </c>
      <c r="N39" s="9"/>
      <c r="O39" s="9"/>
      <c r="P39" s="7"/>
      <c r="Q39" s="7"/>
      <c r="T39" s="20">
        <v>0</v>
      </c>
      <c r="U39" s="31">
        <f t="shared" si="16"/>
        <v>-410</v>
      </c>
      <c r="V39" s="27">
        <f t="shared" si="17"/>
        <v>-410</v>
      </c>
      <c r="W39" s="27"/>
      <c r="X39" s="27">
        <f t="shared" si="18"/>
        <v>450.69030633655058</v>
      </c>
      <c r="Y39" s="27">
        <f t="shared" si="19"/>
        <v>40.690306336550577</v>
      </c>
      <c r="Z39" s="27">
        <f t="shared" si="20"/>
        <v>41</v>
      </c>
      <c r="AA39" s="17">
        <f t="shared" si="21"/>
        <v>41</v>
      </c>
      <c r="AB39" s="24">
        <f t="shared" si="22"/>
        <v>451</v>
      </c>
    </row>
    <row r="40" spans="1:28" ht="15" customHeight="1" x14ac:dyDescent="0.25">
      <c r="A40" s="28">
        <v>688</v>
      </c>
      <c r="B40" s="28">
        <v>410</v>
      </c>
      <c r="C40" s="25">
        <v>3.06</v>
      </c>
      <c r="D40" s="25">
        <v>262.7</v>
      </c>
      <c r="E40" s="25">
        <v>211.48</v>
      </c>
      <c r="F40" s="25">
        <f t="shared" si="13"/>
        <v>42.883720930232556</v>
      </c>
      <c r="G40" s="25">
        <v>0</v>
      </c>
      <c r="H40" s="25">
        <f t="shared" si="14"/>
        <v>49.348837209302324</v>
      </c>
      <c r="I40" s="25">
        <v>0</v>
      </c>
      <c r="J40" s="29">
        <f t="shared" si="23"/>
        <v>1</v>
      </c>
      <c r="K40" s="29">
        <f t="shared" si="24"/>
        <v>1</v>
      </c>
      <c r="L40" s="29">
        <f t="shared" si="25"/>
        <v>1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-410</v>
      </c>
      <c r="V40" s="27">
        <f t="shared" si="17"/>
        <v>-410</v>
      </c>
      <c r="W40" s="27"/>
      <c r="X40" s="27">
        <f t="shared" si="18"/>
        <v>450.69030633655058</v>
      </c>
      <c r="Y40" s="27">
        <f t="shared" si="19"/>
        <v>40.690306336550577</v>
      </c>
      <c r="Z40" s="27">
        <f t="shared" si="20"/>
        <v>41</v>
      </c>
      <c r="AA40" s="17">
        <f t="shared" si="21"/>
        <v>41</v>
      </c>
      <c r="AB40" s="24">
        <f t="shared" si="22"/>
        <v>451</v>
      </c>
    </row>
    <row r="41" spans="1:28" ht="15" customHeight="1" x14ac:dyDescent="0.25">
      <c r="A41" s="28">
        <v>782</v>
      </c>
      <c r="B41" s="28">
        <v>410</v>
      </c>
      <c r="C41" s="25">
        <v>3.47</v>
      </c>
      <c r="D41" s="25">
        <v>262.76</v>
      </c>
      <c r="E41" s="25">
        <v>211.48</v>
      </c>
      <c r="F41" s="25">
        <f t="shared" si="13"/>
        <v>41.666666666666664</v>
      </c>
      <c r="G41" s="25">
        <v>0</v>
      </c>
      <c r="H41" s="25">
        <f t="shared" si="14"/>
        <v>50.523809523809526</v>
      </c>
      <c r="I41" s="25">
        <v>0</v>
      </c>
      <c r="J41" s="29">
        <f t="shared" si="23"/>
        <v>1</v>
      </c>
      <c r="K41" s="29">
        <f t="shared" si="24"/>
        <v>1</v>
      </c>
      <c r="L41" s="29">
        <f t="shared" si="25"/>
        <v>1</v>
      </c>
      <c r="M41" s="29">
        <f t="shared" ca="1" si="15"/>
        <v>0</v>
      </c>
      <c r="N41" s="9"/>
      <c r="O41" s="9"/>
      <c r="P41" s="7"/>
      <c r="Q41" s="7"/>
      <c r="T41" s="20">
        <v>0</v>
      </c>
      <c r="U41" s="31">
        <f t="shared" si="16"/>
        <v>-410</v>
      </c>
      <c r="V41" s="27">
        <f t="shared" si="17"/>
        <v>-410</v>
      </c>
      <c r="W41" s="27"/>
      <c r="X41" s="27">
        <f t="shared" si="18"/>
        <v>450.69030633655058</v>
      </c>
      <c r="Y41" s="27">
        <f t="shared" si="19"/>
        <v>40.690306336550577</v>
      </c>
      <c r="Z41" s="27">
        <f t="shared" si="20"/>
        <v>41</v>
      </c>
      <c r="AA41" s="17">
        <f t="shared" si="21"/>
        <v>41</v>
      </c>
      <c r="AB41" s="24">
        <f t="shared" si="22"/>
        <v>451</v>
      </c>
    </row>
    <row r="42" spans="1:28" ht="15" customHeight="1" x14ac:dyDescent="0.25">
      <c r="A42" s="28">
        <v>993</v>
      </c>
      <c r="B42" s="28">
        <v>450</v>
      </c>
      <c r="C42" s="25">
        <v>4.41</v>
      </c>
      <c r="D42" s="25">
        <v>262.83999999999997</v>
      </c>
      <c r="E42" s="25">
        <v>211.54</v>
      </c>
      <c r="F42" s="25">
        <f t="shared" si="13"/>
        <v>37.536585365853661</v>
      </c>
      <c r="G42" s="25">
        <v>0</v>
      </c>
      <c r="H42" s="25">
        <f t="shared" si="14"/>
        <v>50.780487804878049</v>
      </c>
      <c r="I42" s="25">
        <v>0</v>
      </c>
      <c r="J42" s="29">
        <f t="shared" si="23"/>
        <v>1</v>
      </c>
      <c r="K42" s="29">
        <f t="shared" si="24"/>
        <v>1</v>
      </c>
      <c r="L42" s="29">
        <f t="shared" si="25"/>
        <v>1</v>
      </c>
      <c r="M42" s="29">
        <f t="shared" ca="1" si="15"/>
        <v>0</v>
      </c>
      <c r="N42" s="9"/>
      <c r="O42" s="9"/>
      <c r="P42" s="7"/>
      <c r="Q42" s="7"/>
      <c r="T42" s="20">
        <v>0</v>
      </c>
      <c r="U42" s="31">
        <f t="shared" si="16"/>
        <v>-450</v>
      </c>
      <c r="V42" s="27">
        <f t="shared" si="17"/>
        <v>-450</v>
      </c>
      <c r="W42" s="27"/>
      <c r="X42" s="27">
        <f t="shared" si="18"/>
        <v>494.66009232060424</v>
      </c>
      <c r="Y42" s="27">
        <f t="shared" si="19"/>
        <v>44.660092320604235</v>
      </c>
      <c r="Z42" s="27">
        <f t="shared" si="20"/>
        <v>45</v>
      </c>
      <c r="AA42" s="17">
        <f t="shared" si="21"/>
        <v>45</v>
      </c>
      <c r="AB42" s="24">
        <f t="shared" si="22"/>
        <v>495</v>
      </c>
    </row>
    <row r="43" spans="1:28" ht="15" customHeight="1" x14ac:dyDescent="0.25">
      <c r="A43" s="28">
        <v>1204</v>
      </c>
      <c r="B43" s="28">
        <v>450</v>
      </c>
      <c r="C43" s="25">
        <v>5.35</v>
      </c>
      <c r="D43" s="25">
        <v>262.95999999999998</v>
      </c>
      <c r="E43" s="25">
        <v>211.54</v>
      </c>
      <c r="F43" s="25">
        <f t="shared" si="13"/>
        <v>33.200000000000003</v>
      </c>
      <c r="G43" s="25">
        <v>0</v>
      </c>
      <c r="H43" s="25">
        <f t="shared" si="14"/>
        <v>52.05</v>
      </c>
      <c r="I43" s="25">
        <v>0</v>
      </c>
      <c r="J43" s="29">
        <f t="shared" si="23"/>
        <v>1</v>
      </c>
      <c r="K43" s="29">
        <f t="shared" si="24"/>
        <v>1</v>
      </c>
      <c r="L43" s="29">
        <f t="shared" si="25"/>
        <v>1</v>
      </c>
      <c r="M43" s="29">
        <f t="shared" ca="1" si="15"/>
        <v>1</v>
      </c>
      <c r="N43" s="9"/>
      <c r="O43" s="9"/>
      <c r="P43" s="7"/>
      <c r="Q43" s="7"/>
      <c r="T43" s="20">
        <v>0</v>
      </c>
      <c r="U43" s="31">
        <f t="shared" si="16"/>
        <v>-450</v>
      </c>
      <c r="V43" s="27">
        <f t="shared" si="17"/>
        <v>-450</v>
      </c>
      <c r="W43" s="27"/>
      <c r="X43" s="27">
        <f t="shared" si="18"/>
        <v>494.66009232060424</v>
      </c>
      <c r="Y43" s="27">
        <f t="shared" si="19"/>
        <v>44.660092320604235</v>
      </c>
      <c r="Z43" s="27">
        <f t="shared" si="20"/>
        <v>45</v>
      </c>
      <c r="AA43" s="17">
        <f t="shared" si="21"/>
        <v>45</v>
      </c>
      <c r="AB43" s="24">
        <f t="shared" si="22"/>
        <v>495</v>
      </c>
    </row>
    <row r="44" spans="1:28" ht="15" customHeight="1" x14ac:dyDescent="0.25">
      <c r="A44" s="28">
        <v>1414</v>
      </c>
      <c r="B44" s="28">
        <v>450</v>
      </c>
      <c r="C44" s="25">
        <v>6.29</v>
      </c>
      <c r="D44" s="25">
        <v>263.11</v>
      </c>
      <c r="E44" s="25">
        <v>211.54</v>
      </c>
      <c r="F44" s="25">
        <f t="shared" si="13"/>
        <v>28.666666666666668</v>
      </c>
      <c r="G44" s="25">
        <v>0</v>
      </c>
      <c r="H44" s="25">
        <f t="shared" si="14"/>
        <v>53.384615384615387</v>
      </c>
      <c r="I44" s="25">
        <v>0</v>
      </c>
      <c r="J44" s="29">
        <f t="shared" si="23"/>
        <v>1</v>
      </c>
      <c r="K44" s="29">
        <f t="shared" si="24"/>
        <v>1</v>
      </c>
      <c r="L44" s="29">
        <f t="shared" si="25"/>
        <v>1</v>
      </c>
      <c r="M44" s="29">
        <f t="shared" ca="1" si="15"/>
        <v>1</v>
      </c>
      <c r="N44" s="9"/>
      <c r="O44" s="9"/>
      <c r="P44" s="7"/>
      <c r="Q44" s="7"/>
      <c r="T44" s="20">
        <v>0</v>
      </c>
      <c r="U44" s="31">
        <f t="shared" si="16"/>
        <v>-450</v>
      </c>
      <c r="V44" s="27">
        <f t="shared" si="17"/>
        <v>-450</v>
      </c>
      <c r="W44" s="27"/>
      <c r="X44" s="27">
        <f t="shared" si="18"/>
        <v>494.66009232060424</v>
      </c>
      <c r="Y44" s="27">
        <f t="shared" si="19"/>
        <v>44.660092320604235</v>
      </c>
      <c r="Z44" s="27">
        <f t="shared" si="20"/>
        <v>45</v>
      </c>
      <c r="AA44" s="17">
        <f t="shared" si="21"/>
        <v>45</v>
      </c>
      <c r="AB44" s="24">
        <f t="shared" si="22"/>
        <v>495</v>
      </c>
    </row>
    <row r="45" spans="1:28" ht="15" customHeight="1" x14ac:dyDescent="0.25">
      <c r="A45" s="28">
        <v>1617</v>
      </c>
      <c r="B45" s="28">
        <v>450</v>
      </c>
      <c r="C45" s="25">
        <v>7.19</v>
      </c>
      <c r="D45" s="25">
        <v>263.3</v>
      </c>
      <c r="E45" s="25">
        <v>211.54</v>
      </c>
      <c r="F45" s="25">
        <f t="shared" si="13"/>
        <v>24.078947368421051</v>
      </c>
      <c r="G45" s="25">
        <v>0</v>
      </c>
      <c r="H45" s="25">
        <f t="shared" si="14"/>
        <v>54.789473684210527</v>
      </c>
      <c r="I45" s="25">
        <v>0</v>
      </c>
      <c r="J45" s="29">
        <f t="shared" si="23"/>
        <v>1</v>
      </c>
      <c r="K45" s="29">
        <f t="shared" si="24"/>
        <v>1</v>
      </c>
      <c r="L45" s="29">
        <f t="shared" si="25"/>
        <v>1</v>
      </c>
      <c r="M45" s="29">
        <f t="shared" ca="1" si="15"/>
        <v>0</v>
      </c>
      <c r="N45" s="9"/>
      <c r="O45" s="9"/>
      <c r="P45" s="7"/>
      <c r="Q45" s="7"/>
      <c r="T45" s="20">
        <v>0</v>
      </c>
      <c r="U45" s="31">
        <f t="shared" si="16"/>
        <v>-450</v>
      </c>
      <c r="V45" s="27">
        <f t="shared" si="17"/>
        <v>-450</v>
      </c>
      <c r="W45" s="27"/>
      <c r="X45" s="27">
        <f t="shared" si="18"/>
        <v>494.66009232060424</v>
      </c>
      <c r="Y45" s="27">
        <f t="shared" si="19"/>
        <v>44.660092320604235</v>
      </c>
      <c r="Z45" s="27">
        <f t="shared" si="20"/>
        <v>45</v>
      </c>
      <c r="AA45" s="17">
        <f t="shared" si="21"/>
        <v>45</v>
      </c>
      <c r="AB45" s="24">
        <f t="shared" si="22"/>
        <v>495</v>
      </c>
    </row>
    <row r="46" spans="1:28" ht="15" customHeight="1" x14ac:dyDescent="0.25">
      <c r="A46" s="28">
        <v>1820</v>
      </c>
      <c r="B46" s="28">
        <v>450</v>
      </c>
      <c r="C46" s="25">
        <v>8.09</v>
      </c>
      <c r="D46" s="25">
        <v>263.51</v>
      </c>
      <c r="E46" s="25">
        <v>211.54</v>
      </c>
      <c r="F46" s="25">
        <f t="shared" si="13"/>
        <v>19.243243243243242</v>
      </c>
      <c r="G46" s="25">
        <v>0</v>
      </c>
      <c r="H46" s="25">
        <f t="shared" si="14"/>
        <v>56.270270270270274</v>
      </c>
      <c r="I46" s="25">
        <v>0</v>
      </c>
      <c r="J46" s="29">
        <f t="shared" si="23"/>
        <v>1</v>
      </c>
      <c r="K46" s="29">
        <f t="shared" si="24"/>
        <v>1</v>
      </c>
      <c r="L46" s="29">
        <f t="shared" si="25"/>
        <v>1</v>
      </c>
      <c r="M46" s="29">
        <f t="shared" ca="1" si="15"/>
        <v>0</v>
      </c>
      <c r="N46" s="9"/>
      <c r="O46" s="9"/>
      <c r="P46" s="7"/>
      <c r="Q46" s="7"/>
      <c r="T46" s="20">
        <v>0</v>
      </c>
      <c r="U46" s="31">
        <f t="shared" si="16"/>
        <v>-450</v>
      </c>
      <c r="V46" s="27">
        <f t="shared" si="17"/>
        <v>-450</v>
      </c>
      <c r="W46" s="27"/>
      <c r="X46" s="27">
        <f t="shared" si="18"/>
        <v>494.66009232060424</v>
      </c>
      <c r="Y46" s="27">
        <f t="shared" si="19"/>
        <v>44.660092320604235</v>
      </c>
      <c r="Z46" s="27">
        <f t="shared" si="20"/>
        <v>45</v>
      </c>
      <c r="AA46" s="17">
        <f t="shared" si="21"/>
        <v>45</v>
      </c>
      <c r="AB46" s="24">
        <f t="shared" si="22"/>
        <v>495</v>
      </c>
    </row>
    <row r="47" spans="1:28" ht="15" customHeight="1" x14ac:dyDescent="0.25">
      <c r="A47" s="28">
        <v>2020</v>
      </c>
      <c r="B47" s="28">
        <v>490</v>
      </c>
      <c r="C47" s="25">
        <v>8.98</v>
      </c>
      <c r="D47" s="25">
        <v>263.75</v>
      </c>
      <c r="E47" s="25">
        <v>211.59</v>
      </c>
      <c r="F47" s="25">
        <f t="shared" si="13"/>
        <v>14.222222222222221</v>
      </c>
      <c r="G47" s="25">
        <v>0</v>
      </c>
      <c r="H47" s="25">
        <f t="shared" si="14"/>
        <v>56.722222222222221</v>
      </c>
      <c r="I47" s="25">
        <v>0</v>
      </c>
      <c r="J47" s="29">
        <f t="shared" si="23"/>
        <v>1</v>
      </c>
      <c r="K47" s="29">
        <f t="shared" si="24"/>
        <v>1</v>
      </c>
      <c r="L47" s="29">
        <f t="shared" si="25"/>
        <v>1</v>
      </c>
      <c r="M47" s="29">
        <f t="shared" ca="1" si="15"/>
        <v>1</v>
      </c>
      <c r="N47" s="9"/>
      <c r="O47" s="9"/>
      <c r="P47" s="7"/>
      <c r="Q47" s="7"/>
      <c r="T47" s="20">
        <v>0</v>
      </c>
      <c r="U47" s="31">
        <f t="shared" si="16"/>
        <v>-490</v>
      </c>
      <c r="V47" s="27">
        <f t="shared" si="17"/>
        <v>-490</v>
      </c>
      <c r="W47" s="27"/>
      <c r="X47" s="27">
        <f t="shared" si="18"/>
        <v>538.62987830465795</v>
      </c>
      <c r="Y47" s="27">
        <f t="shared" si="19"/>
        <v>48.62987830465795</v>
      </c>
      <c r="Z47" s="27">
        <f t="shared" si="20"/>
        <v>49</v>
      </c>
      <c r="AA47" s="17">
        <f t="shared" si="21"/>
        <v>49</v>
      </c>
      <c r="AB47" s="24">
        <f t="shared" si="22"/>
        <v>539</v>
      </c>
    </row>
    <row r="48" spans="1:28" ht="15" customHeight="1" x14ac:dyDescent="0.25">
      <c r="A48" s="28">
        <v>2040</v>
      </c>
      <c r="B48" s="28">
        <v>490</v>
      </c>
      <c r="C48" s="25">
        <v>9.07</v>
      </c>
      <c r="D48" s="25">
        <v>263.99</v>
      </c>
      <c r="E48" s="25">
        <v>211.59</v>
      </c>
      <c r="F48" s="25">
        <f t="shared" si="13"/>
        <v>14.057142857142857</v>
      </c>
      <c r="G48" s="25">
        <v>0</v>
      </c>
      <c r="H48" s="25">
        <f t="shared" si="14"/>
        <v>58.342857142857142</v>
      </c>
      <c r="I48" s="25">
        <v>0</v>
      </c>
      <c r="J48" s="29">
        <f t="shared" si="23"/>
        <v>1</v>
      </c>
      <c r="K48" s="29">
        <f t="shared" si="24"/>
        <v>1</v>
      </c>
      <c r="L48" s="29">
        <f t="shared" si="25"/>
        <v>1</v>
      </c>
      <c r="M48" s="29">
        <f t="shared" ca="1" si="15"/>
        <v>1</v>
      </c>
      <c r="N48" s="9"/>
      <c r="O48" s="9"/>
      <c r="P48" s="7"/>
      <c r="Q48" s="7"/>
      <c r="T48" s="20">
        <v>0</v>
      </c>
      <c r="U48" s="31">
        <f t="shared" si="16"/>
        <v>-490</v>
      </c>
      <c r="V48" s="27">
        <f t="shared" si="17"/>
        <v>-490</v>
      </c>
      <c r="W48" s="27"/>
      <c r="X48" s="27">
        <f t="shared" si="18"/>
        <v>538.62987830465795</v>
      </c>
      <c r="Y48" s="27">
        <f t="shared" si="19"/>
        <v>48.62987830465795</v>
      </c>
      <c r="Z48" s="27">
        <f t="shared" si="20"/>
        <v>49</v>
      </c>
      <c r="AA48" s="17">
        <f t="shared" si="21"/>
        <v>49</v>
      </c>
      <c r="AB48" s="24">
        <f t="shared" si="22"/>
        <v>539</v>
      </c>
    </row>
    <row r="49" spans="1:28" ht="15" customHeight="1" x14ac:dyDescent="0.25">
      <c r="A49" s="28">
        <v>2060</v>
      </c>
      <c r="B49" s="28">
        <v>490</v>
      </c>
      <c r="C49" s="25">
        <v>9.15</v>
      </c>
      <c r="D49" s="25">
        <v>264.24</v>
      </c>
      <c r="E49" s="25">
        <v>211.59</v>
      </c>
      <c r="F49" s="25">
        <f t="shared" si="13"/>
        <v>13.882352941176471</v>
      </c>
      <c r="G49" s="25">
        <v>0</v>
      </c>
      <c r="H49" s="25">
        <f t="shared" si="14"/>
        <v>60.058823529411768</v>
      </c>
      <c r="I49" s="25">
        <v>0</v>
      </c>
      <c r="J49" s="29">
        <f t="shared" si="23"/>
        <v>1</v>
      </c>
      <c r="K49" s="29">
        <f t="shared" si="24"/>
        <v>1</v>
      </c>
      <c r="L49" s="29">
        <f t="shared" si="25"/>
        <v>1</v>
      </c>
      <c r="M49" s="29">
        <f t="shared" ca="1" si="15"/>
        <v>0</v>
      </c>
      <c r="N49" s="9"/>
      <c r="O49" s="9"/>
      <c r="P49" s="7"/>
      <c r="Q49" s="7"/>
      <c r="T49" s="20">
        <v>0</v>
      </c>
      <c r="U49" s="31">
        <f t="shared" si="16"/>
        <v>-490</v>
      </c>
      <c r="V49" s="27">
        <f t="shared" si="17"/>
        <v>-490</v>
      </c>
      <c r="W49" s="27"/>
      <c r="X49" s="27">
        <f t="shared" si="18"/>
        <v>538.62987830465795</v>
      </c>
      <c r="Y49" s="27">
        <f t="shared" si="19"/>
        <v>48.62987830465795</v>
      </c>
      <c r="Z49" s="27">
        <f t="shared" si="20"/>
        <v>49</v>
      </c>
      <c r="AA49" s="17">
        <f t="shared" si="21"/>
        <v>49</v>
      </c>
      <c r="AB49" s="24">
        <f t="shared" si="22"/>
        <v>539</v>
      </c>
    </row>
    <row r="50" spans="1:28" ht="15" customHeight="1" x14ac:dyDescent="0.25">
      <c r="A50" s="28">
        <v>2079</v>
      </c>
      <c r="B50" s="28">
        <v>490</v>
      </c>
      <c r="C50" s="25">
        <v>9.24</v>
      </c>
      <c r="D50" s="25">
        <v>264.49</v>
      </c>
      <c r="E50" s="25">
        <v>211.59</v>
      </c>
      <c r="F50" s="25">
        <f t="shared" si="13"/>
        <v>13.727272727272727</v>
      </c>
      <c r="G50" s="25">
        <v>0</v>
      </c>
      <c r="H50" s="25">
        <f t="shared" si="14"/>
        <v>61.878787878787875</v>
      </c>
      <c r="I50" s="25">
        <v>0</v>
      </c>
      <c r="J50" s="29">
        <f t="shared" si="23"/>
        <v>1</v>
      </c>
      <c r="K50" s="29">
        <f t="shared" si="24"/>
        <v>1</v>
      </c>
      <c r="L50" s="29">
        <f t="shared" si="25"/>
        <v>1</v>
      </c>
      <c r="M50" s="29">
        <f t="shared" ca="1" si="15"/>
        <v>0</v>
      </c>
      <c r="N50" s="9"/>
      <c r="O50" s="9"/>
      <c r="P50" s="7"/>
      <c r="Q50" s="7"/>
      <c r="T50" s="20">
        <v>0</v>
      </c>
      <c r="U50" s="31">
        <f t="shared" si="16"/>
        <v>-490</v>
      </c>
      <c r="V50" s="27">
        <f t="shared" si="17"/>
        <v>-490</v>
      </c>
      <c r="W50" s="27"/>
      <c r="X50" s="27">
        <f t="shared" si="18"/>
        <v>538.62987830465795</v>
      </c>
      <c r="Y50" s="27">
        <f t="shared" si="19"/>
        <v>48.62987830465795</v>
      </c>
      <c r="Z50" s="27">
        <f t="shared" si="20"/>
        <v>49</v>
      </c>
      <c r="AA50" s="17">
        <f t="shared" si="21"/>
        <v>49</v>
      </c>
      <c r="AB50" s="24">
        <f t="shared" si="22"/>
        <v>539</v>
      </c>
    </row>
    <row r="51" spans="1:28" ht="15" customHeight="1" x14ac:dyDescent="0.25">
      <c r="A51" s="28">
        <v>2103</v>
      </c>
      <c r="B51" s="28">
        <v>490</v>
      </c>
      <c r="C51" s="25">
        <v>9.35</v>
      </c>
      <c r="D51" s="25">
        <v>264.74</v>
      </c>
      <c r="E51" s="25">
        <v>211.59</v>
      </c>
      <c r="F51" s="25">
        <f t="shared" si="13"/>
        <v>13.40625</v>
      </c>
      <c r="G51" s="25">
        <v>0</v>
      </c>
      <c r="H51" s="25">
        <f t="shared" si="14"/>
        <v>63.8125</v>
      </c>
      <c r="I51" s="25">
        <v>0</v>
      </c>
      <c r="J51" s="29">
        <f t="shared" si="23"/>
        <v>1</v>
      </c>
      <c r="K51" s="29">
        <f t="shared" si="24"/>
        <v>1</v>
      </c>
      <c r="L51" s="29">
        <f t="shared" si="25"/>
        <v>1</v>
      </c>
      <c r="M51" s="29">
        <f t="shared" ca="1" si="15"/>
        <v>0</v>
      </c>
      <c r="N51" s="9"/>
      <c r="O51" s="9"/>
      <c r="P51" s="7"/>
      <c r="Q51" s="7"/>
      <c r="T51" s="20">
        <v>0</v>
      </c>
      <c r="U51" s="31">
        <f t="shared" si="16"/>
        <v>-490</v>
      </c>
      <c r="V51" s="27">
        <f t="shared" si="17"/>
        <v>-490</v>
      </c>
      <c r="W51" s="27"/>
      <c r="X51" s="27">
        <f t="shared" si="18"/>
        <v>538.62987830465795</v>
      </c>
      <c r="Y51" s="27">
        <f t="shared" si="19"/>
        <v>48.62987830465795</v>
      </c>
      <c r="Z51" s="27">
        <f t="shared" si="20"/>
        <v>49</v>
      </c>
      <c r="AA51" s="17">
        <f t="shared" si="21"/>
        <v>49</v>
      </c>
      <c r="AB51" s="24">
        <f t="shared" si="22"/>
        <v>539</v>
      </c>
    </row>
    <row r="52" spans="1:28" ht="15" customHeight="1" x14ac:dyDescent="0.25">
      <c r="A52" s="28">
        <v>2127</v>
      </c>
      <c r="B52" s="28">
        <v>520</v>
      </c>
      <c r="C52" s="25">
        <v>9.4499999999999993</v>
      </c>
      <c r="D52" s="25">
        <v>264.99</v>
      </c>
      <c r="E52" s="25">
        <v>211.63</v>
      </c>
      <c r="F52" s="25">
        <f t="shared" si="13"/>
        <v>13.064516129032258</v>
      </c>
      <c r="G52" s="25">
        <v>0</v>
      </c>
      <c r="H52" s="25">
        <f t="shared" si="14"/>
        <v>64.903225806451616</v>
      </c>
      <c r="I52" s="25">
        <v>0</v>
      </c>
      <c r="J52" s="29">
        <f t="shared" si="23"/>
        <v>1</v>
      </c>
      <c r="K52" s="29">
        <f t="shared" si="24"/>
        <v>1</v>
      </c>
      <c r="L52" s="29">
        <f t="shared" si="25"/>
        <v>1</v>
      </c>
      <c r="M52" s="29">
        <f t="shared" ca="1" si="15"/>
        <v>0</v>
      </c>
      <c r="N52" s="9"/>
      <c r="O52" s="9"/>
      <c r="P52" s="7"/>
      <c r="Q52" s="7"/>
      <c r="T52" s="20">
        <v>0</v>
      </c>
      <c r="U52" s="31">
        <f t="shared" si="16"/>
        <v>-520</v>
      </c>
      <c r="V52" s="27">
        <f t="shared" si="17"/>
        <v>-520</v>
      </c>
      <c r="W52" s="27"/>
      <c r="X52" s="27">
        <f t="shared" si="18"/>
        <v>571.60721779269829</v>
      </c>
      <c r="Y52" s="27">
        <f t="shared" si="19"/>
        <v>51.607217792698293</v>
      </c>
      <c r="Z52" s="27">
        <f t="shared" si="20"/>
        <v>52</v>
      </c>
      <c r="AA52" s="17">
        <f t="shared" si="21"/>
        <v>52</v>
      </c>
      <c r="AB52" s="24">
        <f t="shared" si="22"/>
        <v>572</v>
      </c>
    </row>
    <row r="53" spans="1:28" ht="15" customHeight="1" x14ac:dyDescent="0.25">
      <c r="A53" s="28">
        <v>2152</v>
      </c>
      <c r="B53" s="28">
        <v>520</v>
      </c>
      <c r="C53" s="25">
        <v>9.57</v>
      </c>
      <c r="D53" s="25">
        <v>265.25</v>
      </c>
      <c r="E53" s="25">
        <v>211.63</v>
      </c>
      <c r="F53" s="25">
        <f t="shared" si="13"/>
        <v>12.666666666666666</v>
      </c>
      <c r="G53" s="25">
        <v>0</v>
      </c>
      <c r="H53" s="25">
        <f t="shared" si="14"/>
        <v>67.066666666666663</v>
      </c>
      <c r="I53" s="25">
        <v>0</v>
      </c>
      <c r="J53" s="29">
        <f t="shared" si="23"/>
        <v>1</v>
      </c>
      <c r="K53" s="29">
        <f t="shared" si="24"/>
        <v>1</v>
      </c>
      <c r="L53" s="29">
        <f t="shared" si="25"/>
        <v>1</v>
      </c>
      <c r="M53" s="29">
        <f t="shared" ca="1" si="15"/>
        <v>0</v>
      </c>
      <c r="N53" s="9"/>
      <c r="O53" s="9"/>
      <c r="P53" s="7"/>
      <c r="Q53" s="7"/>
      <c r="T53" s="20">
        <v>0</v>
      </c>
      <c r="U53" s="31">
        <f t="shared" si="16"/>
        <v>-520</v>
      </c>
      <c r="V53" s="27">
        <f t="shared" si="17"/>
        <v>-520</v>
      </c>
      <c r="W53" s="27"/>
      <c r="X53" s="27">
        <f t="shared" si="18"/>
        <v>571.60721779269829</v>
      </c>
      <c r="Y53" s="27">
        <f t="shared" si="19"/>
        <v>51.607217792698293</v>
      </c>
      <c r="Z53" s="27">
        <f t="shared" si="20"/>
        <v>52</v>
      </c>
      <c r="AA53" s="17">
        <f t="shared" si="21"/>
        <v>52</v>
      </c>
      <c r="AB53" s="24">
        <f t="shared" si="22"/>
        <v>572</v>
      </c>
    </row>
    <row r="54" spans="1:28" ht="15" customHeight="1" x14ac:dyDescent="0.25">
      <c r="A54" s="28">
        <v>2120</v>
      </c>
      <c r="B54" s="28">
        <v>520</v>
      </c>
      <c r="C54" s="25">
        <v>9.42</v>
      </c>
      <c r="D54" s="25">
        <v>265.5</v>
      </c>
      <c r="E54" s="25">
        <v>211.63</v>
      </c>
      <c r="F54" s="25">
        <f t="shared" si="13"/>
        <v>14.206896551724139</v>
      </c>
      <c r="G54" s="25">
        <v>0</v>
      </c>
      <c r="H54" s="25">
        <f t="shared" si="14"/>
        <v>69.379310344827587</v>
      </c>
      <c r="I54" s="25">
        <v>0</v>
      </c>
      <c r="J54" s="29">
        <f t="shared" si="23"/>
        <v>1</v>
      </c>
      <c r="K54" s="29">
        <f t="shared" si="24"/>
        <v>1</v>
      </c>
      <c r="L54" s="29">
        <f t="shared" si="25"/>
        <v>1</v>
      </c>
      <c r="M54" s="29">
        <f t="shared" ca="1" si="15"/>
        <v>1</v>
      </c>
      <c r="N54" s="9"/>
      <c r="O54" s="9"/>
      <c r="P54" s="7"/>
      <c r="Q54" s="7"/>
      <c r="T54" s="20">
        <v>0</v>
      </c>
      <c r="U54" s="31">
        <f t="shared" si="16"/>
        <v>-520</v>
      </c>
      <c r="V54" s="27">
        <f t="shared" si="17"/>
        <v>-520</v>
      </c>
      <c r="W54" s="27"/>
      <c r="X54" s="27">
        <f t="shared" si="18"/>
        <v>571.60721779269829</v>
      </c>
      <c r="Y54" s="27">
        <f t="shared" si="19"/>
        <v>51.607217792698293</v>
      </c>
      <c r="Z54" s="27">
        <f t="shared" si="20"/>
        <v>52</v>
      </c>
      <c r="AA54" s="17">
        <f t="shared" si="21"/>
        <v>52</v>
      </c>
      <c r="AB54" s="24">
        <f t="shared" si="22"/>
        <v>572</v>
      </c>
    </row>
    <row r="55" spans="1:28" ht="15" customHeight="1" x14ac:dyDescent="0.25">
      <c r="A55" s="28">
        <v>2086</v>
      </c>
      <c r="B55" s="28">
        <v>520</v>
      </c>
      <c r="C55" s="25">
        <v>9.27</v>
      </c>
      <c r="D55" s="25">
        <v>265.74</v>
      </c>
      <c r="E55" s="25">
        <v>211.63</v>
      </c>
      <c r="F55" s="25">
        <f t="shared" si="13"/>
        <v>15.928571428571429</v>
      </c>
      <c r="G55" s="25">
        <v>0</v>
      </c>
      <c r="H55" s="25">
        <f t="shared" si="14"/>
        <v>71.857142857142861</v>
      </c>
      <c r="I55" s="25">
        <v>0</v>
      </c>
      <c r="J55" s="29">
        <f t="shared" si="23"/>
        <v>1</v>
      </c>
      <c r="K55" s="29">
        <f t="shared" si="24"/>
        <v>1</v>
      </c>
      <c r="L55" s="29">
        <f t="shared" si="25"/>
        <v>1</v>
      </c>
      <c r="M55" s="29">
        <f t="shared" ca="1" si="15"/>
        <v>0</v>
      </c>
      <c r="N55" s="9"/>
      <c r="O55" s="9"/>
      <c r="P55" s="7"/>
      <c r="Q55" s="7"/>
      <c r="T55" s="20">
        <v>0</v>
      </c>
      <c r="U55" s="31">
        <f t="shared" si="16"/>
        <v>-520</v>
      </c>
      <c r="V55" s="27">
        <f t="shared" si="17"/>
        <v>-520</v>
      </c>
      <c r="W55" s="27"/>
      <c r="X55" s="27">
        <f t="shared" si="18"/>
        <v>571.60721779269829</v>
      </c>
      <c r="Y55" s="27">
        <f t="shared" si="19"/>
        <v>51.607217792698293</v>
      </c>
      <c r="Z55" s="27">
        <f t="shared" si="20"/>
        <v>52</v>
      </c>
      <c r="AA55" s="17">
        <f t="shared" si="21"/>
        <v>52</v>
      </c>
      <c r="AB55" s="24">
        <f t="shared" si="22"/>
        <v>572</v>
      </c>
    </row>
    <row r="56" spans="1:28" ht="15" customHeight="1" x14ac:dyDescent="0.25">
      <c r="A56" s="28">
        <v>2055</v>
      </c>
      <c r="B56" s="28">
        <v>520</v>
      </c>
      <c r="C56" s="25">
        <v>9.1300000000000008</v>
      </c>
      <c r="D56" s="25">
        <v>265.98</v>
      </c>
      <c r="E56" s="25">
        <v>211.63</v>
      </c>
      <c r="F56" s="25">
        <f t="shared" si="13"/>
        <v>17.666666666666668</v>
      </c>
      <c r="G56" s="25">
        <v>0</v>
      </c>
      <c r="H56" s="25">
        <f t="shared" si="14"/>
        <v>74.518518518518519</v>
      </c>
      <c r="I56" s="25">
        <v>0</v>
      </c>
      <c r="J56" s="29">
        <f t="shared" si="23"/>
        <v>1</v>
      </c>
      <c r="K56" s="29">
        <f t="shared" si="24"/>
        <v>1</v>
      </c>
      <c r="L56" s="29">
        <f t="shared" si="25"/>
        <v>1</v>
      </c>
      <c r="M56" s="29">
        <f t="shared" ca="1" si="15"/>
        <v>1</v>
      </c>
      <c r="N56" s="9"/>
      <c r="O56" s="9"/>
      <c r="P56" s="7"/>
      <c r="Q56" s="7"/>
      <c r="T56" s="20">
        <v>0</v>
      </c>
      <c r="U56" s="31">
        <f t="shared" si="16"/>
        <v>-520</v>
      </c>
      <c r="V56" s="27">
        <f t="shared" si="17"/>
        <v>-520</v>
      </c>
      <c r="W56" s="27"/>
      <c r="X56" s="27">
        <f t="shared" si="18"/>
        <v>571.60721779269829</v>
      </c>
      <c r="Y56" s="27">
        <f t="shared" si="19"/>
        <v>51.607217792698293</v>
      </c>
      <c r="Z56" s="27">
        <f t="shared" si="20"/>
        <v>52</v>
      </c>
      <c r="AA56" s="17">
        <f t="shared" si="21"/>
        <v>52</v>
      </c>
      <c r="AB56" s="24">
        <f t="shared" si="22"/>
        <v>572</v>
      </c>
    </row>
    <row r="57" spans="1:28" ht="15" customHeight="1" x14ac:dyDescent="0.25">
      <c r="A57" s="28">
        <v>2136</v>
      </c>
      <c r="B57" s="28">
        <v>560</v>
      </c>
      <c r="C57" s="25">
        <v>9.49</v>
      </c>
      <c r="D57" s="25">
        <v>266.22000000000003</v>
      </c>
      <c r="E57" s="25">
        <v>211.68</v>
      </c>
      <c r="F57" s="25">
        <f t="shared" si="13"/>
        <v>15.23076923076923</v>
      </c>
      <c r="G57" s="25">
        <v>0</v>
      </c>
      <c r="H57" s="25">
        <f t="shared" si="14"/>
        <v>75.84615384615384</v>
      </c>
      <c r="I57" s="25">
        <v>0</v>
      </c>
      <c r="J57" s="29">
        <f t="shared" si="23"/>
        <v>1</v>
      </c>
      <c r="K57" s="29">
        <f t="shared" si="24"/>
        <v>1</v>
      </c>
      <c r="L57" s="29">
        <f t="shared" si="25"/>
        <v>1</v>
      </c>
      <c r="M57" s="29">
        <f t="shared" ca="1" si="15"/>
        <v>0</v>
      </c>
      <c r="N57" s="9"/>
      <c r="O57" s="9"/>
      <c r="P57" s="7"/>
      <c r="Q57" s="7"/>
      <c r="T57" s="20">
        <v>0</v>
      </c>
      <c r="U57" s="31">
        <f t="shared" si="16"/>
        <v>-560</v>
      </c>
      <c r="V57" s="27">
        <f t="shared" si="17"/>
        <v>-560</v>
      </c>
      <c r="W57" s="27"/>
      <c r="X57" s="27">
        <f t="shared" si="18"/>
        <v>615.57700377675201</v>
      </c>
      <c r="Y57" s="27">
        <f t="shared" si="19"/>
        <v>55.577003776752008</v>
      </c>
      <c r="Z57" s="27">
        <f t="shared" si="20"/>
        <v>56</v>
      </c>
      <c r="AA57" s="17">
        <f t="shared" si="21"/>
        <v>56</v>
      </c>
      <c r="AB57" s="24">
        <f t="shared" si="22"/>
        <v>616</v>
      </c>
    </row>
    <row r="58" spans="1:28" ht="15" customHeight="1" x14ac:dyDescent="0.25">
      <c r="A58" s="28">
        <v>2217</v>
      </c>
      <c r="B58" s="28">
        <v>560</v>
      </c>
      <c r="C58" s="25">
        <v>9.85</v>
      </c>
      <c r="D58" s="25">
        <v>266.47000000000003</v>
      </c>
      <c r="E58" s="25">
        <v>211.68</v>
      </c>
      <c r="F58" s="25">
        <f t="shared" si="13"/>
        <v>12.6</v>
      </c>
      <c r="G58" s="25">
        <v>0</v>
      </c>
      <c r="H58" s="25">
        <f t="shared" si="14"/>
        <v>78.88</v>
      </c>
      <c r="I58" s="25">
        <v>0</v>
      </c>
      <c r="J58" s="29">
        <f t="shared" si="23"/>
        <v>1</v>
      </c>
      <c r="K58" s="29">
        <f t="shared" si="24"/>
        <v>1</v>
      </c>
      <c r="L58" s="29">
        <f t="shared" si="25"/>
        <v>1</v>
      </c>
      <c r="M58" s="29">
        <f t="shared" ca="1" si="15"/>
        <v>1</v>
      </c>
      <c r="N58" s="9"/>
      <c r="O58" s="9"/>
      <c r="P58" s="7"/>
      <c r="Q58" s="7"/>
      <c r="T58" s="20">
        <v>0</v>
      </c>
      <c r="U58" s="31">
        <f t="shared" si="16"/>
        <v>-560</v>
      </c>
      <c r="V58" s="27">
        <f t="shared" si="17"/>
        <v>-560</v>
      </c>
      <c r="W58" s="27"/>
      <c r="X58" s="27">
        <f t="shared" si="18"/>
        <v>615.57700377675201</v>
      </c>
      <c r="Y58" s="27">
        <f t="shared" si="19"/>
        <v>55.577003776752008</v>
      </c>
      <c r="Z58" s="27">
        <f t="shared" si="20"/>
        <v>56</v>
      </c>
      <c r="AA58" s="17">
        <f t="shared" si="21"/>
        <v>56</v>
      </c>
      <c r="AB58" s="24">
        <f t="shared" si="22"/>
        <v>616</v>
      </c>
    </row>
    <row r="59" spans="1:28" ht="15" customHeight="1" x14ac:dyDescent="0.25">
      <c r="A59" s="28">
        <v>2298</v>
      </c>
      <c r="B59" s="28">
        <v>560</v>
      </c>
      <c r="C59" s="25">
        <v>10.210000000000001</v>
      </c>
      <c r="D59" s="25">
        <v>266.73</v>
      </c>
      <c r="E59" s="25">
        <v>211.68</v>
      </c>
      <c r="F59" s="25">
        <f t="shared" si="13"/>
        <v>9.75</v>
      </c>
      <c r="G59" s="25">
        <v>0</v>
      </c>
      <c r="H59" s="25">
        <f t="shared" si="14"/>
        <v>82.166666666666671</v>
      </c>
      <c r="I59" s="25">
        <v>0</v>
      </c>
      <c r="J59" s="29">
        <f t="shared" si="23"/>
        <v>1</v>
      </c>
      <c r="K59" s="29">
        <f t="shared" si="24"/>
        <v>1</v>
      </c>
      <c r="L59" s="29">
        <f t="shared" si="25"/>
        <v>1</v>
      </c>
      <c r="M59" s="29">
        <f t="shared" ca="1" si="15"/>
        <v>0</v>
      </c>
      <c r="N59" s="9"/>
      <c r="O59" s="9"/>
      <c r="P59" s="7"/>
      <c r="Q59" s="7"/>
      <c r="T59" s="20">
        <v>0</v>
      </c>
      <c r="U59" s="31">
        <f t="shared" si="16"/>
        <v>-560</v>
      </c>
      <c r="V59" s="27">
        <f t="shared" si="17"/>
        <v>-560</v>
      </c>
      <c r="W59" s="27"/>
      <c r="X59" s="27">
        <f t="shared" si="18"/>
        <v>615.57700377675201</v>
      </c>
      <c r="Y59" s="27">
        <f t="shared" si="19"/>
        <v>55.577003776752008</v>
      </c>
      <c r="Z59" s="27">
        <f t="shared" si="20"/>
        <v>56</v>
      </c>
      <c r="AA59" s="17">
        <f t="shared" si="21"/>
        <v>56</v>
      </c>
      <c r="AB59" s="24">
        <f t="shared" si="22"/>
        <v>616</v>
      </c>
    </row>
    <row r="60" spans="1:28" ht="15" customHeight="1" x14ac:dyDescent="0.25">
      <c r="A60" s="28">
        <v>2152</v>
      </c>
      <c r="B60" s="28">
        <v>560</v>
      </c>
      <c r="C60" s="25">
        <v>9.57</v>
      </c>
      <c r="D60" s="25">
        <v>266.97000000000003</v>
      </c>
      <c r="E60" s="25">
        <v>211.68</v>
      </c>
      <c r="F60" s="25">
        <f t="shared" si="13"/>
        <v>16.521739130434781</v>
      </c>
      <c r="G60" s="25">
        <v>0</v>
      </c>
      <c r="H60" s="25">
        <f t="shared" si="14"/>
        <v>85.739130434782609</v>
      </c>
      <c r="I60" s="25">
        <v>0</v>
      </c>
      <c r="J60" s="29">
        <f t="shared" si="23"/>
        <v>1</v>
      </c>
      <c r="K60" s="29">
        <f t="shared" si="24"/>
        <v>1</v>
      </c>
      <c r="L60" s="29">
        <f t="shared" si="25"/>
        <v>1</v>
      </c>
      <c r="M60" s="29">
        <f t="shared" ca="1" si="15"/>
        <v>0</v>
      </c>
      <c r="N60" s="9"/>
      <c r="O60" s="9"/>
      <c r="P60" s="7"/>
      <c r="Q60" s="7"/>
      <c r="T60" s="20">
        <v>0</v>
      </c>
      <c r="U60" s="31">
        <f t="shared" si="16"/>
        <v>-560</v>
      </c>
      <c r="V60" s="27">
        <f t="shared" si="17"/>
        <v>-560</v>
      </c>
      <c r="W60" s="27"/>
      <c r="X60" s="27">
        <f t="shared" si="18"/>
        <v>615.57700377675201</v>
      </c>
      <c r="Y60" s="27">
        <f t="shared" si="19"/>
        <v>55.577003776752008</v>
      </c>
      <c r="Z60" s="27">
        <f t="shared" si="20"/>
        <v>56</v>
      </c>
      <c r="AA60" s="17">
        <f t="shared" si="21"/>
        <v>56</v>
      </c>
      <c r="AB60" s="24">
        <f t="shared" si="22"/>
        <v>616</v>
      </c>
    </row>
    <row r="61" spans="1:28" ht="15" customHeight="1" x14ac:dyDescent="0.25">
      <c r="A61" s="28">
        <v>2007</v>
      </c>
      <c r="B61" s="28">
        <v>560</v>
      </c>
      <c r="C61" s="25">
        <v>8.92</v>
      </c>
      <c r="D61" s="25">
        <v>267.17</v>
      </c>
      <c r="E61" s="25">
        <v>211.68</v>
      </c>
      <c r="F61" s="25">
        <f t="shared" si="13"/>
        <v>23.863636363636363</v>
      </c>
      <c r="G61" s="25">
        <v>0</v>
      </c>
      <c r="H61" s="25">
        <f t="shared" si="14"/>
        <v>89.63636363636364</v>
      </c>
      <c r="I61" s="25">
        <v>0</v>
      </c>
      <c r="J61" s="29">
        <f t="shared" si="23"/>
        <v>1</v>
      </c>
      <c r="K61" s="29">
        <f t="shared" si="24"/>
        <v>1</v>
      </c>
      <c r="L61" s="29">
        <f t="shared" si="25"/>
        <v>1</v>
      </c>
      <c r="M61" s="29">
        <f t="shared" ca="1" si="15"/>
        <v>0</v>
      </c>
      <c r="N61" s="9"/>
      <c r="O61" s="9"/>
      <c r="P61" s="7"/>
      <c r="Q61" s="7"/>
      <c r="T61" s="20">
        <v>0</v>
      </c>
      <c r="U61" s="31">
        <f t="shared" si="16"/>
        <v>-560</v>
      </c>
      <c r="V61" s="27">
        <f t="shared" si="17"/>
        <v>-560</v>
      </c>
      <c r="W61" s="27"/>
      <c r="X61" s="27">
        <f t="shared" si="18"/>
        <v>615.57700377675201</v>
      </c>
      <c r="Y61" s="27">
        <f t="shared" si="19"/>
        <v>55.577003776752008</v>
      </c>
      <c r="Z61" s="27">
        <f t="shared" si="20"/>
        <v>56</v>
      </c>
      <c r="AA61" s="17">
        <f t="shared" si="21"/>
        <v>56</v>
      </c>
      <c r="AB61" s="24">
        <f t="shared" si="22"/>
        <v>616</v>
      </c>
    </row>
    <row r="62" spans="1:28" ht="15" customHeight="1" x14ac:dyDescent="0.25">
      <c r="A62" s="28">
        <v>1860</v>
      </c>
      <c r="B62" s="28">
        <v>600</v>
      </c>
      <c r="C62" s="25">
        <v>8.27</v>
      </c>
      <c r="D62" s="25">
        <v>267.35000000000002</v>
      </c>
      <c r="E62" s="25">
        <v>211.74</v>
      </c>
      <c r="F62" s="25">
        <f t="shared" si="13"/>
        <v>32</v>
      </c>
      <c r="G62" s="25">
        <v>0</v>
      </c>
      <c r="H62" s="25">
        <f t="shared" si="14"/>
        <v>92</v>
      </c>
      <c r="I62" s="25">
        <v>0</v>
      </c>
      <c r="J62" s="29">
        <f t="shared" si="23"/>
        <v>1</v>
      </c>
      <c r="K62" s="29">
        <f t="shared" si="24"/>
        <v>1</v>
      </c>
      <c r="L62" s="29">
        <f t="shared" si="25"/>
        <v>1</v>
      </c>
      <c r="M62" s="29">
        <f t="shared" ca="1" si="15"/>
        <v>0</v>
      </c>
      <c r="N62" s="9"/>
      <c r="O62" s="9"/>
      <c r="P62" s="7"/>
      <c r="Q62" s="7"/>
      <c r="T62" s="20">
        <v>0</v>
      </c>
      <c r="U62" s="31">
        <f t="shared" si="16"/>
        <v>-600</v>
      </c>
      <c r="V62" s="27">
        <f t="shared" si="17"/>
        <v>-600</v>
      </c>
      <c r="W62" s="27"/>
      <c r="X62" s="27">
        <f t="shared" si="18"/>
        <v>659.54678976080572</v>
      </c>
      <c r="Y62" s="27">
        <f t="shared" si="19"/>
        <v>59.546789760805723</v>
      </c>
      <c r="Z62" s="27">
        <f t="shared" si="20"/>
        <v>60</v>
      </c>
      <c r="AA62" s="17">
        <f t="shared" si="21"/>
        <v>60</v>
      </c>
      <c r="AB62" s="24">
        <f t="shared" si="22"/>
        <v>660</v>
      </c>
    </row>
    <row r="63" spans="1:28" ht="15" customHeight="1" x14ac:dyDescent="0.25">
      <c r="A63" s="28">
        <v>1958</v>
      </c>
      <c r="B63" s="28">
        <v>600</v>
      </c>
      <c r="C63" s="25">
        <v>8.6999999999999993</v>
      </c>
      <c r="D63" s="25">
        <v>267.52999999999997</v>
      </c>
      <c r="E63" s="25">
        <v>211.74</v>
      </c>
      <c r="F63" s="25">
        <f t="shared" si="13"/>
        <v>28.7</v>
      </c>
      <c r="G63" s="25">
        <v>0</v>
      </c>
      <c r="H63" s="25">
        <f t="shared" si="14"/>
        <v>96.6</v>
      </c>
      <c r="I63" s="25">
        <v>0</v>
      </c>
      <c r="J63" s="29">
        <f t="shared" si="23"/>
        <v>1</v>
      </c>
      <c r="K63" s="29">
        <f t="shared" si="24"/>
        <v>1</v>
      </c>
      <c r="L63" s="29">
        <f t="shared" si="25"/>
        <v>1</v>
      </c>
      <c r="M63" s="29">
        <f t="shared" ca="1" si="15"/>
        <v>0</v>
      </c>
      <c r="N63" s="9"/>
      <c r="O63" s="9"/>
      <c r="P63" s="7"/>
      <c r="Q63" s="7"/>
      <c r="T63" s="20">
        <v>0</v>
      </c>
      <c r="U63" s="31">
        <f t="shared" si="16"/>
        <v>-600</v>
      </c>
      <c r="V63" s="27">
        <f t="shared" si="17"/>
        <v>-600</v>
      </c>
      <c r="W63" s="27"/>
      <c r="X63" s="27">
        <f t="shared" si="18"/>
        <v>659.54678976080572</v>
      </c>
      <c r="Y63" s="27">
        <f t="shared" si="19"/>
        <v>59.546789760805723</v>
      </c>
      <c r="Z63" s="27">
        <f t="shared" si="20"/>
        <v>60</v>
      </c>
      <c r="AA63" s="17">
        <f t="shared" si="21"/>
        <v>60</v>
      </c>
      <c r="AB63" s="24">
        <f t="shared" si="22"/>
        <v>660</v>
      </c>
    </row>
    <row r="64" spans="1:28" ht="15" customHeight="1" x14ac:dyDescent="0.25">
      <c r="A64" s="28">
        <v>2055</v>
      </c>
      <c r="B64" s="28">
        <v>600</v>
      </c>
      <c r="C64" s="25">
        <v>9.1300000000000008</v>
      </c>
      <c r="D64" s="25">
        <v>267.73</v>
      </c>
      <c r="E64" s="25">
        <v>211.74</v>
      </c>
      <c r="F64" s="25">
        <f t="shared" si="13"/>
        <v>25.105263157894736</v>
      </c>
      <c r="G64" s="25">
        <v>0</v>
      </c>
      <c r="H64" s="25">
        <f t="shared" si="14"/>
        <v>101.68421052631579</v>
      </c>
      <c r="I64" s="25">
        <v>0</v>
      </c>
      <c r="J64" s="29">
        <f t="shared" si="23"/>
        <v>1</v>
      </c>
      <c r="K64" s="29">
        <f t="shared" si="24"/>
        <v>1</v>
      </c>
      <c r="L64" s="29">
        <f t="shared" si="25"/>
        <v>1</v>
      </c>
      <c r="M64" s="29">
        <f t="shared" ca="1" si="15"/>
        <v>0</v>
      </c>
      <c r="N64" s="9"/>
      <c r="O64" s="9"/>
      <c r="P64" s="7"/>
      <c r="Q64" s="7"/>
      <c r="T64" s="20">
        <v>0</v>
      </c>
      <c r="U64" s="31">
        <f t="shared" si="16"/>
        <v>-600</v>
      </c>
      <c r="V64" s="27">
        <f t="shared" si="17"/>
        <v>-600</v>
      </c>
      <c r="W64" s="27"/>
      <c r="X64" s="27">
        <f t="shared" si="18"/>
        <v>659.54678976080572</v>
      </c>
      <c r="Y64" s="27">
        <f t="shared" si="19"/>
        <v>59.546789760805723</v>
      </c>
      <c r="Z64" s="27">
        <f t="shared" si="20"/>
        <v>60</v>
      </c>
      <c r="AA64" s="17">
        <f t="shared" si="21"/>
        <v>60</v>
      </c>
      <c r="AB64" s="24">
        <f t="shared" si="22"/>
        <v>660</v>
      </c>
    </row>
    <row r="65" spans="1:28" ht="15" customHeight="1" x14ac:dyDescent="0.25">
      <c r="A65" s="28">
        <v>2152</v>
      </c>
      <c r="B65" s="28">
        <v>600</v>
      </c>
      <c r="C65" s="25">
        <v>9.57</v>
      </c>
      <c r="D65" s="25">
        <v>267.95</v>
      </c>
      <c r="E65" s="25">
        <v>211.74</v>
      </c>
      <c r="F65" s="25">
        <f t="shared" si="13"/>
        <v>21.111111111111111</v>
      </c>
      <c r="G65" s="25">
        <v>0</v>
      </c>
      <c r="H65" s="25">
        <f t="shared" si="14"/>
        <v>107.33333333333333</v>
      </c>
      <c r="I65" s="25">
        <v>0</v>
      </c>
      <c r="J65" s="29">
        <f t="shared" si="23"/>
        <v>1</v>
      </c>
      <c r="K65" s="29">
        <f t="shared" si="24"/>
        <v>1</v>
      </c>
      <c r="L65" s="29">
        <f t="shared" si="25"/>
        <v>1</v>
      </c>
      <c r="M65" s="29">
        <f t="shared" ca="1" si="15"/>
        <v>1</v>
      </c>
      <c r="N65" s="9"/>
      <c r="O65" s="9"/>
      <c r="P65" s="7"/>
      <c r="Q65" s="7"/>
      <c r="T65" s="20">
        <v>0</v>
      </c>
      <c r="U65" s="31">
        <f t="shared" si="16"/>
        <v>-600</v>
      </c>
      <c r="V65" s="27">
        <f t="shared" si="17"/>
        <v>-600</v>
      </c>
      <c r="W65" s="27"/>
      <c r="X65" s="27">
        <f t="shared" si="18"/>
        <v>659.54678976080572</v>
      </c>
      <c r="Y65" s="27">
        <f t="shared" si="19"/>
        <v>59.546789760805723</v>
      </c>
      <c r="Z65" s="27">
        <f t="shared" si="20"/>
        <v>60</v>
      </c>
      <c r="AA65" s="17">
        <f t="shared" si="21"/>
        <v>60</v>
      </c>
      <c r="AB65" s="24">
        <f t="shared" si="22"/>
        <v>660</v>
      </c>
    </row>
    <row r="66" spans="1:28" ht="15" customHeight="1" x14ac:dyDescent="0.25">
      <c r="A66" s="28">
        <v>2006</v>
      </c>
      <c r="B66" s="28">
        <v>600</v>
      </c>
      <c r="C66" s="25">
        <v>8.91</v>
      </c>
      <c r="D66" s="25">
        <v>268.13</v>
      </c>
      <c r="E66" s="25">
        <v>211.74</v>
      </c>
      <c r="F66" s="25">
        <f t="shared" ref="F66:F82" si="26">($A$83-A66)/(ROW($A$83)-ROW(A66))</f>
        <v>30.941176470588236</v>
      </c>
      <c r="G66" s="25">
        <v>0</v>
      </c>
      <c r="H66" s="25">
        <f t="shared" ref="H66:H82" si="27">($A$83-B66)/(ROW($A$83)-ROW(B66))</f>
        <v>113.64705882352941</v>
      </c>
      <c r="I66" s="25">
        <v>0</v>
      </c>
      <c r="J66" s="29">
        <f t="shared" si="23"/>
        <v>1</v>
      </c>
      <c r="K66" s="29">
        <f t="shared" si="24"/>
        <v>1</v>
      </c>
      <c r="L66" s="29">
        <f t="shared" si="25"/>
        <v>1</v>
      </c>
      <c r="M66" s="29">
        <f t="shared" ref="M66:M97" ca="1" si="28">IF(RAND()&lt;0.5,0,1)</f>
        <v>1</v>
      </c>
      <c r="N66" s="9"/>
      <c r="O66" s="9"/>
      <c r="P66" s="7"/>
      <c r="Q66" s="7"/>
      <c r="T66" s="20">
        <v>0</v>
      </c>
      <c r="U66" s="31">
        <f t="shared" ref="U66:U97" si="29">T66-B66</f>
        <v>-600</v>
      </c>
      <c r="V66" s="27">
        <f t="shared" ref="V66:V97" si="30">ROUND(U66,0)</f>
        <v>-600</v>
      </c>
      <c r="W66" s="27"/>
      <c r="X66" s="27">
        <f t="shared" ref="X66:X97" si="31">B66/$W$2*$W$3</f>
        <v>659.54678976080572</v>
      </c>
      <c r="Y66" s="27">
        <f t="shared" ref="Y66:Y97" si="32">X66-B66</f>
        <v>59.546789760805723</v>
      </c>
      <c r="Z66" s="27">
        <f t="shared" ref="Z66:Z97" si="33">ROUND(Y66,0)</f>
        <v>60</v>
      </c>
      <c r="AA66" s="17">
        <f t="shared" ref="AA66:AA97" si="34">IF(V66&gt;=0,V66,Z66)</f>
        <v>60</v>
      </c>
      <c r="AB66" s="24">
        <f t="shared" ref="AB66:AB97" si="35">B66+AA66</f>
        <v>660</v>
      </c>
    </row>
    <row r="67" spans="1:28" ht="15" customHeight="1" x14ac:dyDescent="0.25">
      <c r="A67" s="28">
        <v>1858</v>
      </c>
      <c r="B67" s="28">
        <v>640</v>
      </c>
      <c r="C67" s="25">
        <v>8.26</v>
      </c>
      <c r="D67" s="25">
        <v>268.29000000000002</v>
      </c>
      <c r="E67" s="25">
        <v>211.79</v>
      </c>
      <c r="F67" s="25">
        <f t="shared" si="26"/>
        <v>42.125</v>
      </c>
      <c r="G67" s="25">
        <v>0</v>
      </c>
      <c r="H67" s="25">
        <f t="shared" si="27"/>
        <v>118.25</v>
      </c>
      <c r="I67" s="25">
        <v>0</v>
      </c>
      <c r="J67" s="29">
        <f t="shared" ref="J67:J98" si="36">IF(ABS(B67-B66)&lt;=50,1,0)</f>
        <v>1</v>
      </c>
      <c r="K67" s="29">
        <f t="shared" ref="K67:K98" si="37">IF(ABS((B67-B66))&lt;=50,1,IF((B67-B66)*(1)&gt;=0,1,-1))</f>
        <v>1</v>
      </c>
      <c r="L67" s="29">
        <f t="shared" si="25"/>
        <v>1</v>
      </c>
      <c r="M67" s="29">
        <f t="shared" ca="1" si="28"/>
        <v>1</v>
      </c>
      <c r="N67" s="9"/>
      <c r="O67" s="9"/>
      <c r="P67" s="7"/>
      <c r="Q67" s="7"/>
      <c r="T67" s="20">
        <v>0</v>
      </c>
      <c r="U67" s="31">
        <f t="shared" si="29"/>
        <v>-640</v>
      </c>
      <c r="V67" s="27">
        <f t="shared" si="30"/>
        <v>-640</v>
      </c>
      <c r="W67" s="27"/>
      <c r="X67" s="27">
        <f t="shared" si="31"/>
        <v>703.51657574485944</v>
      </c>
      <c r="Y67" s="27">
        <f t="shared" si="32"/>
        <v>63.516575744859438</v>
      </c>
      <c r="Z67" s="27">
        <f t="shared" si="33"/>
        <v>64</v>
      </c>
      <c r="AA67" s="17">
        <f t="shared" si="34"/>
        <v>64</v>
      </c>
      <c r="AB67" s="24">
        <f t="shared" si="35"/>
        <v>704</v>
      </c>
    </row>
    <row r="68" spans="1:28" ht="15" customHeight="1" x14ac:dyDescent="0.25">
      <c r="A68" s="28">
        <v>1713</v>
      </c>
      <c r="B68" s="28">
        <v>640</v>
      </c>
      <c r="C68" s="25">
        <v>7.61</v>
      </c>
      <c r="D68" s="25">
        <v>268.43</v>
      </c>
      <c r="E68" s="25">
        <v>211.79</v>
      </c>
      <c r="F68" s="25">
        <f t="shared" si="26"/>
        <v>54.6</v>
      </c>
      <c r="G68" s="25">
        <v>0</v>
      </c>
      <c r="H68" s="25">
        <f t="shared" si="27"/>
        <v>126.13333333333334</v>
      </c>
      <c r="I68" s="25">
        <v>0</v>
      </c>
      <c r="J68" s="29">
        <f t="shared" si="36"/>
        <v>1</v>
      </c>
      <c r="K68" s="29">
        <f t="shared" si="37"/>
        <v>1</v>
      </c>
      <c r="L68" s="29">
        <f t="shared" si="25"/>
        <v>1</v>
      </c>
      <c r="M68" s="29">
        <f t="shared" ca="1" si="28"/>
        <v>1</v>
      </c>
      <c r="N68" s="9"/>
      <c r="O68" s="9"/>
      <c r="P68" s="7"/>
      <c r="Q68" s="7"/>
      <c r="T68" s="20">
        <v>0</v>
      </c>
      <c r="U68" s="31">
        <f t="shared" si="29"/>
        <v>-640</v>
      </c>
      <c r="V68" s="27">
        <f t="shared" si="30"/>
        <v>-640</v>
      </c>
      <c r="W68" s="27"/>
      <c r="X68" s="27">
        <f t="shared" si="31"/>
        <v>703.51657574485944</v>
      </c>
      <c r="Y68" s="27">
        <f t="shared" si="32"/>
        <v>63.516575744859438</v>
      </c>
      <c r="Z68" s="27">
        <f t="shared" si="33"/>
        <v>64</v>
      </c>
      <c r="AA68" s="17">
        <f t="shared" si="34"/>
        <v>64</v>
      </c>
      <c r="AB68" s="24">
        <f t="shared" si="35"/>
        <v>704</v>
      </c>
    </row>
    <row r="69" spans="1:28" ht="15" customHeight="1" x14ac:dyDescent="0.25">
      <c r="A69" s="28">
        <v>1870</v>
      </c>
      <c r="B69" s="28">
        <v>640</v>
      </c>
      <c r="C69" s="25">
        <v>8.31</v>
      </c>
      <c r="D69" s="25">
        <v>268.58999999999997</v>
      </c>
      <c r="E69" s="25">
        <v>211.79</v>
      </c>
      <c r="F69" s="25">
        <f t="shared" si="26"/>
        <v>47.285714285714285</v>
      </c>
      <c r="G69" s="25">
        <v>0</v>
      </c>
      <c r="H69" s="25">
        <f t="shared" si="27"/>
        <v>135.14285714285714</v>
      </c>
      <c r="I69" s="25">
        <v>0</v>
      </c>
      <c r="J69" s="29">
        <f t="shared" si="36"/>
        <v>1</v>
      </c>
      <c r="K69" s="29">
        <f t="shared" si="37"/>
        <v>1</v>
      </c>
      <c r="L69" s="29">
        <f t="shared" si="25"/>
        <v>1</v>
      </c>
      <c r="M69" s="29">
        <f t="shared" ca="1" si="28"/>
        <v>0</v>
      </c>
      <c r="N69" s="9"/>
      <c r="O69" s="9"/>
      <c r="P69" s="7"/>
      <c r="Q69" s="7"/>
      <c r="T69" s="20">
        <v>0</v>
      </c>
      <c r="U69" s="31">
        <f t="shared" si="29"/>
        <v>-640</v>
      </c>
      <c r="V69" s="27">
        <f t="shared" si="30"/>
        <v>-640</v>
      </c>
      <c r="W69" s="27"/>
      <c r="X69" s="27">
        <f t="shared" si="31"/>
        <v>703.51657574485944</v>
      </c>
      <c r="Y69" s="27">
        <f t="shared" si="32"/>
        <v>63.516575744859438</v>
      </c>
      <c r="Z69" s="27">
        <f t="shared" si="33"/>
        <v>64</v>
      </c>
      <c r="AA69" s="17">
        <f t="shared" si="34"/>
        <v>64</v>
      </c>
      <c r="AB69" s="24">
        <f t="shared" si="35"/>
        <v>704</v>
      </c>
    </row>
    <row r="70" spans="1:28" ht="15" customHeight="1" x14ac:dyDescent="0.25">
      <c r="A70" s="28">
        <v>2028</v>
      </c>
      <c r="B70" s="28">
        <v>640</v>
      </c>
      <c r="C70" s="25">
        <v>9.01</v>
      </c>
      <c r="D70" s="25">
        <v>268.76</v>
      </c>
      <c r="E70" s="25">
        <v>211.79</v>
      </c>
      <c r="F70" s="25">
        <f t="shared" si="26"/>
        <v>38.769230769230766</v>
      </c>
      <c r="G70" s="25">
        <v>0</v>
      </c>
      <c r="H70" s="25">
        <f t="shared" si="27"/>
        <v>145.53846153846155</v>
      </c>
      <c r="I70" s="25">
        <v>0</v>
      </c>
      <c r="J70" s="29">
        <f t="shared" si="36"/>
        <v>1</v>
      </c>
      <c r="K70" s="29">
        <f t="shared" si="37"/>
        <v>1</v>
      </c>
      <c r="L70" s="29">
        <f t="shared" si="25"/>
        <v>1</v>
      </c>
      <c r="M70" s="29">
        <f t="shared" ca="1" si="28"/>
        <v>0</v>
      </c>
      <c r="N70" s="9"/>
      <c r="O70" s="9"/>
      <c r="P70" s="7"/>
      <c r="Q70" s="7"/>
      <c r="T70" s="20">
        <v>0</v>
      </c>
      <c r="U70" s="31">
        <f t="shared" si="29"/>
        <v>-640</v>
      </c>
      <c r="V70" s="27">
        <f t="shared" si="30"/>
        <v>-640</v>
      </c>
      <c r="W70" s="27"/>
      <c r="X70" s="27">
        <f t="shared" si="31"/>
        <v>703.51657574485944</v>
      </c>
      <c r="Y70" s="27">
        <f t="shared" si="32"/>
        <v>63.516575744859438</v>
      </c>
      <c r="Z70" s="27">
        <f t="shared" si="33"/>
        <v>64</v>
      </c>
      <c r="AA70" s="17">
        <f t="shared" si="34"/>
        <v>64</v>
      </c>
      <c r="AB70" s="24">
        <f t="shared" si="35"/>
        <v>704</v>
      </c>
    </row>
    <row r="71" spans="1:28" ht="15" customHeight="1" x14ac:dyDescent="0.25">
      <c r="A71" s="28">
        <v>2184</v>
      </c>
      <c r="B71" s="28">
        <v>640</v>
      </c>
      <c r="C71" s="25">
        <v>9.7100000000000009</v>
      </c>
      <c r="D71" s="25">
        <v>268.95999999999998</v>
      </c>
      <c r="E71" s="25">
        <v>211.79</v>
      </c>
      <c r="F71" s="25">
        <f t="shared" si="26"/>
        <v>29</v>
      </c>
      <c r="G71" s="25">
        <v>0</v>
      </c>
      <c r="H71" s="25">
        <f t="shared" si="27"/>
        <v>157.66666666666666</v>
      </c>
      <c r="I71" s="25">
        <v>0</v>
      </c>
      <c r="J71" s="29">
        <f t="shared" si="36"/>
        <v>1</v>
      </c>
      <c r="K71" s="29">
        <f t="shared" si="37"/>
        <v>1</v>
      </c>
      <c r="L71" s="29">
        <f t="shared" ref="L71:L102" si="38">IF(OR(COUNTIF(K67:K71,1)=5,COUNTIF(K67:K71,-1)=5),1,0)</f>
        <v>1</v>
      </c>
      <c r="M71" s="29">
        <f t="shared" ca="1" si="28"/>
        <v>1</v>
      </c>
      <c r="N71" s="9"/>
      <c r="O71" s="9"/>
      <c r="P71" s="7"/>
      <c r="Q71" s="7"/>
      <c r="T71" s="20">
        <v>0</v>
      </c>
      <c r="U71" s="31">
        <f t="shared" si="29"/>
        <v>-640</v>
      </c>
      <c r="V71" s="27">
        <f t="shared" si="30"/>
        <v>-640</v>
      </c>
      <c r="W71" s="27"/>
      <c r="X71" s="27">
        <f t="shared" si="31"/>
        <v>703.51657574485944</v>
      </c>
      <c r="Y71" s="27">
        <f t="shared" si="32"/>
        <v>63.516575744859438</v>
      </c>
      <c r="Z71" s="27">
        <f t="shared" si="33"/>
        <v>64</v>
      </c>
      <c r="AA71" s="17">
        <f t="shared" si="34"/>
        <v>64</v>
      </c>
      <c r="AB71" s="24">
        <f t="shared" si="35"/>
        <v>704</v>
      </c>
    </row>
    <row r="72" spans="1:28" ht="15" customHeight="1" x14ac:dyDescent="0.25">
      <c r="A72" s="28">
        <v>2146</v>
      </c>
      <c r="B72" s="28">
        <v>680</v>
      </c>
      <c r="C72" s="25">
        <v>9.5399999999999991</v>
      </c>
      <c r="D72" s="25">
        <v>269.14</v>
      </c>
      <c r="E72" s="25">
        <v>211.84</v>
      </c>
      <c r="F72" s="25">
        <f t="shared" si="26"/>
        <v>35.090909090909093</v>
      </c>
      <c r="G72" s="25">
        <v>0</v>
      </c>
      <c r="H72" s="25">
        <f t="shared" si="27"/>
        <v>168.36363636363637</v>
      </c>
      <c r="I72" s="25">
        <v>0</v>
      </c>
      <c r="J72" s="29">
        <f t="shared" si="36"/>
        <v>1</v>
      </c>
      <c r="K72" s="29">
        <f t="shared" si="37"/>
        <v>1</v>
      </c>
      <c r="L72" s="29">
        <f t="shared" si="38"/>
        <v>1</v>
      </c>
      <c r="M72" s="29">
        <f t="shared" ca="1" si="28"/>
        <v>0</v>
      </c>
      <c r="N72" s="9"/>
      <c r="O72" s="9"/>
      <c r="P72" s="7"/>
      <c r="Q72" s="7"/>
      <c r="T72" s="20">
        <v>0</v>
      </c>
      <c r="U72" s="31">
        <f t="shared" si="29"/>
        <v>-680</v>
      </c>
      <c r="V72" s="27">
        <f t="shared" si="30"/>
        <v>-680</v>
      </c>
      <c r="W72" s="27"/>
      <c r="X72" s="27">
        <f t="shared" si="31"/>
        <v>747.48636172891315</v>
      </c>
      <c r="Y72" s="27">
        <f t="shared" si="32"/>
        <v>67.486361728913153</v>
      </c>
      <c r="Z72" s="27">
        <f t="shared" si="33"/>
        <v>67</v>
      </c>
      <c r="AA72" s="17">
        <f t="shared" si="34"/>
        <v>67</v>
      </c>
      <c r="AB72" s="24">
        <f t="shared" si="35"/>
        <v>747</v>
      </c>
    </row>
    <row r="73" spans="1:28" ht="15" customHeight="1" x14ac:dyDescent="0.25">
      <c r="A73" s="28">
        <v>2109</v>
      </c>
      <c r="B73" s="28">
        <v>680</v>
      </c>
      <c r="C73" s="25">
        <v>9.3699999999999992</v>
      </c>
      <c r="D73" s="25">
        <v>269.3</v>
      </c>
      <c r="E73" s="25">
        <v>211.84</v>
      </c>
      <c r="F73" s="25">
        <f t="shared" si="26"/>
        <v>42.3</v>
      </c>
      <c r="G73" s="25">
        <v>0</v>
      </c>
      <c r="H73" s="25">
        <f t="shared" si="27"/>
        <v>185.2</v>
      </c>
      <c r="I73" s="25">
        <v>0</v>
      </c>
      <c r="J73" s="29">
        <f t="shared" si="36"/>
        <v>1</v>
      </c>
      <c r="K73" s="29">
        <f t="shared" si="37"/>
        <v>1</v>
      </c>
      <c r="L73" s="29">
        <f t="shared" si="38"/>
        <v>1</v>
      </c>
      <c r="M73" s="29">
        <f t="shared" ca="1" si="28"/>
        <v>1</v>
      </c>
      <c r="N73" s="9"/>
      <c r="O73" s="9"/>
      <c r="P73" s="7"/>
      <c r="Q73" s="7"/>
      <c r="T73" s="20">
        <v>0</v>
      </c>
      <c r="U73" s="31">
        <f t="shared" si="29"/>
        <v>-680</v>
      </c>
      <c r="V73" s="27">
        <f t="shared" si="30"/>
        <v>-680</v>
      </c>
      <c r="W73" s="27"/>
      <c r="X73" s="27">
        <f t="shared" si="31"/>
        <v>747.48636172891315</v>
      </c>
      <c r="Y73" s="27">
        <f t="shared" si="32"/>
        <v>67.486361728913153</v>
      </c>
      <c r="Z73" s="27">
        <f t="shared" si="33"/>
        <v>67</v>
      </c>
      <c r="AA73" s="17">
        <f t="shared" si="34"/>
        <v>67</v>
      </c>
      <c r="AB73" s="24">
        <f t="shared" si="35"/>
        <v>747</v>
      </c>
    </row>
    <row r="74" spans="1:28" ht="15" customHeight="1" x14ac:dyDescent="0.25">
      <c r="A74" s="28">
        <v>2070</v>
      </c>
      <c r="B74" s="28">
        <v>680</v>
      </c>
      <c r="C74" s="25">
        <v>9.1999999999999993</v>
      </c>
      <c r="D74" s="25">
        <v>269.45999999999998</v>
      </c>
      <c r="E74" s="25">
        <v>211.84</v>
      </c>
      <c r="F74" s="25">
        <f t="shared" si="26"/>
        <v>51.333333333333336</v>
      </c>
      <c r="G74" s="25">
        <v>0</v>
      </c>
      <c r="H74" s="25">
        <f t="shared" si="27"/>
        <v>205.77777777777777</v>
      </c>
      <c r="I74" s="25">
        <v>0</v>
      </c>
      <c r="J74" s="29">
        <f t="shared" si="36"/>
        <v>1</v>
      </c>
      <c r="K74" s="29">
        <f t="shared" si="37"/>
        <v>1</v>
      </c>
      <c r="L74" s="29">
        <f t="shared" si="38"/>
        <v>1</v>
      </c>
      <c r="M74" s="29">
        <f t="shared" ca="1" si="28"/>
        <v>0</v>
      </c>
      <c r="N74" s="9"/>
      <c r="O74" s="9"/>
      <c r="P74" s="7"/>
      <c r="Q74" s="7"/>
      <c r="T74" s="20">
        <v>0</v>
      </c>
      <c r="U74" s="31">
        <f t="shared" si="29"/>
        <v>-680</v>
      </c>
      <c r="V74" s="27">
        <f t="shared" si="30"/>
        <v>-680</v>
      </c>
      <c r="W74" s="27"/>
      <c r="X74" s="27">
        <f t="shared" si="31"/>
        <v>747.48636172891315</v>
      </c>
      <c r="Y74" s="27">
        <f t="shared" si="32"/>
        <v>67.486361728913153</v>
      </c>
      <c r="Z74" s="27">
        <f t="shared" si="33"/>
        <v>67</v>
      </c>
      <c r="AA74" s="17">
        <f t="shared" si="34"/>
        <v>67</v>
      </c>
      <c r="AB74" s="24">
        <f t="shared" si="35"/>
        <v>747</v>
      </c>
    </row>
    <row r="75" spans="1:28" ht="15" customHeight="1" x14ac:dyDescent="0.25">
      <c r="A75" s="28">
        <v>1984</v>
      </c>
      <c r="B75" s="28">
        <v>680</v>
      </c>
      <c r="C75" s="25">
        <v>8.82</v>
      </c>
      <c r="D75" s="25">
        <v>269.62</v>
      </c>
      <c r="E75" s="25">
        <v>211.84</v>
      </c>
      <c r="F75" s="25">
        <f t="shared" si="26"/>
        <v>68.5</v>
      </c>
      <c r="G75" s="25">
        <v>0</v>
      </c>
      <c r="H75" s="25">
        <f t="shared" si="27"/>
        <v>231.5</v>
      </c>
      <c r="I75" s="25">
        <v>0</v>
      </c>
      <c r="J75" s="29">
        <f t="shared" si="36"/>
        <v>1</v>
      </c>
      <c r="K75" s="29">
        <f t="shared" si="37"/>
        <v>1</v>
      </c>
      <c r="L75" s="29">
        <f t="shared" si="38"/>
        <v>1</v>
      </c>
      <c r="M75" s="29">
        <f t="shared" ca="1" si="28"/>
        <v>1</v>
      </c>
      <c r="N75" s="9"/>
      <c r="O75" s="9"/>
      <c r="P75" s="7"/>
      <c r="Q75" s="7"/>
      <c r="T75" s="20">
        <v>0</v>
      </c>
      <c r="U75" s="31">
        <f t="shared" si="29"/>
        <v>-680</v>
      </c>
      <c r="V75" s="27">
        <f t="shared" si="30"/>
        <v>-680</v>
      </c>
      <c r="W75" s="27"/>
      <c r="X75" s="27">
        <f t="shared" si="31"/>
        <v>747.48636172891315</v>
      </c>
      <c r="Y75" s="27">
        <f t="shared" si="32"/>
        <v>67.486361728913153</v>
      </c>
      <c r="Z75" s="27">
        <f t="shared" si="33"/>
        <v>67</v>
      </c>
      <c r="AA75" s="17">
        <f t="shared" si="34"/>
        <v>67</v>
      </c>
      <c r="AB75" s="24">
        <f t="shared" si="35"/>
        <v>747</v>
      </c>
    </row>
    <row r="76" spans="1:28" ht="15" customHeight="1" x14ac:dyDescent="0.25">
      <c r="A76" s="28">
        <v>1899</v>
      </c>
      <c r="B76" s="28">
        <v>680</v>
      </c>
      <c r="C76" s="25">
        <v>8.44</v>
      </c>
      <c r="D76" s="25">
        <v>269.76</v>
      </c>
      <c r="E76" s="25">
        <v>211.84</v>
      </c>
      <c r="F76" s="25">
        <f t="shared" si="26"/>
        <v>90.428571428571431</v>
      </c>
      <c r="G76" s="25">
        <v>0</v>
      </c>
      <c r="H76" s="25">
        <f t="shared" si="27"/>
        <v>264.57142857142856</v>
      </c>
      <c r="I76" s="25">
        <v>0</v>
      </c>
      <c r="J76" s="29">
        <f t="shared" si="36"/>
        <v>1</v>
      </c>
      <c r="K76" s="29">
        <f t="shared" si="37"/>
        <v>1</v>
      </c>
      <c r="L76" s="29">
        <f t="shared" si="38"/>
        <v>1</v>
      </c>
      <c r="M76" s="29">
        <f t="shared" ca="1" si="28"/>
        <v>1</v>
      </c>
      <c r="N76" s="9"/>
      <c r="O76" s="9"/>
      <c r="P76" s="7"/>
      <c r="Q76" s="7"/>
      <c r="T76" s="20">
        <v>0</v>
      </c>
      <c r="U76" s="31">
        <f t="shared" si="29"/>
        <v>-680</v>
      </c>
      <c r="V76" s="27">
        <f t="shared" si="30"/>
        <v>-680</v>
      </c>
      <c r="W76" s="27"/>
      <c r="X76" s="27">
        <f t="shared" si="31"/>
        <v>747.48636172891315</v>
      </c>
      <c r="Y76" s="27">
        <f t="shared" si="32"/>
        <v>67.486361728913153</v>
      </c>
      <c r="Z76" s="27">
        <f t="shared" si="33"/>
        <v>67</v>
      </c>
      <c r="AA76" s="17">
        <f t="shared" si="34"/>
        <v>67</v>
      </c>
      <c r="AB76" s="24">
        <f t="shared" si="35"/>
        <v>747</v>
      </c>
    </row>
    <row r="77" spans="1:28" ht="15" customHeight="1" x14ac:dyDescent="0.25">
      <c r="A77" s="28">
        <v>1812</v>
      </c>
      <c r="B77" s="28">
        <v>720</v>
      </c>
      <c r="C77" s="25">
        <v>8.0500000000000007</v>
      </c>
      <c r="D77" s="25">
        <v>269.88</v>
      </c>
      <c r="E77" s="25">
        <v>211.89</v>
      </c>
      <c r="F77" s="25">
        <f t="shared" si="26"/>
        <v>120</v>
      </c>
      <c r="G77" s="25">
        <v>0</v>
      </c>
      <c r="H77" s="25">
        <f t="shared" si="27"/>
        <v>302</v>
      </c>
      <c r="I77" s="25">
        <v>0</v>
      </c>
      <c r="J77" s="29">
        <f t="shared" si="36"/>
        <v>1</v>
      </c>
      <c r="K77" s="29">
        <f t="shared" si="37"/>
        <v>1</v>
      </c>
      <c r="L77" s="29">
        <f t="shared" si="38"/>
        <v>1</v>
      </c>
      <c r="M77" s="29">
        <f t="shared" ca="1" si="28"/>
        <v>1</v>
      </c>
      <c r="N77" s="9"/>
      <c r="O77" s="9"/>
      <c r="P77" s="7"/>
      <c r="Q77" s="7"/>
      <c r="T77" s="20">
        <v>0</v>
      </c>
      <c r="U77" s="31">
        <f t="shared" si="29"/>
        <v>-720</v>
      </c>
      <c r="V77" s="27">
        <f t="shared" si="30"/>
        <v>-720</v>
      </c>
      <c r="W77" s="27"/>
      <c r="X77" s="27">
        <f t="shared" si="31"/>
        <v>791.45614771296687</v>
      </c>
      <c r="Y77" s="27">
        <f t="shared" si="32"/>
        <v>71.456147712966867</v>
      </c>
      <c r="Z77" s="27">
        <f t="shared" si="33"/>
        <v>71</v>
      </c>
      <c r="AA77" s="17">
        <f t="shared" si="34"/>
        <v>71</v>
      </c>
      <c r="AB77" s="24">
        <f t="shared" si="35"/>
        <v>791</v>
      </c>
    </row>
    <row r="78" spans="1:28" ht="15" customHeight="1" x14ac:dyDescent="0.25">
      <c r="A78" s="28">
        <v>1862</v>
      </c>
      <c r="B78" s="28">
        <v>720</v>
      </c>
      <c r="C78" s="25">
        <v>8.27</v>
      </c>
      <c r="D78" s="25">
        <v>270.02</v>
      </c>
      <c r="E78" s="25">
        <v>211.89</v>
      </c>
      <c r="F78" s="25">
        <f t="shared" si="26"/>
        <v>134</v>
      </c>
      <c r="G78" s="25">
        <v>0</v>
      </c>
      <c r="H78" s="25">
        <f t="shared" si="27"/>
        <v>362.4</v>
      </c>
      <c r="I78" s="25">
        <v>0</v>
      </c>
      <c r="J78" s="29">
        <f t="shared" si="36"/>
        <v>1</v>
      </c>
      <c r="K78" s="29">
        <f t="shared" si="37"/>
        <v>1</v>
      </c>
      <c r="L78" s="29">
        <f t="shared" si="38"/>
        <v>1</v>
      </c>
      <c r="M78" s="29">
        <f t="shared" ca="1" si="28"/>
        <v>1</v>
      </c>
      <c r="N78" s="9"/>
      <c r="O78" s="9"/>
      <c r="P78" s="7"/>
      <c r="Q78" s="7"/>
      <c r="T78" s="20">
        <v>0</v>
      </c>
      <c r="U78" s="31">
        <f t="shared" si="29"/>
        <v>-720</v>
      </c>
      <c r="V78" s="27">
        <f t="shared" si="30"/>
        <v>-720</v>
      </c>
      <c r="W78" s="27"/>
      <c r="X78" s="27">
        <f t="shared" si="31"/>
        <v>791.45614771296687</v>
      </c>
      <c r="Y78" s="27">
        <f t="shared" si="32"/>
        <v>71.456147712966867</v>
      </c>
      <c r="Z78" s="27">
        <f t="shared" si="33"/>
        <v>71</v>
      </c>
      <c r="AA78" s="17">
        <f t="shared" si="34"/>
        <v>71</v>
      </c>
      <c r="AB78" s="24">
        <f t="shared" si="35"/>
        <v>791</v>
      </c>
    </row>
    <row r="79" spans="1:28" ht="15" customHeight="1" x14ac:dyDescent="0.25">
      <c r="A79" s="28">
        <v>1911</v>
      </c>
      <c r="B79" s="28">
        <v>720</v>
      </c>
      <c r="C79" s="25">
        <v>8.49</v>
      </c>
      <c r="D79" s="25">
        <v>270.14999999999998</v>
      </c>
      <c r="E79" s="25">
        <v>211.89</v>
      </c>
      <c r="F79" s="25">
        <f t="shared" si="26"/>
        <v>155.25</v>
      </c>
      <c r="G79" s="25">
        <v>0</v>
      </c>
      <c r="H79" s="25">
        <f t="shared" si="27"/>
        <v>453</v>
      </c>
      <c r="I79" s="25">
        <v>0</v>
      </c>
      <c r="J79" s="29">
        <f t="shared" si="36"/>
        <v>1</v>
      </c>
      <c r="K79" s="29">
        <f t="shared" si="37"/>
        <v>1</v>
      </c>
      <c r="L79" s="29">
        <f t="shared" si="38"/>
        <v>1</v>
      </c>
      <c r="M79" s="29">
        <f t="shared" ca="1" si="28"/>
        <v>1</v>
      </c>
      <c r="N79" s="9"/>
      <c r="O79" s="9"/>
      <c r="P79" s="7"/>
      <c r="Q79" s="7"/>
      <c r="T79" s="20">
        <v>0</v>
      </c>
      <c r="U79" s="31">
        <f t="shared" si="29"/>
        <v>-720</v>
      </c>
      <c r="V79" s="27">
        <f t="shared" si="30"/>
        <v>-720</v>
      </c>
      <c r="W79" s="27"/>
      <c r="X79" s="27">
        <f t="shared" si="31"/>
        <v>791.45614771296687</v>
      </c>
      <c r="Y79" s="27">
        <f t="shared" si="32"/>
        <v>71.456147712966867</v>
      </c>
      <c r="Z79" s="27">
        <f t="shared" si="33"/>
        <v>71</v>
      </c>
      <c r="AA79" s="17">
        <f t="shared" si="34"/>
        <v>71</v>
      </c>
      <c r="AB79" s="24">
        <f t="shared" si="35"/>
        <v>791</v>
      </c>
    </row>
    <row r="80" spans="1:28" ht="15" customHeight="1" x14ac:dyDescent="0.25">
      <c r="A80" s="28">
        <v>1959</v>
      </c>
      <c r="B80" s="28">
        <v>720</v>
      </c>
      <c r="C80" s="25">
        <v>8.7100000000000009</v>
      </c>
      <c r="D80" s="25">
        <v>270.27999999999997</v>
      </c>
      <c r="E80" s="25">
        <v>211.89</v>
      </c>
      <c r="F80" s="25">
        <f t="shared" si="26"/>
        <v>191</v>
      </c>
      <c r="G80" s="25">
        <v>0</v>
      </c>
      <c r="H80" s="25">
        <f t="shared" si="27"/>
        <v>604</v>
      </c>
      <c r="I80" s="25">
        <v>0</v>
      </c>
      <c r="J80" s="29">
        <f t="shared" si="36"/>
        <v>1</v>
      </c>
      <c r="K80" s="29">
        <f t="shared" si="37"/>
        <v>1</v>
      </c>
      <c r="L80" s="29">
        <f t="shared" si="38"/>
        <v>1</v>
      </c>
      <c r="M80" s="29">
        <f t="shared" ca="1" si="28"/>
        <v>0</v>
      </c>
      <c r="N80" s="9"/>
      <c r="O80" s="9"/>
      <c r="P80" s="7"/>
      <c r="Q80" s="7"/>
      <c r="T80" s="20">
        <v>0</v>
      </c>
      <c r="U80" s="31">
        <f t="shared" si="29"/>
        <v>-720</v>
      </c>
      <c r="V80" s="27">
        <f t="shared" si="30"/>
        <v>-720</v>
      </c>
      <c r="W80" s="27"/>
      <c r="X80" s="27">
        <f t="shared" si="31"/>
        <v>791.45614771296687</v>
      </c>
      <c r="Y80" s="27">
        <f t="shared" si="32"/>
        <v>71.456147712966867</v>
      </c>
      <c r="Z80" s="27">
        <f t="shared" si="33"/>
        <v>71</v>
      </c>
      <c r="AA80" s="17">
        <f t="shared" si="34"/>
        <v>71</v>
      </c>
      <c r="AB80" s="24">
        <f t="shared" si="35"/>
        <v>791</v>
      </c>
    </row>
    <row r="81" spans="1:28" ht="15" customHeight="1" x14ac:dyDescent="0.25">
      <c r="A81" s="28">
        <v>2150</v>
      </c>
      <c r="B81" s="28">
        <v>720</v>
      </c>
      <c r="C81" s="25">
        <v>9.5500000000000007</v>
      </c>
      <c r="D81" s="25">
        <v>270.44</v>
      </c>
      <c r="E81" s="25">
        <v>211.89</v>
      </c>
      <c r="F81" s="25">
        <f t="shared" si="26"/>
        <v>191</v>
      </c>
      <c r="G81" s="25">
        <v>0</v>
      </c>
      <c r="H81" s="25">
        <f t="shared" si="27"/>
        <v>906</v>
      </c>
      <c r="I81" s="25">
        <v>0</v>
      </c>
      <c r="J81" s="29">
        <f t="shared" si="36"/>
        <v>1</v>
      </c>
      <c r="K81" s="29">
        <f t="shared" si="37"/>
        <v>1</v>
      </c>
      <c r="L81" s="29">
        <f t="shared" si="38"/>
        <v>1</v>
      </c>
      <c r="M81" s="29">
        <f t="shared" ca="1" si="28"/>
        <v>1</v>
      </c>
      <c r="N81" s="9"/>
      <c r="O81" s="9"/>
      <c r="P81" s="7"/>
      <c r="Q81" s="7"/>
      <c r="T81" s="20">
        <v>0</v>
      </c>
      <c r="U81" s="31">
        <f t="shared" si="29"/>
        <v>-720</v>
      </c>
      <c r="V81" s="27">
        <f t="shared" si="30"/>
        <v>-720</v>
      </c>
      <c r="W81" s="27"/>
      <c r="X81" s="27">
        <f t="shared" si="31"/>
        <v>791.45614771296687</v>
      </c>
      <c r="Y81" s="27">
        <f t="shared" si="32"/>
        <v>71.456147712966867</v>
      </c>
      <c r="Z81" s="27">
        <f t="shared" si="33"/>
        <v>71</v>
      </c>
      <c r="AA81" s="17">
        <f t="shared" si="34"/>
        <v>71</v>
      </c>
      <c r="AB81" s="24">
        <f t="shared" si="35"/>
        <v>791</v>
      </c>
    </row>
    <row r="82" spans="1:28" ht="15" customHeight="1" x14ac:dyDescent="0.25">
      <c r="A82" s="28">
        <v>2340</v>
      </c>
      <c r="B82" s="28">
        <v>760</v>
      </c>
      <c r="C82" s="25">
        <v>10.4</v>
      </c>
      <c r="D82" s="25">
        <v>270.61</v>
      </c>
      <c r="E82" s="25">
        <v>211.95</v>
      </c>
      <c r="F82" s="25">
        <f t="shared" si="26"/>
        <v>192</v>
      </c>
      <c r="G82" s="25">
        <v>0</v>
      </c>
      <c r="H82" s="25">
        <f t="shared" si="27"/>
        <v>1772</v>
      </c>
      <c r="I82" s="25">
        <v>0</v>
      </c>
      <c r="J82" s="29">
        <f t="shared" si="36"/>
        <v>1</v>
      </c>
      <c r="K82" s="29">
        <f t="shared" si="37"/>
        <v>1</v>
      </c>
      <c r="L82" s="29">
        <f t="shared" si="38"/>
        <v>1</v>
      </c>
      <c r="M82" s="29">
        <f t="shared" ca="1" si="28"/>
        <v>0</v>
      </c>
      <c r="N82" s="9"/>
      <c r="O82" s="9"/>
      <c r="P82" s="7"/>
      <c r="Q82" s="7"/>
      <c r="T82" s="20">
        <v>0</v>
      </c>
      <c r="U82" s="31">
        <f t="shared" si="29"/>
        <v>-760</v>
      </c>
      <c r="V82" s="27">
        <f t="shared" si="30"/>
        <v>-760</v>
      </c>
      <c r="W82" s="27"/>
      <c r="X82" s="27">
        <f t="shared" si="31"/>
        <v>835.42593369702058</v>
      </c>
      <c r="Y82" s="27">
        <f t="shared" si="32"/>
        <v>75.425933697020582</v>
      </c>
      <c r="Z82" s="27">
        <f t="shared" si="33"/>
        <v>75</v>
      </c>
      <c r="AA82" s="17">
        <f t="shared" si="34"/>
        <v>75</v>
      </c>
      <c r="AB82" s="24">
        <f t="shared" si="35"/>
        <v>835</v>
      </c>
    </row>
    <row r="83" spans="1:28" ht="15" customHeight="1" x14ac:dyDescent="0.25">
      <c r="A83" s="40">
        <v>2532</v>
      </c>
      <c r="B83" s="28">
        <v>760</v>
      </c>
      <c r="C83" s="25">
        <v>11.25</v>
      </c>
      <c r="D83" s="25">
        <v>270.8</v>
      </c>
      <c r="E83" s="25">
        <v>211.95</v>
      </c>
      <c r="F83" s="39">
        <v>0</v>
      </c>
      <c r="G83" s="39">
        <v>0</v>
      </c>
      <c r="H83" s="39">
        <v>0</v>
      </c>
      <c r="I83" s="39">
        <v>0</v>
      </c>
      <c r="J83" s="29">
        <f t="shared" si="36"/>
        <v>1</v>
      </c>
      <c r="K83" s="29">
        <f t="shared" si="37"/>
        <v>1</v>
      </c>
      <c r="L83" s="29">
        <f t="shared" si="38"/>
        <v>1</v>
      </c>
      <c r="M83" s="29">
        <f t="shared" ca="1" si="28"/>
        <v>1</v>
      </c>
      <c r="N83" s="9"/>
      <c r="O83" s="9"/>
      <c r="P83" s="7"/>
      <c r="Q83" s="7"/>
      <c r="T83" s="20">
        <v>0</v>
      </c>
      <c r="U83" s="31">
        <f t="shared" si="29"/>
        <v>-760</v>
      </c>
      <c r="V83" s="27">
        <f t="shared" si="30"/>
        <v>-760</v>
      </c>
      <c r="W83" s="27"/>
      <c r="X83" s="27">
        <f t="shared" si="31"/>
        <v>835.42593369702058</v>
      </c>
      <c r="Y83" s="27">
        <f t="shared" si="32"/>
        <v>75.425933697020582</v>
      </c>
      <c r="Z83" s="27">
        <f t="shared" si="33"/>
        <v>75</v>
      </c>
      <c r="AA83" s="17">
        <f t="shared" si="34"/>
        <v>75</v>
      </c>
      <c r="AB83" s="24">
        <f t="shared" si="35"/>
        <v>835</v>
      </c>
    </row>
    <row r="84" spans="1:28" ht="15" customHeight="1" x14ac:dyDescent="0.25">
      <c r="A84" s="28">
        <v>2030</v>
      </c>
      <c r="B84" s="28">
        <v>760</v>
      </c>
      <c r="C84" s="25">
        <v>9.02</v>
      </c>
      <c r="D84" s="25">
        <v>270.94</v>
      </c>
      <c r="E84" s="25">
        <v>211.95</v>
      </c>
      <c r="F84" s="25">
        <v>0</v>
      </c>
      <c r="G84" s="25">
        <f t="shared" ref="G84:G115" si="39">($A$83-A84)/(ROW(A84)-ROW($A$83))</f>
        <v>502</v>
      </c>
      <c r="H84" s="25">
        <v>0</v>
      </c>
      <c r="I84" s="25">
        <f t="shared" ref="I84:I115" si="40">($A$83-B84)/(ROW(B84)-ROW($A$83))</f>
        <v>1772</v>
      </c>
      <c r="J84" s="29">
        <f t="shared" si="36"/>
        <v>1</v>
      </c>
      <c r="K84" s="29">
        <f t="shared" si="37"/>
        <v>1</v>
      </c>
      <c r="L84" s="29">
        <f t="shared" si="38"/>
        <v>1</v>
      </c>
      <c r="M84" s="29">
        <f t="shared" ca="1" si="28"/>
        <v>1</v>
      </c>
      <c r="N84" s="9"/>
      <c r="O84" s="9"/>
      <c r="P84" s="7"/>
      <c r="Q84" s="7"/>
      <c r="T84" s="20">
        <v>0</v>
      </c>
      <c r="U84" s="31">
        <f t="shared" si="29"/>
        <v>-760</v>
      </c>
      <c r="V84" s="27">
        <f t="shared" si="30"/>
        <v>-760</v>
      </c>
      <c r="W84" s="27"/>
      <c r="X84" s="27">
        <f t="shared" si="31"/>
        <v>835.42593369702058</v>
      </c>
      <c r="Y84" s="27">
        <f t="shared" si="32"/>
        <v>75.425933697020582</v>
      </c>
      <c r="Z84" s="27">
        <f t="shared" si="33"/>
        <v>75</v>
      </c>
      <c r="AA84" s="17">
        <f t="shared" si="34"/>
        <v>75</v>
      </c>
      <c r="AB84" s="24">
        <f t="shared" si="35"/>
        <v>835</v>
      </c>
    </row>
    <row r="85" spans="1:28" ht="15.75" customHeight="1" x14ac:dyDescent="0.25">
      <c r="A85" s="28">
        <v>1527</v>
      </c>
      <c r="B85" s="28">
        <v>760</v>
      </c>
      <c r="C85" s="25">
        <v>6.79</v>
      </c>
      <c r="D85" s="25">
        <v>271.02</v>
      </c>
      <c r="E85" s="25">
        <v>211.95</v>
      </c>
      <c r="F85" s="25">
        <v>0</v>
      </c>
      <c r="G85" s="25">
        <f t="shared" si="39"/>
        <v>502.5</v>
      </c>
      <c r="H85" s="25">
        <v>0</v>
      </c>
      <c r="I85" s="25">
        <f t="shared" si="40"/>
        <v>886</v>
      </c>
      <c r="J85" s="29">
        <f t="shared" si="36"/>
        <v>1</v>
      </c>
      <c r="K85" s="29">
        <f t="shared" si="37"/>
        <v>1</v>
      </c>
      <c r="L85" s="29">
        <f t="shared" si="38"/>
        <v>1</v>
      </c>
      <c r="M85" s="29">
        <f t="shared" ca="1" si="28"/>
        <v>1</v>
      </c>
      <c r="N85" s="9"/>
      <c r="O85" s="9"/>
      <c r="P85" s="7"/>
      <c r="Q85" s="7"/>
      <c r="T85" s="20">
        <v>0</v>
      </c>
      <c r="U85" s="31">
        <f t="shared" si="29"/>
        <v>-760</v>
      </c>
      <c r="V85" s="27">
        <f t="shared" si="30"/>
        <v>-760</v>
      </c>
      <c r="W85" s="27"/>
      <c r="X85" s="27">
        <f t="shared" si="31"/>
        <v>835.42593369702058</v>
      </c>
      <c r="Y85" s="27">
        <f t="shared" si="32"/>
        <v>75.425933697020582</v>
      </c>
      <c r="Z85" s="27">
        <f t="shared" si="33"/>
        <v>75</v>
      </c>
      <c r="AA85" s="17">
        <f t="shared" si="34"/>
        <v>75</v>
      </c>
      <c r="AB85" s="24">
        <f t="shared" si="35"/>
        <v>835</v>
      </c>
    </row>
    <row r="86" spans="1:28" ht="15" customHeight="1" x14ac:dyDescent="0.25">
      <c r="A86" s="28">
        <v>1024</v>
      </c>
      <c r="B86" s="28">
        <v>760</v>
      </c>
      <c r="C86" s="25">
        <v>4.55</v>
      </c>
      <c r="D86" s="25">
        <v>271.05</v>
      </c>
      <c r="E86" s="25">
        <v>211.95</v>
      </c>
      <c r="F86" s="25">
        <v>0</v>
      </c>
      <c r="G86" s="25">
        <f t="shared" si="39"/>
        <v>502.66666666666669</v>
      </c>
      <c r="H86" s="25">
        <v>0</v>
      </c>
      <c r="I86" s="25">
        <f t="shared" si="40"/>
        <v>590.66666666666663</v>
      </c>
      <c r="J86" s="29">
        <f t="shared" si="36"/>
        <v>1</v>
      </c>
      <c r="K86" s="29">
        <f t="shared" si="37"/>
        <v>1</v>
      </c>
      <c r="L86" s="29">
        <f t="shared" si="38"/>
        <v>1</v>
      </c>
      <c r="M86" s="29">
        <f t="shared" ca="1" si="28"/>
        <v>0</v>
      </c>
      <c r="N86" s="9"/>
      <c r="O86" s="9"/>
      <c r="P86" s="7"/>
      <c r="Q86" s="7"/>
      <c r="T86" s="20">
        <v>0</v>
      </c>
      <c r="U86" s="31">
        <f t="shared" si="29"/>
        <v>-760</v>
      </c>
      <c r="V86" s="27">
        <f t="shared" si="30"/>
        <v>-760</v>
      </c>
      <c r="W86" s="27"/>
      <c r="X86" s="27">
        <f t="shared" si="31"/>
        <v>835.42593369702058</v>
      </c>
      <c r="Y86" s="27">
        <f t="shared" si="32"/>
        <v>75.425933697020582</v>
      </c>
      <c r="Z86" s="27">
        <f t="shared" si="33"/>
        <v>75</v>
      </c>
      <c r="AA86" s="17">
        <f t="shared" si="34"/>
        <v>75</v>
      </c>
      <c r="AB86" s="24">
        <f t="shared" si="35"/>
        <v>835</v>
      </c>
    </row>
    <row r="87" spans="1:28" ht="15" customHeight="1" x14ac:dyDescent="0.25">
      <c r="A87" s="28">
        <v>906</v>
      </c>
      <c r="B87" s="28">
        <v>790</v>
      </c>
      <c r="C87" s="25">
        <v>4.03</v>
      </c>
      <c r="D87" s="25">
        <v>271.06</v>
      </c>
      <c r="E87" s="25">
        <v>211.99</v>
      </c>
      <c r="F87" s="25">
        <v>0</v>
      </c>
      <c r="G87" s="25">
        <f t="shared" si="39"/>
        <v>406.5</v>
      </c>
      <c r="H87" s="25">
        <v>0</v>
      </c>
      <c r="I87" s="25">
        <f t="shared" si="40"/>
        <v>435.5</v>
      </c>
      <c r="J87" s="29">
        <f t="shared" si="36"/>
        <v>1</v>
      </c>
      <c r="K87" s="29">
        <f t="shared" si="37"/>
        <v>1</v>
      </c>
      <c r="L87" s="29">
        <f t="shared" si="38"/>
        <v>1</v>
      </c>
      <c r="M87" s="29">
        <f t="shared" ca="1" si="28"/>
        <v>1</v>
      </c>
      <c r="N87" s="9"/>
      <c r="O87" s="9"/>
      <c r="P87" s="7"/>
      <c r="Q87" s="7"/>
      <c r="T87" s="20">
        <v>0</v>
      </c>
      <c r="U87" s="31">
        <f t="shared" si="29"/>
        <v>-790</v>
      </c>
      <c r="V87" s="27">
        <f t="shared" si="30"/>
        <v>-790</v>
      </c>
      <c r="W87" s="27"/>
      <c r="X87" s="27">
        <f t="shared" si="31"/>
        <v>868.40327318506093</v>
      </c>
      <c r="Y87" s="27">
        <f t="shared" si="32"/>
        <v>78.403273185060925</v>
      </c>
      <c r="Z87" s="27">
        <f t="shared" si="33"/>
        <v>78</v>
      </c>
      <c r="AA87" s="17">
        <f t="shared" si="34"/>
        <v>78</v>
      </c>
      <c r="AB87" s="24">
        <f t="shared" si="35"/>
        <v>868</v>
      </c>
    </row>
    <row r="88" spans="1:28" ht="15" customHeight="1" x14ac:dyDescent="0.25">
      <c r="A88" s="28">
        <v>788</v>
      </c>
      <c r="B88" s="28">
        <v>790</v>
      </c>
      <c r="C88" s="25">
        <v>3.5</v>
      </c>
      <c r="D88" s="25">
        <v>271.06</v>
      </c>
      <c r="E88" s="25">
        <v>211.99</v>
      </c>
      <c r="F88" s="25">
        <v>0</v>
      </c>
      <c r="G88" s="25">
        <f t="shared" si="39"/>
        <v>348.8</v>
      </c>
      <c r="H88" s="25">
        <v>0</v>
      </c>
      <c r="I88" s="25">
        <f t="shared" si="40"/>
        <v>348.4</v>
      </c>
      <c r="J88" s="29">
        <f t="shared" si="36"/>
        <v>1</v>
      </c>
      <c r="K88" s="29">
        <f t="shared" si="37"/>
        <v>1</v>
      </c>
      <c r="L88" s="29">
        <f t="shared" si="38"/>
        <v>1</v>
      </c>
      <c r="M88" s="29">
        <f t="shared" ca="1" si="28"/>
        <v>1</v>
      </c>
      <c r="N88" s="9"/>
      <c r="O88" s="9"/>
      <c r="P88" s="7"/>
      <c r="Q88" s="7"/>
      <c r="T88" s="20">
        <v>0</v>
      </c>
      <c r="U88" s="31">
        <f t="shared" si="29"/>
        <v>-790</v>
      </c>
      <c r="V88" s="27">
        <f t="shared" si="30"/>
        <v>-790</v>
      </c>
      <c r="W88" s="27"/>
      <c r="X88" s="27">
        <f t="shared" si="31"/>
        <v>868.40327318506093</v>
      </c>
      <c r="Y88" s="27">
        <f t="shared" si="32"/>
        <v>78.403273185060925</v>
      </c>
      <c r="Z88" s="27">
        <f t="shared" si="33"/>
        <v>78</v>
      </c>
      <c r="AA88" s="17">
        <f t="shared" si="34"/>
        <v>78</v>
      </c>
      <c r="AB88" s="24">
        <f t="shared" si="35"/>
        <v>868</v>
      </c>
    </row>
    <row r="89" spans="1:28" ht="15" customHeight="1" x14ac:dyDescent="0.25">
      <c r="A89" s="28">
        <v>670</v>
      </c>
      <c r="B89" s="28">
        <v>790</v>
      </c>
      <c r="C89" s="25">
        <v>0</v>
      </c>
      <c r="D89" s="25">
        <v>271.05</v>
      </c>
      <c r="E89" s="25">
        <v>211.99</v>
      </c>
      <c r="F89" s="25">
        <v>0</v>
      </c>
      <c r="G89" s="25">
        <f t="shared" si="39"/>
        <v>310.33333333333331</v>
      </c>
      <c r="H89" s="25">
        <v>0</v>
      </c>
      <c r="I89" s="25">
        <f t="shared" si="40"/>
        <v>290.33333333333331</v>
      </c>
      <c r="J89" s="29">
        <f t="shared" si="36"/>
        <v>1</v>
      </c>
      <c r="K89" s="29">
        <f t="shared" si="37"/>
        <v>1</v>
      </c>
      <c r="L89" s="29">
        <f t="shared" si="38"/>
        <v>1</v>
      </c>
      <c r="M89" s="29">
        <f t="shared" ca="1" si="28"/>
        <v>1</v>
      </c>
      <c r="N89" s="9"/>
      <c r="O89" s="9"/>
      <c r="P89" s="7"/>
      <c r="Q89" s="7"/>
      <c r="T89" s="20">
        <v>0</v>
      </c>
      <c r="U89" s="31">
        <f t="shared" si="29"/>
        <v>-790</v>
      </c>
      <c r="V89" s="27">
        <f t="shared" si="30"/>
        <v>-790</v>
      </c>
      <c r="W89" s="27"/>
      <c r="X89" s="27">
        <f t="shared" si="31"/>
        <v>868.40327318506093</v>
      </c>
      <c r="Y89" s="27">
        <f t="shared" si="32"/>
        <v>78.403273185060925</v>
      </c>
      <c r="Z89" s="27">
        <f t="shared" si="33"/>
        <v>78</v>
      </c>
      <c r="AA89" s="17">
        <f t="shared" si="34"/>
        <v>78</v>
      </c>
      <c r="AB89" s="24">
        <f t="shared" si="35"/>
        <v>868</v>
      </c>
    </row>
    <row r="90" spans="1:28" ht="15" customHeight="1" x14ac:dyDescent="0.25">
      <c r="A90" s="28">
        <v>766</v>
      </c>
      <c r="B90" s="28">
        <v>790</v>
      </c>
      <c r="C90" s="25">
        <v>0</v>
      </c>
      <c r="D90" s="25">
        <v>271.05</v>
      </c>
      <c r="E90" s="25">
        <v>211.99</v>
      </c>
      <c r="F90" s="25">
        <v>0</v>
      </c>
      <c r="G90" s="25">
        <f t="shared" si="39"/>
        <v>252.28571428571428</v>
      </c>
      <c r="H90" s="25">
        <v>0</v>
      </c>
      <c r="I90" s="25">
        <f t="shared" si="40"/>
        <v>248.85714285714286</v>
      </c>
      <c r="J90" s="29">
        <f t="shared" si="36"/>
        <v>1</v>
      </c>
      <c r="K90" s="29">
        <f t="shared" si="37"/>
        <v>1</v>
      </c>
      <c r="L90" s="29">
        <f t="shared" si="38"/>
        <v>1</v>
      </c>
      <c r="M90" s="29">
        <f t="shared" ca="1" si="28"/>
        <v>1</v>
      </c>
      <c r="N90" s="9"/>
      <c r="O90" s="9"/>
      <c r="P90" s="7"/>
      <c r="Q90" s="7"/>
      <c r="T90" s="20">
        <v>0</v>
      </c>
      <c r="U90" s="31">
        <f t="shared" si="29"/>
        <v>-790</v>
      </c>
      <c r="V90" s="27">
        <f t="shared" si="30"/>
        <v>-790</v>
      </c>
      <c r="W90" s="27"/>
      <c r="X90" s="27">
        <f t="shared" si="31"/>
        <v>868.40327318506093</v>
      </c>
      <c r="Y90" s="27">
        <f t="shared" si="32"/>
        <v>78.403273185060925</v>
      </c>
      <c r="Z90" s="27">
        <f t="shared" si="33"/>
        <v>78</v>
      </c>
      <c r="AA90" s="17">
        <f t="shared" si="34"/>
        <v>78</v>
      </c>
      <c r="AB90" s="24">
        <f t="shared" si="35"/>
        <v>868</v>
      </c>
    </row>
    <row r="91" spans="1:28" ht="15" customHeight="1" x14ac:dyDescent="0.25">
      <c r="A91" s="28">
        <v>862</v>
      </c>
      <c r="B91" s="28">
        <v>790</v>
      </c>
      <c r="C91" s="25">
        <v>0</v>
      </c>
      <c r="D91" s="25">
        <v>271.05</v>
      </c>
      <c r="E91" s="25">
        <v>211.99</v>
      </c>
      <c r="F91" s="25">
        <v>0</v>
      </c>
      <c r="G91" s="25">
        <f t="shared" si="39"/>
        <v>208.75</v>
      </c>
      <c r="H91" s="25">
        <v>0</v>
      </c>
      <c r="I91" s="25">
        <f t="shared" si="40"/>
        <v>217.75</v>
      </c>
      <c r="J91" s="29">
        <f t="shared" si="36"/>
        <v>1</v>
      </c>
      <c r="K91" s="29">
        <f t="shared" si="37"/>
        <v>1</v>
      </c>
      <c r="L91" s="29">
        <f t="shared" si="38"/>
        <v>1</v>
      </c>
      <c r="M91" s="29">
        <f t="shared" ca="1" si="28"/>
        <v>1</v>
      </c>
      <c r="N91" s="9"/>
      <c r="O91" s="9"/>
      <c r="P91" s="7"/>
      <c r="Q91" s="7"/>
      <c r="T91" s="20">
        <v>0</v>
      </c>
      <c r="U91" s="31">
        <f t="shared" si="29"/>
        <v>-790</v>
      </c>
      <c r="V91" s="27">
        <f t="shared" si="30"/>
        <v>-790</v>
      </c>
      <c r="W91" s="27"/>
      <c r="X91" s="27">
        <f t="shared" si="31"/>
        <v>868.40327318506093</v>
      </c>
      <c r="Y91" s="27">
        <f t="shared" si="32"/>
        <v>78.403273185060925</v>
      </c>
      <c r="Z91" s="27">
        <f t="shared" si="33"/>
        <v>78</v>
      </c>
      <c r="AA91" s="17">
        <f t="shared" si="34"/>
        <v>78</v>
      </c>
      <c r="AB91" s="24">
        <f t="shared" si="35"/>
        <v>868</v>
      </c>
    </row>
    <row r="92" spans="1:28" ht="15" customHeight="1" x14ac:dyDescent="0.25">
      <c r="A92" s="28">
        <v>958</v>
      </c>
      <c r="B92" s="28">
        <v>830</v>
      </c>
      <c r="C92" s="25">
        <v>4.26</v>
      </c>
      <c r="D92" s="25">
        <v>271.07</v>
      </c>
      <c r="E92" s="25">
        <v>212.03</v>
      </c>
      <c r="F92" s="25">
        <v>0</v>
      </c>
      <c r="G92" s="25">
        <f t="shared" si="39"/>
        <v>174.88888888888889</v>
      </c>
      <c r="H92" s="25">
        <v>0</v>
      </c>
      <c r="I92" s="25">
        <f t="shared" si="40"/>
        <v>189.11111111111111</v>
      </c>
      <c r="J92" s="29">
        <f t="shared" si="36"/>
        <v>1</v>
      </c>
      <c r="K92" s="29">
        <f t="shared" si="37"/>
        <v>1</v>
      </c>
      <c r="L92" s="29">
        <f t="shared" si="38"/>
        <v>1</v>
      </c>
      <c r="M92" s="29">
        <f t="shared" ca="1" si="28"/>
        <v>1</v>
      </c>
      <c r="N92" s="9"/>
      <c r="O92" s="9"/>
      <c r="P92" s="7"/>
      <c r="Q92" s="7"/>
      <c r="T92" s="20">
        <v>0</v>
      </c>
      <c r="U92" s="31">
        <f t="shared" si="29"/>
        <v>-830</v>
      </c>
      <c r="V92" s="27">
        <f t="shared" si="30"/>
        <v>-830</v>
      </c>
      <c r="W92" s="27"/>
      <c r="X92" s="27">
        <f t="shared" si="31"/>
        <v>912.37305916911464</v>
      </c>
      <c r="Y92" s="27">
        <f t="shared" si="32"/>
        <v>82.37305916911464</v>
      </c>
      <c r="Z92" s="27">
        <f t="shared" si="33"/>
        <v>82</v>
      </c>
      <c r="AA92" s="17">
        <f t="shared" si="34"/>
        <v>82</v>
      </c>
      <c r="AB92" s="24">
        <f t="shared" si="35"/>
        <v>912</v>
      </c>
    </row>
    <row r="93" spans="1:28" ht="15" customHeight="1" x14ac:dyDescent="0.25">
      <c r="A93" s="28">
        <v>1154</v>
      </c>
      <c r="B93" s="28">
        <v>830</v>
      </c>
      <c r="C93" s="25">
        <v>5.13</v>
      </c>
      <c r="D93" s="25">
        <v>271.10000000000002</v>
      </c>
      <c r="E93" s="25">
        <v>212.03</v>
      </c>
      <c r="F93" s="25">
        <v>0</v>
      </c>
      <c r="G93" s="25">
        <f t="shared" si="39"/>
        <v>137.80000000000001</v>
      </c>
      <c r="H93" s="25">
        <v>0</v>
      </c>
      <c r="I93" s="25">
        <f t="shared" si="40"/>
        <v>170.2</v>
      </c>
      <c r="J93" s="29">
        <f t="shared" si="36"/>
        <v>1</v>
      </c>
      <c r="K93" s="29">
        <f t="shared" si="37"/>
        <v>1</v>
      </c>
      <c r="L93" s="29">
        <f t="shared" si="38"/>
        <v>1</v>
      </c>
      <c r="M93" s="29">
        <f t="shared" ca="1" si="28"/>
        <v>1</v>
      </c>
      <c r="N93" s="9"/>
      <c r="O93" s="9"/>
      <c r="P93" s="7"/>
      <c r="Q93" s="7"/>
      <c r="T93" s="20">
        <v>0</v>
      </c>
      <c r="U93" s="31">
        <f t="shared" si="29"/>
        <v>-830</v>
      </c>
      <c r="V93" s="27">
        <f t="shared" si="30"/>
        <v>-830</v>
      </c>
      <c r="W93" s="27"/>
      <c r="X93" s="27">
        <f t="shared" si="31"/>
        <v>912.37305916911464</v>
      </c>
      <c r="Y93" s="27">
        <f t="shared" si="32"/>
        <v>82.37305916911464</v>
      </c>
      <c r="Z93" s="27">
        <f t="shared" si="33"/>
        <v>82</v>
      </c>
      <c r="AA93" s="17">
        <f t="shared" si="34"/>
        <v>82</v>
      </c>
      <c r="AB93" s="24">
        <f t="shared" si="35"/>
        <v>912</v>
      </c>
    </row>
    <row r="94" spans="1:28" ht="15" customHeight="1" x14ac:dyDescent="0.25">
      <c r="A94" s="28">
        <v>1348</v>
      </c>
      <c r="B94" s="28">
        <v>830</v>
      </c>
      <c r="C94" s="25">
        <v>5.99</v>
      </c>
      <c r="D94" s="25">
        <v>271.14999999999998</v>
      </c>
      <c r="E94" s="25">
        <v>212.03</v>
      </c>
      <c r="F94" s="25">
        <v>0</v>
      </c>
      <c r="G94" s="25">
        <f t="shared" si="39"/>
        <v>107.63636363636364</v>
      </c>
      <c r="H94" s="25">
        <v>0</v>
      </c>
      <c r="I94" s="25">
        <f t="shared" si="40"/>
        <v>154.72727272727272</v>
      </c>
      <c r="J94" s="29">
        <f t="shared" si="36"/>
        <v>1</v>
      </c>
      <c r="K94" s="29">
        <f t="shared" si="37"/>
        <v>1</v>
      </c>
      <c r="L94" s="29">
        <f t="shared" si="38"/>
        <v>1</v>
      </c>
      <c r="M94" s="29">
        <f t="shared" ca="1" si="28"/>
        <v>1</v>
      </c>
      <c r="N94" s="9"/>
      <c r="O94" s="9"/>
      <c r="P94" s="7"/>
      <c r="Q94" s="7"/>
      <c r="T94" s="20">
        <v>0</v>
      </c>
      <c r="U94" s="31">
        <f t="shared" si="29"/>
        <v>-830</v>
      </c>
      <c r="V94" s="27">
        <f t="shared" si="30"/>
        <v>-830</v>
      </c>
      <c r="W94" s="27"/>
      <c r="X94" s="27">
        <f t="shared" si="31"/>
        <v>912.37305916911464</v>
      </c>
      <c r="Y94" s="27">
        <f t="shared" si="32"/>
        <v>82.37305916911464</v>
      </c>
      <c r="Z94" s="27">
        <f t="shared" si="33"/>
        <v>82</v>
      </c>
      <c r="AA94" s="17">
        <f t="shared" si="34"/>
        <v>82</v>
      </c>
      <c r="AB94" s="24">
        <f t="shared" si="35"/>
        <v>912</v>
      </c>
    </row>
    <row r="95" spans="1:28" ht="15" customHeight="1" x14ac:dyDescent="0.25">
      <c r="A95" s="28">
        <v>1542</v>
      </c>
      <c r="B95" s="28">
        <v>830</v>
      </c>
      <c r="C95" s="25">
        <v>6.85</v>
      </c>
      <c r="D95" s="25">
        <v>271.22000000000003</v>
      </c>
      <c r="E95" s="25">
        <v>212.03</v>
      </c>
      <c r="F95" s="25">
        <v>0</v>
      </c>
      <c r="G95" s="25">
        <f t="shared" si="39"/>
        <v>82.5</v>
      </c>
      <c r="H95" s="25">
        <v>0</v>
      </c>
      <c r="I95" s="25">
        <f t="shared" si="40"/>
        <v>141.83333333333334</v>
      </c>
      <c r="J95" s="29">
        <f t="shared" si="36"/>
        <v>1</v>
      </c>
      <c r="K95" s="29">
        <f t="shared" si="37"/>
        <v>1</v>
      </c>
      <c r="L95" s="29">
        <f t="shared" si="38"/>
        <v>1</v>
      </c>
      <c r="M95" s="29">
        <f t="shared" ca="1" si="28"/>
        <v>1</v>
      </c>
      <c r="N95" s="9"/>
      <c r="O95" s="9"/>
      <c r="P95" s="7"/>
      <c r="Q95" s="7"/>
      <c r="T95" s="20">
        <v>0</v>
      </c>
      <c r="U95" s="31">
        <f t="shared" si="29"/>
        <v>-830</v>
      </c>
      <c r="V95" s="27">
        <f t="shared" si="30"/>
        <v>-830</v>
      </c>
      <c r="W95" s="27"/>
      <c r="X95" s="27">
        <f t="shared" si="31"/>
        <v>912.37305916911464</v>
      </c>
      <c r="Y95" s="27">
        <f t="shared" si="32"/>
        <v>82.37305916911464</v>
      </c>
      <c r="Z95" s="27">
        <f t="shared" si="33"/>
        <v>82</v>
      </c>
      <c r="AA95" s="17">
        <f t="shared" si="34"/>
        <v>82</v>
      </c>
      <c r="AB95" s="24">
        <f t="shared" si="35"/>
        <v>912</v>
      </c>
    </row>
    <row r="96" spans="1:28" ht="15" customHeight="1" x14ac:dyDescent="0.25">
      <c r="A96" s="28">
        <v>1737</v>
      </c>
      <c r="B96" s="28">
        <v>830</v>
      </c>
      <c r="C96" s="25">
        <v>7.72</v>
      </c>
      <c r="D96" s="25">
        <v>271.31</v>
      </c>
      <c r="E96" s="25">
        <v>212.03</v>
      </c>
      <c r="F96" s="25">
        <v>0</v>
      </c>
      <c r="G96" s="25">
        <f t="shared" si="39"/>
        <v>61.153846153846153</v>
      </c>
      <c r="H96" s="25">
        <v>0</v>
      </c>
      <c r="I96" s="25">
        <f t="shared" si="40"/>
        <v>130.92307692307693</v>
      </c>
      <c r="J96" s="29">
        <f t="shared" si="36"/>
        <v>1</v>
      </c>
      <c r="K96" s="29">
        <f t="shared" si="37"/>
        <v>1</v>
      </c>
      <c r="L96" s="29">
        <f t="shared" si="38"/>
        <v>1</v>
      </c>
      <c r="M96" s="29">
        <f t="shared" ca="1" si="28"/>
        <v>1</v>
      </c>
      <c r="N96" s="9"/>
      <c r="O96" s="9"/>
      <c r="P96" s="7"/>
      <c r="Q96" s="7"/>
      <c r="T96" s="20">
        <v>0</v>
      </c>
      <c r="U96" s="31">
        <f t="shared" si="29"/>
        <v>-830</v>
      </c>
      <c r="V96" s="27">
        <f t="shared" si="30"/>
        <v>-830</v>
      </c>
      <c r="W96" s="27"/>
      <c r="X96" s="27">
        <f t="shared" si="31"/>
        <v>912.37305916911464</v>
      </c>
      <c r="Y96" s="27">
        <f t="shared" si="32"/>
        <v>82.37305916911464</v>
      </c>
      <c r="Z96" s="27">
        <f t="shared" si="33"/>
        <v>82</v>
      </c>
      <c r="AA96" s="17">
        <f t="shared" si="34"/>
        <v>82</v>
      </c>
      <c r="AB96" s="24">
        <f t="shared" si="35"/>
        <v>912</v>
      </c>
    </row>
    <row r="97" spans="1:28" ht="15" customHeight="1" x14ac:dyDescent="0.25">
      <c r="A97" s="28">
        <v>1932</v>
      </c>
      <c r="B97" s="28">
        <v>870</v>
      </c>
      <c r="C97" s="25">
        <v>8.59</v>
      </c>
      <c r="D97" s="25">
        <v>271.42</v>
      </c>
      <c r="E97" s="25">
        <v>212.06</v>
      </c>
      <c r="F97" s="25">
        <v>0</v>
      </c>
      <c r="G97" s="25">
        <f t="shared" si="39"/>
        <v>42.857142857142854</v>
      </c>
      <c r="H97" s="25">
        <v>0</v>
      </c>
      <c r="I97" s="25">
        <f t="shared" si="40"/>
        <v>118.71428571428571</v>
      </c>
      <c r="J97" s="29">
        <f t="shared" si="36"/>
        <v>1</v>
      </c>
      <c r="K97" s="29">
        <f t="shared" si="37"/>
        <v>1</v>
      </c>
      <c r="L97" s="29">
        <f t="shared" si="38"/>
        <v>1</v>
      </c>
      <c r="M97" s="29">
        <f t="shared" ca="1" si="28"/>
        <v>0</v>
      </c>
      <c r="N97" s="9"/>
      <c r="O97" s="9"/>
      <c r="P97" s="7"/>
      <c r="Q97" s="7"/>
      <c r="T97" s="20">
        <v>0</v>
      </c>
      <c r="U97" s="31">
        <f t="shared" si="29"/>
        <v>-870</v>
      </c>
      <c r="V97" s="27">
        <f t="shared" si="30"/>
        <v>-870</v>
      </c>
      <c r="W97" s="27"/>
      <c r="X97" s="27">
        <f t="shared" si="31"/>
        <v>956.34284515316835</v>
      </c>
      <c r="Y97" s="27">
        <f t="shared" si="32"/>
        <v>86.342845153168355</v>
      </c>
      <c r="Z97" s="27">
        <f t="shared" si="33"/>
        <v>86</v>
      </c>
      <c r="AA97" s="17">
        <f t="shared" si="34"/>
        <v>86</v>
      </c>
      <c r="AB97" s="24">
        <f t="shared" si="35"/>
        <v>956</v>
      </c>
    </row>
    <row r="98" spans="1:28" ht="15" customHeight="1" x14ac:dyDescent="0.25">
      <c r="A98" s="42">
        <v>2126</v>
      </c>
      <c r="B98" s="40">
        <v>870</v>
      </c>
      <c r="C98" s="25">
        <v>9.4499999999999993</v>
      </c>
      <c r="D98" s="25">
        <v>271.54000000000002</v>
      </c>
      <c r="E98" s="25">
        <v>212.06</v>
      </c>
      <c r="F98" s="25">
        <v>0</v>
      </c>
      <c r="G98" s="25">
        <f t="shared" si="39"/>
        <v>27.066666666666666</v>
      </c>
      <c r="H98" s="25">
        <v>0</v>
      </c>
      <c r="I98" s="25">
        <f t="shared" si="40"/>
        <v>110.8</v>
      </c>
      <c r="J98" s="29">
        <f t="shared" si="36"/>
        <v>1</v>
      </c>
      <c r="K98" s="29">
        <f t="shared" si="37"/>
        <v>1</v>
      </c>
      <c r="L98" s="29">
        <f t="shared" si="38"/>
        <v>1</v>
      </c>
      <c r="M98" s="29">
        <f t="shared" ref="M98:M129" ca="1" si="41">IF(RAND()&lt;0.5,0,1)</f>
        <v>1</v>
      </c>
      <c r="N98" s="9"/>
      <c r="O98" s="9"/>
      <c r="P98" s="7"/>
      <c r="Q98" s="7"/>
      <c r="T98" s="20">
        <v>0</v>
      </c>
      <c r="U98" s="31">
        <f t="shared" ref="U98:U129" si="42">T98-B98</f>
        <v>-870</v>
      </c>
      <c r="V98" s="27">
        <f t="shared" ref="V98:V129" si="43">ROUND(U98,0)</f>
        <v>-870</v>
      </c>
      <c r="W98" s="27"/>
      <c r="X98" s="27">
        <f t="shared" ref="X98:X129" si="44">B98/$W$2*$W$3</f>
        <v>956.34284515316835</v>
      </c>
      <c r="Y98" s="27">
        <f t="shared" ref="Y98:Y129" si="45">X98-B98</f>
        <v>86.342845153168355</v>
      </c>
      <c r="Z98" s="27">
        <f t="shared" ref="Z98:Z129" si="46">ROUND(Y98,0)</f>
        <v>86</v>
      </c>
      <c r="AA98" s="17">
        <f t="shared" ref="AA98:AA129" si="47">IF(V98&gt;=0,V98,Z98)</f>
        <v>86</v>
      </c>
      <c r="AB98" s="24">
        <f t="shared" ref="AB98:AB129" si="48">B98+AA98</f>
        <v>956</v>
      </c>
    </row>
    <row r="99" spans="1:28" ht="15" customHeight="1" x14ac:dyDescent="0.25">
      <c r="A99" s="28">
        <v>1785</v>
      </c>
      <c r="B99" s="28">
        <v>870</v>
      </c>
      <c r="C99" s="25">
        <v>7.93</v>
      </c>
      <c r="D99" s="25">
        <v>271.64</v>
      </c>
      <c r="E99" s="25">
        <v>212.06</v>
      </c>
      <c r="F99" s="25">
        <v>0</v>
      </c>
      <c r="G99" s="25">
        <f t="shared" si="39"/>
        <v>46.6875</v>
      </c>
      <c r="H99" s="25">
        <v>0</v>
      </c>
      <c r="I99" s="25">
        <f t="shared" si="40"/>
        <v>103.875</v>
      </c>
      <c r="J99" s="29">
        <f t="shared" ref="J99:J130" si="49">IF(ABS(B99-B98)&lt;=50,1,0)</f>
        <v>1</v>
      </c>
      <c r="K99" s="29">
        <f t="shared" ref="K99:K130" si="50">IF(ABS((B99-B98))&lt;=50,1,IF((B99-B98)*(1)&gt;=0,1,-1))</f>
        <v>1</v>
      </c>
      <c r="L99" s="29">
        <f t="shared" si="38"/>
        <v>1</v>
      </c>
      <c r="M99" s="29">
        <f t="shared" ca="1" si="41"/>
        <v>1</v>
      </c>
      <c r="N99" s="9"/>
      <c r="O99" s="9"/>
      <c r="P99" s="7"/>
      <c r="Q99" s="7"/>
      <c r="T99" s="20">
        <v>0</v>
      </c>
      <c r="U99" s="31">
        <f t="shared" si="42"/>
        <v>-870</v>
      </c>
      <c r="V99" s="27">
        <f t="shared" si="43"/>
        <v>-870</v>
      </c>
      <c r="W99" s="27"/>
      <c r="X99" s="27">
        <f t="shared" si="44"/>
        <v>956.34284515316835</v>
      </c>
      <c r="Y99" s="27">
        <f t="shared" si="45"/>
        <v>86.342845153168355</v>
      </c>
      <c r="Z99" s="27">
        <f t="shared" si="46"/>
        <v>86</v>
      </c>
      <c r="AA99" s="17">
        <f t="shared" si="47"/>
        <v>86</v>
      </c>
      <c r="AB99" s="24">
        <f t="shared" si="48"/>
        <v>956</v>
      </c>
    </row>
    <row r="100" spans="1:28" ht="15" customHeight="1" x14ac:dyDescent="0.25">
      <c r="A100" s="28">
        <v>1444</v>
      </c>
      <c r="B100" s="28">
        <v>870</v>
      </c>
      <c r="C100" s="25">
        <v>6.42</v>
      </c>
      <c r="D100" s="25">
        <v>271.69</v>
      </c>
      <c r="E100" s="25">
        <v>212.06</v>
      </c>
      <c r="F100" s="25">
        <v>0</v>
      </c>
      <c r="G100" s="25">
        <f t="shared" si="39"/>
        <v>64</v>
      </c>
      <c r="H100" s="25">
        <v>0</v>
      </c>
      <c r="I100" s="25">
        <f t="shared" si="40"/>
        <v>97.764705882352942</v>
      </c>
      <c r="J100" s="29">
        <f t="shared" si="49"/>
        <v>1</v>
      </c>
      <c r="K100" s="29">
        <f t="shared" si="50"/>
        <v>1</v>
      </c>
      <c r="L100" s="29">
        <f t="shared" si="38"/>
        <v>1</v>
      </c>
      <c r="M100" s="29">
        <f t="shared" ca="1" si="41"/>
        <v>0</v>
      </c>
      <c r="N100" s="9"/>
      <c r="O100" s="9"/>
      <c r="P100" s="7"/>
      <c r="Q100" s="7"/>
      <c r="T100" s="20">
        <v>0</v>
      </c>
      <c r="U100" s="31">
        <f t="shared" si="42"/>
        <v>-870</v>
      </c>
      <c r="V100" s="27">
        <f t="shared" si="43"/>
        <v>-870</v>
      </c>
      <c r="W100" s="27"/>
      <c r="X100" s="27">
        <f t="shared" si="44"/>
        <v>956.34284515316835</v>
      </c>
      <c r="Y100" s="27">
        <f t="shared" si="45"/>
        <v>86.342845153168355</v>
      </c>
      <c r="Z100" s="27">
        <f t="shared" si="46"/>
        <v>86</v>
      </c>
      <c r="AA100" s="17">
        <f t="shared" si="47"/>
        <v>86</v>
      </c>
      <c r="AB100" s="24">
        <f t="shared" si="48"/>
        <v>956</v>
      </c>
    </row>
    <row r="101" spans="1:28" ht="15" customHeight="1" x14ac:dyDescent="0.25">
      <c r="A101" s="28">
        <v>1104</v>
      </c>
      <c r="B101" s="28">
        <v>870</v>
      </c>
      <c r="C101" s="25">
        <v>4.91</v>
      </c>
      <c r="D101" s="25">
        <v>271.72000000000003</v>
      </c>
      <c r="E101" s="25">
        <v>212.06</v>
      </c>
      <c r="F101" s="25">
        <v>0</v>
      </c>
      <c r="G101" s="25">
        <f t="shared" si="39"/>
        <v>79.333333333333329</v>
      </c>
      <c r="H101" s="25">
        <v>0</v>
      </c>
      <c r="I101" s="25">
        <f t="shared" si="40"/>
        <v>92.333333333333329</v>
      </c>
      <c r="J101" s="29">
        <f t="shared" si="49"/>
        <v>1</v>
      </c>
      <c r="K101" s="29">
        <f t="shared" si="50"/>
        <v>1</v>
      </c>
      <c r="L101" s="29">
        <f t="shared" si="38"/>
        <v>1</v>
      </c>
      <c r="M101" s="29">
        <f t="shared" ca="1" si="41"/>
        <v>1</v>
      </c>
      <c r="N101" s="9"/>
      <c r="O101" s="9"/>
      <c r="P101" s="7"/>
      <c r="Q101" s="7"/>
      <c r="T101" s="20">
        <v>0</v>
      </c>
      <c r="U101" s="31">
        <f t="shared" si="42"/>
        <v>-870</v>
      </c>
      <c r="V101" s="27">
        <f t="shared" si="43"/>
        <v>-870</v>
      </c>
      <c r="W101" s="27"/>
      <c r="X101" s="27">
        <f t="shared" si="44"/>
        <v>956.34284515316835</v>
      </c>
      <c r="Y101" s="27">
        <f t="shared" si="45"/>
        <v>86.342845153168355</v>
      </c>
      <c r="Z101" s="27">
        <f t="shared" si="46"/>
        <v>86</v>
      </c>
      <c r="AA101" s="17">
        <f t="shared" si="47"/>
        <v>86</v>
      </c>
      <c r="AB101" s="24">
        <f t="shared" si="48"/>
        <v>956</v>
      </c>
    </row>
    <row r="102" spans="1:28" ht="15" customHeight="1" x14ac:dyDescent="0.25">
      <c r="A102" s="28">
        <v>1347</v>
      </c>
      <c r="B102" s="28">
        <v>910</v>
      </c>
      <c r="C102" s="25">
        <v>5.99</v>
      </c>
      <c r="D102" s="25">
        <v>271.76</v>
      </c>
      <c r="E102" s="25">
        <v>212.1</v>
      </c>
      <c r="F102" s="25">
        <v>0</v>
      </c>
      <c r="G102" s="25">
        <f t="shared" si="39"/>
        <v>62.368421052631582</v>
      </c>
      <c r="H102" s="25">
        <v>0</v>
      </c>
      <c r="I102" s="25">
        <f t="shared" si="40"/>
        <v>85.368421052631575</v>
      </c>
      <c r="J102" s="29">
        <f t="shared" si="49"/>
        <v>1</v>
      </c>
      <c r="K102" s="29">
        <f t="shared" si="50"/>
        <v>1</v>
      </c>
      <c r="L102" s="29">
        <f t="shared" si="38"/>
        <v>1</v>
      </c>
      <c r="M102" s="29">
        <f t="shared" ca="1" si="41"/>
        <v>0</v>
      </c>
      <c r="N102" s="9"/>
      <c r="O102" s="9"/>
      <c r="P102" s="7"/>
      <c r="Q102" s="7"/>
      <c r="T102" s="20">
        <v>0</v>
      </c>
      <c r="U102" s="31">
        <f t="shared" si="42"/>
        <v>-910</v>
      </c>
      <c r="V102" s="27">
        <f t="shared" si="43"/>
        <v>-910</v>
      </c>
      <c r="W102" s="27"/>
      <c r="X102" s="27">
        <f t="shared" si="44"/>
        <v>1000.312631137222</v>
      </c>
      <c r="Y102" s="27">
        <f t="shared" si="45"/>
        <v>90.312631137221956</v>
      </c>
      <c r="Z102" s="27">
        <f t="shared" si="46"/>
        <v>90</v>
      </c>
      <c r="AA102" s="17">
        <f t="shared" si="47"/>
        <v>90</v>
      </c>
      <c r="AB102" s="24">
        <f t="shared" si="48"/>
        <v>1000</v>
      </c>
    </row>
    <row r="103" spans="1:28" ht="15" customHeight="1" x14ac:dyDescent="0.25">
      <c r="A103" s="28">
        <v>1590</v>
      </c>
      <c r="B103" s="28">
        <v>910</v>
      </c>
      <c r="C103" s="25">
        <v>7.07</v>
      </c>
      <c r="D103" s="25">
        <v>271.83</v>
      </c>
      <c r="E103" s="25">
        <v>212.1</v>
      </c>
      <c r="F103" s="25">
        <v>0</v>
      </c>
      <c r="G103" s="25">
        <f t="shared" si="39"/>
        <v>47.1</v>
      </c>
      <c r="H103" s="25">
        <v>0</v>
      </c>
      <c r="I103" s="25">
        <f t="shared" si="40"/>
        <v>81.099999999999994</v>
      </c>
      <c r="J103" s="29">
        <f t="shared" si="49"/>
        <v>1</v>
      </c>
      <c r="K103" s="29">
        <f t="shared" si="50"/>
        <v>1</v>
      </c>
      <c r="L103" s="29">
        <f t="shared" ref="L103:L134" si="51">IF(OR(COUNTIF(K99:K103,1)=5,COUNTIF(K99:K103,-1)=5),1,0)</f>
        <v>1</v>
      </c>
      <c r="M103" s="29">
        <f t="shared" ca="1" si="41"/>
        <v>0</v>
      </c>
      <c r="N103" s="9"/>
      <c r="O103" s="9"/>
      <c r="P103" s="7"/>
      <c r="Q103" s="7"/>
      <c r="T103" s="20">
        <v>0</v>
      </c>
      <c r="U103" s="31">
        <f t="shared" si="42"/>
        <v>-910</v>
      </c>
      <c r="V103" s="27">
        <f t="shared" si="43"/>
        <v>-910</v>
      </c>
      <c r="W103" s="27"/>
      <c r="X103" s="27">
        <f t="shared" si="44"/>
        <v>1000.312631137222</v>
      </c>
      <c r="Y103" s="27">
        <f t="shared" si="45"/>
        <v>90.312631137221956</v>
      </c>
      <c r="Z103" s="27">
        <f t="shared" si="46"/>
        <v>90</v>
      </c>
      <c r="AA103" s="17">
        <f t="shared" si="47"/>
        <v>90</v>
      </c>
      <c r="AB103" s="24">
        <f t="shared" si="48"/>
        <v>1000</v>
      </c>
    </row>
    <row r="104" spans="1:28" ht="15" customHeight="1" x14ac:dyDescent="0.25">
      <c r="A104" s="28">
        <v>1833</v>
      </c>
      <c r="B104" s="28">
        <v>910</v>
      </c>
      <c r="C104" s="25">
        <v>8.15</v>
      </c>
      <c r="D104" s="25">
        <v>271.92</v>
      </c>
      <c r="E104" s="25">
        <v>212.1</v>
      </c>
      <c r="F104" s="25">
        <v>0</v>
      </c>
      <c r="G104" s="25">
        <f t="shared" si="39"/>
        <v>33.285714285714285</v>
      </c>
      <c r="H104" s="25">
        <v>0</v>
      </c>
      <c r="I104" s="25">
        <f t="shared" si="40"/>
        <v>77.238095238095241</v>
      </c>
      <c r="J104" s="29">
        <f t="shared" si="49"/>
        <v>1</v>
      </c>
      <c r="K104" s="29">
        <f t="shared" si="50"/>
        <v>1</v>
      </c>
      <c r="L104" s="29">
        <f t="shared" si="51"/>
        <v>1</v>
      </c>
      <c r="M104" s="29">
        <f t="shared" ca="1" si="41"/>
        <v>1</v>
      </c>
      <c r="N104" s="9"/>
      <c r="O104" s="9"/>
      <c r="P104" s="7"/>
      <c r="Q104" s="7"/>
      <c r="T104" s="20">
        <v>0</v>
      </c>
      <c r="U104" s="31">
        <f t="shared" si="42"/>
        <v>-910</v>
      </c>
      <c r="V104" s="27">
        <f t="shared" si="43"/>
        <v>-910</v>
      </c>
      <c r="W104" s="27"/>
      <c r="X104" s="27">
        <f t="shared" si="44"/>
        <v>1000.312631137222</v>
      </c>
      <c r="Y104" s="27">
        <f t="shared" si="45"/>
        <v>90.312631137221956</v>
      </c>
      <c r="Z104" s="27">
        <f t="shared" si="46"/>
        <v>90</v>
      </c>
      <c r="AA104" s="17">
        <f t="shared" si="47"/>
        <v>90</v>
      </c>
      <c r="AB104" s="24">
        <f t="shared" si="48"/>
        <v>1000</v>
      </c>
    </row>
    <row r="105" spans="1:28" ht="15" customHeight="1" x14ac:dyDescent="0.25">
      <c r="A105" s="28">
        <v>1716</v>
      </c>
      <c r="B105" s="28">
        <v>910</v>
      </c>
      <c r="C105" s="25">
        <v>7.63</v>
      </c>
      <c r="D105" s="25">
        <v>272</v>
      </c>
      <c r="E105" s="25">
        <v>212.1</v>
      </c>
      <c r="F105" s="25">
        <v>0</v>
      </c>
      <c r="G105" s="25">
        <f t="shared" si="39"/>
        <v>37.090909090909093</v>
      </c>
      <c r="H105" s="25">
        <v>0</v>
      </c>
      <c r="I105" s="25">
        <f t="shared" si="40"/>
        <v>73.727272727272734</v>
      </c>
      <c r="J105" s="29">
        <f t="shared" si="49"/>
        <v>1</v>
      </c>
      <c r="K105" s="29">
        <f t="shared" si="50"/>
        <v>1</v>
      </c>
      <c r="L105" s="29">
        <f t="shared" si="51"/>
        <v>1</v>
      </c>
      <c r="M105" s="29">
        <f t="shared" ca="1" si="41"/>
        <v>1</v>
      </c>
      <c r="N105" s="9"/>
      <c r="O105" s="9"/>
      <c r="P105" s="7"/>
      <c r="Q105" s="7"/>
      <c r="T105" s="20">
        <v>0</v>
      </c>
      <c r="U105" s="31">
        <f t="shared" si="42"/>
        <v>-910</v>
      </c>
      <c r="V105" s="27">
        <f t="shared" si="43"/>
        <v>-910</v>
      </c>
      <c r="W105" s="27"/>
      <c r="X105" s="27">
        <f t="shared" si="44"/>
        <v>1000.312631137222</v>
      </c>
      <c r="Y105" s="27">
        <f t="shared" si="45"/>
        <v>90.312631137221956</v>
      </c>
      <c r="Z105" s="27">
        <f t="shared" si="46"/>
        <v>90</v>
      </c>
      <c r="AA105" s="17">
        <f t="shared" si="47"/>
        <v>90</v>
      </c>
      <c r="AB105" s="24">
        <f t="shared" si="48"/>
        <v>1000</v>
      </c>
    </row>
    <row r="106" spans="1:28" ht="15" customHeight="1" x14ac:dyDescent="0.25">
      <c r="A106" s="28">
        <v>1599</v>
      </c>
      <c r="B106" s="28">
        <v>910</v>
      </c>
      <c r="C106" s="25">
        <v>7.11</v>
      </c>
      <c r="D106" s="25">
        <v>272.07</v>
      </c>
      <c r="E106" s="25">
        <v>212.1</v>
      </c>
      <c r="F106" s="25">
        <v>0</v>
      </c>
      <c r="G106" s="25">
        <f t="shared" si="39"/>
        <v>40.565217391304351</v>
      </c>
      <c r="H106" s="25">
        <v>0</v>
      </c>
      <c r="I106" s="25">
        <f t="shared" si="40"/>
        <v>70.521739130434781</v>
      </c>
      <c r="J106" s="29">
        <f t="shared" si="49"/>
        <v>1</v>
      </c>
      <c r="K106" s="29">
        <f t="shared" si="50"/>
        <v>1</v>
      </c>
      <c r="L106" s="29">
        <f t="shared" si="51"/>
        <v>1</v>
      </c>
      <c r="M106" s="29">
        <f t="shared" ca="1" si="41"/>
        <v>0</v>
      </c>
      <c r="N106" s="9"/>
      <c r="O106" s="9"/>
      <c r="P106" s="7"/>
      <c r="Q106" s="7"/>
      <c r="T106" s="20">
        <v>0</v>
      </c>
      <c r="U106" s="31">
        <f t="shared" si="42"/>
        <v>-910</v>
      </c>
      <c r="V106" s="27">
        <f t="shared" si="43"/>
        <v>-910</v>
      </c>
      <c r="W106" s="27"/>
      <c r="X106" s="27">
        <f t="shared" si="44"/>
        <v>1000.312631137222</v>
      </c>
      <c r="Y106" s="27">
        <f t="shared" si="45"/>
        <v>90.312631137221956</v>
      </c>
      <c r="Z106" s="27">
        <f t="shared" si="46"/>
        <v>90</v>
      </c>
      <c r="AA106" s="17">
        <f t="shared" si="47"/>
        <v>90</v>
      </c>
      <c r="AB106" s="24">
        <f t="shared" si="48"/>
        <v>1000</v>
      </c>
    </row>
    <row r="107" spans="1:28" ht="15" customHeight="1" x14ac:dyDescent="0.25">
      <c r="A107" s="28">
        <v>1480</v>
      </c>
      <c r="B107" s="28">
        <v>950</v>
      </c>
      <c r="C107" s="25">
        <v>6.58</v>
      </c>
      <c r="D107" s="25">
        <v>272.12</v>
      </c>
      <c r="E107" s="25">
        <v>212.14</v>
      </c>
      <c r="F107" s="25">
        <v>0</v>
      </c>
      <c r="G107" s="25">
        <f t="shared" si="39"/>
        <v>43.833333333333336</v>
      </c>
      <c r="H107" s="25">
        <v>0</v>
      </c>
      <c r="I107" s="25">
        <f t="shared" si="40"/>
        <v>65.916666666666671</v>
      </c>
      <c r="J107" s="29">
        <f t="shared" si="49"/>
        <v>1</v>
      </c>
      <c r="K107" s="29">
        <f t="shared" si="50"/>
        <v>1</v>
      </c>
      <c r="L107" s="29">
        <f t="shared" si="51"/>
        <v>1</v>
      </c>
      <c r="M107" s="29">
        <f t="shared" ca="1" si="41"/>
        <v>1</v>
      </c>
      <c r="N107" s="9"/>
      <c r="O107" s="9"/>
      <c r="P107" s="7"/>
      <c r="Q107" s="7"/>
      <c r="T107" s="20">
        <v>0</v>
      </c>
      <c r="U107" s="31">
        <f t="shared" si="42"/>
        <v>-950</v>
      </c>
      <c r="V107" s="27">
        <f t="shared" si="43"/>
        <v>-950</v>
      </c>
      <c r="W107" s="27"/>
      <c r="X107" s="27">
        <f t="shared" si="44"/>
        <v>1044.2824171212758</v>
      </c>
      <c r="Y107" s="27">
        <f t="shared" si="45"/>
        <v>94.282417121275785</v>
      </c>
      <c r="Z107" s="27">
        <f t="shared" si="46"/>
        <v>94</v>
      </c>
      <c r="AA107" s="17">
        <f t="shared" si="47"/>
        <v>94</v>
      </c>
      <c r="AB107" s="24">
        <f t="shared" si="48"/>
        <v>1044</v>
      </c>
    </row>
    <row r="108" spans="1:28" ht="15" customHeight="1" x14ac:dyDescent="0.25">
      <c r="A108" s="28">
        <v>1299</v>
      </c>
      <c r="B108" s="28">
        <v>950</v>
      </c>
      <c r="C108" s="25">
        <v>5.77</v>
      </c>
      <c r="D108" s="25">
        <v>272.16000000000003</v>
      </c>
      <c r="E108" s="25">
        <v>212.14</v>
      </c>
      <c r="F108" s="25">
        <v>0</v>
      </c>
      <c r="G108" s="25">
        <f t="shared" si="39"/>
        <v>49.32</v>
      </c>
      <c r="H108" s="25">
        <v>0</v>
      </c>
      <c r="I108" s="25">
        <f t="shared" si="40"/>
        <v>63.28</v>
      </c>
      <c r="J108" s="29">
        <f t="shared" si="49"/>
        <v>1</v>
      </c>
      <c r="K108" s="29">
        <f t="shared" si="50"/>
        <v>1</v>
      </c>
      <c r="L108" s="29">
        <f t="shared" si="51"/>
        <v>1</v>
      </c>
      <c r="M108" s="29">
        <f t="shared" ca="1" si="41"/>
        <v>1</v>
      </c>
      <c r="N108" s="9"/>
      <c r="O108" s="9"/>
      <c r="P108" s="7"/>
      <c r="Q108" s="7"/>
      <c r="T108" s="20">
        <v>0</v>
      </c>
      <c r="U108" s="31">
        <f t="shared" si="42"/>
        <v>-950</v>
      </c>
      <c r="V108" s="27">
        <f t="shared" si="43"/>
        <v>-950</v>
      </c>
      <c r="W108" s="27"/>
      <c r="X108" s="27">
        <f t="shared" si="44"/>
        <v>1044.2824171212758</v>
      </c>
      <c r="Y108" s="27">
        <f t="shared" si="45"/>
        <v>94.282417121275785</v>
      </c>
      <c r="Z108" s="27">
        <f t="shared" si="46"/>
        <v>94</v>
      </c>
      <c r="AA108" s="17">
        <f t="shared" si="47"/>
        <v>94</v>
      </c>
      <c r="AB108" s="24">
        <f t="shared" si="48"/>
        <v>1044</v>
      </c>
    </row>
    <row r="109" spans="1:28" ht="15" customHeight="1" x14ac:dyDescent="0.25">
      <c r="A109" s="28">
        <v>1118</v>
      </c>
      <c r="B109" s="28">
        <v>950</v>
      </c>
      <c r="C109" s="25">
        <v>4.97</v>
      </c>
      <c r="D109" s="25">
        <v>272.17</v>
      </c>
      <c r="E109" s="25">
        <v>212.14</v>
      </c>
      <c r="F109" s="25">
        <v>0</v>
      </c>
      <c r="G109" s="25">
        <f t="shared" si="39"/>
        <v>54.384615384615387</v>
      </c>
      <c r="H109" s="25">
        <v>0</v>
      </c>
      <c r="I109" s="25">
        <f t="shared" si="40"/>
        <v>60.846153846153847</v>
      </c>
      <c r="J109" s="29">
        <f t="shared" si="49"/>
        <v>1</v>
      </c>
      <c r="K109" s="29">
        <f t="shared" si="50"/>
        <v>1</v>
      </c>
      <c r="L109" s="29">
        <f t="shared" si="51"/>
        <v>1</v>
      </c>
      <c r="M109" s="29">
        <f t="shared" ca="1" si="41"/>
        <v>0</v>
      </c>
      <c r="N109" s="9"/>
      <c r="O109" s="9"/>
      <c r="P109" s="7"/>
      <c r="Q109" s="7"/>
      <c r="T109" s="20">
        <v>0</v>
      </c>
      <c r="U109" s="31">
        <f t="shared" si="42"/>
        <v>-950</v>
      </c>
      <c r="V109" s="27">
        <f t="shared" si="43"/>
        <v>-950</v>
      </c>
      <c r="W109" s="27"/>
      <c r="X109" s="27">
        <f t="shared" si="44"/>
        <v>1044.2824171212758</v>
      </c>
      <c r="Y109" s="27">
        <f t="shared" si="45"/>
        <v>94.282417121275785</v>
      </c>
      <c r="Z109" s="27">
        <f t="shared" si="46"/>
        <v>94</v>
      </c>
      <c r="AA109" s="17">
        <f t="shared" si="47"/>
        <v>94</v>
      </c>
      <c r="AB109" s="24">
        <f t="shared" si="48"/>
        <v>1044</v>
      </c>
    </row>
    <row r="110" spans="1:28" ht="15" customHeight="1" x14ac:dyDescent="0.25">
      <c r="A110" s="28">
        <v>938</v>
      </c>
      <c r="B110" s="28">
        <v>950</v>
      </c>
      <c r="C110" s="25">
        <v>4.17</v>
      </c>
      <c r="D110" s="25">
        <v>272.17</v>
      </c>
      <c r="E110" s="25">
        <v>212.14</v>
      </c>
      <c r="F110" s="25">
        <v>0</v>
      </c>
      <c r="G110" s="25">
        <f t="shared" si="39"/>
        <v>59.037037037037038</v>
      </c>
      <c r="H110" s="25">
        <v>0</v>
      </c>
      <c r="I110" s="25">
        <f t="shared" si="40"/>
        <v>58.592592592592595</v>
      </c>
      <c r="J110" s="29">
        <f t="shared" si="49"/>
        <v>1</v>
      </c>
      <c r="K110" s="29">
        <f t="shared" si="50"/>
        <v>1</v>
      </c>
      <c r="L110" s="29">
        <f t="shared" si="51"/>
        <v>1</v>
      </c>
      <c r="M110" s="29">
        <f t="shared" ca="1" si="41"/>
        <v>0</v>
      </c>
      <c r="N110" s="7"/>
      <c r="O110" s="7"/>
      <c r="P110" s="7"/>
      <c r="Q110" s="7"/>
      <c r="T110" s="20">
        <v>0</v>
      </c>
      <c r="U110" s="31">
        <f t="shared" si="42"/>
        <v>-950</v>
      </c>
      <c r="V110" s="27">
        <f t="shared" si="43"/>
        <v>-950</v>
      </c>
      <c r="W110" s="27"/>
      <c r="X110" s="27">
        <f t="shared" si="44"/>
        <v>1044.2824171212758</v>
      </c>
      <c r="Y110" s="27">
        <f t="shared" si="45"/>
        <v>94.282417121275785</v>
      </c>
      <c r="Z110" s="27">
        <f t="shared" si="46"/>
        <v>94</v>
      </c>
      <c r="AA110" s="17">
        <f t="shared" si="47"/>
        <v>94</v>
      </c>
      <c r="AB110" s="24">
        <f t="shared" si="48"/>
        <v>1044</v>
      </c>
    </row>
    <row r="111" spans="1:28" ht="15" customHeight="1" x14ac:dyDescent="0.25">
      <c r="A111" s="28">
        <v>1278</v>
      </c>
      <c r="B111" s="28">
        <v>950</v>
      </c>
      <c r="C111" s="25">
        <v>5.68</v>
      </c>
      <c r="D111" s="25">
        <v>272.20999999999998</v>
      </c>
      <c r="E111" s="25">
        <v>212.14</v>
      </c>
      <c r="F111" s="25">
        <v>0</v>
      </c>
      <c r="G111" s="25">
        <f t="shared" si="39"/>
        <v>44.785714285714285</v>
      </c>
      <c r="H111" s="25">
        <v>0</v>
      </c>
      <c r="I111" s="25">
        <f t="shared" si="40"/>
        <v>56.5</v>
      </c>
      <c r="J111" s="29">
        <f t="shared" si="49"/>
        <v>1</v>
      </c>
      <c r="K111" s="29">
        <f t="shared" si="50"/>
        <v>1</v>
      </c>
      <c r="L111" s="29">
        <f t="shared" si="51"/>
        <v>1</v>
      </c>
      <c r="M111" s="29">
        <f t="shared" ca="1" si="41"/>
        <v>1</v>
      </c>
      <c r="N111" s="7"/>
      <c r="O111" s="7"/>
      <c r="P111" s="7"/>
      <c r="Q111" s="7"/>
      <c r="T111" s="20">
        <v>0</v>
      </c>
      <c r="U111" s="31">
        <f t="shared" si="42"/>
        <v>-950</v>
      </c>
      <c r="V111" s="27">
        <f t="shared" si="43"/>
        <v>-950</v>
      </c>
      <c r="W111" s="27"/>
      <c r="X111" s="27">
        <f t="shared" si="44"/>
        <v>1044.2824171212758</v>
      </c>
      <c r="Y111" s="27">
        <f t="shared" si="45"/>
        <v>94.282417121275785</v>
      </c>
      <c r="Z111" s="27">
        <f t="shared" si="46"/>
        <v>94</v>
      </c>
      <c r="AA111" s="17">
        <f t="shared" si="47"/>
        <v>94</v>
      </c>
      <c r="AB111" s="24">
        <f t="shared" si="48"/>
        <v>1044</v>
      </c>
    </row>
    <row r="112" spans="1:28" ht="15" customHeight="1" x14ac:dyDescent="0.25">
      <c r="A112" s="28">
        <v>1618</v>
      </c>
      <c r="B112" s="28">
        <v>990</v>
      </c>
      <c r="C112" s="25">
        <v>7.19</v>
      </c>
      <c r="D112" s="25">
        <v>272.27</v>
      </c>
      <c r="E112" s="25">
        <v>212.17</v>
      </c>
      <c r="F112" s="25">
        <v>0</v>
      </c>
      <c r="G112" s="25">
        <f t="shared" si="39"/>
        <v>31.517241379310345</v>
      </c>
      <c r="H112" s="25">
        <v>0</v>
      </c>
      <c r="I112" s="25">
        <f t="shared" si="40"/>
        <v>53.172413793103445</v>
      </c>
      <c r="J112" s="29">
        <f t="shared" si="49"/>
        <v>1</v>
      </c>
      <c r="K112" s="29">
        <f t="shared" si="50"/>
        <v>1</v>
      </c>
      <c r="L112" s="29">
        <f t="shared" si="51"/>
        <v>1</v>
      </c>
      <c r="M112" s="29">
        <f t="shared" ca="1" si="41"/>
        <v>0</v>
      </c>
      <c r="N112" s="7"/>
      <c r="O112" s="7"/>
      <c r="P112" s="7"/>
      <c r="Q112" s="7"/>
      <c r="T112" s="20">
        <v>0</v>
      </c>
      <c r="U112" s="31">
        <f t="shared" si="42"/>
        <v>-990</v>
      </c>
      <c r="V112" s="27">
        <f t="shared" si="43"/>
        <v>-990</v>
      </c>
      <c r="W112" s="27"/>
      <c r="X112" s="27">
        <f t="shared" si="44"/>
        <v>1088.2522031053295</v>
      </c>
      <c r="Y112" s="27">
        <f t="shared" si="45"/>
        <v>98.2522031053295</v>
      </c>
      <c r="Z112" s="27">
        <f t="shared" si="46"/>
        <v>98</v>
      </c>
      <c r="AA112" s="17">
        <f t="shared" si="47"/>
        <v>98</v>
      </c>
      <c r="AB112" s="24">
        <f t="shared" si="48"/>
        <v>1088</v>
      </c>
    </row>
    <row r="113" spans="1:28" ht="15" customHeight="1" x14ac:dyDescent="0.25">
      <c r="A113" s="28">
        <v>1959</v>
      </c>
      <c r="B113" s="28">
        <v>1649</v>
      </c>
      <c r="C113" s="25">
        <v>8.7100000000000009</v>
      </c>
      <c r="D113" s="25">
        <v>272.3</v>
      </c>
      <c r="E113" s="25">
        <v>212.46</v>
      </c>
      <c r="F113" s="25">
        <v>0</v>
      </c>
      <c r="G113" s="25">
        <f t="shared" si="39"/>
        <v>19.100000000000001</v>
      </c>
      <c r="H113" s="25">
        <v>0</v>
      </c>
      <c r="I113" s="25">
        <f t="shared" si="40"/>
        <v>29.433333333333334</v>
      </c>
      <c r="J113" s="29">
        <f t="shared" si="49"/>
        <v>0</v>
      </c>
      <c r="K113" s="29">
        <f t="shared" si="50"/>
        <v>1</v>
      </c>
      <c r="L113" s="29">
        <f t="shared" si="51"/>
        <v>1</v>
      </c>
      <c r="M113" s="29">
        <f t="shared" ca="1" si="41"/>
        <v>1</v>
      </c>
      <c r="N113" s="7"/>
      <c r="O113" s="7"/>
      <c r="P113" s="7"/>
      <c r="Q113" s="7"/>
      <c r="T113" s="20">
        <v>0</v>
      </c>
      <c r="U113" s="31">
        <f t="shared" si="42"/>
        <v>-1649</v>
      </c>
      <c r="V113" s="27">
        <f t="shared" si="43"/>
        <v>-1649</v>
      </c>
      <c r="W113" s="27"/>
      <c r="X113" s="27">
        <f t="shared" si="44"/>
        <v>1812.6544271926143</v>
      </c>
      <c r="Y113" s="27">
        <f t="shared" si="45"/>
        <v>163.65442719261432</v>
      </c>
      <c r="Z113" s="27">
        <f t="shared" si="46"/>
        <v>164</v>
      </c>
      <c r="AA113" s="17">
        <f t="shared" si="47"/>
        <v>164</v>
      </c>
      <c r="AB113" s="24">
        <f t="shared" si="48"/>
        <v>1813</v>
      </c>
    </row>
    <row r="114" spans="1:28" ht="15" customHeight="1" x14ac:dyDescent="0.25">
      <c r="A114" s="28">
        <v>1521</v>
      </c>
      <c r="B114" s="28">
        <v>1521</v>
      </c>
      <c r="C114" s="25">
        <v>6.76</v>
      </c>
      <c r="D114" s="25">
        <v>272.3</v>
      </c>
      <c r="E114" s="25">
        <v>212.42</v>
      </c>
      <c r="F114" s="25">
        <v>0</v>
      </c>
      <c r="G114" s="25">
        <f t="shared" si="39"/>
        <v>32.612903225806448</v>
      </c>
      <c r="H114" s="25">
        <v>0</v>
      </c>
      <c r="I114" s="25">
        <f t="shared" si="40"/>
        <v>32.612903225806448</v>
      </c>
      <c r="J114" s="29">
        <f t="shared" si="49"/>
        <v>0</v>
      </c>
      <c r="K114" s="29">
        <f t="shared" si="50"/>
        <v>-1</v>
      </c>
      <c r="L114" s="29">
        <f t="shared" si="51"/>
        <v>0</v>
      </c>
      <c r="M114" s="29">
        <f t="shared" ca="1" si="41"/>
        <v>0</v>
      </c>
      <c r="N114" s="7"/>
      <c r="O114" s="7"/>
      <c r="P114" s="7"/>
      <c r="Q114" s="7"/>
      <c r="T114" s="20">
        <v>0</v>
      </c>
      <c r="U114" s="31">
        <f t="shared" si="42"/>
        <v>-1521</v>
      </c>
      <c r="V114" s="27">
        <f t="shared" si="43"/>
        <v>-1521</v>
      </c>
      <c r="W114" s="27"/>
      <c r="X114" s="27">
        <f t="shared" si="44"/>
        <v>1671.9511120436425</v>
      </c>
      <c r="Y114" s="27">
        <f t="shared" si="45"/>
        <v>150.95111204364252</v>
      </c>
      <c r="Z114" s="27">
        <f t="shared" si="46"/>
        <v>151</v>
      </c>
      <c r="AA114" s="17">
        <f t="shared" si="47"/>
        <v>151</v>
      </c>
      <c r="AB114" s="24">
        <f t="shared" si="48"/>
        <v>1672</v>
      </c>
    </row>
    <row r="115" spans="1:28" ht="15" customHeight="1" x14ac:dyDescent="0.25">
      <c r="A115" s="28">
        <v>1083</v>
      </c>
      <c r="B115" s="28">
        <v>1083</v>
      </c>
      <c r="C115" s="25">
        <v>4.8099999999999996</v>
      </c>
      <c r="D115" s="25">
        <v>272.3</v>
      </c>
      <c r="E115" s="25">
        <v>212.26</v>
      </c>
      <c r="F115" s="25">
        <v>0</v>
      </c>
      <c r="G115" s="25">
        <f t="shared" si="39"/>
        <v>45.28125</v>
      </c>
      <c r="H115" s="25">
        <v>0</v>
      </c>
      <c r="I115" s="25">
        <f t="shared" si="40"/>
        <v>45.28125</v>
      </c>
      <c r="J115" s="29">
        <f t="shared" si="49"/>
        <v>0</v>
      </c>
      <c r="K115" s="29">
        <f t="shared" si="50"/>
        <v>-1</v>
      </c>
      <c r="L115" s="29">
        <f t="shared" si="51"/>
        <v>0</v>
      </c>
      <c r="M115" s="29">
        <f t="shared" ca="1" si="41"/>
        <v>1</v>
      </c>
      <c r="N115" s="7"/>
      <c r="O115" s="7"/>
      <c r="P115" s="7"/>
      <c r="Q115" s="7"/>
      <c r="T115" s="20">
        <v>0</v>
      </c>
      <c r="U115" s="31">
        <f t="shared" si="42"/>
        <v>-1083</v>
      </c>
      <c r="V115" s="27">
        <f t="shared" si="43"/>
        <v>-1083</v>
      </c>
      <c r="W115" s="27"/>
      <c r="X115" s="27">
        <f t="shared" si="44"/>
        <v>1190.4819555182544</v>
      </c>
      <c r="Y115" s="27">
        <f t="shared" si="45"/>
        <v>107.48195551825438</v>
      </c>
      <c r="Z115" s="27">
        <f t="shared" si="46"/>
        <v>107</v>
      </c>
      <c r="AA115" s="17">
        <f t="shared" si="47"/>
        <v>107</v>
      </c>
      <c r="AB115" s="24">
        <f t="shared" si="48"/>
        <v>1190</v>
      </c>
    </row>
    <row r="116" spans="1:28" ht="15" customHeight="1" x14ac:dyDescent="0.25">
      <c r="A116" s="28">
        <v>646</v>
      </c>
      <c r="B116" s="28">
        <v>990</v>
      </c>
      <c r="C116" s="25">
        <v>2.87</v>
      </c>
      <c r="D116" s="25">
        <v>272.27</v>
      </c>
      <c r="E116" s="25">
        <v>212.17</v>
      </c>
      <c r="F116" s="25">
        <v>0</v>
      </c>
      <c r="G116" s="25">
        <f t="shared" ref="G116:G147" si="52">($A$83-A116)/(ROW(A116)-ROW($A$83))</f>
        <v>57.151515151515149</v>
      </c>
      <c r="H116" s="25">
        <v>0</v>
      </c>
      <c r="I116" s="25">
        <f t="shared" ref="I116:I147" si="53">($A$83-B116)/(ROW(B116)-ROW($A$83))</f>
        <v>46.727272727272727</v>
      </c>
      <c r="J116" s="29">
        <f t="shared" si="49"/>
        <v>0</v>
      </c>
      <c r="K116" s="29">
        <f t="shared" si="50"/>
        <v>-1</v>
      </c>
      <c r="L116" s="29">
        <f t="shared" si="51"/>
        <v>0</v>
      </c>
      <c r="M116" s="29">
        <f t="shared" ca="1" si="41"/>
        <v>1</v>
      </c>
      <c r="N116" s="7"/>
      <c r="O116" s="7"/>
      <c r="P116" s="7"/>
      <c r="Q116" s="7"/>
      <c r="T116" s="20">
        <v>0</v>
      </c>
      <c r="U116" s="31">
        <f t="shared" si="42"/>
        <v>-990</v>
      </c>
      <c r="V116" s="27">
        <f t="shared" si="43"/>
        <v>-990</v>
      </c>
      <c r="W116" s="27"/>
      <c r="X116" s="27">
        <f t="shared" si="44"/>
        <v>1088.2522031053295</v>
      </c>
      <c r="Y116" s="27">
        <f t="shared" si="45"/>
        <v>98.2522031053295</v>
      </c>
      <c r="Z116" s="27">
        <f t="shared" si="46"/>
        <v>98</v>
      </c>
      <c r="AA116" s="17">
        <f t="shared" si="47"/>
        <v>98</v>
      </c>
      <c r="AB116" s="24">
        <f t="shared" si="48"/>
        <v>1088</v>
      </c>
    </row>
    <row r="117" spans="1:28" ht="15" customHeight="1" x14ac:dyDescent="0.25">
      <c r="A117" s="28">
        <v>812</v>
      </c>
      <c r="B117" s="28">
        <v>1030</v>
      </c>
      <c r="C117" s="25">
        <v>3.61</v>
      </c>
      <c r="D117" s="25">
        <v>272.24</v>
      </c>
      <c r="E117" s="25">
        <v>212.21</v>
      </c>
      <c r="F117" s="25">
        <v>0</v>
      </c>
      <c r="G117" s="25">
        <f t="shared" si="52"/>
        <v>50.588235294117645</v>
      </c>
      <c r="H117" s="25">
        <v>0</v>
      </c>
      <c r="I117" s="25">
        <f t="shared" si="53"/>
        <v>44.176470588235297</v>
      </c>
      <c r="J117" s="29">
        <f t="shared" si="49"/>
        <v>1</v>
      </c>
      <c r="K117" s="29">
        <f t="shared" si="50"/>
        <v>1</v>
      </c>
      <c r="L117" s="29">
        <f t="shared" si="51"/>
        <v>0</v>
      </c>
      <c r="M117" s="29">
        <f t="shared" ca="1" si="41"/>
        <v>0</v>
      </c>
      <c r="N117" s="7"/>
      <c r="O117" s="7"/>
      <c r="P117" s="7"/>
      <c r="Q117" s="7"/>
      <c r="T117" s="20">
        <v>0</v>
      </c>
      <c r="U117" s="31">
        <f t="shared" si="42"/>
        <v>-1030</v>
      </c>
      <c r="V117" s="27">
        <f t="shared" si="43"/>
        <v>-1030</v>
      </c>
      <c r="W117" s="27"/>
      <c r="X117" s="27">
        <f t="shared" si="44"/>
        <v>1132.2219890893832</v>
      </c>
      <c r="Y117" s="27">
        <f t="shared" si="45"/>
        <v>102.22198908938321</v>
      </c>
      <c r="Z117" s="27">
        <f t="shared" si="46"/>
        <v>102</v>
      </c>
      <c r="AA117" s="17">
        <f t="shared" si="47"/>
        <v>102</v>
      </c>
      <c r="AB117" s="24">
        <f t="shared" si="48"/>
        <v>1132</v>
      </c>
    </row>
    <row r="118" spans="1:28" ht="15" customHeight="1" x14ac:dyDescent="0.25">
      <c r="A118" s="28">
        <v>976</v>
      </c>
      <c r="B118" s="28">
        <v>1030</v>
      </c>
      <c r="C118" s="25">
        <v>4.34</v>
      </c>
      <c r="D118" s="25">
        <v>272.24</v>
      </c>
      <c r="E118" s="25">
        <v>212.21</v>
      </c>
      <c r="F118" s="25">
        <v>0</v>
      </c>
      <c r="G118" s="25">
        <f t="shared" si="52"/>
        <v>44.457142857142856</v>
      </c>
      <c r="H118" s="25">
        <v>0</v>
      </c>
      <c r="I118" s="25">
        <f t="shared" si="53"/>
        <v>42.914285714285711</v>
      </c>
      <c r="J118" s="29">
        <f t="shared" si="49"/>
        <v>1</v>
      </c>
      <c r="K118" s="29">
        <f t="shared" si="50"/>
        <v>1</v>
      </c>
      <c r="L118" s="29">
        <f t="shared" si="51"/>
        <v>0</v>
      </c>
      <c r="M118" s="29">
        <f t="shared" ca="1" si="41"/>
        <v>1</v>
      </c>
      <c r="N118" s="7"/>
      <c r="O118" s="7"/>
      <c r="P118" s="7"/>
      <c r="Q118" s="7"/>
      <c r="T118" s="20">
        <v>0</v>
      </c>
      <c r="U118" s="31">
        <f t="shared" si="42"/>
        <v>-1030</v>
      </c>
      <c r="V118" s="27">
        <f t="shared" si="43"/>
        <v>-1030</v>
      </c>
      <c r="W118" s="27"/>
      <c r="X118" s="27">
        <f t="shared" si="44"/>
        <v>1132.2219890893832</v>
      </c>
      <c r="Y118" s="27">
        <f t="shared" si="45"/>
        <v>102.22198908938321</v>
      </c>
      <c r="Z118" s="27">
        <f t="shared" si="46"/>
        <v>102</v>
      </c>
      <c r="AA118" s="17">
        <f t="shared" si="47"/>
        <v>102</v>
      </c>
      <c r="AB118" s="24">
        <f t="shared" si="48"/>
        <v>1132</v>
      </c>
    </row>
    <row r="119" spans="1:28" ht="15" customHeight="1" x14ac:dyDescent="0.25">
      <c r="A119" s="28">
        <v>1142</v>
      </c>
      <c r="B119" s="28">
        <v>1030</v>
      </c>
      <c r="C119" s="25">
        <v>5.07</v>
      </c>
      <c r="D119" s="25">
        <v>272.25</v>
      </c>
      <c r="E119" s="25">
        <v>212.21</v>
      </c>
      <c r="F119" s="25">
        <v>0</v>
      </c>
      <c r="G119" s="25">
        <f t="shared" si="52"/>
        <v>38.611111111111114</v>
      </c>
      <c r="H119" s="25">
        <v>0</v>
      </c>
      <c r="I119" s="25">
        <f t="shared" si="53"/>
        <v>41.722222222222221</v>
      </c>
      <c r="J119" s="29">
        <f t="shared" si="49"/>
        <v>1</v>
      </c>
      <c r="K119" s="29">
        <f t="shared" si="50"/>
        <v>1</v>
      </c>
      <c r="L119" s="29">
        <f t="shared" si="51"/>
        <v>0</v>
      </c>
      <c r="M119" s="29">
        <f t="shared" ca="1" si="41"/>
        <v>0</v>
      </c>
      <c r="N119" s="7"/>
      <c r="O119" s="7"/>
      <c r="P119" s="7"/>
      <c r="Q119" s="7"/>
      <c r="T119" s="20">
        <v>0</v>
      </c>
      <c r="U119" s="31">
        <f t="shared" si="42"/>
        <v>-1030</v>
      </c>
      <c r="V119" s="27">
        <f t="shared" si="43"/>
        <v>-1030</v>
      </c>
      <c r="W119" s="27"/>
      <c r="X119" s="27">
        <f t="shared" si="44"/>
        <v>1132.2219890893832</v>
      </c>
      <c r="Y119" s="27">
        <f t="shared" si="45"/>
        <v>102.22198908938321</v>
      </c>
      <c r="Z119" s="27">
        <f t="shared" si="46"/>
        <v>102</v>
      </c>
      <c r="AA119" s="17">
        <f t="shared" si="47"/>
        <v>102</v>
      </c>
      <c r="AB119" s="24">
        <f t="shared" si="48"/>
        <v>1132</v>
      </c>
    </row>
    <row r="120" spans="1:28" ht="15" customHeight="1" x14ac:dyDescent="0.25">
      <c r="A120" s="28">
        <v>957</v>
      </c>
      <c r="B120" s="28">
        <v>1030</v>
      </c>
      <c r="C120" s="25">
        <v>4.25</v>
      </c>
      <c r="D120" s="25">
        <v>272.24</v>
      </c>
      <c r="E120" s="25">
        <v>212.21</v>
      </c>
      <c r="F120" s="25">
        <v>0</v>
      </c>
      <c r="G120" s="25">
        <f t="shared" si="52"/>
        <v>42.567567567567565</v>
      </c>
      <c r="H120" s="25">
        <v>0</v>
      </c>
      <c r="I120" s="25">
        <f t="shared" si="53"/>
        <v>40.594594594594597</v>
      </c>
      <c r="J120" s="29">
        <f t="shared" si="49"/>
        <v>1</v>
      </c>
      <c r="K120" s="29">
        <f t="shared" si="50"/>
        <v>1</v>
      </c>
      <c r="L120" s="29">
        <f t="shared" si="51"/>
        <v>0</v>
      </c>
      <c r="M120" s="29">
        <f t="shared" ca="1" si="41"/>
        <v>0</v>
      </c>
      <c r="N120" s="7"/>
      <c r="O120" s="7"/>
      <c r="P120" s="7"/>
      <c r="Q120" s="7"/>
      <c r="T120" s="20">
        <v>0</v>
      </c>
      <c r="U120" s="31">
        <f t="shared" si="42"/>
        <v>-1030</v>
      </c>
      <c r="V120" s="27">
        <f t="shared" si="43"/>
        <v>-1030</v>
      </c>
      <c r="W120" s="27"/>
      <c r="X120" s="27">
        <f t="shared" si="44"/>
        <v>1132.2219890893832</v>
      </c>
      <c r="Y120" s="27">
        <f t="shared" si="45"/>
        <v>102.22198908938321</v>
      </c>
      <c r="Z120" s="27">
        <f t="shared" si="46"/>
        <v>102</v>
      </c>
      <c r="AA120" s="17">
        <f t="shared" si="47"/>
        <v>102</v>
      </c>
      <c r="AB120" s="24">
        <f t="shared" si="48"/>
        <v>1132</v>
      </c>
    </row>
    <row r="121" spans="1:28" ht="15" customHeight="1" x14ac:dyDescent="0.25">
      <c r="A121" s="28">
        <v>772</v>
      </c>
      <c r="B121" s="28">
        <v>1030</v>
      </c>
      <c r="C121" s="25">
        <v>3.43</v>
      </c>
      <c r="D121" s="25">
        <v>272.22000000000003</v>
      </c>
      <c r="E121" s="25">
        <v>212.21</v>
      </c>
      <c r="F121" s="25">
        <v>0</v>
      </c>
      <c r="G121" s="25">
        <f t="shared" si="52"/>
        <v>46.315789473684212</v>
      </c>
      <c r="H121" s="25">
        <v>0</v>
      </c>
      <c r="I121" s="25">
        <f t="shared" si="53"/>
        <v>39.526315789473685</v>
      </c>
      <c r="J121" s="29">
        <f t="shared" si="49"/>
        <v>1</v>
      </c>
      <c r="K121" s="29">
        <f t="shared" si="50"/>
        <v>1</v>
      </c>
      <c r="L121" s="29">
        <f t="shared" si="51"/>
        <v>1</v>
      </c>
      <c r="M121" s="29">
        <f t="shared" ca="1" si="41"/>
        <v>0</v>
      </c>
      <c r="N121" s="7"/>
      <c r="O121" s="7"/>
      <c r="P121" s="7"/>
      <c r="Q121" s="7"/>
      <c r="T121" s="20">
        <v>0</v>
      </c>
      <c r="U121" s="31">
        <f t="shared" si="42"/>
        <v>-1030</v>
      </c>
      <c r="V121" s="27">
        <f t="shared" si="43"/>
        <v>-1030</v>
      </c>
      <c r="W121" s="27"/>
      <c r="X121" s="27">
        <f t="shared" si="44"/>
        <v>1132.2219890893832</v>
      </c>
      <c r="Y121" s="27">
        <f t="shared" si="45"/>
        <v>102.22198908938321</v>
      </c>
      <c r="Z121" s="27">
        <f t="shared" si="46"/>
        <v>102</v>
      </c>
      <c r="AA121" s="17">
        <f t="shared" si="47"/>
        <v>102</v>
      </c>
      <c r="AB121" s="24">
        <f t="shared" si="48"/>
        <v>1132</v>
      </c>
    </row>
    <row r="122" spans="1:28" ht="15" customHeight="1" x14ac:dyDescent="0.25">
      <c r="A122" s="28">
        <v>588</v>
      </c>
      <c r="B122" s="28">
        <v>1030</v>
      </c>
      <c r="C122" s="25">
        <v>2.61</v>
      </c>
      <c r="D122" s="25">
        <v>272.17</v>
      </c>
      <c r="E122" s="25">
        <v>212.21</v>
      </c>
      <c r="F122" s="25">
        <v>0</v>
      </c>
      <c r="G122" s="25">
        <f t="shared" si="52"/>
        <v>49.846153846153847</v>
      </c>
      <c r="H122" s="25">
        <v>0</v>
      </c>
      <c r="I122" s="25">
        <f t="shared" si="53"/>
        <v>38.512820512820511</v>
      </c>
      <c r="J122" s="29">
        <f t="shared" si="49"/>
        <v>1</v>
      </c>
      <c r="K122" s="29">
        <f t="shared" si="50"/>
        <v>1</v>
      </c>
      <c r="L122" s="29">
        <f t="shared" si="51"/>
        <v>1</v>
      </c>
      <c r="M122" s="29">
        <f t="shared" ca="1" si="41"/>
        <v>0</v>
      </c>
      <c r="N122" s="7"/>
      <c r="O122" s="7"/>
      <c r="P122" s="7"/>
      <c r="Q122" s="7"/>
      <c r="T122" s="20">
        <v>0</v>
      </c>
      <c r="U122" s="31">
        <f t="shared" si="42"/>
        <v>-1030</v>
      </c>
      <c r="V122" s="27">
        <f t="shared" si="43"/>
        <v>-1030</v>
      </c>
      <c r="W122" s="27"/>
      <c r="X122" s="27">
        <f t="shared" si="44"/>
        <v>1132.2219890893832</v>
      </c>
      <c r="Y122" s="27">
        <f t="shared" si="45"/>
        <v>102.22198908938321</v>
      </c>
      <c r="Z122" s="27">
        <f t="shared" si="46"/>
        <v>102</v>
      </c>
      <c r="AA122" s="17">
        <f t="shared" si="47"/>
        <v>102</v>
      </c>
      <c r="AB122" s="24">
        <f t="shared" si="48"/>
        <v>1132</v>
      </c>
    </row>
    <row r="123" spans="1:28" ht="15" customHeight="1" x14ac:dyDescent="0.25">
      <c r="A123" s="28">
        <v>1026</v>
      </c>
      <c r="B123" s="28">
        <v>1030</v>
      </c>
      <c r="C123" s="25">
        <v>4.5599999999999996</v>
      </c>
      <c r="D123" s="25">
        <v>272.17</v>
      </c>
      <c r="E123" s="25">
        <v>212.21</v>
      </c>
      <c r="F123" s="25">
        <v>0</v>
      </c>
      <c r="G123" s="25">
        <f t="shared" si="52"/>
        <v>37.65</v>
      </c>
      <c r="H123" s="25">
        <v>0</v>
      </c>
      <c r="I123" s="25">
        <f t="shared" si="53"/>
        <v>37.549999999999997</v>
      </c>
      <c r="J123" s="29">
        <f t="shared" si="49"/>
        <v>1</v>
      </c>
      <c r="K123" s="29">
        <f t="shared" si="50"/>
        <v>1</v>
      </c>
      <c r="L123" s="29">
        <f t="shared" si="51"/>
        <v>1</v>
      </c>
      <c r="M123" s="29">
        <f t="shared" ca="1" si="41"/>
        <v>0</v>
      </c>
      <c r="N123" s="7"/>
      <c r="O123" s="7"/>
      <c r="P123" s="7"/>
      <c r="Q123" s="7"/>
      <c r="T123" s="20">
        <v>0</v>
      </c>
      <c r="U123" s="31">
        <f t="shared" si="42"/>
        <v>-1030</v>
      </c>
      <c r="V123" s="27">
        <f t="shared" si="43"/>
        <v>-1030</v>
      </c>
      <c r="W123" s="27"/>
      <c r="X123" s="27">
        <f t="shared" si="44"/>
        <v>1132.2219890893832</v>
      </c>
      <c r="Y123" s="27">
        <f t="shared" si="45"/>
        <v>102.22198908938321</v>
      </c>
      <c r="Z123" s="27">
        <f t="shared" si="46"/>
        <v>102</v>
      </c>
      <c r="AA123" s="17">
        <f t="shared" si="47"/>
        <v>102</v>
      </c>
      <c r="AB123" s="24">
        <f t="shared" si="48"/>
        <v>1132</v>
      </c>
    </row>
    <row r="124" spans="1:28" ht="15" customHeight="1" x14ac:dyDescent="0.25">
      <c r="A124" s="28">
        <v>1464</v>
      </c>
      <c r="B124" s="28">
        <v>1030</v>
      </c>
      <c r="C124" s="25">
        <v>6.51</v>
      </c>
      <c r="D124" s="25">
        <v>272.22000000000003</v>
      </c>
      <c r="E124" s="25">
        <v>212.21</v>
      </c>
      <c r="F124" s="25">
        <v>0</v>
      </c>
      <c r="G124" s="25">
        <f t="shared" si="52"/>
        <v>26.048780487804876</v>
      </c>
      <c r="H124" s="25">
        <v>0</v>
      </c>
      <c r="I124" s="25">
        <f t="shared" si="53"/>
        <v>36.634146341463413</v>
      </c>
      <c r="J124" s="29">
        <f t="shared" si="49"/>
        <v>1</v>
      </c>
      <c r="K124" s="29">
        <f t="shared" si="50"/>
        <v>1</v>
      </c>
      <c r="L124" s="29">
        <f t="shared" si="51"/>
        <v>1</v>
      </c>
      <c r="M124" s="29">
        <f t="shared" ca="1" si="41"/>
        <v>0</v>
      </c>
      <c r="N124" s="7"/>
      <c r="O124" s="7"/>
      <c r="P124" s="7"/>
      <c r="Q124" s="7"/>
      <c r="T124" s="20">
        <v>0</v>
      </c>
      <c r="U124" s="31">
        <f t="shared" si="42"/>
        <v>-1030</v>
      </c>
      <c r="V124" s="27">
        <f t="shared" si="43"/>
        <v>-1030</v>
      </c>
      <c r="W124" s="27"/>
      <c r="X124" s="27">
        <f t="shared" si="44"/>
        <v>1132.2219890893832</v>
      </c>
      <c r="Y124" s="27">
        <f t="shared" si="45"/>
        <v>102.22198908938321</v>
      </c>
      <c r="Z124" s="27">
        <f t="shared" si="46"/>
        <v>102</v>
      </c>
      <c r="AA124" s="17">
        <f t="shared" si="47"/>
        <v>102</v>
      </c>
      <c r="AB124" s="24">
        <f t="shared" si="48"/>
        <v>1132</v>
      </c>
    </row>
    <row r="125" spans="1:28" ht="15" customHeight="1" x14ac:dyDescent="0.25">
      <c r="A125" s="28">
        <v>1900</v>
      </c>
      <c r="B125" s="28">
        <v>1053</v>
      </c>
      <c r="C125" s="25">
        <v>8.4499999999999993</v>
      </c>
      <c r="D125" s="25">
        <v>272.3</v>
      </c>
      <c r="E125" s="25">
        <v>212.23</v>
      </c>
      <c r="F125" s="25">
        <v>0</v>
      </c>
      <c r="G125" s="25">
        <f t="shared" si="52"/>
        <v>15.047619047619047</v>
      </c>
      <c r="H125" s="25">
        <v>0</v>
      </c>
      <c r="I125" s="25">
        <f t="shared" si="53"/>
        <v>35.214285714285715</v>
      </c>
      <c r="J125" s="29">
        <f t="shared" si="49"/>
        <v>1</v>
      </c>
      <c r="K125" s="29">
        <f t="shared" si="50"/>
        <v>1</v>
      </c>
      <c r="L125" s="29">
        <f t="shared" si="51"/>
        <v>1</v>
      </c>
      <c r="M125" s="29">
        <f t="shared" ca="1" si="41"/>
        <v>1</v>
      </c>
      <c r="N125" s="7"/>
      <c r="O125" s="7"/>
      <c r="P125" s="7"/>
      <c r="Q125" s="7"/>
      <c r="T125" s="20">
        <v>0</v>
      </c>
      <c r="U125" s="31">
        <f t="shared" si="42"/>
        <v>-1053</v>
      </c>
      <c r="V125" s="27">
        <f t="shared" si="43"/>
        <v>-1053</v>
      </c>
      <c r="W125" s="27"/>
      <c r="X125" s="27">
        <f t="shared" si="44"/>
        <v>1157.504616030214</v>
      </c>
      <c r="Y125" s="27">
        <f t="shared" si="45"/>
        <v>104.50461603021404</v>
      </c>
      <c r="Z125" s="27">
        <f t="shared" si="46"/>
        <v>105</v>
      </c>
      <c r="AA125" s="17">
        <f t="shared" si="47"/>
        <v>105</v>
      </c>
      <c r="AB125" s="24">
        <f t="shared" si="48"/>
        <v>1158</v>
      </c>
    </row>
    <row r="126" spans="1:28" ht="15" customHeight="1" x14ac:dyDescent="0.25">
      <c r="A126" s="28">
        <v>1479</v>
      </c>
      <c r="B126" s="28">
        <v>1479</v>
      </c>
      <c r="C126" s="25">
        <v>6.57</v>
      </c>
      <c r="D126" s="25">
        <v>272.3</v>
      </c>
      <c r="E126" s="25">
        <v>212.41</v>
      </c>
      <c r="F126" s="25">
        <v>0</v>
      </c>
      <c r="G126" s="25">
        <f t="shared" si="52"/>
        <v>24.488372093023255</v>
      </c>
      <c r="H126" s="25">
        <v>0</v>
      </c>
      <c r="I126" s="25">
        <f t="shared" si="53"/>
        <v>24.488372093023255</v>
      </c>
      <c r="J126" s="29">
        <f t="shared" si="49"/>
        <v>0</v>
      </c>
      <c r="K126" s="29">
        <f t="shared" si="50"/>
        <v>1</v>
      </c>
      <c r="L126" s="29">
        <f t="shared" si="51"/>
        <v>1</v>
      </c>
      <c r="M126" s="29">
        <f t="shared" ca="1" si="41"/>
        <v>0</v>
      </c>
      <c r="N126" s="7"/>
      <c r="O126" s="7"/>
      <c r="P126" s="7"/>
      <c r="Q126" s="7"/>
      <c r="T126" s="20">
        <v>0</v>
      </c>
      <c r="U126" s="31">
        <f t="shared" si="42"/>
        <v>-1479</v>
      </c>
      <c r="V126" s="27">
        <f t="shared" si="43"/>
        <v>-1479</v>
      </c>
      <c r="W126" s="27"/>
      <c r="X126" s="27">
        <f t="shared" si="44"/>
        <v>1625.7828367603863</v>
      </c>
      <c r="Y126" s="27">
        <f t="shared" si="45"/>
        <v>146.78283676038632</v>
      </c>
      <c r="Z126" s="27">
        <f t="shared" si="46"/>
        <v>147</v>
      </c>
      <c r="AA126" s="17">
        <f t="shared" si="47"/>
        <v>147</v>
      </c>
      <c r="AB126" s="24">
        <f t="shared" si="48"/>
        <v>1626</v>
      </c>
    </row>
    <row r="127" spans="1:28" ht="15" customHeight="1" x14ac:dyDescent="0.25">
      <c r="A127" s="28">
        <v>1058</v>
      </c>
      <c r="B127" s="28">
        <v>1058</v>
      </c>
      <c r="C127" s="25">
        <v>4.7</v>
      </c>
      <c r="D127" s="25">
        <v>272.3</v>
      </c>
      <c r="E127" s="25">
        <v>212.23</v>
      </c>
      <c r="F127" s="25">
        <v>0</v>
      </c>
      <c r="G127" s="25">
        <f t="shared" si="52"/>
        <v>33.5</v>
      </c>
      <c r="H127" s="25">
        <v>0</v>
      </c>
      <c r="I127" s="25">
        <f t="shared" si="53"/>
        <v>33.5</v>
      </c>
      <c r="J127" s="29">
        <f t="shared" si="49"/>
        <v>0</v>
      </c>
      <c r="K127" s="29">
        <f t="shared" si="50"/>
        <v>-1</v>
      </c>
      <c r="L127" s="29">
        <f t="shared" si="51"/>
        <v>0</v>
      </c>
      <c r="M127" s="29">
        <f t="shared" ca="1" si="41"/>
        <v>0</v>
      </c>
      <c r="N127" s="7"/>
      <c r="O127" s="7"/>
      <c r="P127" s="7"/>
      <c r="Q127" s="7"/>
      <c r="T127" s="20">
        <v>0</v>
      </c>
      <c r="U127" s="31">
        <f t="shared" si="42"/>
        <v>-1058</v>
      </c>
      <c r="V127" s="27">
        <f t="shared" si="43"/>
        <v>-1058</v>
      </c>
      <c r="W127" s="27"/>
      <c r="X127" s="27">
        <f t="shared" si="44"/>
        <v>1163.0008392782206</v>
      </c>
      <c r="Y127" s="27">
        <f t="shared" si="45"/>
        <v>105.00083927822061</v>
      </c>
      <c r="Z127" s="27">
        <f t="shared" si="46"/>
        <v>105</v>
      </c>
      <c r="AA127" s="17">
        <f t="shared" si="47"/>
        <v>105</v>
      </c>
      <c r="AB127" s="24">
        <f t="shared" si="48"/>
        <v>1163</v>
      </c>
    </row>
    <row r="128" spans="1:28" ht="15" customHeight="1" x14ac:dyDescent="0.25">
      <c r="A128" s="28">
        <v>636</v>
      </c>
      <c r="B128" s="28">
        <v>1030</v>
      </c>
      <c r="C128" s="25">
        <v>2.83</v>
      </c>
      <c r="D128" s="25">
        <v>272.26</v>
      </c>
      <c r="E128" s="25">
        <v>212.21</v>
      </c>
      <c r="F128" s="25">
        <v>0</v>
      </c>
      <c r="G128" s="25">
        <f t="shared" si="52"/>
        <v>42.133333333333333</v>
      </c>
      <c r="H128" s="25">
        <v>0</v>
      </c>
      <c r="I128" s="25">
        <f t="shared" si="53"/>
        <v>33.37777777777778</v>
      </c>
      <c r="J128" s="29">
        <f t="shared" si="49"/>
        <v>1</v>
      </c>
      <c r="K128" s="29">
        <f t="shared" si="50"/>
        <v>1</v>
      </c>
      <c r="L128" s="29">
        <f t="shared" si="51"/>
        <v>0</v>
      </c>
      <c r="M128" s="29">
        <f t="shared" ca="1" si="41"/>
        <v>1</v>
      </c>
      <c r="N128" s="7"/>
      <c r="O128" s="7"/>
      <c r="P128" s="7"/>
      <c r="Q128" s="7"/>
      <c r="T128" s="20">
        <v>0</v>
      </c>
      <c r="U128" s="31">
        <f t="shared" si="42"/>
        <v>-1030</v>
      </c>
      <c r="V128" s="27">
        <f t="shared" si="43"/>
        <v>-1030</v>
      </c>
      <c r="W128" s="27"/>
      <c r="X128" s="27">
        <f t="shared" si="44"/>
        <v>1132.2219890893832</v>
      </c>
      <c r="Y128" s="27">
        <f t="shared" si="45"/>
        <v>102.22198908938321</v>
      </c>
      <c r="Z128" s="27">
        <f t="shared" si="46"/>
        <v>102</v>
      </c>
      <c r="AA128" s="17">
        <f t="shared" si="47"/>
        <v>102</v>
      </c>
      <c r="AB128" s="24">
        <f t="shared" si="48"/>
        <v>1132</v>
      </c>
    </row>
    <row r="129" spans="1:28" ht="15" customHeight="1" x14ac:dyDescent="0.25">
      <c r="A129" s="28">
        <v>669</v>
      </c>
      <c r="B129" s="28">
        <v>1030</v>
      </c>
      <c r="C129" s="25">
        <v>2.97</v>
      </c>
      <c r="D129" s="25">
        <v>272.22000000000003</v>
      </c>
      <c r="E129" s="25">
        <v>212.21</v>
      </c>
      <c r="F129" s="25">
        <v>0</v>
      </c>
      <c r="G129" s="25">
        <f t="shared" si="52"/>
        <v>40.5</v>
      </c>
      <c r="H129" s="25">
        <v>0</v>
      </c>
      <c r="I129" s="25">
        <f t="shared" si="53"/>
        <v>32.652173913043477</v>
      </c>
      <c r="J129" s="29">
        <f t="shared" si="49"/>
        <v>1</v>
      </c>
      <c r="K129" s="29">
        <f t="shared" si="50"/>
        <v>1</v>
      </c>
      <c r="L129" s="29">
        <f t="shared" si="51"/>
        <v>0</v>
      </c>
      <c r="M129" s="29">
        <f t="shared" ca="1" si="41"/>
        <v>0</v>
      </c>
      <c r="N129" s="7"/>
      <c r="O129" s="7"/>
      <c r="P129" s="7"/>
      <c r="Q129" s="7"/>
      <c r="T129" s="20">
        <v>0</v>
      </c>
      <c r="U129" s="31">
        <f t="shared" si="42"/>
        <v>-1030</v>
      </c>
      <c r="V129" s="27">
        <f t="shared" si="43"/>
        <v>-1030</v>
      </c>
      <c r="W129" s="27"/>
      <c r="X129" s="27">
        <f t="shared" si="44"/>
        <v>1132.2219890893832</v>
      </c>
      <c r="Y129" s="27">
        <f t="shared" si="45"/>
        <v>102.22198908938321</v>
      </c>
      <c r="Z129" s="27">
        <f t="shared" si="46"/>
        <v>102</v>
      </c>
      <c r="AA129" s="17">
        <f t="shared" si="47"/>
        <v>102</v>
      </c>
      <c r="AB129" s="24">
        <f t="shared" si="48"/>
        <v>1132</v>
      </c>
    </row>
    <row r="130" spans="1:28" ht="15" customHeight="1" x14ac:dyDescent="0.25">
      <c r="A130" s="28">
        <v>702</v>
      </c>
      <c r="B130" s="28">
        <v>1030</v>
      </c>
      <c r="C130" s="25">
        <v>3.12</v>
      </c>
      <c r="D130" s="25">
        <v>272.19</v>
      </c>
      <c r="E130" s="25">
        <v>212.21</v>
      </c>
      <c r="F130" s="25">
        <v>0</v>
      </c>
      <c r="G130" s="25">
        <f t="shared" si="52"/>
        <v>38.936170212765958</v>
      </c>
      <c r="H130" s="25">
        <v>0</v>
      </c>
      <c r="I130" s="25">
        <f t="shared" si="53"/>
        <v>31.957446808510639</v>
      </c>
      <c r="J130" s="29">
        <f t="shared" si="49"/>
        <v>1</v>
      </c>
      <c r="K130" s="29">
        <f t="shared" si="50"/>
        <v>1</v>
      </c>
      <c r="L130" s="29">
        <f t="shared" si="51"/>
        <v>0</v>
      </c>
      <c r="M130" s="29">
        <f t="shared" ref="M130:M161" ca="1" si="54">IF(RAND()&lt;0.5,0,1)</f>
        <v>1</v>
      </c>
      <c r="N130" s="7"/>
      <c r="O130" s="7"/>
      <c r="P130" s="7"/>
      <c r="Q130" s="7"/>
      <c r="T130" s="20">
        <v>0</v>
      </c>
      <c r="U130" s="31">
        <f t="shared" ref="U130:U161" si="55">T130-B130</f>
        <v>-1030</v>
      </c>
      <c r="V130" s="27">
        <f t="shared" ref="V130:V161" si="56">ROUND(U130,0)</f>
        <v>-1030</v>
      </c>
      <c r="W130" s="27"/>
      <c r="X130" s="27">
        <f t="shared" ref="X130:X161" si="57">B130/$W$2*$W$3</f>
        <v>1132.2219890893832</v>
      </c>
      <c r="Y130" s="27">
        <f t="shared" ref="Y130:Y161" si="58">X130-B130</f>
        <v>102.22198908938321</v>
      </c>
      <c r="Z130" s="27">
        <f t="shared" ref="Z130:Z161" si="59">ROUND(Y130,0)</f>
        <v>102</v>
      </c>
      <c r="AA130" s="17">
        <f t="shared" ref="AA130:AA161" si="60">IF(V130&gt;=0,V130,Z130)</f>
        <v>102</v>
      </c>
      <c r="AB130" s="24">
        <f t="shared" ref="AB130:AB161" si="61">B130+AA130</f>
        <v>1132</v>
      </c>
    </row>
    <row r="131" spans="1:28" ht="15" customHeight="1" x14ac:dyDescent="0.25">
      <c r="A131" s="28">
        <v>734</v>
      </c>
      <c r="B131" s="28">
        <v>1030</v>
      </c>
      <c r="C131" s="25">
        <v>3.26</v>
      </c>
      <c r="D131" s="25">
        <v>272.16000000000003</v>
      </c>
      <c r="E131" s="25">
        <v>212.21</v>
      </c>
      <c r="F131" s="25">
        <v>0</v>
      </c>
      <c r="G131" s="25">
        <f t="shared" si="52"/>
        <v>37.458333333333336</v>
      </c>
      <c r="H131" s="25">
        <v>0</v>
      </c>
      <c r="I131" s="25">
        <f t="shared" si="53"/>
        <v>31.291666666666668</v>
      </c>
      <c r="J131" s="29">
        <f t="shared" ref="J131:J167" si="62">IF(ABS(B131-B130)&lt;=50,1,0)</f>
        <v>1</v>
      </c>
      <c r="K131" s="29">
        <f t="shared" ref="K131:K167" si="63">IF(ABS((B131-B130))&lt;=50,1,IF((B131-B130)*(1)&gt;=0,1,-1))</f>
        <v>1</v>
      </c>
      <c r="L131" s="29">
        <f t="shared" si="51"/>
        <v>0</v>
      </c>
      <c r="M131" s="29">
        <f t="shared" ca="1" si="54"/>
        <v>0</v>
      </c>
      <c r="N131" s="7"/>
      <c r="O131" s="7"/>
      <c r="P131" s="7"/>
      <c r="Q131" s="7"/>
      <c r="T131" s="20">
        <v>0</v>
      </c>
      <c r="U131" s="31">
        <f t="shared" si="55"/>
        <v>-1030</v>
      </c>
      <c r="V131" s="27">
        <f t="shared" si="56"/>
        <v>-1030</v>
      </c>
      <c r="W131" s="27"/>
      <c r="X131" s="27">
        <f t="shared" si="57"/>
        <v>1132.2219890893832</v>
      </c>
      <c r="Y131" s="27">
        <f t="shared" si="58"/>
        <v>102.22198908938321</v>
      </c>
      <c r="Z131" s="27">
        <f t="shared" si="59"/>
        <v>102</v>
      </c>
      <c r="AA131" s="17">
        <f t="shared" si="60"/>
        <v>102</v>
      </c>
      <c r="AB131" s="24">
        <f t="shared" si="61"/>
        <v>1132</v>
      </c>
    </row>
    <row r="132" spans="1:28" ht="15" customHeight="1" x14ac:dyDescent="0.25">
      <c r="A132" s="28">
        <v>588</v>
      </c>
      <c r="B132" s="28">
        <v>1030</v>
      </c>
      <c r="C132" s="25">
        <v>2.61</v>
      </c>
      <c r="D132" s="25">
        <v>272.12</v>
      </c>
      <c r="E132" s="25">
        <v>212.21</v>
      </c>
      <c r="F132" s="25">
        <v>0</v>
      </c>
      <c r="G132" s="25">
        <f t="shared" si="52"/>
        <v>39.673469387755105</v>
      </c>
      <c r="H132" s="25">
        <v>0</v>
      </c>
      <c r="I132" s="25">
        <f t="shared" si="53"/>
        <v>30.653061224489797</v>
      </c>
      <c r="J132" s="29">
        <f t="shared" si="62"/>
        <v>1</v>
      </c>
      <c r="K132" s="29">
        <f t="shared" si="63"/>
        <v>1</v>
      </c>
      <c r="L132" s="29">
        <f t="shared" si="51"/>
        <v>1</v>
      </c>
      <c r="M132" s="29">
        <f t="shared" ca="1" si="54"/>
        <v>1</v>
      </c>
      <c r="N132" s="7"/>
      <c r="O132" s="7"/>
      <c r="P132" s="7"/>
      <c r="Q132" s="7"/>
      <c r="T132" s="20">
        <v>0</v>
      </c>
      <c r="U132" s="31">
        <f t="shared" si="55"/>
        <v>-1030</v>
      </c>
      <c r="V132" s="27">
        <f t="shared" si="56"/>
        <v>-1030</v>
      </c>
      <c r="W132" s="27"/>
      <c r="X132" s="27">
        <f t="shared" si="57"/>
        <v>1132.2219890893832</v>
      </c>
      <c r="Y132" s="27">
        <f t="shared" si="58"/>
        <v>102.22198908938321</v>
      </c>
      <c r="Z132" s="27">
        <f t="shared" si="59"/>
        <v>102</v>
      </c>
      <c r="AA132" s="17">
        <f t="shared" si="60"/>
        <v>102</v>
      </c>
      <c r="AB132" s="24">
        <f t="shared" si="61"/>
        <v>1132</v>
      </c>
    </row>
    <row r="133" spans="1:28" ht="15" customHeight="1" x14ac:dyDescent="0.25">
      <c r="A133" s="28">
        <v>442</v>
      </c>
      <c r="B133" s="28">
        <v>1030</v>
      </c>
      <c r="C133" s="25">
        <v>0</v>
      </c>
      <c r="D133" s="25">
        <v>272.06</v>
      </c>
      <c r="E133" s="25">
        <v>212.21</v>
      </c>
      <c r="F133" s="25">
        <v>0</v>
      </c>
      <c r="G133" s="25">
        <f t="shared" si="52"/>
        <v>41.8</v>
      </c>
      <c r="H133" s="25">
        <v>0</v>
      </c>
      <c r="I133" s="25">
        <f t="shared" si="53"/>
        <v>30.04</v>
      </c>
      <c r="J133" s="29">
        <f t="shared" si="62"/>
        <v>1</v>
      </c>
      <c r="K133" s="29">
        <f t="shared" si="63"/>
        <v>1</v>
      </c>
      <c r="L133" s="29">
        <f t="shared" si="51"/>
        <v>1</v>
      </c>
      <c r="M133" s="29">
        <f t="shared" ca="1" si="54"/>
        <v>0</v>
      </c>
      <c r="N133" s="7"/>
      <c r="O133" s="7"/>
      <c r="P133" s="7"/>
      <c r="Q133" s="7"/>
      <c r="T133" s="20">
        <v>0</v>
      </c>
      <c r="U133" s="31">
        <f t="shared" si="55"/>
        <v>-1030</v>
      </c>
      <c r="V133" s="27">
        <f t="shared" si="56"/>
        <v>-1030</v>
      </c>
      <c r="W133" s="27"/>
      <c r="X133" s="27">
        <f t="shared" si="57"/>
        <v>1132.2219890893832</v>
      </c>
      <c r="Y133" s="27">
        <f t="shared" si="58"/>
        <v>102.22198908938321</v>
      </c>
      <c r="Z133" s="27">
        <f t="shared" si="59"/>
        <v>102</v>
      </c>
      <c r="AA133" s="17">
        <f t="shared" si="60"/>
        <v>102</v>
      </c>
      <c r="AB133" s="24">
        <f t="shared" si="61"/>
        <v>1132</v>
      </c>
    </row>
    <row r="134" spans="1:28" ht="15" customHeight="1" x14ac:dyDescent="0.25">
      <c r="A134" s="28">
        <v>296</v>
      </c>
      <c r="B134" s="28">
        <v>1030</v>
      </c>
      <c r="C134" s="25">
        <v>0</v>
      </c>
      <c r="D134" s="25">
        <v>271.99</v>
      </c>
      <c r="E134" s="25">
        <v>212.21</v>
      </c>
      <c r="F134" s="25">
        <v>0</v>
      </c>
      <c r="G134" s="25">
        <f t="shared" si="52"/>
        <v>43.843137254901961</v>
      </c>
      <c r="H134" s="25">
        <v>0</v>
      </c>
      <c r="I134" s="25">
        <f t="shared" si="53"/>
        <v>29.450980392156861</v>
      </c>
      <c r="J134" s="29">
        <f t="shared" si="62"/>
        <v>1</v>
      </c>
      <c r="K134" s="29">
        <f t="shared" si="63"/>
        <v>1</v>
      </c>
      <c r="L134" s="29">
        <f t="shared" si="51"/>
        <v>1</v>
      </c>
      <c r="M134" s="29">
        <f t="shared" ca="1" si="54"/>
        <v>0</v>
      </c>
      <c r="N134" s="7"/>
      <c r="O134" s="7"/>
      <c r="P134" s="7"/>
      <c r="Q134" s="7"/>
      <c r="T134" s="20">
        <v>0</v>
      </c>
      <c r="U134" s="31">
        <f t="shared" si="55"/>
        <v>-1030</v>
      </c>
      <c r="V134" s="27">
        <f t="shared" si="56"/>
        <v>-1030</v>
      </c>
      <c r="W134" s="27"/>
      <c r="X134" s="27">
        <f t="shared" si="57"/>
        <v>1132.2219890893832</v>
      </c>
      <c r="Y134" s="27">
        <f t="shared" si="58"/>
        <v>102.22198908938321</v>
      </c>
      <c r="Z134" s="27">
        <f t="shared" si="59"/>
        <v>102</v>
      </c>
      <c r="AA134" s="17">
        <f t="shared" si="60"/>
        <v>102</v>
      </c>
      <c r="AB134" s="24">
        <f t="shared" si="61"/>
        <v>1132</v>
      </c>
    </row>
    <row r="135" spans="1:28" ht="15" customHeight="1" x14ac:dyDescent="0.25">
      <c r="A135" s="28">
        <v>393</v>
      </c>
      <c r="B135" s="28">
        <v>1030</v>
      </c>
      <c r="C135" s="25">
        <v>0</v>
      </c>
      <c r="D135" s="25">
        <v>271.92</v>
      </c>
      <c r="E135" s="25">
        <v>212.21</v>
      </c>
      <c r="F135" s="25">
        <v>0</v>
      </c>
      <c r="G135" s="25">
        <f t="shared" si="52"/>
        <v>41.134615384615387</v>
      </c>
      <c r="H135" s="25">
        <v>0</v>
      </c>
      <c r="I135" s="25">
        <f t="shared" si="53"/>
        <v>28.884615384615383</v>
      </c>
      <c r="J135" s="29">
        <f t="shared" si="62"/>
        <v>1</v>
      </c>
      <c r="K135" s="29">
        <f t="shared" si="63"/>
        <v>1</v>
      </c>
      <c r="L135" s="29">
        <f t="shared" ref="L135:L166" si="64">IF(OR(COUNTIF(K131:K135,1)=5,COUNTIF(K131:K135,-1)=5),1,0)</f>
        <v>1</v>
      </c>
      <c r="M135" s="29">
        <f t="shared" ca="1" si="54"/>
        <v>0</v>
      </c>
      <c r="N135" s="22"/>
      <c r="O135" s="22"/>
      <c r="P135" s="22"/>
      <c r="Q135" s="22"/>
      <c r="T135" s="20">
        <v>0</v>
      </c>
      <c r="U135" s="31">
        <f t="shared" si="55"/>
        <v>-1030</v>
      </c>
      <c r="V135" s="27">
        <f t="shared" si="56"/>
        <v>-1030</v>
      </c>
      <c r="W135" s="27"/>
      <c r="X135" s="27">
        <f t="shared" si="57"/>
        <v>1132.2219890893832</v>
      </c>
      <c r="Y135" s="27">
        <f t="shared" si="58"/>
        <v>102.22198908938321</v>
      </c>
      <c r="Z135" s="27">
        <f t="shared" si="59"/>
        <v>102</v>
      </c>
      <c r="AA135" s="17">
        <f t="shared" si="60"/>
        <v>102</v>
      </c>
      <c r="AB135" s="24">
        <f t="shared" si="61"/>
        <v>1132</v>
      </c>
    </row>
    <row r="136" spans="1:28" ht="15" customHeight="1" x14ac:dyDescent="0.25">
      <c r="A136" s="28">
        <v>490</v>
      </c>
      <c r="B136" s="28">
        <v>1030</v>
      </c>
      <c r="C136" s="25">
        <v>0</v>
      </c>
      <c r="D136" s="25">
        <v>271.87</v>
      </c>
      <c r="E136" s="25">
        <v>212.21</v>
      </c>
      <c r="F136" s="25">
        <v>0</v>
      </c>
      <c r="G136" s="25">
        <f t="shared" si="52"/>
        <v>38.528301886792455</v>
      </c>
      <c r="H136" s="25">
        <v>0</v>
      </c>
      <c r="I136" s="25">
        <f t="shared" si="53"/>
        <v>28.339622641509433</v>
      </c>
      <c r="J136" s="29">
        <f t="shared" si="62"/>
        <v>1</v>
      </c>
      <c r="K136" s="29">
        <f t="shared" si="63"/>
        <v>1</v>
      </c>
      <c r="L136" s="29">
        <f t="shared" si="64"/>
        <v>1</v>
      </c>
      <c r="M136" s="29">
        <f t="shared" ca="1" si="54"/>
        <v>1</v>
      </c>
      <c r="N136" s="22"/>
      <c r="O136" s="22"/>
      <c r="P136" s="22"/>
      <c r="Q136" s="22"/>
      <c r="T136" s="20">
        <v>0</v>
      </c>
      <c r="U136" s="31">
        <f t="shared" si="55"/>
        <v>-1030</v>
      </c>
      <c r="V136" s="27">
        <f t="shared" si="56"/>
        <v>-1030</v>
      </c>
      <c r="W136" s="27"/>
      <c r="X136" s="27">
        <f t="shared" si="57"/>
        <v>1132.2219890893832</v>
      </c>
      <c r="Y136" s="27">
        <f t="shared" si="58"/>
        <v>102.22198908938321</v>
      </c>
      <c r="Z136" s="27">
        <f t="shared" si="59"/>
        <v>102</v>
      </c>
      <c r="AA136" s="17">
        <f t="shared" si="60"/>
        <v>102</v>
      </c>
      <c r="AB136" s="24">
        <f t="shared" si="61"/>
        <v>1132</v>
      </c>
    </row>
    <row r="137" spans="1:28" ht="15" customHeight="1" x14ac:dyDescent="0.2">
      <c r="A137" s="28">
        <v>588</v>
      </c>
      <c r="B137" s="28">
        <v>1030</v>
      </c>
      <c r="C137" s="25">
        <v>0</v>
      </c>
      <c r="D137" s="25">
        <v>271.82</v>
      </c>
      <c r="E137" s="25">
        <v>212.21</v>
      </c>
      <c r="F137" s="25">
        <v>0</v>
      </c>
      <c r="G137" s="25">
        <f t="shared" si="52"/>
        <v>36</v>
      </c>
      <c r="H137" s="25">
        <v>0</v>
      </c>
      <c r="I137" s="25">
        <f t="shared" si="53"/>
        <v>27.814814814814813</v>
      </c>
      <c r="J137" s="29">
        <f t="shared" si="62"/>
        <v>1</v>
      </c>
      <c r="K137" s="29">
        <f t="shared" si="63"/>
        <v>1</v>
      </c>
      <c r="L137" s="29">
        <f t="shared" si="64"/>
        <v>1</v>
      </c>
      <c r="M137" s="29">
        <f t="shared" ca="1" si="54"/>
        <v>1</v>
      </c>
      <c r="T137" s="20">
        <v>0</v>
      </c>
      <c r="U137" s="31">
        <f t="shared" si="55"/>
        <v>-1030</v>
      </c>
      <c r="V137" s="27">
        <f t="shared" si="56"/>
        <v>-1030</v>
      </c>
      <c r="W137" s="27"/>
      <c r="X137" s="27">
        <f t="shared" si="57"/>
        <v>1132.2219890893832</v>
      </c>
      <c r="Y137" s="27">
        <f t="shared" si="58"/>
        <v>102.22198908938321</v>
      </c>
      <c r="Z137" s="27">
        <f t="shared" si="59"/>
        <v>102</v>
      </c>
      <c r="AA137" s="17">
        <f t="shared" si="60"/>
        <v>102</v>
      </c>
      <c r="AB137" s="24">
        <f t="shared" si="61"/>
        <v>1132</v>
      </c>
    </row>
    <row r="138" spans="1:28" ht="15" customHeight="1" x14ac:dyDescent="0.2">
      <c r="A138" s="28">
        <v>590</v>
      </c>
      <c r="B138" s="28">
        <v>1030</v>
      </c>
      <c r="C138" s="25">
        <v>0</v>
      </c>
      <c r="D138" s="25">
        <v>271.77999999999997</v>
      </c>
      <c r="E138" s="25">
        <v>212.21</v>
      </c>
      <c r="F138" s="25">
        <v>0</v>
      </c>
      <c r="G138" s="25">
        <f t="shared" si="52"/>
        <v>35.309090909090912</v>
      </c>
      <c r="H138" s="25">
        <v>0</v>
      </c>
      <c r="I138" s="25">
        <f t="shared" si="53"/>
        <v>27.309090909090909</v>
      </c>
      <c r="J138" s="29">
        <f t="shared" si="62"/>
        <v>1</v>
      </c>
      <c r="K138" s="29">
        <f t="shared" si="63"/>
        <v>1</v>
      </c>
      <c r="L138" s="29">
        <f t="shared" si="64"/>
        <v>1</v>
      </c>
      <c r="M138" s="29">
        <f t="shared" ca="1" si="54"/>
        <v>0</v>
      </c>
      <c r="T138" s="20">
        <v>0</v>
      </c>
      <c r="U138" s="31">
        <f t="shared" si="55"/>
        <v>-1030</v>
      </c>
      <c r="V138" s="27">
        <f t="shared" si="56"/>
        <v>-1030</v>
      </c>
      <c r="W138" s="27"/>
      <c r="X138" s="27">
        <f t="shared" si="57"/>
        <v>1132.2219890893832</v>
      </c>
      <c r="Y138" s="27">
        <f t="shared" si="58"/>
        <v>102.22198908938321</v>
      </c>
      <c r="Z138" s="27">
        <f t="shared" si="59"/>
        <v>102</v>
      </c>
      <c r="AA138" s="17">
        <f t="shared" si="60"/>
        <v>102</v>
      </c>
      <c r="AB138" s="24">
        <f t="shared" si="61"/>
        <v>1132</v>
      </c>
    </row>
    <row r="139" spans="1:28" ht="15" customHeight="1" x14ac:dyDescent="0.2">
      <c r="A139" s="28">
        <v>591</v>
      </c>
      <c r="B139" s="28">
        <v>1030</v>
      </c>
      <c r="C139" s="25">
        <v>0</v>
      </c>
      <c r="D139" s="25">
        <v>271.74</v>
      </c>
      <c r="E139" s="25">
        <v>212.21</v>
      </c>
      <c r="F139" s="25">
        <v>0</v>
      </c>
      <c r="G139" s="25">
        <f t="shared" si="52"/>
        <v>34.660714285714285</v>
      </c>
      <c r="H139" s="25">
        <v>0</v>
      </c>
      <c r="I139" s="25">
        <f t="shared" si="53"/>
        <v>26.821428571428573</v>
      </c>
      <c r="J139" s="29">
        <f t="shared" si="62"/>
        <v>1</v>
      </c>
      <c r="K139" s="29">
        <f t="shared" si="63"/>
        <v>1</v>
      </c>
      <c r="L139" s="29">
        <f t="shared" si="64"/>
        <v>1</v>
      </c>
      <c r="M139" s="29">
        <f t="shared" ca="1" si="54"/>
        <v>0</v>
      </c>
      <c r="T139" s="20">
        <v>0</v>
      </c>
      <c r="U139" s="31">
        <f t="shared" si="55"/>
        <v>-1030</v>
      </c>
      <c r="V139" s="27">
        <f t="shared" si="56"/>
        <v>-1030</v>
      </c>
      <c r="W139" s="27"/>
      <c r="X139" s="27">
        <f t="shared" si="57"/>
        <v>1132.2219890893832</v>
      </c>
      <c r="Y139" s="27">
        <f t="shared" si="58"/>
        <v>102.22198908938321</v>
      </c>
      <c r="Z139" s="27">
        <f t="shared" si="59"/>
        <v>102</v>
      </c>
      <c r="AA139" s="17">
        <f t="shared" si="60"/>
        <v>102</v>
      </c>
      <c r="AB139" s="24">
        <f t="shared" si="61"/>
        <v>1132</v>
      </c>
    </row>
    <row r="140" spans="1:28" ht="15" customHeight="1" x14ac:dyDescent="0.2">
      <c r="A140" s="28">
        <v>591</v>
      </c>
      <c r="B140" s="28">
        <v>1030</v>
      </c>
      <c r="C140" s="25">
        <v>0</v>
      </c>
      <c r="D140" s="25">
        <v>271.69</v>
      </c>
      <c r="E140" s="25">
        <v>212.21</v>
      </c>
      <c r="F140" s="25">
        <v>0</v>
      </c>
      <c r="G140" s="25">
        <f t="shared" si="52"/>
        <v>34.05263157894737</v>
      </c>
      <c r="H140" s="25">
        <v>0</v>
      </c>
      <c r="I140" s="25">
        <f t="shared" si="53"/>
        <v>26.350877192982455</v>
      </c>
      <c r="J140" s="29">
        <f t="shared" si="62"/>
        <v>1</v>
      </c>
      <c r="K140" s="29">
        <f t="shared" si="63"/>
        <v>1</v>
      </c>
      <c r="L140" s="29">
        <f t="shared" si="64"/>
        <v>1</v>
      </c>
      <c r="M140" s="29">
        <f t="shared" ca="1" si="54"/>
        <v>0</v>
      </c>
      <c r="T140" s="20">
        <v>0</v>
      </c>
      <c r="U140" s="31">
        <f t="shared" si="55"/>
        <v>-1030</v>
      </c>
      <c r="V140" s="27">
        <f t="shared" si="56"/>
        <v>-1030</v>
      </c>
      <c r="W140" s="27"/>
      <c r="X140" s="27">
        <f t="shared" si="57"/>
        <v>1132.2219890893832</v>
      </c>
      <c r="Y140" s="27">
        <f t="shared" si="58"/>
        <v>102.22198908938321</v>
      </c>
      <c r="Z140" s="27">
        <f t="shared" si="59"/>
        <v>102</v>
      </c>
      <c r="AA140" s="17">
        <f t="shared" si="60"/>
        <v>102</v>
      </c>
      <c r="AB140" s="24">
        <f t="shared" si="61"/>
        <v>1132</v>
      </c>
    </row>
    <row r="141" spans="1:28" ht="15" customHeight="1" x14ac:dyDescent="0.2">
      <c r="A141" s="28">
        <v>543</v>
      </c>
      <c r="B141" s="28">
        <v>1030</v>
      </c>
      <c r="C141" s="25">
        <v>0</v>
      </c>
      <c r="D141" s="25">
        <v>271.64</v>
      </c>
      <c r="E141" s="25">
        <v>212.21</v>
      </c>
      <c r="F141" s="25">
        <v>0</v>
      </c>
      <c r="G141" s="25">
        <f t="shared" si="52"/>
        <v>34.293103448275865</v>
      </c>
      <c r="H141" s="25">
        <v>0</v>
      </c>
      <c r="I141" s="25">
        <f t="shared" si="53"/>
        <v>25.896551724137932</v>
      </c>
      <c r="J141" s="29">
        <f t="shared" si="62"/>
        <v>1</v>
      </c>
      <c r="K141" s="29">
        <f t="shared" si="63"/>
        <v>1</v>
      </c>
      <c r="L141" s="29">
        <f t="shared" si="64"/>
        <v>1</v>
      </c>
      <c r="M141" s="29">
        <f t="shared" ca="1" si="54"/>
        <v>1</v>
      </c>
      <c r="T141" s="20">
        <v>0</v>
      </c>
      <c r="U141" s="31">
        <f t="shared" si="55"/>
        <v>-1030</v>
      </c>
      <c r="V141" s="27">
        <f t="shared" si="56"/>
        <v>-1030</v>
      </c>
      <c r="W141" s="27"/>
      <c r="X141" s="27">
        <f t="shared" si="57"/>
        <v>1132.2219890893832</v>
      </c>
      <c r="Y141" s="27">
        <f t="shared" si="58"/>
        <v>102.22198908938321</v>
      </c>
      <c r="Z141" s="27">
        <f t="shared" si="59"/>
        <v>102</v>
      </c>
      <c r="AA141" s="17">
        <f t="shared" si="60"/>
        <v>102</v>
      </c>
      <c r="AB141" s="24">
        <f t="shared" si="61"/>
        <v>1132</v>
      </c>
    </row>
    <row r="142" spans="1:28" ht="15" customHeight="1" x14ac:dyDescent="0.2">
      <c r="A142" s="28">
        <v>495</v>
      </c>
      <c r="B142" s="28">
        <v>1030</v>
      </c>
      <c r="C142" s="25">
        <v>0</v>
      </c>
      <c r="D142" s="25">
        <v>271.58999999999997</v>
      </c>
      <c r="E142" s="25">
        <v>212.21</v>
      </c>
      <c r="F142" s="25">
        <v>0</v>
      </c>
      <c r="G142" s="25">
        <f t="shared" si="52"/>
        <v>34.525423728813557</v>
      </c>
      <c r="H142" s="25">
        <v>0</v>
      </c>
      <c r="I142" s="25">
        <f t="shared" si="53"/>
        <v>25.457627118644069</v>
      </c>
      <c r="J142" s="29">
        <f t="shared" si="62"/>
        <v>1</v>
      </c>
      <c r="K142" s="29">
        <f t="shared" si="63"/>
        <v>1</v>
      </c>
      <c r="L142" s="29">
        <f t="shared" si="64"/>
        <v>1</v>
      </c>
      <c r="M142" s="29">
        <f t="shared" ca="1" si="54"/>
        <v>0</v>
      </c>
      <c r="T142" s="20">
        <v>0</v>
      </c>
      <c r="U142" s="31">
        <f t="shared" si="55"/>
        <v>-1030</v>
      </c>
      <c r="V142" s="27">
        <f t="shared" si="56"/>
        <v>-1030</v>
      </c>
      <c r="W142" s="27"/>
      <c r="X142" s="27">
        <f t="shared" si="57"/>
        <v>1132.2219890893832</v>
      </c>
      <c r="Y142" s="27">
        <f t="shared" si="58"/>
        <v>102.22198908938321</v>
      </c>
      <c r="Z142" s="27">
        <f t="shared" si="59"/>
        <v>102</v>
      </c>
      <c r="AA142" s="17">
        <f t="shared" si="60"/>
        <v>102</v>
      </c>
      <c r="AB142" s="24">
        <f t="shared" si="61"/>
        <v>1132</v>
      </c>
    </row>
    <row r="143" spans="1:28" ht="15" customHeight="1" x14ac:dyDescent="0.2">
      <c r="A143" s="28">
        <v>446</v>
      </c>
      <c r="B143" s="28">
        <v>1030</v>
      </c>
      <c r="C143" s="25">
        <v>0</v>
      </c>
      <c r="D143" s="25">
        <v>271.52999999999997</v>
      </c>
      <c r="E143" s="25">
        <v>212.21</v>
      </c>
      <c r="F143" s="25">
        <v>0</v>
      </c>
      <c r="G143" s="25">
        <f t="shared" si="52"/>
        <v>34.766666666666666</v>
      </c>
      <c r="H143" s="25">
        <v>0</v>
      </c>
      <c r="I143" s="25">
        <f t="shared" si="53"/>
        <v>25.033333333333335</v>
      </c>
      <c r="J143" s="29">
        <f t="shared" si="62"/>
        <v>1</v>
      </c>
      <c r="K143" s="29">
        <f t="shared" si="63"/>
        <v>1</v>
      </c>
      <c r="L143" s="29">
        <f t="shared" si="64"/>
        <v>1</v>
      </c>
      <c r="M143" s="29">
        <f t="shared" ca="1" si="54"/>
        <v>0</v>
      </c>
      <c r="T143" s="20">
        <v>0</v>
      </c>
      <c r="U143" s="31">
        <f t="shared" si="55"/>
        <v>-1030</v>
      </c>
      <c r="V143" s="27">
        <f t="shared" si="56"/>
        <v>-1030</v>
      </c>
      <c r="W143" s="27"/>
      <c r="X143" s="27">
        <f t="shared" si="57"/>
        <v>1132.2219890893832</v>
      </c>
      <c r="Y143" s="27">
        <f t="shared" si="58"/>
        <v>102.22198908938321</v>
      </c>
      <c r="Z143" s="27">
        <f t="shared" si="59"/>
        <v>102</v>
      </c>
      <c r="AA143" s="17">
        <f t="shared" si="60"/>
        <v>102</v>
      </c>
      <c r="AB143" s="24">
        <f t="shared" si="61"/>
        <v>1132</v>
      </c>
    </row>
    <row r="144" spans="1:28" ht="15" customHeight="1" x14ac:dyDescent="0.2">
      <c r="A144" s="28">
        <v>478</v>
      </c>
      <c r="B144" s="28">
        <v>1030</v>
      </c>
      <c r="C144" s="25">
        <v>0</v>
      </c>
      <c r="D144" s="25">
        <v>271.48</v>
      </c>
      <c r="E144" s="25">
        <v>212.21</v>
      </c>
      <c r="F144" s="25">
        <v>0</v>
      </c>
      <c r="G144" s="25">
        <f t="shared" si="52"/>
        <v>33.672131147540981</v>
      </c>
      <c r="H144" s="25">
        <v>0</v>
      </c>
      <c r="I144" s="25">
        <f t="shared" si="53"/>
        <v>24.622950819672131</v>
      </c>
      <c r="J144" s="29">
        <f t="shared" si="62"/>
        <v>1</v>
      </c>
      <c r="K144" s="29">
        <f t="shared" si="63"/>
        <v>1</v>
      </c>
      <c r="L144" s="29">
        <f t="shared" si="64"/>
        <v>1</v>
      </c>
      <c r="M144" s="29">
        <f t="shared" ca="1" si="54"/>
        <v>1</v>
      </c>
      <c r="T144" s="20">
        <v>0</v>
      </c>
      <c r="U144" s="31">
        <f t="shared" si="55"/>
        <v>-1030</v>
      </c>
      <c r="V144" s="27">
        <f t="shared" si="56"/>
        <v>-1030</v>
      </c>
      <c r="W144" s="27"/>
      <c r="X144" s="27">
        <f t="shared" si="57"/>
        <v>1132.2219890893832</v>
      </c>
      <c r="Y144" s="27">
        <f t="shared" si="58"/>
        <v>102.22198908938321</v>
      </c>
      <c r="Z144" s="27">
        <f t="shared" si="59"/>
        <v>102</v>
      </c>
      <c r="AA144" s="17">
        <f t="shared" si="60"/>
        <v>102</v>
      </c>
      <c r="AB144" s="24">
        <f t="shared" si="61"/>
        <v>1132</v>
      </c>
    </row>
    <row r="145" spans="1:28" ht="15" customHeight="1" x14ac:dyDescent="0.2">
      <c r="A145" s="28">
        <v>512</v>
      </c>
      <c r="B145" s="28">
        <v>1030</v>
      </c>
      <c r="C145" s="25">
        <v>0</v>
      </c>
      <c r="D145" s="25">
        <v>271.42</v>
      </c>
      <c r="E145" s="25">
        <v>212.21</v>
      </c>
      <c r="F145" s="25">
        <v>0</v>
      </c>
      <c r="G145" s="25">
        <f t="shared" si="52"/>
        <v>32.58064516129032</v>
      </c>
      <c r="H145" s="25">
        <v>0</v>
      </c>
      <c r="I145" s="25">
        <f t="shared" si="53"/>
        <v>24.225806451612904</v>
      </c>
      <c r="J145" s="29">
        <f t="shared" si="62"/>
        <v>1</v>
      </c>
      <c r="K145" s="29">
        <f t="shared" si="63"/>
        <v>1</v>
      </c>
      <c r="L145" s="29">
        <f t="shared" si="64"/>
        <v>1</v>
      </c>
      <c r="M145" s="29">
        <f t="shared" ca="1" si="54"/>
        <v>1</v>
      </c>
      <c r="T145" s="20">
        <v>0</v>
      </c>
      <c r="U145" s="31">
        <f t="shared" si="55"/>
        <v>-1030</v>
      </c>
      <c r="V145" s="27">
        <f t="shared" si="56"/>
        <v>-1030</v>
      </c>
      <c r="W145" s="27"/>
      <c r="X145" s="27">
        <f t="shared" si="57"/>
        <v>1132.2219890893832</v>
      </c>
      <c r="Y145" s="27">
        <f t="shared" si="58"/>
        <v>102.22198908938321</v>
      </c>
      <c r="Z145" s="27">
        <f t="shared" si="59"/>
        <v>102</v>
      </c>
      <c r="AA145" s="17">
        <f t="shared" si="60"/>
        <v>102</v>
      </c>
      <c r="AB145" s="24">
        <f t="shared" si="61"/>
        <v>1132</v>
      </c>
    </row>
    <row r="146" spans="1:28" ht="15" customHeight="1" x14ac:dyDescent="0.2">
      <c r="A146" s="28">
        <v>543</v>
      </c>
      <c r="B146" s="28">
        <v>1030</v>
      </c>
      <c r="C146" s="25">
        <v>0</v>
      </c>
      <c r="D146" s="25">
        <v>271.38</v>
      </c>
      <c r="E146" s="25">
        <v>212.21</v>
      </c>
      <c r="F146" s="25">
        <v>0</v>
      </c>
      <c r="G146" s="25">
        <f t="shared" si="52"/>
        <v>31.571428571428573</v>
      </c>
      <c r="H146" s="25">
        <v>0</v>
      </c>
      <c r="I146" s="25">
        <f t="shared" si="53"/>
        <v>23.841269841269842</v>
      </c>
      <c r="J146" s="29">
        <f t="shared" si="62"/>
        <v>1</v>
      </c>
      <c r="K146" s="29">
        <f t="shared" si="63"/>
        <v>1</v>
      </c>
      <c r="L146" s="29">
        <f t="shared" si="64"/>
        <v>1</v>
      </c>
      <c r="M146" s="29">
        <f t="shared" ca="1" si="54"/>
        <v>0</v>
      </c>
      <c r="T146" s="20">
        <v>0</v>
      </c>
      <c r="U146" s="31">
        <f t="shared" si="55"/>
        <v>-1030</v>
      </c>
      <c r="V146" s="27">
        <f t="shared" si="56"/>
        <v>-1030</v>
      </c>
      <c r="W146" s="27"/>
      <c r="X146" s="27">
        <f t="shared" si="57"/>
        <v>1132.2219890893832</v>
      </c>
      <c r="Y146" s="27">
        <f t="shared" si="58"/>
        <v>102.22198908938321</v>
      </c>
      <c r="Z146" s="27">
        <f t="shared" si="59"/>
        <v>102</v>
      </c>
      <c r="AA146" s="17">
        <f t="shared" si="60"/>
        <v>102</v>
      </c>
      <c r="AB146" s="24">
        <f t="shared" si="61"/>
        <v>1132</v>
      </c>
    </row>
    <row r="147" spans="1:28" ht="15" customHeight="1" x14ac:dyDescent="0.2">
      <c r="A147" s="28">
        <v>508</v>
      </c>
      <c r="B147" s="28">
        <v>1030</v>
      </c>
      <c r="C147" s="25">
        <v>0</v>
      </c>
      <c r="D147" s="25">
        <v>271.32</v>
      </c>
      <c r="E147" s="25">
        <v>212.21</v>
      </c>
      <c r="F147" s="25">
        <v>0</v>
      </c>
      <c r="G147" s="25">
        <f t="shared" si="52"/>
        <v>31.625</v>
      </c>
      <c r="H147" s="25">
        <v>0</v>
      </c>
      <c r="I147" s="25">
        <f t="shared" si="53"/>
        <v>23.46875</v>
      </c>
      <c r="J147" s="29">
        <f t="shared" si="62"/>
        <v>1</v>
      </c>
      <c r="K147" s="29">
        <f t="shared" si="63"/>
        <v>1</v>
      </c>
      <c r="L147" s="29">
        <f t="shared" si="64"/>
        <v>1</v>
      </c>
      <c r="M147" s="29">
        <f t="shared" ca="1" si="54"/>
        <v>0</v>
      </c>
      <c r="T147" s="20">
        <v>0</v>
      </c>
      <c r="U147" s="31">
        <f t="shared" si="55"/>
        <v>-1030</v>
      </c>
      <c r="V147" s="27">
        <f t="shared" si="56"/>
        <v>-1030</v>
      </c>
      <c r="W147" s="27"/>
      <c r="X147" s="27">
        <f t="shared" si="57"/>
        <v>1132.2219890893832</v>
      </c>
      <c r="Y147" s="27">
        <f t="shared" si="58"/>
        <v>102.22198908938321</v>
      </c>
      <c r="Z147" s="27">
        <f t="shared" si="59"/>
        <v>102</v>
      </c>
      <c r="AA147" s="17">
        <f t="shared" si="60"/>
        <v>102</v>
      </c>
      <c r="AB147" s="24">
        <f t="shared" si="61"/>
        <v>1132</v>
      </c>
    </row>
    <row r="148" spans="1:28" ht="15" customHeight="1" x14ac:dyDescent="0.2">
      <c r="A148" s="28">
        <v>474</v>
      </c>
      <c r="B148" s="28">
        <v>1030</v>
      </c>
      <c r="C148" s="25">
        <v>0</v>
      </c>
      <c r="D148" s="25">
        <v>271.27</v>
      </c>
      <c r="E148" s="25">
        <v>212.21</v>
      </c>
      <c r="F148" s="25">
        <v>0</v>
      </c>
      <c r="G148" s="25">
        <f t="shared" ref="G148:G167" si="65">($A$83-A148)/(ROW(A148)-ROW($A$83))</f>
        <v>31.661538461538463</v>
      </c>
      <c r="H148" s="25">
        <v>0</v>
      </c>
      <c r="I148" s="25">
        <f t="shared" ref="I148:I167" si="66">($A$83-B148)/(ROW(B148)-ROW($A$83))</f>
        <v>23.107692307692307</v>
      </c>
      <c r="J148" s="29">
        <f t="shared" si="62"/>
        <v>1</v>
      </c>
      <c r="K148" s="29">
        <f t="shared" si="63"/>
        <v>1</v>
      </c>
      <c r="L148" s="29">
        <f t="shared" si="64"/>
        <v>1</v>
      </c>
      <c r="M148" s="29">
        <f t="shared" ca="1" si="54"/>
        <v>0</v>
      </c>
      <c r="T148" s="20">
        <v>0</v>
      </c>
      <c r="U148" s="31">
        <f t="shared" si="55"/>
        <v>-1030</v>
      </c>
      <c r="V148" s="27">
        <f t="shared" si="56"/>
        <v>-1030</v>
      </c>
      <c r="W148" s="27"/>
      <c r="X148" s="27">
        <f t="shared" si="57"/>
        <v>1132.2219890893832</v>
      </c>
      <c r="Y148" s="27">
        <f t="shared" si="58"/>
        <v>102.22198908938321</v>
      </c>
      <c r="Z148" s="27">
        <f t="shared" si="59"/>
        <v>102</v>
      </c>
      <c r="AA148" s="17">
        <f t="shared" si="60"/>
        <v>102</v>
      </c>
      <c r="AB148" s="24">
        <f t="shared" si="61"/>
        <v>1132</v>
      </c>
    </row>
    <row r="149" spans="1:28" ht="15" customHeight="1" x14ac:dyDescent="0.2">
      <c r="A149" s="28">
        <v>441</v>
      </c>
      <c r="B149" s="28">
        <v>1030</v>
      </c>
      <c r="C149" s="25">
        <v>0</v>
      </c>
      <c r="D149" s="25">
        <v>271.20999999999998</v>
      </c>
      <c r="E149" s="25">
        <v>212.21</v>
      </c>
      <c r="F149" s="25">
        <v>0</v>
      </c>
      <c r="G149" s="25">
        <f t="shared" si="65"/>
        <v>31.681818181818183</v>
      </c>
      <c r="H149" s="25">
        <v>0</v>
      </c>
      <c r="I149" s="25">
        <f t="shared" si="66"/>
        <v>22.757575757575758</v>
      </c>
      <c r="J149" s="29">
        <f t="shared" si="62"/>
        <v>1</v>
      </c>
      <c r="K149" s="29">
        <f t="shared" si="63"/>
        <v>1</v>
      </c>
      <c r="L149" s="29">
        <f t="shared" si="64"/>
        <v>1</v>
      </c>
      <c r="M149" s="29">
        <f t="shared" ca="1" si="54"/>
        <v>1</v>
      </c>
      <c r="T149" s="20">
        <v>0</v>
      </c>
      <c r="U149" s="31">
        <f t="shared" si="55"/>
        <v>-1030</v>
      </c>
      <c r="V149" s="27">
        <f t="shared" si="56"/>
        <v>-1030</v>
      </c>
      <c r="W149" s="27"/>
      <c r="X149" s="27">
        <f t="shared" si="57"/>
        <v>1132.2219890893832</v>
      </c>
      <c r="Y149" s="27">
        <f t="shared" si="58"/>
        <v>102.22198908938321</v>
      </c>
      <c r="Z149" s="27">
        <f t="shared" si="59"/>
        <v>102</v>
      </c>
      <c r="AA149" s="17">
        <f t="shared" si="60"/>
        <v>102</v>
      </c>
      <c r="AB149" s="24">
        <f t="shared" si="61"/>
        <v>1132</v>
      </c>
    </row>
    <row r="150" spans="1:28" ht="15" customHeight="1" x14ac:dyDescent="0.2">
      <c r="A150" s="28">
        <v>442</v>
      </c>
      <c r="B150" s="28">
        <v>1030</v>
      </c>
      <c r="C150" s="25">
        <v>0</v>
      </c>
      <c r="D150" s="25">
        <v>271.14999999999998</v>
      </c>
      <c r="E150" s="25">
        <v>212.21</v>
      </c>
      <c r="F150" s="25">
        <v>0</v>
      </c>
      <c r="G150" s="25">
        <f t="shared" si="65"/>
        <v>31.194029850746269</v>
      </c>
      <c r="H150" s="25">
        <v>0</v>
      </c>
      <c r="I150" s="25">
        <f t="shared" si="66"/>
        <v>22.417910447761194</v>
      </c>
      <c r="J150" s="29">
        <f t="shared" si="62"/>
        <v>1</v>
      </c>
      <c r="K150" s="29">
        <f t="shared" si="63"/>
        <v>1</v>
      </c>
      <c r="L150" s="29">
        <f t="shared" si="64"/>
        <v>1</v>
      </c>
      <c r="M150" s="29">
        <f t="shared" ca="1" si="54"/>
        <v>0</v>
      </c>
      <c r="T150" s="20">
        <v>0</v>
      </c>
      <c r="U150" s="31">
        <f t="shared" si="55"/>
        <v>-1030</v>
      </c>
      <c r="V150" s="27">
        <f t="shared" si="56"/>
        <v>-1030</v>
      </c>
      <c r="W150" s="27"/>
      <c r="X150" s="27">
        <f t="shared" si="57"/>
        <v>1132.2219890893832</v>
      </c>
      <c r="Y150" s="27">
        <f t="shared" si="58"/>
        <v>102.22198908938321</v>
      </c>
      <c r="Z150" s="27">
        <f t="shared" si="59"/>
        <v>102</v>
      </c>
      <c r="AA150" s="17">
        <f t="shared" si="60"/>
        <v>102</v>
      </c>
      <c r="AB150" s="24">
        <f t="shared" si="61"/>
        <v>1132</v>
      </c>
    </row>
    <row r="151" spans="1:28" ht="15" customHeight="1" x14ac:dyDescent="0.2">
      <c r="A151" s="28">
        <v>444</v>
      </c>
      <c r="B151" s="28">
        <v>1030</v>
      </c>
      <c r="C151" s="25">
        <v>0</v>
      </c>
      <c r="D151" s="25">
        <v>271.08999999999997</v>
      </c>
      <c r="E151" s="25">
        <v>212.21</v>
      </c>
      <c r="F151" s="25">
        <v>0</v>
      </c>
      <c r="G151" s="25">
        <f t="shared" si="65"/>
        <v>30.705882352941178</v>
      </c>
      <c r="H151" s="25">
        <v>0</v>
      </c>
      <c r="I151" s="25">
        <f t="shared" si="66"/>
        <v>22.088235294117649</v>
      </c>
      <c r="J151" s="29">
        <f t="shared" si="62"/>
        <v>1</v>
      </c>
      <c r="K151" s="29">
        <f t="shared" si="63"/>
        <v>1</v>
      </c>
      <c r="L151" s="29">
        <f t="shared" si="64"/>
        <v>1</v>
      </c>
      <c r="M151" s="29">
        <f t="shared" ca="1" si="54"/>
        <v>1</v>
      </c>
      <c r="T151" s="20">
        <v>0</v>
      </c>
      <c r="U151" s="31">
        <f t="shared" si="55"/>
        <v>-1030</v>
      </c>
      <c r="V151" s="27">
        <f t="shared" si="56"/>
        <v>-1030</v>
      </c>
      <c r="W151" s="27"/>
      <c r="X151" s="27">
        <f t="shared" si="57"/>
        <v>1132.2219890893832</v>
      </c>
      <c r="Y151" s="27">
        <f t="shared" si="58"/>
        <v>102.22198908938321</v>
      </c>
      <c r="Z151" s="27">
        <f t="shared" si="59"/>
        <v>102</v>
      </c>
      <c r="AA151" s="17">
        <f t="shared" si="60"/>
        <v>102</v>
      </c>
      <c r="AB151" s="24">
        <f t="shared" si="61"/>
        <v>1132</v>
      </c>
    </row>
    <row r="152" spans="1:28" ht="15" customHeight="1" x14ac:dyDescent="0.2">
      <c r="A152" s="28">
        <v>446</v>
      </c>
      <c r="B152" s="28">
        <v>1030</v>
      </c>
      <c r="C152" s="25">
        <v>0</v>
      </c>
      <c r="D152" s="25">
        <v>271.02999999999997</v>
      </c>
      <c r="E152" s="25">
        <v>212.21</v>
      </c>
      <c r="F152" s="25">
        <v>0</v>
      </c>
      <c r="G152" s="25">
        <f t="shared" si="65"/>
        <v>30.231884057971016</v>
      </c>
      <c r="H152" s="25">
        <v>0</v>
      </c>
      <c r="I152" s="25">
        <f t="shared" si="66"/>
        <v>21.768115942028984</v>
      </c>
      <c r="J152" s="29">
        <f t="shared" si="62"/>
        <v>1</v>
      </c>
      <c r="K152" s="29">
        <f t="shared" si="63"/>
        <v>1</v>
      </c>
      <c r="L152" s="29">
        <f t="shared" si="64"/>
        <v>1</v>
      </c>
      <c r="M152" s="29">
        <f t="shared" ca="1" si="54"/>
        <v>1</v>
      </c>
      <c r="T152" s="20">
        <v>0</v>
      </c>
      <c r="U152" s="31">
        <f t="shared" si="55"/>
        <v>-1030</v>
      </c>
      <c r="V152" s="27">
        <f t="shared" si="56"/>
        <v>-1030</v>
      </c>
      <c r="W152" s="27"/>
      <c r="X152" s="27">
        <f t="shared" si="57"/>
        <v>1132.2219890893832</v>
      </c>
      <c r="Y152" s="27">
        <f t="shared" si="58"/>
        <v>102.22198908938321</v>
      </c>
      <c r="Z152" s="27">
        <f t="shared" si="59"/>
        <v>102</v>
      </c>
      <c r="AA152" s="17">
        <f t="shared" si="60"/>
        <v>102</v>
      </c>
      <c r="AB152" s="24">
        <f t="shared" si="61"/>
        <v>1132</v>
      </c>
    </row>
    <row r="153" spans="1:28" ht="15" customHeight="1" x14ac:dyDescent="0.2">
      <c r="A153" s="28">
        <v>462</v>
      </c>
      <c r="B153" s="28">
        <v>1030</v>
      </c>
      <c r="C153" s="25">
        <v>0</v>
      </c>
      <c r="D153" s="25">
        <v>270.97000000000003</v>
      </c>
      <c r="E153" s="25">
        <v>212.21</v>
      </c>
      <c r="F153" s="25">
        <v>0</v>
      </c>
      <c r="G153" s="25">
        <f t="shared" si="65"/>
        <v>29.571428571428573</v>
      </c>
      <c r="H153" s="25">
        <v>0</v>
      </c>
      <c r="I153" s="25">
        <f t="shared" si="66"/>
        <v>21.457142857142856</v>
      </c>
      <c r="J153" s="29">
        <f t="shared" si="62"/>
        <v>1</v>
      </c>
      <c r="K153" s="29">
        <f t="shared" si="63"/>
        <v>1</v>
      </c>
      <c r="L153" s="29">
        <f t="shared" si="64"/>
        <v>1</v>
      </c>
      <c r="M153" s="29">
        <f t="shared" ca="1" si="54"/>
        <v>1</v>
      </c>
      <c r="T153" s="20">
        <v>0</v>
      </c>
      <c r="U153" s="31">
        <f t="shared" si="55"/>
        <v>-1030</v>
      </c>
      <c r="V153" s="27">
        <f t="shared" si="56"/>
        <v>-1030</v>
      </c>
      <c r="W153" s="27"/>
      <c r="X153" s="27">
        <f t="shared" si="57"/>
        <v>1132.2219890893832</v>
      </c>
      <c r="Y153" s="27">
        <f t="shared" si="58"/>
        <v>102.22198908938321</v>
      </c>
      <c r="Z153" s="27">
        <f t="shared" si="59"/>
        <v>102</v>
      </c>
      <c r="AA153" s="17">
        <f t="shared" si="60"/>
        <v>102</v>
      </c>
      <c r="AB153" s="24">
        <f t="shared" si="61"/>
        <v>1132</v>
      </c>
    </row>
    <row r="154" spans="1:28" ht="15" customHeight="1" x14ac:dyDescent="0.2">
      <c r="A154" s="28">
        <v>478</v>
      </c>
      <c r="B154" s="28">
        <v>1030</v>
      </c>
      <c r="C154" s="25">
        <v>2.13</v>
      </c>
      <c r="D154" s="25">
        <v>270.91000000000003</v>
      </c>
      <c r="E154" s="25">
        <v>212.21</v>
      </c>
      <c r="F154" s="25">
        <v>0</v>
      </c>
      <c r="G154" s="25">
        <f t="shared" si="65"/>
        <v>28.929577464788732</v>
      </c>
      <c r="H154" s="25">
        <v>0</v>
      </c>
      <c r="I154" s="25">
        <f t="shared" si="66"/>
        <v>21.154929577464788</v>
      </c>
      <c r="J154" s="29">
        <f t="shared" si="62"/>
        <v>1</v>
      </c>
      <c r="K154" s="29">
        <f t="shared" si="63"/>
        <v>1</v>
      </c>
      <c r="L154" s="29">
        <f t="shared" si="64"/>
        <v>1</v>
      </c>
      <c r="M154" s="29">
        <f t="shared" ca="1" si="54"/>
        <v>1</v>
      </c>
      <c r="T154" s="20">
        <v>0</v>
      </c>
      <c r="U154" s="31">
        <f t="shared" si="55"/>
        <v>-1030</v>
      </c>
      <c r="V154" s="27">
        <f t="shared" si="56"/>
        <v>-1030</v>
      </c>
      <c r="W154" s="27"/>
      <c r="X154" s="27">
        <f t="shared" si="57"/>
        <v>1132.2219890893832</v>
      </c>
      <c r="Y154" s="27">
        <f t="shared" si="58"/>
        <v>102.22198908938321</v>
      </c>
      <c r="Z154" s="27">
        <f t="shared" si="59"/>
        <v>102</v>
      </c>
      <c r="AA154" s="17">
        <f t="shared" si="60"/>
        <v>102</v>
      </c>
      <c r="AB154" s="24">
        <f t="shared" si="61"/>
        <v>1132</v>
      </c>
    </row>
    <row r="155" spans="1:28" ht="15" customHeight="1" x14ac:dyDescent="0.2">
      <c r="A155" s="28">
        <v>495</v>
      </c>
      <c r="B155" s="28">
        <v>1030</v>
      </c>
      <c r="C155" s="25">
        <v>2.2000000000000002</v>
      </c>
      <c r="D155" s="25">
        <v>270.86</v>
      </c>
      <c r="E155" s="25">
        <v>212.21</v>
      </c>
      <c r="F155" s="25">
        <v>0</v>
      </c>
      <c r="G155" s="25">
        <f t="shared" si="65"/>
        <v>28.291666666666668</v>
      </c>
      <c r="H155" s="25">
        <v>0</v>
      </c>
      <c r="I155" s="25">
        <f t="shared" si="66"/>
        <v>20.861111111111111</v>
      </c>
      <c r="J155" s="29">
        <f t="shared" si="62"/>
        <v>1</v>
      </c>
      <c r="K155" s="29">
        <f t="shared" si="63"/>
        <v>1</v>
      </c>
      <c r="L155" s="29">
        <f t="shared" si="64"/>
        <v>1</v>
      </c>
      <c r="M155" s="29">
        <f t="shared" ca="1" si="54"/>
        <v>1</v>
      </c>
      <c r="T155" s="20">
        <v>0</v>
      </c>
      <c r="U155" s="31">
        <f t="shared" si="55"/>
        <v>-1030</v>
      </c>
      <c r="V155" s="27">
        <f t="shared" si="56"/>
        <v>-1030</v>
      </c>
      <c r="W155" s="27"/>
      <c r="X155" s="27">
        <f t="shared" si="57"/>
        <v>1132.2219890893832</v>
      </c>
      <c r="Y155" s="27">
        <f t="shared" si="58"/>
        <v>102.22198908938321</v>
      </c>
      <c r="Z155" s="27">
        <f t="shared" si="59"/>
        <v>102</v>
      </c>
      <c r="AA155" s="17">
        <f t="shared" si="60"/>
        <v>102</v>
      </c>
      <c r="AB155" s="24">
        <f t="shared" si="61"/>
        <v>1132</v>
      </c>
    </row>
    <row r="156" spans="1:28" ht="15" customHeight="1" x14ac:dyDescent="0.2">
      <c r="A156" s="28">
        <v>462</v>
      </c>
      <c r="B156" s="28">
        <v>1030</v>
      </c>
      <c r="C156" s="25">
        <v>2.0499999999999998</v>
      </c>
      <c r="D156" s="25">
        <v>270.79000000000002</v>
      </c>
      <c r="E156" s="25">
        <v>212.21</v>
      </c>
      <c r="F156" s="25">
        <v>0</v>
      </c>
      <c r="G156" s="25">
        <f t="shared" si="65"/>
        <v>28.356164383561644</v>
      </c>
      <c r="H156" s="25">
        <v>0</v>
      </c>
      <c r="I156" s="25">
        <f t="shared" si="66"/>
        <v>20.575342465753426</v>
      </c>
      <c r="J156" s="29">
        <f t="shared" si="62"/>
        <v>1</v>
      </c>
      <c r="K156" s="29">
        <f t="shared" si="63"/>
        <v>1</v>
      </c>
      <c r="L156" s="29">
        <f t="shared" si="64"/>
        <v>1</v>
      </c>
      <c r="M156" s="29">
        <f t="shared" ca="1" si="54"/>
        <v>0</v>
      </c>
      <c r="T156" s="20">
        <v>0</v>
      </c>
      <c r="U156" s="31">
        <f t="shared" si="55"/>
        <v>-1030</v>
      </c>
      <c r="V156" s="27">
        <f t="shared" si="56"/>
        <v>-1030</v>
      </c>
      <c r="W156" s="27"/>
      <c r="X156" s="27">
        <f t="shared" si="57"/>
        <v>1132.2219890893832</v>
      </c>
      <c r="Y156" s="27">
        <f t="shared" si="58"/>
        <v>102.22198908938321</v>
      </c>
      <c r="Z156" s="27">
        <f t="shared" si="59"/>
        <v>102</v>
      </c>
      <c r="AA156" s="17">
        <f t="shared" si="60"/>
        <v>102</v>
      </c>
      <c r="AB156" s="24">
        <f t="shared" si="61"/>
        <v>1132</v>
      </c>
    </row>
    <row r="157" spans="1:28" ht="15" customHeight="1" x14ac:dyDescent="0.2">
      <c r="A157" s="28">
        <v>429</v>
      </c>
      <c r="B157" s="28">
        <v>1030</v>
      </c>
      <c r="C157" s="25">
        <v>0</v>
      </c>
      <c r="D157" s="25">
        <v>270.73</v>
      </c>
      <c r="E157" s="25">
        <v>212.21</v>
      </c>
      <c r="F157" s="25">
        <v>0</v>
      </c>
      <c r="G157" s="25">
        <f t="shared" si="65"/>
        <v>28.418918918918919</v>
      </c>
      <c r="H157" s="25">
        <v>0</v>
      </c>
      <c r="I157" s="25">
        <f t="shared" si="66"/>
        <v>20.297297297297298</v>
      </c>
      <c r="J157" s="29">
        <f t="shared" si="62"/>
        <v>1</v>
      </c>
      <c r="K157" s="29">
        <f t="shared" si="63"/>
        <v>1</v>
      </c>
      <c r="L157" s="29">
        <f t="shared" si="64"/>
        <v>1</v>
      </c>
      <c r="M157" s="29">
        <f t="shared" ca="1" si="54"/>
        <v>1</v>
      </c>
      <c r="T157" s="20">
        <v>0</v>
      </c>
      <c r="U157" s="31">
        <f t="shared" si="55"/>
        <v>-1030</v>
      </c>
      <c r="V157" s="27">
        <f t="shared" si="56"/>
        <v>-1030</v>
      </c>
      <c r="W157" s="27"/>
      <c r="X157" s="27">
        <f t="shared" si="57"/>
        <v>1132.2219890893832</v>
      </c>
      <c r="Y157" s="27">
        <f t="shared" si="58"/>
        <v>102.22198908938321</v>
      </c>
      <c r="Z157" s="27">
        <f t="shared" si="59"/>
        <v>102</v>
      </c>
      <c r="AA157" s="17">
        <f t="shared" si="60"/>
        <v>102</v>
      </c>
      <c r="AB157" s="24">
        <f t="shared" si="61"/>
        <v>1132</v>
      </c>
    </row>
    <row r="158" spans="1:28" ht="15" customHeight="1" x14ac:dyDescent="0.2">
      <c r="A158" s="28">
        <v>398</v>
      </c>
      <c r="B158" s="28">
        <v>1030</v>
      </c>
      <c r="C158" s="25">
        <v>0</v>
      </c>
      <c r="D158" s="25">
        <v>270.66000000000003</v>
      </c>
      <c r="E158" s="25">
        <v>212.21</v>
      </c>
      <c r="F158" s="25">
        <v>0</v>
      </c>
      <c r="G158" s="25">
        <f t="shared" si="65"/>
        <v>28.453333333333333</v>
      </c>
      <c r="H158" s="25">
        <v>0</v>
      </c>
      <c r="I158" s="25">
        <f t="shared" si="66"/>
        <v>20.026666666666667</v>
      </c>
      <c r="J158" s="29">
        <f t="shared" si="62"/>
        <v>1</v>
      </c>
      <c r="K158" s="29">
        <f t="shared" si="63"/>
        <v>1</v>
      </c>
      <c r="L158" s="29">
        <f t="shared" si="64"/>
        <v>1</v>
      </c>
      <c r="M158" s="29">
        <f t="shared" ca="1" si="54"/>
        <v>0</v>
      </c>
      <c r="T158" s="20">
        <v>0</v>
      </c>
      <c r="U158" s="31">
        <f t="shared" si="55"/>
        <v>-1030</v>
      </c>
      <c r="V158" s="27">
        <f t="shared" si="56"/>
        <v>-1030</v>
      </c>
      <c r="W158" s="27"/>
      <c r="X158" s="27">
        <f t="shared" si="57"/>
        <v>1132.2219890893832</v>
      </c>
      <c r="Y158" s="27">
        <f t="shared" si="58"/>
        <v>102.22198908938321</v>
      </c>
      <c r="Z158" s="27">
        <f t="shared" si="59"/>
        <v>102</v>
      </c>
      <c r="AA158" s="17">
        <f t="shared" si="60"/>
        <v>102</v>
      </c>
      <c r="AB158" s="24">
        <f t="shared" si="61"/>
        <v>1132</v>
      </c>
    </row>
    <row r="159" spans="1:28" ht="15" customHeight="1" x14ac:dyDescent="0.2">
      <c r="A159" s="28">
        <v>398</v>
      </c>
      <c r="B159" s="28">
        <v>1030</v>
      </c>
      <c r="C159" s="25">
        <v>0</v>
      </c>
      <c r="D159" s="25">
        <v>270.58999999999997</v>
      </c>
      <c r="E159" s="25">
        <v>212.21</v>
      </c>
      <c r="F159" s="25">
        <v>0</v>
      </c>
      <c r="G159" s="25">
        <f t="shared" si="65"/>
        <v>28.078947368421051</v>
      </c>
      <c r="H159" s="25">
        <v>0</v>
      </c>
      <c r="I159" s="25">
        <f t="shared" si="66"/>
        <v>19.763157894736842</v>
      </c>
      <c r="J159" s="29">
        <f t="shared" si="62"/>
        <v>1</v>
      </c>
      <c r="K159" s="29">
        <f t="shared" si="63"/>
        <v>1</v>
      </c>
      <c r="L159" s="29">
        <f t="shared" si="64"/>
        <v>1</v>
      </c>
      <c r="M159" s="29">
        <f t="shared" ca="1" si="54"/>
        <v>1</v>
      </c>
      <c r="T159" s="20">
        <v>0</v>
      </c>
      <c r="U159" s="31">
        <f t="shared" si="55"/>
        <v>-1030</v>
      </c>
      <c r="V159" s="27">
        <f t="shared" si="56"/>
        <v>-1030</v>
      </c>
      <c r="W159" s="27"/>
      <c r="X159" s="27">
        <f t="shared" si="57"/>
        <v>1132.2219890893832</v>
      </c>
      <c r="Y159" s="27">
        <f t="shared" si="58"/>
        <v>102.22198908938321</v>
      </c>
      <c r="Z159" s="27">
        <f t="shared" si="59"/>
        <v>102</v>
      </c>
      <c r="AA159" s="17">
        <f t="shared" si="60"/>
        <v>102</v>
      </c>
      <c r="AB159" s="24">
        <f t="shared" si="61"/>
        <v>1132</v>
      </c>
    </row>
    <row r="160" spans="1:28" ht="15" customHeight="1" x14ac:dyDescent="0.2">
      <c r="A160" s="28">
        <v>398</v>
      </c>
      <c r="B160" s="28">
        <v>1030</v>
      </c>
      <c r="C160" s="25">
        <v>0</v>
      </c>
      <c r="D160" s="25">
        <v>270.52</v>
      </c>
      <c r="E160" s="25">
        <v>212.21</v>
      </c>
      <c r="F160" s="25">
        <v>0</v>
      </c>
      <c r="G160" s="25">
        <f t="shared" si="65"/>
        <v>27.714285714285715</v>
      </c>
      <c r="H160" s="25">
        <v>0</v>
      </c>
      <c r="I160" s="25">
        <f t="shared" si="66"/>
        <v>19.506493506493506</v>
      </c>
      <c r="J160" s="29">
        <f t="shared" si="62"/>
        <v>1</v>
      </c>
      <c r="K160" s="29">
        <f t="shared" si="63"/>
        <v>1</v>
      </c>
      <c r="L160" s="29">
        <f t="shared" si="64"/>
        <v>1</v>
      </c>
      <c r="M160" s="29">
        <f t="shared" ca="1" si="54"/>
        <v>1</v>
      </c>
      <c r="T160" s="20">
        <v>0</v>
      </c>
      <c r="U160" s="31">
        <f t="shared" si="55"/>
        <v>-1030</v>
      </c>
      <c r="V160" s="27">
        <f t="shared" si="56"/>
        <v>-1030</v>
      </c>
      <c r="W160" s="27"/>
      <c r="X160" s="27">
        <f t="shared" si="57"/>
        <v>1132.2219890893832</v>
      </c>
      <c r="Y160" s="27">
        <f t="shared" si="58"/>
        <v>102.22198908938321</v>
      </c>
      <c r="Z160" s="27">
        <f t="shared" si="59"/>
        <v>102</v>
      </c>
      <c r="AA160" s="17">
        <f t="shared" si="60"/>
        <v>102</v>
      </c>
      <c r="AB160" s="24">
        <f t="shared" si="61"/>
        <v>1132</v>
      </c>
    </row>
    <row r="161" spans="1:28" ht="15" customHeight="1" x14ac:dyDescent="0.2">
      <c r="A161" s="28">
        <v>398</v>
      </c>
      <c r="B161" s="28">
        <v>1030</v>
      </c>
      <c r="C161" s="25">
        <v>0</v>
      </c>
      <c r="D161" s="25">
        <v>270.45</v>
      </c>
      <c r="E161" s="25">
        <v>212.21</v>
      </c>
      <c r="F161" s="25">
        <v>0</v>
      </c>
      <c r="G161" s="25">
        <f t="shared" si="65"/>
        <v>27.358974358974358</v>
      </c>
      <c r="H161" s="25">
        <v>0</v>
      </c>
      <c r="I161" s="25">
        <f t="shared" si="66"/>
        <v>19.256410256410255</v>
      </c>
      <c r="J161" s="29">
        <f t="shared" si="62"/>
        <v>1</v>
      </c>
      <c r="K161" s="29">
        <f t="shared" si="63"/>
        <v>1</v>
      </c>
      <c r="L161" s="29">
        <f t="shared" si="64"/>
        <v>1</v>
      </c>
      <c r="M161" s="29">
        <f t="shared" ca="1" si="54"/>
        <v>0</v>
      </c>
      <c r="T161" s="20">
        <v>0</v>
      </c>
      <c r="U161" s="31">
        <f t="shared" si="55"/>
        <v>-1030</v>
      </c>
      <c r="V161" s="27">
        <f t="shared" si="56"/>
        <v>-1030</v>
      </c>
      <c r="W161" s="27"/>
      <c r="X161" s="27">
        <f t="shared" si="57"/>
        <v>1132.2219890893832</v>
      </c>
      <c r="Y161" s="27">
        <f t="shared" si="58"/>
        <v>102.22198908938321</v>
      </c>
      <c r="Z161" s="27">
        <f t="shared" si="59"/>
        <v>102</v>
      </c>
      <c r="AA161" s="17">
        <f t="shared" si="60"/>
        <v>102</v>
      </c>
      <c r="AB161" s="24">
        <f t="shared" si="61"/>
        <v>1132</v>
      </c>
    </row>
    <row r="162" spans="1:28" ht="15" customHeight="1" x14ac:dyDescent="0.2">
      <c r="A162" s="28">
        <v>398</v>
      </c>
      <c r="B162" s="28">
        <v>1030</v>
      </c>
      <c r="C162" s="25">
        <v>0</v>
      </c>
      <c r="D162" s="25">
        <v>270.38</v>
      </c>
      <c r="E162" s="25">
        <v>212.21</v>
      </c>
      <c r="F162" s="25">
        <v>0</v>
      </c>
      <c r="G162" s="25">
        <f t="shared" si="65"/>
        <v>27.0126582278481</v>
      </c>
      <c r="H162" s="25">
        <v>0</v>
      </c>
      <c r="I162" s="25">
        <f t="shared" si="66"/>
        <v>19.0126582278481</v>
      </c>
      <c r="J162" s="29">
        <f t="shared" si="62"/>
        <v>1</v>
      </c>
      <c r="K162" s="29">
        <f t="shared" si="63"/>
        <v>1</v>
      </c>
      <c r="L162" s="29">
        <f t="shared" si="64"/>
        <v>1</v>
      </c>
      <c r="M162" s="29">
        <f t="shared" ref="M162:M167" ca="1" si="67">IF(RAND()&lt;0.5,0,1)</f>
        <v>1</v>
      </c>
      <c r="T162" s="20">
        <v>0</v>
      </c>
      <c r="U162" s="31">
        <f t="shared" ref="U162:U193" si="68">T162-B162</f>
        <v>-1030</v>
      </c>
      <c r="V162" s="27">
        <f t="shared" ref="V162:V193" si="69">ROUND(U162,0)</f>
        <v>-1030</v>
      </c>
      <c r="W162" s="27"/>
      <c r="X162" s="27">
        <f t="shared" ref="X162:X167" si="70">B162/$W$2*$W$3</f>
        <v>1132.2219890893832</v>
      </c>
      <c r="Y162" s="27">
        <f t="shared" ref="Y162:Y193" si="71">X162-B162</f>
        <v>102.22198908938321</v>
      </c>
      <c r="Z162" s="27">
        <f t="shared" ref="Z162:Z193" si="72">ROUND(Y162,0)</f>
        <v>102</v>
      </c>
      <c r="AA162" s="17">
        <f t="shared" ref="AA162:AA193" si="73">IF(V162&gt;=0,V162,Z162)</f>
        <v>102</v>
      </c>
      <c r="AB162" s="24">
        <f t="shared" ref="AB162:AB193" si="74">B162+AA162</f>
        <v>1132</v>
      </c>
    </row>
    <row r="163" spans="1:28" ht="15" customHeight="1" x14ac:dyDescent="0.2">
      <c r="A163" s="28">
        <v>398</v>
      </c>
      <c r="B163" s="28">
        <v>1030</v>
      </c>
      <c r="C163" s="25">
        <v>0</v>
      </c>
      <c r="D163" s="25">
        <v>270.31</v>
      </c>
      <c r="E163" s="25">
        <v>212.21</v>
      </c>
      <c r="F163" s="25">
        <v>0</v>
      </c>
      <c r="G163" s="25">
        <f t="shared" si="65"/>
        <v>26.675000000000001</v>
      </c>
      <c r="H163" s="25">
        <v>0</v>
      </c>
      <c r="I163" s="25">
        <f t="shared" si="66"/>
        <v>18.774999999999999</v>
      </c>
      <c r="J163" s="29">
        <f t="shared" si="62"/>
        <v>1</v>
      </c>
      <c r="K163" s="29">
        <f t="shared" si="63"/>
        <v>1</v>
      </c>
      <c r="L163" s="29">
        <f t="shared" si="64"/>
        <v>1</v>
      </c>
      <c r="M163" s="29">
        <f t="shared" ca="1" si="67"/>
        <v>1</v>
      </c>
      <c r="T163" s="20">
        <v>0</v>
      </c>
      <c r="U163" s="31">
        <f t="shared" si="68"/>
        <v>-1030</v>
      </c>
      <c r="V163" s="27">
        <f t="shared" si="69"/>
        <v>-1030</v>
      </c>
      <c r="W163" s="27"/>
      <c r="X163" s="27">
        <f t="shared" si="70"/>
        <v>1132.2219890893832</v>
      </c>
      <c r="Y163" s="27">
        <f t="shared" si="71"/>
        <v>102.22198908938321</v>
      </c>
      <c r="Z163" s="27">
        <f t="shared" si="72"/>
        <v>102</v>
      </c>
      <c r="AA163" s="17">
        <f t="shared" si="73"/>
        <v>102</v>
      </c>
      <c r="AB163" s="24">
        <f t="shared" si="74"/>
        <v>1132</v>
      </c>
    </row>
    <row r="164" spans="1:28" ht="15" customHeight="1" x14ac:dyDescent="0.2">
      <c r="A164" s="28">
        <v>398</v>
      </c>
      <c r="B164" s="28">
        <v>1030</v>
      </c>
      <c r="C164" s="25">
        <v>0</v>
      </c>
      <c r="D164" s="25">
        <v>270.25</v>
      </c>
      <c r="E164" s="25">
        <v>212.21</v>
      </c>
      <c r="F164" s="25">
        <v>0</v>
      </c>
      <c r="G164" s="25">
        <f t="shared" si="65"/>
        <v>26.345679012345681</v>
      </c>
      <c r="H164" s="25">
        <v>0</v>
      </c>
      <c r="I164" s="25">
        <f t="shared" si="66"/>
        <v>18.543209876543209</v>
      </c>
      <c r="J164" s="29">
        <f t="shared" si="62"/>
        <v>1</v>
      </c>
      <c r="K164" s="29">
        <f t="shared" si="63"/>
        <v>1</v>
      </c>
      <c r="L164" s="29">
        <f t="shared" si="64"/>
        <v>1</v>
      </c>
      <c r="M164" s="29">
        <f t="shared" ca="1" si="67"/>
        <v>1</v>
      </c>
      <c r="T164" s="20">
        <v>0</v>
      </c>
      <c r="U164" s="31">
        <f t="shared" si="68"/>
        <v>-1030</v>
      </c>
      <c r="V164" s="27">
        <f t="shared" si="69"/>
        <v>-1030</v>
      </c>
      <c r="W164" s="27"/>
      <c r="X164" s="27">
        <f t="shared" si="70"/>
        <v>1132.2219890893832</v>
      </c>
      <c r="Y164" s="27">
        <f t="shared" si="71"/>
        <v>102.22198908938321</v>
      </c>
      <c r="Z164" s="27">
        <f t="shared" si="72"/>
        <v>102</v>
      </c>
      <c r="AA164" s="17">
        <f t="shared" si="73"/>
        <v>102</v>
      </c>
      <c r="AB164" s="24">
        <f t="shared" si="74"/>
        <v>1132</v>
      </c>
    </row>
    <row r="165" spans="1:28" ht="15" customHeight="1" x14ac:dyDescent="0.2">
      <c r="A165" s="28">
        <v>381</v>
      </c>
      <c r="B165" s="28">
        <v>1030</v>
      </c>
      <c r="C165" s="25">
        <v>1.69</v>
      </c>
      <c r="D165" s="25">
        <v>270.17</v>
      </c>
      <c r="E165" s="25">
        <v>212.21</v>
      </c>
      <c r="F165" s="25">
        <v>0</v>
      </c>
      <c r="G165" s="25">
        <f t="shared" si="65"/>
        <v>26.23170731707317</v>
      </c>
      <c r="H165" s="25">
        <v>0</v>
      </c>
      <c r="I165" s="25">
        <f t="shared" si="66"/>
        <v>18.317073170731707</v>
      </c>
      <c r="J165" s="29">
        <f t="shared" si="62"/>
        <v>1</v>
      </c>
      <c r="K165" s="29">
        <f t="shared" si="63"/>
        <v>1</v>
      </c>
      <c r="L165" s="29">
        <f t="shared" si="64"/>
        <v>1</v>
      </c>
      <c r="M165" s="29">
        <f t="shared" ca="1" si="67"/>
        <v>0</v>
      </c>
      <c r="T165" s="20">
        <v>0</v>
      </c>
      <c r="U165" s="31">
        <f t="shared" si="68"/>
        <v>-1030</v>
      </c>
      <c r="V165" s="27">
        <f t="shared" si="69"/>
        <v>-1030</v>
      </c>
      <c r="W165" s="27"/>
      <c r="X165" s="27">
        <f t="shared" si="70"/>
        <v>1132.2219890893832</v>
      </c>
      <c r="Y165" s="27">
        <f t="shared" si="71"/>
        <v>102.22198908938321</v>
      </c>
      <c r="Z165" s="27">
        <f t="shared" si="72"/>
        <v>102</v>
      </c>
      <c r="AA165" s="17">
        <f t="shared" si="73"/>
        <v>102</v>
      </c>
      <c r="AB165" s="24">
        <f t="shared" si="74"/>
        <v>1132</v>
      </c>
    </row>
    <row r="166" spans="1:28" ht="15" customHeight="1" x14ac:dyDescent="0.2">
      <c r="A166" s="28">
        <v>364</v>
      </c>
      <c r="B166" s="28">
        <v>1030</v>
      </c>
      <c r="C166" s="25">
        <v>1.62</v>
      </c>
      <c r="D166" s="25">
        <v>270.10000000000002</v>
      </c>
      <c r="E166" s="25">
        <v>212.21</v>
      </c>
      <c r="F166" s="25">
        <v>0</v>
      </c>
      <c r="G166" s="25">
        <f t="shared" si="65"/>
        <v>26.120481927710845</v>
      </c>
      <c r="H166" s="25">
        <v>0</v>
      </c>
      <c r="I166" s="25">
        <f t="shared" si="66"/>
        <v>18.096385542168676</v>
      </c>
      <c r="J166" s="29">
        <f t="shared" si="62"/>
        <v>1</v>
      </c>
      <c r="K166" s="29">
        <f t="shared" si="63"/>
        <v>1</v>
      </c>
      <c r="L166" s="29">
        <f t="shared" si="64"/>
        <v>1</v>
      </c>
      <c r="M166" s="29">
        <f t="shared" ca="1" si="67"/>
        <v>1</v>
      </c>
      <c r="T166" s="20">
        <v>0</v>
      </c>
      <c r="U166" s="31">
        <f t="shared" si="68"/>
        <v>-1030</v>
      </c>
      <c r="V166" s="27">
        <f t="shared" si="69"/>
        <v>-1030</v>
      </c>
      <c r="W166" s="27"/>
      <c r="X166" s="27">
        <f t="shared" si="70"/>
        <v>1132.2219890893832</v>
      </c>
      <c r="Y166" s="27">
        <f t="shared" si="71"/>
        <v>102.22198908938321</v>
      </c>
      <c r="Z166" s="27">
        <f t="shared" si="72"/>
        <v>102</v>
      </c>
      <c r="AA166" s="17">
        <f t="shared" si="73"/>
        <v>102</v>
      </c>
      <c r="AB166" s="24">
        <f t="shared" si="74"/>
        <v>1132</v>
      </c>
    </row>
    <row r="167" spans="1:28" ht="15" customHeight="1" x14ac:dyDescent="0.2">
      <c r="A167" s="28">
        <v>348</v>
      </c>
      <c r="B167" s="28">
        <v>1030</v>
      </c>
      <c r="C167" s="25">
        <v>1.55</v>
      </c>
      <c r="D167" s="25">
        <v>270.02999999999997</v>
      </c>
      <c r="E167" s="25">
        <v>212.21</v>
      </c>
      <c r="F167" s="25">
        <v>0</v>
      </c>
      <c r="G167" s="25">
        <f t="shared" si="65"/>
        <v>26</v>
      </c>
      <c r="H167" s="25">
        <v>0</v>
      </c>
      <c r="I167" s="25">
        <f t="shared" si="66"/>
        <v>17.88095238095238</v>
      </c>
      <c r="J167" s="29">
        <f t="shared" si="62"/>
        <v>1</v>
      </c>
      <c r="K167" s="29">
        <f t="shared" si="63"/>
        <v>1</v>
      </c>
      <c r="L167" s="29">
        <f t="shared" ref="L167:L198" si="75">IF(OR(COUNTIF(K163:K167,1)=5,COUNTIF(K163:K167,-1)=5),1,0)</f>
        <v>1</v>
      </c>
      <c r="M167" s="29">
        <f t="shared" ca="1" si="67"/>
        <v>0</v>
      </c>
      <c r="T167" s="20">
        <v>0</v>
      </c>
      <c r="U167" s="31">
        <f t="shared" si="68"/>
        <v>-1030</v>
      </c>
      <c r="V167" s="27">
        <f t="shared" si="69"/>
        <v>-1030</v>
      </c>
      <c r="W167" s="27"/>
      <c r="X167" s="27">
        <f t="shared" si="70"/>
        <v>1132.2219890893832</v>
      </c>
      <c r="Y167" s="27">
        <f t="shared" si="71"/>
        <v>102.22198908938321</v>
      </c>
      <c r="Z167" s="27">
        <f t="shared" si="72"/>
        <v>102</v>
      </c>
      <c r="AA167" s="17">
        <f t="shared" si="73"/>
        <v>102</v>
      </c>
      <c r="AB167" s="24">
        <f t="shared" si="74"/>
        <v>1132</v>
      </c>
    </row>
    <row r="168" spans="1:28" ht="15" customHeight="1" x14ac:dyDescent="0.2">
      <c r="A168" s="28"/>
      <c r="B168" s="28"/>
      <c r="C168" s="25"/>
      <c r="D168" s="25"/>
      <c r="E168" s="25"/>
      <c r="F168" s="25"/>
      <c r="G168" s="25"/>
      <c r="H168" s="25"/>
      <c r="I168" s="25"/>
      <c r="J168" s="29"/>
      <c r="K168" s="29"/>
      <c r="L168" s="29"/>
      <c r="M168" s="29"/>
      <c r="U168" s="31"/>
      <c r="V168" s="27"/>
      <c r="W168" s="27"/>
      <c r="X168" s="27"/>
      <c r="Y168" s="27"/>
      <c r="Z168" s="27"/>
      <c r="AA168" s="17"/>
    </row>
    <row r="169" spans="1:28" ht="15" customHeight="1" x14ac:dyDescent="0.2">
      <c r="A169" s="28"/>
      <c r="B169" s="28"/>
      <c r="C169" s="25"/>
      <c r="D169" s="25"/>
      <c r="E169" s="25"/>
      <c r="F169" s="25"/>
      <c r="G169" s="25"/>
      <c r="H169" s="25"/>
      <c r="I169" s="25"/>
      <c r="J169" s="29"/>
      <c r="K169" s="29"/>
      <c r="L169" s="29"/>
      <c r="M169" s="29"/>
      <c r="U169" s="31"/>
      <c r="V169" s="27"/>
      <c r="W169" s="27"/>
      <c r="X169" s="27"/>
      <c r="Y169" s="27"/>
      <c r="Z169" s="27"/>
      <c r="AA169" s="17"/>
    </row>
    <row r="170" spans="1:28" ht="15" customHeight="1" x14ac:dyDescent="0.2">
      <c r="A170" s="28"/>
      <c r="B170" s="28"/>
      <c r="C170" s="25"/>
      <c r="D170" s="25"/>
      <c r="E170" s="25"/>
      <c r="F170" s="25"/>
      <c r="G170" s="25"/>
      <c r="H170" s="25"/>
      <c r="I170" s="25"/>
      <c r="J170" s="29"/>
      <c r="K170" s="29"/>
      <c r="L170" s="29"/>
      <c r="M170" s="29"/>
      <c r="U170" s="31"/>
      <c r="V170" s="27"/>
      <c r="W170" s="27"/>
      <c r="X170" s="27"/>
      <c r="Y170" s="27"/>
      <c r="Z170" s="27"/>
      <c r="AA170" s="17"/>
    </row>
    <row r="171" spans="1:28" ht="15" customHeight="1" x14ac:dyDescent="0.2">
      <c r="A171" s="28"/>
      <c r="B171" s="28"/>
      <c r="C171" s="25"/>
      <c r="D171" s="25"/>
      <c r="E171" s="25"/>
      <c r="F171" s="25"/>
      <c r="G171" s="25"/>
      <c r="H171" s="25"/>
      <c r="I171" s="25"/>
      <c r="J171" s="29"/>
      <c r="K171" s="29"/>
      <c r="L171" s="29"/>
      <c r="M171" s="29"/>
      <c r="U171" s="31"/>
      <c r="V171" s="27"/>
      <c r="W171" s="27"/>
      <c r="X171" s="27"/>
      <c r="Y171" s="27"/>
      <c r="Z171" s="27"/>
      <c r="AA171" s="17"/>
    </row>
    <row r="172" spans="1:28" ht="15" customHeight="1" x14ac:dyDescent="0.2">
      <c r="A172" s="28"/>
      <c r="B172" s="28"/>
      <c r="C172" s="25"/>
      <c r="D172" s="25"/>
      <c r="E172" s="25"/>
      <c r="F172" s="25"/>
      <c r="G172" s="25"/>
      <c r="H172" s="25"/>
      <c r="I172" s="25"/>
      <c r="J172" s="29"/>
      <c r="K172" s="29"/>
      <c r="L172" s="29"/>
      <c r="M172" s="29"/>
      <c r="U172" s="31"/>
      <c r="V172" s="27"/>
      <c r="W172" s="27"/>
      <c r="X172" s="27"/>
      <c r="Y172" s="27"/>
      <c r="Z172" s="27"/>
      <c r="AA172" s="17"/>
    </row>
    <row r="173" spans="1:28" ht="15" customHeight="1" x14ac:dyDescent="0.2">
      <c r="A173" s="28"/>
      <c r="B173" s="28"/>
      <c r="C173" s="25"/>
      <c r="D173" s="25"/>
      <c r="E173" s="25"/>
      <c r="F173" s="25"/>
      <c r="G173" s="25"/>
      <c r="H173" s="25"/>
      <c r="I173" s="25"/>
      <c r="J173" s="29"/>
      <c r="K173" s="29"/>
      <c r="L173" s="29"/>
      <c r="M173" s="29"/>
      <c r="U173" s="31"/>
      <c r="V173" s="27"/>
      <c r="W173" s="27"/>
      <c r="X173" s="27"/>
      <c r="Y173" s="27"/>
      <c r="Z173" s="27"/>
      <c r="AA173" s="17"/>
    </row>
    <row r="174" spans="1:28" ht="15" customHeight="1" x14ac:dyDescent="0.2">
      <c r="A174" s="28"/>
      <c r="B174" s="28"/>
      <c r="C174" s="25"/>
      <c r="D174" s="25"/>
      <c r="E174" s="25"/>
      <c r="F174" s="25"/>
      <c r="G174" s="25"/>
      <c r="H174" s="25"/>
      <c r="I174" s="25"/>
      <c r="J174" s="29"/>
      <c r="K174" s="29"/>
      <c r="L174" s="29"/>
      <c r="M174" s="29"/>
      <c r="U174" s="31"/>
      <c r="V174" s="27"/>
      <c r="W174" s="27"/>
      <c r="X174" s="27"/>
      <c r="Y174" s="27"/>
      <c r="Z174" s="27"/>
      <c r="AA174" s="17"/>
    </row>
    <row r="175" spans="1:28" ht="15" customHeight="1" x14ac:dyDescent="0.2">
      <c r="A175" s="28"/>
      <c r="B175" s="28"/>
      <c r="C175" s="25"/>
      <c r="D175" s="25"/>
      <c r="E175" s="25"/>
      <c r="F175" s="25"/>
      <c r="G175" s="25"/>
      <c r="H175" s="25"/>
      <c r="I175" s="25"/>
      <c r="J175" s="29"/>
      <c r="K175" s="29"/>
      <c r="L175" s="29"/>
      <c r="M175" s="29"/>
      <c r="U175" s="31"/>
      <c r="V175" s="27"/>
      <c r="W175" s="27"/>
      <c r="X175" s="27"/>
      <c r="Y175" s="27"/>
      <c r="Z175" s="27"/>
      <c r="AA175" s="17"/>
    </row>
    <row r="176" spans="1:28" ht="15" customHeight="1" x14ac:dyDescent="0.2">
      <c r="A176" s="28"/>
      <c r="B176" s="28"/>
      <c r="C176" s="25"/>
      <c r="D176" s="25"/>
      <c r="E176" s="25"/>
      <c r="F176" s="25"/>
      <c r="G176" s="25"/>
      <c r="H176" s="25"/>
      <c r="I176" s="25"/>
      <c r="J176" s="29"/>
      <c r="K176" s="29"/>
      <c r="L176" s="29"/>
      <c r="M176" s="29"/>
      <c r="U176" s="31"/>
      <c r="V176" s="27"/>
      <c r="W176" s="27"/>
      <c r="X176" s="27"/>
      <c r="Y176" s="27"/>
      <c r="Z176" s="27"/>
      <c r="AA176" s="17"/>
    </row>
    <row r="177" spans="1:27" ht="15" customHeight="1" x14ac:dyDescent="0.2">
      <c r="A177" s="28"/>
      <c r="B177" s="28"/>
      <c r="C177" s="25"/>
      <c r="D177" s="25"/>
      <c r="E177" s="25"/>
      <c r="F177" s="25"/>
      <c r="G177" s="25"/>
      <c r="H177" s="25"/>
      <c r="I177" s="25"/>
      <c r="J177" s="29"/>
      <c r="K177" s="29"/>
      <c r="L177" s="29"/>
      <c r="M177" s="29"/>
      <c r="U177" s="31"/>
      <c r="V177" s="27"/>
      <c r="W177" s="27"/>
      <c r="X177" s="27"/>
      <c r="Y177" s="27"/>
      <c r="Z177" s="27"/>
      <c r="AA177" s="17"/>
    </row>
    <row r="178" spans="1:27" ht="15" customHeight="1" x14ac:dyDescent="0.2">
      <c r="A178" s="28"/>
      <c r="B178" s="28"/>
      <c r="C178" s="25"/>
      <c r="D178" s="25"/>
      <c r="E178" s="25"/>
      <c r="F178" s="25"/>
      <c r="G178" s="25"/>
      <c r="H178" s="25"/>
      <c r="I178" s="25"/>
      <c r="J178" s="29"/>
      <c r="K178" s="29"/>
      <c r="L178" s="29"/>
      <c r="M178" s="29"/>
      <c r="U178" s="31"/>
      <c r="V178" s="27"/>
      <c r="W178" s="27"/>
      <c r="X178" s="27"/>
      <c r="Y178" s="27"/>
      <c r="Z178" s="27"/>
      <c r="AA178" s="17"/>
    </row>
    <row r="179" spans="1:27" ht="15" customHeight="1" x14ac:dyDescent="0.2">
      <c r="A179" s="28"/>
      <c r="B179" s="28"/>
      <c r="C179" s="25"/>
      <c r="D179" s="25"/>
      <c r="E179" s="25"/>
      <c r="F179" s="25"/>
      <c r="G179" s="25"/>
      <c r="H179" s="25"/>
      <c r="I179" s="25"/>
      <c r="J179" s="29"/>
      <c r="K179" s="29"/>
      <c r="L179" s="29"/>
      <c r="M179" s="29"/>
      <c r="U179" s="31"/>
      <c r="V179" s="27"/>
      <c r="W179" s="27"/>
      <c r="X179" s="27"/>
      <c r="Y179" s="27"/>
      <c r="Z179" s="27"/>
      <c r="AA179" s="17"/>
    </row>
    <row r="180" spans="1:27" ht="15" customHeight="1" x14ac:dyDescent="0.2">
      <c r="A180" s="28"/>
      <c r="B180" s="28"/>
      <c r="C180" s="25"/>
      <c r="D180" s="25"/>
      <c r="E180" s="25"/>
      <c r="F180" s="25"/>
      <c r="G180" s="25"/>
      <c r="H180" s="25"/>
      <c r="I180" s="25"/>
      <c r="J180" s="29"/>
      <c r="K180" s="29"/>
      <c r="L180" s="29"/>
      <c r="M180" s="29"/>
      <c r="U180" s="31"/>
      <c r="V180" s="27"/>
      <c r="W180" s="27"/>
      <c r="X180" s="27"/>
      <c r="Y180" s="27"/>
      <c r="Z180" s="27"/>
      <c r="AA180" s="17"/>
    </row>
    <row r="181" spans="1:27" ht="15" customHeight="1" x14ac:dyDescent="0.2">
      <c r="A181" s="28"/>
      <c r="B181" s="28"/>
      <c r="C181" s="25"/>
      <c r="D181" s="25"/>
      <c r="E181" s="25"/>
      <c r="F181" s="25"/>
      <c r="G181" s="25"/>
      <c r="H181" s="25"/>
      <c r="I181" s="25"/>
      <c r="J181" s="29"/>
      <c r="K181" s="29"/>
      <c r="L181" s="29"/>
      <c r="M181" s="29"/>
      <c r="U181" s="31"/>
      <c r="V181" s="27"/>
      <c r="W181" s="27"/>
      <c r="X181" s="27"/>
      <c r="Y181" s="27"/>
      <c r="Z181" s="27"/>
      <c r="AA181" s="17"/>
    </row>
    <row r="182" spans="1:27" ht="15" customHeight="1" x14ac:dyDescent="0.2">
      <c r="A182" s="28"/>
      <c r="B182" s="28"/>
      <c r="C182" s="25"/>
      <c r="D182" s="25"/>
      <c r="E182" s="25"/>
      <c r="F182" s="25"/>
      <c r="G182" s="25"/>
      <c r="H182" s="25"/>
      <c r="I182" s="25"/>
      <c r="J182" s="29"/>
      <c r="K182" s="29"/>
      <c r="L182" s="29"/>
      <c r="M182" s="29"/>
      <c r="U182" s="31"/>
      <c r="V182" s="27"/>
      <c r="W182" s="27"/>
      <c r="X182" s="27"/>
      <c r="Y182" s="27"/>
      <c r="Z182" s="27"/>
      <c r="AA182" s="17"/>
    </row>
    <row r="183" spans="1:27" ht="15" customHeight="1" x14ac:dyDescent="0.2">
      <c r="A183" s="28"/>
      <c r="B183" s="28"/>
      <c r="C183" s="25"/>
      <c r="D183" s="25"/>
      <c r="E183" s="25"/>
      <c r="F183" s="25"/>
      <c r="G183" s="25"/>
      <c r="H183" s="25"/>
      <c r="I183" s="25"/>
      <c r="J183" s="29"/>
      <c r="K183" s="29"/>
      <c r="L183" s="29"/>
      <c r="M183" s="29"/>
      <c r="U183" s="31"/>
      <c r="V183" s="27"/>
      <c r="W183" s="27"/>
      <c r="X183" s="27"/>
      <c r="Y183" s="27"/>
      <c r="Z183" s="27"/>
      <c r="AA183" s="17"/>
    </row>
    <row r="184" spans="1:27" ht="15" customHeight="1" x14ac:dyDescent="0.2">
      <c r="A184" s="28"/>
      <c r="B184" s="28"/>
      <c r="C184" s="25"/>
      <c r="D184" s="25"/>
      <c r="E184" s="25"/>
      <c r="F184" s="25"/>
      <c r="G184" s="25"/>
      <c r="H184" s="25"/>
      <c r="I184" s="25"/>
      <c r="J184" s="29"/>
      <c r="K184" s="29"/>
      <c r="L184" s="29"/>
      <c r="M184" s="29"/>
      <c r="U184" s="31"/>
      <c r="V184" s="27"/>
      <c r="W184" s="27"/>
      <c r="X184" s="27"/>
      <c r="Y184" s="27"/>
      <c r="Z184" s="27"/>
      <c r="AA184" s="17"/>
    </row>
    <row r="185" spans="1:27" ht="15" customHeight="1" x14ac:dyDescent="0.2">
      <c r="A185" s="28"/>
      <c r="B185" s="28"/>
      <c r="C185" s="25"/>
      <c r="D185" s="25"/>
      <c r="E185" s="25"/>
      <c r="F185" s="25"/>
      <c r="G185" s="25"/>
      <c r="H185" s="25"/>
      <c r="I185" s="25"/>
      <c r="J185" s="29"/>
      <c r="K185" s="29"/>
      <c r="L185" s="29"/>
      <c r="M185" s="29"/>
      <c r="U185" s="31"/>
      <c r="V185" s="27"/>
      <c r="W185" s="27"/>
      <c r="X185" s="27"/>
      <c r="Y185" s="27"/>
      <c r="Z185" s="27"/>
      <c r="AA185" s="17"/>
    </row>
    <row r="186" spans="1:27" ht="15" customHeight="1" x14ac:dyDescent="0.25">
      <c r="A186" s="7"/>
      <c r="B186" s="7"/>
      <c r="C186" s="7"/>
      <c r="D186" s="7"/>
      <c r="E186" s="7"/>
      <c r="F186" s="7"/>
      <c r="G186" s="25"/>
      <c r="H186" s="7"/>
      <c r="I186" s="25"/>
      <c r="J186" s="29"/>
      <c r="K186" s="29"/>
      <c r="L186" s="29"/>
      <c r="M186" s="29"/>
      <c r="U186" s="31"/>
      <c r="V186" s="27"/>
      <c r="W186" s="27"/>
      <c r="X186" s="27"/>
      <c r="Y186" s="27"/>
      <c r="Z186" s="27"/>
      <c r="AA186" s="17"/>
    </row>
    <row r="187" spans="1:27" ht="15" customHeight="1" x14ac:dyDescent="0.25">
      <c r="A187" s="7"/>
      <c r="B187" s="7"/>
      <c r="C187" s="7"/>
      <c r="D187" s="7"/>
      <c r="E187" s="7"/>
      <c r="F187" s="7"/>
      <c r="G187" s="25"/>
      <c r="H187" s="7"/>
      <c r="I187" s="25"/>
      <c r="J187" s="29"/>
      <c r="K187" s="29"/>
      <c r="L187" s="29"/>
      <c r="M187" s="29"/>
      <c r="U187" s="31"/>
      <c r="V187" s="27"/>
      <c r="W187" s="27"/>
      <c r="X187" s="27"/>
      <c r="Y187" s="27"/>
      <c r="Z187" s="27"/>
      <c r="AA187" s="17"/>
    </row>
    <row r="188" spans="1:27" ht="15" customHeight="1" x14ac:dyDescent="0.25">
      <c r="A188" s="7"/>
      <c r="B188" s="7"/>
      <c r="C188" s="7"/>
      <c r="D188" s="7"/>
      <c r="E188" s="7"/>
      <c r="F188" s="7"/>
      <c r="G188" s="25"/>
      <c r="H188" s="7"/>
      <c r="I188" s="25"/>
      <c r="J188" s="29"/>
      <c r="K188" s="29"/>
      <c r="L188" s="29"/>
      <c r="M188" s="29"/>
      <c r="U188" s="31"/>
      <c r="V188" s="27"/>
      <c r="W188" s="27"/>
      <c r="X188" s="27"/>
      <c r="Y188" s="27"/>
      <c r="Z188" s="27"/>
      <c r="AA188" s="17"/>
    </row>
    <row r="189" spans="1:27" ht="15" customHeight="1" x14ac:dyDescent="0.25">
      <c r="A189" s="7"/>
      <c r="B189" s="7"/>
      <c r="C189" s="7"/>
      <c r="D189" s="7"/>
      <c r="E189" s="7"/>
      <c r="F189" s="7"/>
      <c r="G189" s="25"/>
      <c r="H189" s="7"/>
      <c r="I189" s="25"/>
      <c r="J189" s="29"/>
      <c r="K189" s="29"/>
      <c r="L189" s="29"/>
      <c r="M189" s="29"/>
      <c r="U189" s="31"/>
      <c r="V189" s="27"/>
      <c r="W189" s="27"/>
      <c r="X189" s="27"/>
      <c r="Y189" s="27"/>
      <c r="Z189" s="27"/>
      <c r="AA189" s="17"/>
    </row>
    <row r="190" spans="1:27" ht="15" customHeight="1" x14ac:dyDescent="0.25">
      <c r="A190" s="7"/>
      <c r="B190" s="7"/>
      <c r="C190" s="7"/>
      <c r="D190" s="7"/>
      <c r="E190" s="7"/>
      <c r="F190" s="7"/>
      <c r="G190" s="25"/>
      <c r="H190" s="7"/>
      <c r="I190" s="25"/>
      <c r="J190" s="29"/>
      <c r="K190" s="29"/>
      <c r="L190" s="29"/>
      <c r="M190" s="29"/>
      <c r="U190" s="31"/>
      <c r="V190" s="27"/>
      <c r="W190" s="27"/>
      <c r="X190" s="27"/>
      <c r="Y190" s="27"/>
      <c r="Z190" s="27"/>
      <c r="AA190" s="17"/>
    </row>
    <row r="191" spans="1:27" ht="15" customHeight="1" x14ac:dyDescent="0.25">
      <c r="A191" s="7"/>
      <c r="B191" s="7"/>
      <c r="C191" s="7"/>
      <c r="D191" s="7"/>
      <c r="E191" s="7"/>
      <c r="F191" s="7"/>
      <c r="G191" s="25"/>
      <c r="H191" s="7"/>
      <c r="I191" s="25"/>
      <c r="J191" s="29"/>
      <c r="K191" s="29"/>
      <c r="L191" s="29"/>
      <c r="M191" s="29"/>
      <c r="U191" s="31"/>
      <c r="V191" s="27"/>
      <c r="W191" s="27"/>
      <c r="X191" s="27"/>
      <c r="Y191" s="27"/>
      <c r="Z191" s="27"/>
      <c r="AA191" s="17"/>
    </row>
    <row r="192" spans="1:27" ht="15" customHeight="1" x14ac:dyDescent="0.25">
      <c r="A192" s="7"/>
      <c r="B192" s="7"/>
      <c r="C192" s="7"/>
      <c r="D192" s="7"/>
      <c r="E192" s="7"/>
      <c r="F192" s="7"/>
      <c r="G192" s="25"/>
      <c r="H192" s="7"/>
      <c r="I192" s="25"/>
      <c r="J192" s="29"/>
      <c r="K192" s="29"/>
      <c r="L192" s="29"/>
      <c r="M192" s="29"/>
      <c r="U192" s="31"/>
      <c r="V192" s="27"/>
      <c r="W192" s="27"/>
      <c r="X192" s="27"/>
      <c r="Y192" s="27"/>
      <c r="Z192" s="27"/>
      <c r="AA192" s="17"/>
    </row>
    <row r="193" spans="1:27" ht="15" customHeight="1" x14ac:dyDescent="0.25">
      <c r="A193" s="7"/>
      <c r="B193" s="7"/>
      <c r="C193" s="7"/>
      <c r="D193" s="7"/>
      <c r="E193" s="7"/>
      <c r="F193" s="7"/>
      <c r="G193" s="25"/>
      <c r="H193" s="7"/>
      <c r="I193" s="25"/>
      <c r="J193" s="29"/>
      <c r="K193" s="29"/>
      <c r="L193" s="29"/>
      <c r="M193" s="29"/>
      <c r="U193" s="31"/>
      <c r="V193" s="27"/>
      <c r="W193" s="27"/>
      <c r="X193" s="27"/>
      <c r="Y193" s="27"/>
      <c r="Z193" s="27"/>
      <c r="AA193" s="17"/>
    </row>
    <row r="194" spans="1:27" ht="15" customHeight="1" x14ac:dyDescent="0.25">
      <c r="A194" s="7"/>
      <c r="B194" s="7"/>
      <c r="C194" s="7"/>
      <c r="D194" s="7"/>
      <c r="E194" s="7"/>
      <c r="F194" s="7"/>
      <c r="G194" s="25"/>
      <c r="H194" s="7"/>
      <c r="I194" s="25"/>
      <c r="J194" s="29"/>
      <c r="K194" s="29"/>
      <c r="L194" s="29"/>
      <c r="M194" s="29"/>
      <c r="U194" s="31"/>
      <c r="V194" s="27"/>
      <c r="W194" s="27"/>
      <c r="X194" s="27"/>
      <c r="Y194" s="27"/>
      <c r="Z194" s="27"/>
      <c r="AA194" s="17"/>
    </row>
    <row r="195" spans="1:27" x14ac:dyDescent="0.2">
      <c r="U195" s="31"/>
      <c r="V195" s="27"/>
      <c r="W195" s="27"/>
      <c r="X195" s="27"/>
      <c r="Y195" s="27"/>
      <c r="Z195" s="27"/>
      <c r="AA195" s="17"/>
    </row>
    <row r="196" spans="1:27" x14ac:dyDescent="0.2">
      <c r="U196" s="31"/>
      <c r="V196" s="27"/>
      <c r="W196" s="27"/>
      <c r="X196" s="27"/>
      <c r="Y196" s="27"/>
      <c r="Z196" s="27"/>
      <c r="AA196" s="17"/>
    </row>
    <row r="197" spans="1:27" x14ac:dyDescent="0.2">
      <c r="U197" s="31"/>
      <c r="V197" s="27"/>
      <c r="W197" s="27"/>
      <c r="X197" s="27"/>
      <c r="Y197" s="27"/>
      <c r="Z197" s="27"/>
      <c r="AA197" s="17"/>
    </row>
    <row r="198" spans="1:27" x14ac:dyDescent="0.2">
      <c r="U198" s="31"/>
      <c r="V198" s="27"/>
      <c r="W198" s="27"/>
      <c r="X198" s="27"/>
      <c r="Y198" s="27"/>
      <c r="Z198" s="27"/>
      <c r="AA198" s="17"/>
    </row>
    <row r="199" spans="1:27" x14ac:dyDescent="0.2">
      <c r="U199" s="31"/>
      <c r="V199" s="27"/>
      <c r="W199" s="27"/>
      <c r="X199" s="27"/>
      <c r="Y199" s="27"/>
      <c r="Z199" s="27"/>
      <c r="AA199" s="17"/>
    </row>
    <row r="200" spans="1:27" x14ac:dyDescent="0.2">
      <c r="U200" s="31"/>
      <c r="V200" s="27"/>
      <c r="W200" s="27"/>
      <c r="X200" s="27"/>
      <c r="Y200" s="27"/>
      <c r="Z200" s="27"/>
      <c r="AA200" s="17"/>
    </row>
    <row r="201" spans="1:27" x14ac:dyDescent="0.2">
      <c r="U201" s="31"/>
      <c r="V201" s="27"/>
      <c r="W201" s="27"/>
      <c r="X201" s="27"/>
      <c r="Y201" s="27"/>
      <c r="Z201" s="27"/>
      <c r="AA201" s="17"/>
    </row>
    <row r="202" spans="1:27" x14ac:dyDescent="0.2">
      <c r="U202" s="31"/>
      <c r="V202" s="27"/>
      <c r="W202" s="27"/>
      <c r="X202" s="27"/>
      <c r="Y202" s="27"/>
      <c r="Z202" s="27"/>
      <c r="AA202" s="17"/>
    </row>
    <row r="203" spans="1:27" x14ac:dyDescent="0.2">
      <c r="U203" s="31"/>
      <c r="V203" s="27"/>
      <c r="W203" s="27"/>
      <c r="X203" s="27"/>
      <c r="Y203" s="27"/>
      <c r="Z203" s="27"/>
      <c r="AA203" s="17"/>
    </row>
    <row r="204" spans="1:27" x14ac:dyDescent="0.2">
      <c r="U204" s="31"/>
      <c r="V204" s="27"/>
      <c r="W204" s="27"/>
      <c r="X204" s="27"/>
      <c r="Y204" s="27"/>
      <c r="Z204" s="27"/>
      <c r="AA204" s="17"/>
    </row>
    <row r="205" spans="1:27" x14ac:dyDescent="0.2">
      <c r="U205" s="31"/>
      <c r="V205" s="27"/>
      <c r="W205" s="27"/>
      <c r="X205" s="27"/>
      <c r="Y205" s="27"/>
      <c r="Z205" s="27"/>
      <c r="AA205" s="17"/>
    </row>
    <row r="206" spans="1:27" x14ac:dyDescent="0.2">
      <c r="U206" s="31"/>
      <c r="V206" s="27"/>
      <c r="W206" s="27"/>
      <c r="X206" s="27"/>
      <c r="Y206" s="27"/>
      <c r="Z206" s="27"/>
      <c r="AA206" s="17"/>
    </row>
    <row r="207" spans="1:27" x14ac:dyDescent="0.2">
      <c r="U207" s="31"/>
      <c r="V207" s="27"/>
      <c r="W207" s="27"/>
      <c r="X207" s="27"/>
      <c r="Y207" s="27"/>
      <c r="Z207" s="27"/>
      <c r="AA207" s="17"/>
    </row>
    <row r="208" spans="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278"/>
  <sheetViews>
    <sheetView topLeftCell="L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20.75" style="21" customWidth="1"/>
    <col min="5" max="5" width="19.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3.625" style="21" customWidth="1"/>
    <col min="16" max="16" width="17.625" style="21" customWidth="1"/>
    <col min="17" max="17" width="11.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2925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128</v>
      </c>
      <c r="B2" s="28">
        <v>320</v>
      </c>
      <c r="C2" s="25">
        <v>0</v>
      </c>
      <c r="D2" s="25">
        <v>271.11</v>
      </c>
      <c r="E2" s="25">
        <v>211.27</v>
      </c>
      <c r="F2" s="25">
        <f t="shared" ref="F2:F25" si="0">($A$26-A2)/(ROW($A$26)-ROW(A2))</f>
        <v>116.54166666666667</v>
      </c>
      <c r="G2" s="25">
        <v>0</v>
      </c>
      <c r="H2" s="25">
        <f t="shared" ref="H2:H25" si="1">($A$26-B2)/(ROW($A$26)-ROW(B2))</f>
        <v>108.54166666666667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30">
        <v>0.05</v>
      </c>
      <c r="P2" s="6" t="s">
        <v>39</v>
      </c>
      <c r="Q2" s="7">
        <f>LARGE(A:A,2)</f>
        <v>2901</v>
      </c>
      <c r="T2" s="20">
        <v>0</v>
      </c>
      <c r="U2" s="31">
        <f t="shared" ref="U2:U33" si="3">T2-B2</f>
        <v>-320</v>
      </c>
      <c r="V2" s="27">
        <f t="shared" ref="V2:V33" si="4">ROUND(U2,0)</f>
        <v>-320</v>
      </c>
      <c r="W2" s="27">
        <v>4766</v>
      </c>
      <c r="X2" s="27">
        <f t="shared" ref="X2:X33" si="5">B2/$W$2*$W$3</f>
        <v>351.75828787242972</v>
      </c>
      <c r="Y2" s="27">
        <f t="shared" ref="Y2:Y33" si="6">X2-B2</f>
        <v>31.758287872429719</v>
      </c>
      <c r="Z2" s="27">
        <f t="shared" ref="Z2:Z33" si="7">ROUND(Y2,0)</f>
        <v>32</v>
      </c>
      <c r="AA2" s="17">
        <f t="shared" ref="AA2:AA33" si="8">IF(V2&gt;=0,V2,Z2)</f>
        <v>32</v>
      </c>
      <c r="AB2" s="24">
        <f t="shared" ref="AB2:AB33" si="9">B2+AA2</f>
        <v>352</v>
      </c>
    </row>
    <row r="3" spans="1:28" ht="15" customHeight="1" x14ac:dyDescent="0.25">
      <c r="A3" s="28">
        <v>128</v>
      </c>
      <c r="B3" s="28">
        <v>320</v>
      </c>
      <c r="C3" s="25">
        <v>0</v>
      </c>
      <c r="D3" s="25">
        <v>271.08999999999997</v>
      </c>
      <c r="E3" s="25">
        <v>211.27</v>
      </c>
      <c r="F3" s="25">
        <f t="shared" si="0"/>
        <v>121.60869565217391</v>
      </c>
      <c r="G3" s="25">
        <v>0</v>
      </c>
      <c r="H3" s="25">
        <f t="shared" si="1"/>
        <v>113.26086956521739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103</v>
      </c>
      <c r="P3" s="6" t="s">
        <v>41</v>
      </c>
      <c r="Q3" s="7">
        <f>LARGE(A:A,3)</f>
        <v>2876</v>
      </c>
      <c r="T3" s="20">
        <v>0</v>
      </c>
      <c r="U3" s="31">
        <f t="shared" si="3"/>
        <v>-320</v>
      </c>
      <c r="V3" s="27">
        <f t="shared" si="4"/>
        <v>-320</v>
      </c>
      <c r="W3" s="27">
        <v>5239</v>
      </c>
      <c r="X3" s="27">
        <f t="shared" si="5"/>
        <v>351.75828787242972</v>
      </c>
      <c r="Y3" s="27">
        <f t="shared" si="6"/>
        <v>31.758287872429719</v>
      </c>
      <c r="Z3" s="27">
        <f t="shared" si="7"/>
        <v>32</v>
      </c>
      <c r="AA3" s="17">
        <f t="shared" si="8"/>
        <v>32</v>
      </c>
      <c r="AB3" s="24">
        <f t="shared" si="9"/>
        <v>352</v>
      </c>
    </row>
    <row r="4" spans="1:28" ht="15" customHeight="1" x14ac:dyDescent="0.25">
      <c r="A4" s="28">
        <v>128</v>
      </c>
      <c r="B4" s="28">
        <v>320</v>
      </c>
      <c r="C4" s="25">
        <v>0</v>
      </c>
      <c r="D4" s="25">
        <v>271.07</v>
      </c>
      <c r="E4" s="25">
        <v>211.27</v>
      </c>
      <c r="F4" s="25">
        <f t="shared" si="0"/>
        <v>127.13636363636364</v>
      </c>
      <c r="G4" s="25">
        <v>0</v>
      </c>
      <c r="H4" s="25">
        <f t="shared" si="1"/>
        <v>118.40909090909091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0</v>
      </c>
      <c r="N4" s="9" t="s">
        <v>42</v>
      </c>
      <c r="O4" s="32">
        <f>MAX(A:A)</f>
        <v>2925</v>
      </c>
      <c r="P4" s="6" t="s">
        <v>43</v>
      </c>
      <c r="Q4" s="7">
        <f>LARGE(B:B,1)</f>
        <v>2415</v>
      </c>
      <c r="T4" s="20">
        <v>0</v>
      </c>
      <c r="U4" s="31">
        <f t="shared" si="3"/>
        <v>-320</v>
      </c>
      <c r="V4" s="27">
        <f t="shared" si="4"/>
        <v>-320</v>
      </c>
      <c r="W4" s="27"/>
      <c r="X4" s="27">
        <f t="shared" si="5"/>
        <v>351.75828787242972</v>
      </c>
      <c r="Y4" s="27">
        <f t="shared" si="6"/>
        <v>31.758287872429719</v>
      </c>
      <c r="Z4" s="27">
        <f t="shared" si="7"/>
        <v>32</v>
      </c>
      <c r="AA4" s="17">
        <f t="shared" si="8"/>
        <v>32</v>
      </c>
      <c r="AB4" s="24">
        <f t="shared" si="9"/>
        <v>352</v>
      </c>
    </row>
    <row r="5" spans="1:28" ht="15" customHeight="1" x14ac:dyDescent="0.25">
      <c r="A5" s="28">
        <v>128</v>
      </c>
      <c r="B5" s="28">
        <v>320</v>
      </c>
      <c r="C5" s="25">
        <v>0</v>
      </c>
      <c r="D5" s="25">
        <v>271.05</v>
      </c>
      <c r="E5" s="25">
        <v>211.27</v>
      </c>
      <c r="F5" s="25">
        <f t="shared" si="0"/>
        <v>133.1904761904762</v>
      </c>
      <c r="G5" s="25">
        <v>0</v>
      </c>
      <c r="H5" s="25">
        <f t="shared" si="1"/>
        <v>124.04761904761905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0</v>
      </c>
      <c r="N5" s="9" t="s">
        <v>44</v>
      </c>
      <c r="O5" s="33">
        <v>1.1499999999999999</v>
      </c>
      <c r="P5" s="6" t="s">
        <v>45</v>
      </c>
      <c r="Q5" s="7">
        <f>LARGE(B:B,2)</f>
        <v>2285</v>
      </c>
      <c r="T5" s="20">
        <v>0</v>
      </c>
      <c r="U5" s="31">
        <f t="shared" si="3"/>
        <v>-320</v>
      </c>
      <c r="V5" s="27">
        <f t="shared" si="4"/>
        <v>-320</v>
      </c>
      <c r="W5" s="27"/>
      <c r="X5" s="27">
        <f t="shared" si="5"/>
        <v>351.75828787242972</v>
      </c>
      <c r="Y5" s="27">
        <f t="shared" si="6"/>
        <v>31.758287872429719</v>
      </c>
      <c r="Z5" s="27">
        <f t="shared" si="7"/>
        <v>32</v>
      </c>
      <c r="AA5" s="17">
        <f t="shared" si="8"/>
        <v>32</v>
      </c>
      <c r="AB5" s="24">
        <f t="shared" si="9"/>
        <v>352</v>
      </c>
    </row>
    <row r="6" spans="1:28" ht="15" customHeight="1" x14ac:dyDescent="0.25">
      <c r="A6" s="28">
        <v>243</v>
      </c>
      <c r="B6" s="28">
        <v>320</v>
      </c>
      <c r="C6" s="25">
        <v>0</v>
      </c>
      <c r="D6" s="25">
        <v>271.05</v>
      </c>
      <c r="E6" s="25">
        <v>211.27</v>
      </c>
      <c r="F6" s="25">
        <f t="shared" si="0"/>
        <v>134.1</v>
      </c>
      <c r="G6" s="25">
        <v>0</v>
      </c>
      <c r="H6" s="25">
        <f t="shared" si="1"/>
        <v>130.25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1</v>
      </c>
      <c r="N6" s="9" t="s">
        <v>46</v>
      </c>
      <c r="O6" s="33">
        <v>1.48</v>
      </c>
      <c r="P6" s="6" t="s">
        <v>47</v>
      </c>
      <c r="Q6" s="7">
        <f>LARGE(B:B,3)</f>
        <v>2235</v>
      </c>
      <c r="T6" s="20">
        <v>0</v>
      </c>
      <c r="U6" s="31">
        <f t="shared" si="3"/>
        <v>-320</v>
      </c>
      <c r="V6" s="27">
        <f t="shared" si="4"/>
        <v>-320</v>
      </c>
      <c r="W6" s="27"/>
      <c r="X6" s="27">
        <f t="shared" si="5"/>
        <v>351.75828787242972</v>
      </c>
      <c r="Y6" s="27">
        <f t="shared" si="6"/>
        <v>31.758287872429719</v>
      </c>
      <c r="Z6" s="27">
        <f t="shared" si="7"/>
        <v>32</v>
      </c>
      <c r="AA6" s="17">
        <f t="shared" si="8"/>
        <v>32</v>
      </c>
      <c r="AB6" s="24">
        <f t="shared" si="9"/>
        <v>352</v>
      </c>
    </row>
    <row r="7" spans="1:28" ht="15" customHeight="1" x14ac:dyDescent="0.25">
      <c r="A7" s="28">
        <v>358</v>
      </c>
      <c r="B7" s="28">
        <v>320</v>
      </c>
      <c r="C7" s="25">
        <v>0</v>
      </c>
      <c r="D7" s="25">
        <v>271.05</v>
      </c>
      <c r="E7" s="25">
        <v>211.27</v>
      </c>
      <c r="F7" s="25">
        <f t="shared" si="0"/>
        <v>135.10526315789474</v>
      </c>
      <c r="G7" s="25">
        <v>0</v>
      </c>
      <c r="H7" s="25">
        <f t="shared" si="1"/>
        <v>137.10526315789474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1</v>
      </c>
      <c r="N7" s="9" t="s">
        <v>48</v>
      </c>
      <c r="O7" s="33">
        <v>1.73</v>
      </c>
      <c r="P7" s="7"/>
      <c r="Q7" s="7"/>
      <c r="T7" s="20">
        <v>0</v>
      </c>
      <c r="U7" s="31">
        <f t="shared" si="3"/>
        <v>-320</v>
      </c>
      <c r="V7" s="27">
        <f t="shared" si="4"/>
        <v>-320</v>
      </c>
      <c r="W7" s="27"/>
      <c r="X7" s="27">
        <f t="shared" si="5"/>
        <v>351.75828787242972</v>
      </c>
      <c r="Y7" s="27">
        <f t="shared" si="6"/>
        <v>31.758287872429719</v>
      </c>
      <c r="Z7" s="27">
        <f t="shared" si="7"/>
        <v>32</v>
      </c>
      <c r="AA7" s="17">
        <f t="shared" si="8"/>
        <v>32</v>
      </c>
      <c r="AB7" s="24">
        <f t="shared" si="9"/>
        <v>352</v>
      </c>
    </row>
    <row r="8" spans="1:28" ht="15" customHeight="1" x14ac:dyDescent="0.25">
      <c r="A8" s="28">
        <v>472</v>
      </c>
      <c r="B8" s="28">
        <v>320</v>
      </c>
      <c r="C8" s="25">
        <v>2.1</v>
      </c>
      <c r="D8" s="25">
        <v>271.06</v>
      </c>
      <c r="E8" s="25">
        <v>211.27</v>
      </c>
      <c r="F8" s="25">
        <f t="shared" si="0"/>
        <v>136.27777777777777</v>
      </c>
      <c r="G8" s="25">
        <v>0</v>
      </c>
      <c r="H8" s="25">
        <f t="shared" si="1"/>
        <v>144.72222222222223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0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-320</v>
      </c>
      <c r="V8" s="27">
        <f t="shared" si="4"/>
        <v>-320</v>
      </c>
      <c r="W8" s="27"/>
      <c r="X8" s="27">
        <f t="shared" si="5"/>
        <v>351.75828787242972</v>
      </c>
      <c r="Y8" s="27">
        <f t="shared" si="6"/>
        <v>31.758287872429719</v>
      </c>
      <c r="Z8" s="27">
        <f t="shared" si="7"/>
        <v>32</v>
      </c>
      <c r="AA8" s="17">
        <f t="shared" si="8"/>
        <v>32</v>
      </c>
      <c r="AB8" s="24">
        <f t="shared" si="9"/>
        <v>352</v>
      </c>
    </row>
    <row r="9" spans="1:28" ht="15" customHeight="1" x14ac:dyDescent="0.25">
      <c r="A9" s="28">
        <v>484</v>
      </c>
      <c r="B9" s="28">
        <v>320</v>
      </c>
      <c r="C9" s="25">
        <v>2.15</v>
      </c>
      <c r="D9" s="25">
        <v>271.08</v>
      </c>
      <c r="E9" s="25">
        <v>211.27</v>
      </c>
      <c r="F9" s="25">
        <f t="shared" si="0"/>
        <v>143.58823529411765</v>
      </c>
      <c r="G9" s="25">
        <v>0</v>
      </c>
      <c r="H9" s="25">
        <f t="shared" si="1"/>
        <v>153.23529411764707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-320</v>
      </c>
      <c r="V9" s="27">
        <f t="shared" si="4"/>
        <v>-320</v>
      </c>
      <c r="W9" s="27"/>
      <c r="X9" s="27">
        <f t="shared" si="5"/>
        <v>351.75828787242972</v>
      </c>
      <c r="Y9" s="27">
        <f t="shared" si="6"/>
        <v>31.758287872429719</v>
      </c>
      <c r="Z9" s="27">
        <f t="shared" si="7"/>
        <v>32</v>
      </c>
      <c r="AA9" s="17">
        <f t="shared" si="8"/>
        <v>32</v>
      </c>
      <c r="AB9" s="24">
        <f t="shared" si="9"/>
        <v>352</v>
      </c>
    </row>
    <row r="10" spans="1:28" ht="15" customHeight="1" x14ac:dyDescent="0.25">
      <c r="A10" s="28">
        <v>496</v>
      </c>
      <c r="B10" s="28">
        <v>320</v>
      </c>
      <c r="C10" s="25">
        <v>2.21</v>
      </c>
      <c r="D10" s="25">
        <v>271.10000000000002</v>
      </c>
      <c r="E10" s="25">
        <v>211.27</v>
      </c>
      <c r="F10" s="25">
        <f t="shared" si="0"/>
        <v>151.8125</v>
      </c>
      <c r="G10" s="25">
        <v>0</v>
      </c>
      <c r="H10" s="25">
        <f t="shared" si="1"/>
        <v>162.8125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-320</v>
      </c>
      <c r="V10" s="27">
        <f t="shared" si="4"/>
        <v>-320</v>
      </c>
      <c r="W10" s="27"/>
      <c r="X10" s="27">
        <f t="shared" si="5"/>
        <v>351.75828787242972</v>
      </c>
      <c r="Y10" s="27">
        <f t="shared" si="6"/>
        <v>31.758287872429719</v>
      </c>
      <c r="Z10" s="27">
        <f t="shared" si="7"/>
        <v>32</v>
      </c>
      <c r="AA10" s="17">
        <f t="shared" si="8"/>
        <v>32</v>
      </c>
      <c r="AB10" s="24">
        <f t="shared" si="9"/>
        <v>352</v>
      </c>
    </row>
    <row r="11" spans="1:28" ht="15" customHeight="1" x14ac:dyDescent="0.25">
      <c r="A11" s="28">
        <v>510</v>
      </c>
      <c r="B11" s="28">
        <v>320</v>
      </c>
      <c r="C11" s="25">
        <v>2.27</v>
      </c>
      <c r="D11" s="25">
        <v>271.12</v>
      </c>
      <c r="E11" s="25">
        <v>211.27</v>
      </c>
      <c r="F11" s="25">
        <f t="shared" si="0"/>
        <v>161</v>
      </c>
      <c r="G11" s="25">
        <v>0</v>
      </c>
      <c r="H11" s="25">
        <f t="shared" si="1"/>
        <v>173.66666666666666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0</v>
      </c>
      <c r="N11" s="9" t="s">
        <v>52</v>
      </c>
      <c r="O11" s="34">
        <v>280</v>
      </c>
      <c r="P11" s="14" t="s">
        <v>53</v>
      </c>
      <c r="Q11" s="7">
        <f>MIN(D:D)</f>
        <v>271.05</v>
      </c>
      <c r="T11" s="20">
        <v>0</v>
      </c>
      <c r="U11" s="31">
        <f t="shared" si="3"/>
        <v>-320</v>
      </c>
      <c r="V11" s="27">
        <f t="shared" si="4"/>
        <v>-320</v>
      </c>
      <c r="W11" s="27"/>
      <c r="X11" s="27">
        <f t="shared" si="5"/>
        <v>351.75828787242972</v>
      </c>
      <c r="Y11" s="27">
        <f t="shared" si="6"/>
        <v>31.758287872429719</v>
      </c>
      <c r="Z11" s="27">
        <f t="shared" si="7"/>
        <v>32</v>
      </c>
      <c r="AA11" s="17">
        <f t="shared" si="8"/>
        <v>32</v>
      </c>
      <c r="AB11" s="24">
        <f t="shared" si="9"/>
        <v>352</v>
      </c>
    </row>
    <row r="12" spans="1:28" ht="15" customHeight="1" x14ac:dyDescent="0.25">
      <c r="A12" s="28">
        <v>610</v>
      </c>
      <c r="B12" s="28">
        <v>320</v>
      </c>
      <c r="C12" s="25">
        <v>2.71</v>
      </c>
      <c r="D12" s="25">
        <v>271.14999999999998</v>
      </c>
      <c r="E12" s="25">
        <v>211.27</v>
      </c>
      <c r="F12" s="25">
        <f t="shared" si="0"/>
        <v>165.35714285714286</v>
      </c>
      <c r="G12" s="25">
        <v>0</v>
      </c>
      <c r="H12" s="25">
        <f t="shared" si="1"/>
        <v>186.07142857142858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271.11</v>
      </c>
      <c r="T12" s="20">
        <v>0</v>
      </c>
      <c r="U12" s="31">
        <f t="shared" si="3"/>
        <v>-320</v>
      </c>
      <c r="V12" s="27">
        <f t="shared" si="4"/>
        <v>-320</v>
      </c>
      <c r="W12" s="27"/>
      <c r="X12" s="27">
        <f t="shared" si="5"/>
        <v>351.75828787242972</v>
      </c>
      <c r="Y12" s="27">
        <f t="shared" si="6"/>
        <v>31.758287872429719</v>
      </c>
      <c r="Z12" s="27">
        <f t="shared" si="7"/>
        <v>32</v>
      </c>
      <c r="AA12" s="17">
        <f t="shared" si="8"/>
        <v>32</v>
      </c>
      <c r="AB12" s="24">
        <f t="shared" si="9"/>
        <v>352</v>
      </c>
    </row>
    <row r="13" spans="1:28" ht="15" customHeight="1" x14ac:dyDescent="0.25">
      <c r="A13" s="28">
        <v>711</v>
      </c>
      <c r="B13" s="28">
        <v>320</v>
      </c>
      <c r="C13" s="25">
        <v>3.16</v>
      </c>
      <c r="D13" s="25">
        <v>271.19</v>
      </c>
      <c r="E13" s="25">
        <v>211.27</v>
      </c>
      <c r="F13" s="25">
        <f t="shared" si="0"/>
        <v>170.30769230769232</v>
      </c>
      <c r="G13" s="25">
        <v>0</v>
      </c>
      <c r="H13" s="25">
        <f t="shared" si="1"/>
        <v>200.38461538461539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-320</v>
      </c>
      <c r="V13" s="27">
        <f t="shared" si="4"/>
        <v>-320</v>
      </c>
      <c r="W13" s="27"/>
      <c r="X13" s="27">
        <f t="shared" si="5"/>
        <v>351.75828787242972</v>
      </c>
      <c r="Y13" s="27">
        <f t="shared" si="6"/>
        <v>31.758287872429719</v>
      </c>
      <c r="Z13" s="27">
        <f t="shared" si="7"/>
        <v>32</v>
      </c>
      <c r="AA13" s="17">
        <f t="shared" si="8"/>
        <v>32</v>
      </c>
      <c r="AB13" s="24">
        <f t="shared" si="9"/>
        <v>352</v>
      </c>
    </row>
    <row r="14" spans="1:28" ht="15" customHeight="1" x14ac:dyDescent="0.25">
      <c r="A14" s="28">
        <v>810</v>
      </c>
      <c r="B14" s="28">
        <v>320</v>
      </c>
      <c r="C14" s="25">
        <v>3.6</v>
      </c>
      <c r="D14" s="25">
        <v>271.23</v>
      </c>
      <c r="E14" s="25">
        <v>211.27</v>
      </c>
      <c r="F14" s="25">
        <f t="shared" si="0"/>
        <v>176.25</v>
      </c>
      <c r="G14" s="25">
        <v>0</v>
      </c>
      <c r="H14" s="25">
        <f t="shared" si="1"/>
        <v>217.08333333333334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2415</v>
      </c>
      <c r="T14" s="20">
        <v>0</v>
      </c>
      <c r="U14" s="31">
        <f t="shared" si="3"/>
        <v>-320</v>
      </c>
      <c r="V14" s="27">
        <f t="shared" si="4"/>
        <v>-320</v>
      </c>
      <c r="W14" s="27"/>
      <c r="X14" s="27">
        <f t="shared" si="5"/>
        <v>351.75828787242972</v>
      </c>
      <c r="Y14" s="27">
        <f t="shared" si="6"/>
        <v>31.758287872429719</v>
      </c>
      <c r="Z14" s="27">
        <f t="shared" si="7"/>
        <v>32</v>
      </c>
      <c r="AA14" s="17">
        <f t="shared" si="8"/>
        <v>32</v>
      </c>
      <c r="AB14" s="24">
        <f t="shared" si="9"/>
        <v>352</v>
      </c>
    </row>
    <row r="15" spans="1:28" ht="15" customHeight="1" x14ac:dyDescent="0.25">
      <c r="A15" s="28">
        <v>1035</v>
      </c>
      <c r="B15" s="28">
        <v>320</v>
      </c>
      <c r="C15" s="25">
        <v>4.5999999999999996</v>
      </c>
      <c r="D15" s="25">
        <v>271.31</v>
      </c>
      <c r="E15" s="25">
        <v>211.27</v>
      </c>
      <c r="F15" s="25">
        <f t="shared" si="0"/>
        <v>171.81818181818181</v>
      </c>
      <c r="G15" s="25">
        <v>0</v>
      </c>
      <c r="H15" s="25">
        <f t="shared" si="1"/>
        <v>236.81818181818181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103</v>
      </c>
      <c r="P15" s="14" t="s">
        <v>61</v>
      </c>
      <c r="Q15" s="7">
        <f>MAX(D:D)</f>
        <v>273.82</v>
      </c>
      <c r="R15" s="20">
        <f ca="1">TREND(OFFSET('Z-V'!B1,MATCH(Q15,'Z-V'!A:A,1)-1,,2,1),OFFSET('Z-V'!A1,MATCH(Q15,'Z-V'!A:A,1)-1,,2,1),Q15)</f>
        <v>65869.999999999884</v>
      </c>
      <c r="T15" s="20">
        <v>0</v>
      </c>
      <c r="U15" s="31">
        <f t="shared" si="3"/>
        <v>-320</v>
      </c>
      <c r="V15" s="27">
        <f t="shared" si="4"/>
        <v>-320</v>
      </c>
      <c r="W15" s="27"/>
      <c r="X15" s="27">
        <f t="shared" si="5"/>
        <v>351.75828787242972</v>
      </c>
      <c r="Y15" s="27">
        <f t="shared" si="6"/>
        <v>31.758287872429719</v>
      </c>
      <c r="Z15" s="27">
        <f t="shared" si="7"/>
        <v>32</v>
      </c>
      <c r="AA15" s="17">
        <f t="shared" si="8"/>
        <v>32</v>
      </c>
      <c r="AB15" s="24">
        <f t="shared" si="9"/>
        <v>352</v>
      </c>
    </row>
    <row r="16" spans="1:28" ht="15" customHeight="1" x14ac:dyDescent="0.25">
      <c r="A16" s="28">
        <v>1260</v>
      </c>
      <c r="B16" s="28">
        <v>320</v>
      </c>
      <c r="C16" s="25">
        <v>5.6</v>
      </c>
      <c r="D16" s="25">
        <v>271.39999999999998</v>
      </c>
      <c r="E16" s="25">
        <v>211.27</v>
      </c>
      <c r="F16" s="25">
        <f t="shared" si="0"/>
        <v>166.5</v>
      </c>
      <c r="G16" s="25">
        <v>0</v>
      </c>
      <c r="H16" s="25">
        <f t="shared" si="1"/>
        <v>260.5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1</v>
      </c>
      <c r="N16" s="9" t="s">
        <v>62</v>
      </c>
      <c r="O16" s="36">
        <f>MAX(C:C)</f>
        <v>13</v>
      </c>
      <c r="P16" s="14" t="s">
        <v>63</v>
      </c>
      <c r="Q16" s="35">
        <f>D2</f>
        <v>271.11</v>
      </c>
      <c r="R16" s="20">
        <f ca="1">TREND(OFFSET('Z-V'!B1,MATCH(Q16,'Z-V'!A:A,1)-1,,2,1),OFFSET('Z-V'!A1,MATCH(Q16,'Z-V'!A:A,1)-1,,2,1),Q16)</f>
        <v>56196.000000000116</v>
      </c>
      <c r="T16" s="20">
        <v>0</v>
      </c>
      <c r="U16" s="31">
        <f t="shared" si="3"/>
        <v>-320</v>
      </c>
      <c r="V16" s="27">
        <f t="shared" si="4"/>
        <v>-320</v>
      </c>
      <c r="W16" s="27"/>
      <c r="X16" s="27">
        <f t="shared" si="5"/>
        <v>351.75828787242972</v>
      </c>
      <c r="Y16" s="27">
        <f t="shared" si="6"/>
        <v>31.758287872429719</v>
      </c>
      <c r="Z16" s="27">
        <f t="shared" si="7"/>
        <v>32</v>
      </c>
      <c r="AA16" s="17">
        <f t="shared" si="8"/>
        <v>32</v>
      </c>
      <c r="AB16" s="24">
        <f t="shared" si="9"/>
        <v>352</v>
      </c>
    </row>
    <row r="17" spans="1:28" ht="15" customHeight="1" x14ac:dyDescent="0.25">
      <c r="A17" s="28">
        <v>1485</v>
      </c>
      <c r="B17" s="28">
        <v>320</v>
      </c>
      <c r="C17" s="25">
        <v>6.6</v>
      </c>
      <c r="D17" s="25">
        <v>271.52</v>
      </c>
      <c r="E17" s="25">
        <v>211.27</v>
      </c>
      <c r="F17" s="25">
        <f t="shared" si="0"/>
        <v>160</v>
      </c>
      <c r="G17" s="25">
        <v>0</v>
      </c>
      <c r="H17" s="25">
        <f t="shared" si="1"/>
        <v>289.44444444444446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273.81</v>
      </c>
      <c r="T17" s="20">
        <v>0</v>
      </c>
      <c r="U17" s="31">
        <f t="shared" si="3"/>
        <v>-320</v>
      </c>
      <c r="V17" s="27">
        <f t="shared" si="4"/>
        <v>-320</v>
      </c>
      <c r="W17" s="27"/>
      <c r="X17" s="27">
        <f t="shared" si="5"/>
        <v>351.75828787242972</v>
      </c>
      <c r="Y17" s="27">
        <f t="shared" si="6"/>
        <v>31.758287872429719</v>
      </c>
      <c r="Z17" s="27">
        <f t="shared" si="7"/>
        <v>32</v>
      </c>
      <c r="AA17" s="17">
        <f t="shared" si="8"/>
        <v>32</v>
      </c>
      <c r="AB17" s="24">
        <f t="shared" si="9"/>
        <v>352</v>
      </c>
    </row>
    <row r="18" spans="1:28" ht="15" customHeight="1" x14ac:dyDescent="0.2">
      <c r="A18" s="28">
        <v>1774</v>
      </c>
      <c r="B18" s="28">
        <v>320</v>
      </c>
      <c r="C18" s="25">
        <v>7.89</v>
      </c>
      <c r="D18" s="25">
        <v>271.66000000000003</v>
      </c>
      <c r="E18" s="25">
        <v>211.27</v>
      </c>
      <c r="F18" s="25">
        <f t="shared" si="0"/>
        <v>143.875</v>
      </c>
      <c r="G18" s="25">
        <v>0</v>
      </c>
      <c r="H18" s="25">
        <f t="shared" si="1"/>
        <v>325.625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2415</v>
      </c>
      <c r="R18" s="20"/>
      <c r="S18" s="20"/>
      <c r="T18" s="20">
        <v>0</v>
      </c>
      <c r="U18" s="31">
        <f t="shared" si="3"/>
        <v>-320</v>
      </c>
      <c r="V18" s="27">
        <f t="shared" si="4"/>
        <v>-320</v>
      </c>
      <c r="W18" s="27"/>
      <c r="X18" s="27">
        <f t="shared" si="5"/>
        <v>351.75828787242972</v>
      </c>
      <c r="Y18" s="27">
        <f t="shared" si="6"/>
        <v>31.758287872429719</v>
      </c>
      <c r="Z18" s="27">
        <f t="shared" si="7"/>
        <v>32</v>
      </c>
      <c r="AA18" s="17">
        <f t="shared" si="8"/>
        <v>32</v>
      </c>
      <c r="AB18" s="24">
        <f t="shared" si="9"/>
        <v>352</v>
      </c>
    </row>
    <row r="19" spans="1:28" ht="15" customHeight="1" x14ac:dyDescent="0.25">
      <c r="A19" s="28">
        <v>2064</v>
      </c>
      <c r="B19" s="28">
        <v>320</v>
      </c>
      <c r="C19" s="25">
        <v>9.17</v>
      </c>
      <c r="D19" s="25">
        <v>271.83999999999997</v>
      </c>
      <c r="E19" s="25">
        <v>211.27</v>
      </c>
      <c r="F19" s="25">
        <f t="shared" si="0"/>
        <v>123</v>
      </c>
      <c r="G19" s="25">
        <v>0</v>
      </c>
      <c r="H19" s="25">
        <f t="shared" si="1"/>
        <v>372.14285714285717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0.70460574674239895</v>
      </c>
      <c r="R19" s="37">
        <f>MAX(AB:AB)</f>
        <v>2655</v>
      </c>
      <c r="S19" s="37">
        <f>'Z-V'!P8-R19</f>
        <v>6324</v>
      </c>
      <c r="T19" s="20">
        <v>0</v>
      </c>
      <c r="U19" s="31">
        <f t="shared" si="3"/>
        <v>-320</v>
      </c>
      <c r="V19" s="27">
        <f t="shared" si="4"/>
        <v>-320</v>
      </c>
      <c r="W19" s="27"/>
      <c r="X19" s="27">
        <f t="shared" si="5"/>
        <v>351.75828787242972</v>
      </c>
      <c r="Y19" s="27">
        <f t="shared" si="6"/>
        <v>31.758287872429719</v>
      </c>
      <c r="Z19" s="27">
        <f t="shared" si="7"/>
        <v>32</v>
      </c>
      <c r="AA19" s="17">
        <f t="shared" si="8"/>
        <v>32</v>
      </c>
      <c r="AB19" s="24">
        <f t="shared" si="9"/>
        <v>352</v>
      </c>
    </row>
    <row r="20" spans="1:28" ht="15" customHeight="1" x14ac:dyDescent="0.25">
      <c r="A20" s="28">
        <v>2355</v>
      </c>
      <c r="B20" s="40">
        <v>320</v>
      </c>
      <c r="C20" s="25">
        <v>10.47</v>
      </c>
      <c r="D20" s="25">
        <v>272.04000000000002</v>
      </c>
      <c r="E20" s="25">
        <v>211.27</v>
      </c>
      <c r="F20" s="25">
        <f t="shared" si="0"/>
        <v>95</v>
      </c>
      <c r="G20" s="25">
        <v>0</v>
      </c>
      <c r="H20" s="25">
        <f t="shared" si="1"/>
        <v>434.16666666666669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1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0.81929083769633948</v>
      </c>
      <c r="R20" s="20">
        <f ca="1">R15-R16</f>
        <v>9673.9999999997672</v>
      </c>
      <c r="S20" s="20">
        <f ca="1">'Z-V'!P9-R20</f>
        <v>43806.000000000233</v>
      </c>
      <c r="T20" s="20">
        <v>0</v>
      </c>
      <c r="U20" s="31">
        <f t="shared" si="3"/>
        <v>-320</v>
      </c>
      <c r="V20" s="27">
        <f t="shared" si="4"/>
        <v>-320</v>
      </c>
      <c r="W20" s="27"/>
      <c r="X20" s="27">
        <f t="shared" si="5"/>
        <v>351.75828787242972</v>
      </c>
      <c r="Y20" s="27">
        <f t="shared" si="6"/>
        <v>31.758287872429719</v>
      </c>
      <c r="Z20" s="27">
        <f t="shared" si="7"/>
        <v>32</v>
      </c>
      <c r="AA20" s="17">
        <f t="shared" si="8"/>
        <v>32</v>
      </c>
      <c r="AB20" s="24">
        <f t="shared" si="9"/>
        <v>352</v>
      </c>
    </row>
    <row r="21" spans="1:28" ht="15" customHeight="1" x14ac:dyDescent="0.25">
      <c r="A21" s="28">
        <v>2520</v>
      </c>
      <c r="B21" s="28">
        <v>320</v>
      </c>
      <c r="C21" s="25">
        <v>11.2</v>
      </c>
      <c r="D21" s="25">
        <v>272.26</v>
      </c>
      <c r="E21" s="25">
        <v>211.27</v>
      </c>
      <c r="F21" s="25">
        <f t="shared" si="0"/>
        <v>81</v>
      </c>
      <c r="G21" s="25">
        <v>0</v>
      </c>
      <c r="H21" s="25">
        <f t="shared" si="1"/>
        <v>521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0</v>
      </c>
      <c r="N21" s="9" t="s">
        <v>69</v>
      </c>
      <c r="O21" s="9">
        <v>-1</v>
      </c>
      <c r="P21" s="14" t="s">
        <v>2</v>
      </c>
      <c r="Q21" s="7">
        <f>('Z-V'!R16-'Z-V'!R17)*(S21-'Z-V'!R14)/('Z-V'!R10-'Z-V'!R14)+'Z-V'!R17</f>
        <v>0.87677935130196494</v>
      </c>
      <c r="R21" s="20">
        <f>ABS(Q12-Q17)</f>
        <v>2.6999999999999886</v>
      </c>
      <c r="S21" s="20">
        <f>'Z-V'!P10-R21</f>
        <v>19.190000000000012</v>
      </c>
      <c r="T21" s="20">
        <v>0</v>
      </c>
      <c r="U21" s="31">
        <f t="shared" si="3"/>
        <v>-320</v>
      </c>
      <c r="V21" s="27">
        <f t="shared" si="4"/>
        <v>-320</v>
      </c>
      <c r="W21" s="27"/>
      <c r="X21" s="27">
        <f t="shared" si="5"/>
        <v>351.75828787242972</v>
      </c>
      <c r="Y21" s="27">
        <f t="shared" si="6"/>
        <v>31.758287872429719</v>
      </c>
      <c r="Z21" s="27">
        <f t="shared" si="7"/>
        <v>32</v>
      </c>
      <c r="AA21" s="17">
        <f t="shared" si="8"/>
        <v>32</v>
      </c>
      <c r="AB21" s="24">
        <f t="shared" si="9"/>
        <v>352</v>
      </c>
    </row>
    <row r="22" spans="1:28" ht="15" customHeight="1" x14ac:dyDescent="0.25">
      <c r="A22" s="28">
        <v>2685</v>
      </c>
      <c r="B22" s="28">
        <v>320</v>
      </c>
      <c r="C22" s="25">
        <v>11.93</v>
      </c>
      <c r="D22" s="25">
        <v>272.5</v>
      </c>
      <c r="E22" s="25">
        <v>211.27</v>
      </c>
      <c r="F22" s="25">
        <f t="shared" si="0"/>
        <v>60</v>
      </c>
      <c r="G22" s="25">
        <v>0</v>
      </c>
      <c r="H22" s="25">
        <f t="shared" si="1"/>
        <v>651.25</v>
      </c>
      <c r="I22" s="25">
        <v>0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0.80449999999999999</v>
      </c>
      <c r="R22" s="20"/>
      <c r="S22" s="20"/>
      <c r="T22" s="20">
        <v>0</v>
      </c>
      <c r="U22" s="31">
        <f t="shared" si="3"/>
        <v>-320</v>
      </c>
      <c r="V22" s="27">
        <f t="shared" si="4"/>
        <v>-320</v>
      </c>
      <c r="W22" s="27"/>
      <c r="X22" s="27">
        <f t="shared" si="5"/>
        <v>351.75828787242972</v>
      </c>
      <c r="Y22" s="27">
        <f t="shared" si="6"/>
        <v>31.758287872429719</v>
      </c>
      <c r="Z22" s="27">
        <f t="shared" si="7"/>
        <v>32</v>
      </c>
      <c r="AA22" s="17">
        <f t="shared" si="8"/>
        <v>32</v>
      </c>
      <c r="AB22" s="24">
        <f t="shared" si="9"/>
        <v>352</v>
      </c>
    </row>
    <row r="23" spans="1:28" ht="15" customHeight="1" x14ac:dyDescent="0.25">
      <c r="A23" s="28">
        <v>2850</v>
      </c>
      <c r="B23" s="28">
        <v>320</v>
      </c>
      <c r="C23" s="25">
        <v>12.67</v>
      </c>
      <c r="D23" s="25">
        <v>272.75</v>
      </c>
      <c r="E23" s="25">
        <v>211.27</v>
      </c>
      <c r="F23" s="25">
        <f t="shared" si="0"/>
        <v>25</v>
      </c>
      <c r="G23" s="25">
        <v>0</v>
      </c>
      <c r="H23" s="25">
        <f t="shared" si="1"/>
        <v>868.33333333333337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0</v>
      </c>
      <c r="N23" s="9"/>
      <c r="O23" s="9"/>
      <c r="P23" s="7"/>
      <c r="Q23" s="7"/>
      <c r="T23" s="20">
        <v>0</v>
      </c>
      <c r="U23" s="31">
        <f t="shared" si="3"/>
        <v>-320</v>
      </c>
      <c r="V23" s="27">
        <f t="shared" si="4"/>
        <v>-320</v>
      </c>
      <c r="W23" s="27"/>
      <c r="X23" s="27">
        <f t="shared" si="5"/>
        <v>351.75828787242972</v>
      </c>
      <c r="Y23" s="27">
        <f t="shared" si="6"/>
        <v>31.758287872429719</v>
      </c>
      <c r="Z23" s="27">
        <f t="shared" si="7"/>
        <v>32</v>
      </c>
      <c r="AA23" s="17">
        <f t="shared" si="8"/>
        <v>32</v>
      </c>
      <c r="AB23" s="24">
        <f t="shared" si="9"/>
        <v>352</v>
      </c>
    </row>
    <row r="24" spans="1:28" ht="15" customHeight="1" x14ac:dyDescent="0.25">
      <c r="A24" s="28">
        <v>2876</v>
      </c>
      <c r="B24" s="28">
        <v>320</v>
      </c>
      <c r="C24" s="25">
        <v>12.78</v>
      </c>
      <c r="D24" s="25">
        <v>273.01</v>
      </c>
      <c r="E24" s="25">
        <v>211.27</v>
      </c>
      <c r="F24" s="25">
        <f t="shared" si="0"/>
        <v>24.5</v>
      </c>
      <c r="G24" s="25">
        <v>0</v>
      </c>
      <c r="H24" s="25">
        <f t="shared" si="1"/>
        <v>1302.5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-320</v>
      </c>
      <c r="V24" s="27">
        <f t="shared" si="4"/>
        <v>-320</v>
      </c>
      <c r="W24" s="27"/>
      <c r="X24" s="27">
        <f t="shared" si="5"/>
        <v>351.75828787242972</v>
      </c>
      <c r="Y24" s="27">
        <f t="shared" si="6"/>
        <v>31.758287872429719</v>
      </c>
      <c r="Z24" s="27">
        <f t="shared" si="7"/>
        <v>32</v>
      </c>
      <c r="AA24" s="17">
        <f t="shared" si="8"/>
        <v>32</v>
      </c>
      <c r="AB24" s="24">
        <f t="shared" si="9"/>
        <v>352</v>
      </c>
    </row>
    <row r="25" spans="1:28" ht="15" customHeight="1" x14ac:dyDescent="0.25">
      <c r="A25" s="28">
        <v>2901</v>
      </c>
      <c r="B25" s="28">
        <v>320</v>
      </c>
      <c r="C25" s="25">
        <v>12.89</v>
      </c>
      <c r="D25" s="25">
        <v>273.27</v>
      </c>
      <c r="E25" s="25">
        <v>211.27</v>
      </c>
      <c r="F25" s="25">
        <f t="shared" si="0"/>
        <v>24</v>
      </c>
      <c r="G25" s="25">
        <v>0</v>
      </c>
      <c r="H25" s="25">
        <f t="shared" si="1"/>
        <v>2605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0</v>
      </c>
      <c r="N25" s="9"/>
      <c r="O25" s="9"/>
      <c r="P25" s="7"/>
      <c r="Q25" s="7"/>
      <c r="T25" s="20">
        <v>0</v>
      </c>
      <c r="U25" s="31">
        <f t="shared" si="3"/>
        <v>-320</v>
      </c>
      <c r="V25" s="27">
        <f t="shared" si="4"/>
        <v>-320</v>
      </c>
      <c r="W25" s="27"/>
      <c r="X25" s="27">
        <f t="shared" si="5"/>
        <v>351.75828787242972</v>
      </c>
      <c r="Y25" s="27">
        <f t="shared" si="6"/>
        <v>31.758287872429719</v>
      </c>
      <c r="Z25" s="27">
        <f t="shared" si="7"/>
        <v>32</v>
      </c>
      <c r="AA25" s="17">
        <f t="shared" si="8"/>
        <v>32</v>
      </c>
      <c r="AB25" s="24">
        <f t="shared" si="9"/>
        <v>352</v>
      </c>
    </row>
    <row r="26" spans="1:28" ht="15" customHeight="1" x14ac:dyDescent="0.25">
      <c r="A26" s="40">
        <v>2925</v>
      </c>
      <c r="B26" s="28">
        <v>320</v>
      </c>
      <c r="C26" s="25">
        <v>13</v>
      </c>
      <c r="D26" s="25">
        <v>273.54000000000002</v>
      </c>
      <c r="E26" s="25">
        <v>211.27</v>
      </c>
      <c r="F26" s="39">
        <v>0</v>
      </c>
      <c r="G26" s="39">
        <v>0</v>
      </c>
      <c r="H26" s="39">
        <v>0</v>
      </c>
      <c r="I26" s="39">
        <v>0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0</v>
      </c>
      <c r="N26" s="9"/>
      <c r="O26" s="9"/>
      <c r="P26" s="7"/>
      <c r="Q26" s="7"/>
      <c r="T26" s="20">
        <v>0</v>
      </c>
      <c r="U26" s="31">
        <f t="shared" si="3"/>
        <v>-320</v>
      </c>
      <c r="V26" s="27">
        <f t="shared" si="4"/>
        <v>-320</v>
      </c>
      <c r="W26" s="27"/>
      <c r="X26" s="27">
        <f t="shared" si="5"/>
        <v>351.75828787242972</v>
      </c>
      <c r="Y26" s="27">
        <f t="shared" si="6"/>
        <v>31.758287872429719</v>
      </c>
      <c r="Z26" s="27">
        <f t="shared" si="7"/>
        <v>32</v>
      </c>
      <c r="AA26" s="17">
        <f t="shared" si="8"/>
        <v>32</v>
      </c>
      <c r="AB26" s="24">
        <f t="shared" si="9"/>
        <v>352</v>
      </c>
    </row>
    <row r="27" spans="1:28" ht="15" customHeight="1" x14ac:dyDescent="0.25">
      <c r="A27" s="28">
        <v>2756</v>
      </c>
      <c r="B27" s="28">
        <v>320</v>
      </c>
      <c r="C27" s="25">
        <v>12.25</v>
      </c>
      <c r="D27" s="25">
        <v>273.79000000000002</v>
      </c>
      <c r="E27" s="25">
        <v>211.27</v>
      </c>
      <c r="F27" s="25">
        <v>0</v>
      </c>
      <c r="G27" s="25">
        <f t="shared" ref="G27:G58" si="13">($A$26-A27)/(ROW(A27)-ROW($A$26))</f>
        <v>169</v>
      </c>
      <c r="H27" s="25">
        <v>0</v>
      </c>
      <c r="I27" s="25">
        <f t="shared" ref="I27:I58" si="14">($A$26-B27)/(ROW(B27)-ROW($A$26))</f>
        <v>2605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1</v>
      </c>
      <c r="N27" s="9"/>
      <c r="O27" s="9"/>
      <c r="P27" s="7"/>
      <c r="Q27" s="7"/>
      <c r="T27" s="20">
        <v>0</v>
      </c>
      <c r="U27" s="31">
        <f t="shared" si="3"/>
        <v>-320</v>
      </c>
      <c r="V27" s="27">
        <f t="shared" si="4"/>
        <v>-320</v>
      </c>
      <c r="W27" s="27"/>
      <c r="X27" s="27">
        <f t="shared" si="5"/>
        <v>351.75828787242972</v>
      </c>
      <c r="Y27" s="27">
        <f t="shared" si="6"/>
        <v>31.758287872429719</v>
      </c>
      <c r="Z27" s="27">
        <f t="shared" si="7"/>
        <v>32</v>
      </c>
      <c r="AA27" s="17">
        <f t="shared" si="8"/>
        <v>32</v>
      </c>
      <c r="AB27" s="24">
        <f t="shared" si="9"/>
        <v>352</v>
      </c>
    </row>
    <row r="28" spans="1:28" ht="15" customHeight="1" x14ac:dyDescent="0.25">
      <c r="A28" s="28">
        <v>2586</v>
      </c>
      <c r="B28" s="28">
        <v>2285</v>
      </c>
      <c r="C28" s="25">
        <v>11.49</v>
      </c>
      <c r="D28" s="25">
        <v>273.82</v>
      </c>
      <c r="E28" s="25">
        <v>212.58</v>
      </c>
      <c r="F28" s="25">
        <v>0</v>
      </c>
      <c r="G28" s="25">
        <f t="shared" si="13"/>
        <v>169.5</v>
      </c>
      <c r="H28" s="25">
        <v>0</v>
      </c>
      <c r="I28" s="25">
        <f t="shared" si="14"/>
        <v>320</v>
      </c>
      <c r="J28" s="29">
        <f t="shared" si="10"/>
        <v>0</v>
      </c>
      <c r="K28" s="29">
        <f t="shared" si="11"/>
        <v>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-2285</v>
      </c>
      <c r="V28" s="27">
        <f t="shared" si="4"/>
        <v>-2285</v>
      </c>
      <c r="W28" s="27"/>
      <c r="X28" s="27">
        <f t="shared" si="5"/>
        <v>2511.7740243390685</v>
      </c>
      <c r="Y28" s="27">
        <f t="shared" si="6"/>
        <v>226.77402433906855</v>
      </c>
      <c r="Z28" s="27">
        <f t="shared" si="7"/>
        <v>227</v>
      </c>
      <c r="AA28" s="17">
        <f t="shared" si="8"/>
        <v>227</v>
      </c>
      <c r="AB28" s="24">
        <f t="shared" si="9"/>
        <v>2512</v>
      </c>
    </row>
    <row r="29" spans="1:28" ht="15" customHeight="1" x14ac:dyDescent="0.25">
      <c r="A29" s="28">
        <v>2415</v>
      </c>
      <c r="B29" s="28">
        <v>2415</v>
      </c>
      <c r="C29" s="25">
        <v>10.73</v>
      </c>
      <c r="D29" s="25">
        <v>273.82</v>
      </c>
      <c r="E29" s="25">
        <v>212.6</v>
      </c>
      <c r="F29" s="25">
        <v>0</v>
      </c>
      <c r="G29" s="25">
        <f t="shared" si="13"/>
        <v>170</v>
      </c>
      <c r="H29" s="25">
        <v>0</v>
      </c>
      <c r="I29" s="25">
        <f t="shared" si="14"/>
        <v>170</v>
      </c>
      <c r="J29" s="29">
        <f t="shared" si="10"/>
        <v>0</v>
      </c>
      <c r="K29" s="29">
        <f t="shared" si="11"/>
        <v>1</v>
      </c>
      <c r="L29" s="29">
        <f t="shared" si="12"/>
        <v>1</v>
      </c>
      <c r="M29" s="29">
        <f t="shared" ca="1" si="2"/>
        <v>0</v>
      </c>
      <c r="N29" s="9"/>
      <c r="O29" s="9"/>
      <c r="P29" s="7"/>
      <c r="Q29" s="7"/>
      <c r="T29" s="20">
        <v>0</v>
      </c>
      <c r="U29" s="31">
        <f t="shared" si="3"/>
        <v>-2415</v>
      </c>
      <c r="V29" s="27">
        <f t="shared" si="4"/>
        <v>-2415</v>
      </c>
      <c r="W29" s="27"/>
      <c r="X29" s="27">
        <f t="shared" si="5"/>
        <v>2654.6758287872431</v>
      </c>
      <c r="Y29" s="27">
        <f t="shared" si="6"/>
        <v>239.67582878724306</v>
      </c>
      <c r="Z29" s="27">
        <f t="shared" si="7"/>
        <v>240</v>
      </c>
      <c r="AA29" s="17">
        <f t="shared" si="8"/>
        <v>240</v>
      </c>
      <c r="AB29" s="24">
        <f t="shared" si="9"/>
        <v>2655</v>
      </c>
    </row>
    <row r="30" spans="1:28" ht="15" customHeight="1" x14ac:dyDescent="0.25">
      <c r="A30" s="28">
        <v>2235</v>
      </c>
      <c r="B30" s="28">
        <v>2235</v>
      </c>
      <c r="C30" s="25">
        <v>9.93</v>
      </c>
      <c r="D30" s="25">
        <v>273.82</v>
      </c>
      <c r="E30" s="25">
        <v>212.57</v>
      </c>
      <c r="F30" s="25">
        <v>0</v>
      </c>
      <c r="G30" s="25">
        <f t="shared" si="13"/>
        <v>172.5</v>
      </c>
      <c r="H30" s="25">
        <v>0</v>
      </c>
      <c r="I30" s="25">
        <f t="shared" si="14"/>
        <v>172.5</v>
      </c>
      <c r="J30" s="29">
        <f t="shared" si="10"/>
        <v>0</v>
      </c>
      <c r="K30" s="29">
        <f t="shared" si="11"/>
        <v>-1</v>
      </c>
      <c r="L30" s="29">
        <f t="shared" si="12"/>
        <v>0</v>
      </c>
      <c r="M30" s="29">
        <f t="shared" ca="1" si="2"/>
        <v>1</v>
      </c>
      <c r="N30" s="9"/>
      <c r="O30" s="9"/>
      <c r="P30" s="7"/>
      <c r="Q30" s="7"/>
      <c r="T30" s="20">
        <v>0</v>
      </c>
      <c r="U30" s="31">
        <f t="shared" si="3"/>
        <v>-2235</v>
      </c>
      <c r="V30" s="27">
        <f t="shared" si="4"/>
        <v>-2235</v>
      </c>
      <c r="W30" s="27"/>
      <c r="X30" s="27">
        <f t="shared" si="5"/>
        <v>2456.8117918590015</v>
      </c>
      <c r="Y30" s="27">
        <f t="shared" si="6"/>
        <v>221.81179185900146</v>
      </c>
      <c r="Z30" s="27">
        <f t="shared" si="7"/>
        <v>222</v>
      </c>
      <c r="AA30" s="17">
        <f t="shared" si="8"/>
        <v>222</v>
      </c>
      <c r="AB30" s="24">
        <f t="shared" si="9"/>
        <v>2457</v>
      </c>
    </row>
    <row r="31" spans="1:28" ht="15" customHeight="1" x14ac:dyDescent="0.25">
      <c r="A31" s="28">
        <v>2055</v>
      </c>
      <c r="B31" s="28">
        <v>2055</v>
      </c>
      <c r="C31" s="25">
        <v>9.1300000000000008</v>
      </c>
      <c r="D31" s="25">
        <v>273.82</v>
      </c>
      <c r="E31" s="25">
        <v>212.54</v>
      </c>
      <c r="F31" s="25">
        <v>0</v>
      </c>
      <c r="G31" s="25">
        <f t="shared" si="13"/>
        <v>174</v>
      </c>
      <c r="H31" s="25">
        <v>0</v>
      </c>
      <c r="I31" s="25">
        <f t="shared" si="14"/>
        <v>174</v>
      </c>
      <c r="J31" s="29">
        <f t="shared" si="10"/>
        <v>0</v>
      </c>
      <c r="K31" s="29">
        <f t="shared" si="11"/>
        <v>-1</v>
      </c>
      <c r="L31" s="29">
        <f t="shared" si="12"/>
        <v>0</v>
      </c>
      <c r="M31" s="29">
        <f t="shared" ca="1" si="2"/>
        <v>1</v>
      </c>
      <c r="N31" s="9"/>
      <c r="O31" s="9"/>
      <c r="P31" s="7"/>
      <c r="Q31" s="7"/>
      <c r="T31" s="20">
        <v>0</v>
      </c>
      <c r="U31" s="31">
        <f t="shared" si="3"/>
        <v>-2055</v>
      </c>
      <c r="V31" s="27">
        <f t="shared" si="4"/>
        <v>-2055</v>
      </c>
      <c r="W31" s="27"/>
      <c r="X31" s="27">
        <f t="shared" si="5"/>
        <v>2258.9477549307594</v>
      </c>
      <c r="Y31" s="27">
        <f t="shared" si="6"/>
        <v>203.9477549307594</v>
      </c>
      <c r="Z31" s="27">
        <f t="shared" si="7"/>
        <v>204</v>
      </c>
      <c r="AA31" s="17">
        <f t="shared" si="8"/>
        <v>204</v>
      </c>
      <c r="AB31" s="24">
        <f t="shared" si="9"/>
        <v>2259</v>
      </c>
    </row>
    <row r="32" spans="1:28" ht="15" customHeight="1" x14ac:dyDescent="0.25">
      <c r="A32" s="28">
        <v>1875</v>
      </c>
      <c r="B32" s="28">
        <v>1875</v>
      </c>
      <c r="C32" s="25">
        <v>8.33</v>
      </c>
      <c r="D32" s="25">
        <v>273.82</v>
      </c>
      <c r="E32" s="25">
        <v>212.51</v>
      </c>
      <c r="F32" s="25">
        <v>0</v>
      </c>
      <c r="G32" s="25">
        <f t="shared" si="13"/>
        <v>175</v>
      </c>
      <c r="H32" s="25">
        <v>0</v>
      </c>
      <c r="I32" s="25">
        <f t="shared" si="14"/>
        <v>175</v>
      </c>
      <c r="J32" s="29">
        <f t="shared" si="10"/>
        <v>0</v>
      </c>
      <c r="K32" s="29">
        <f t="shared" si="11"/>
        <v>-1</v>
      </c>
      <c r="L32" s="29">
        <f t="shared" si="12"/>
        <v>0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-1875</v>
      </c>
      <c r="V32" s="27">
        <f t="shared" si="4"/>
        <v>-1875</v>
      </c>
      <c r="W32" s="27"/>
      <c r="X32" s="27">
        <f t="shared" si="5"/>
        <v>2061.0837180025178</v>
      </c>
      <c r="Y32" s="27">
        <f t="shared" si="6"/>
        <v>186.0837180025178</v>
      </c>
      <c r="Z32" s="27">
        <f t="shared" si="7"/>
        <v>186</v>
      </c>
      <c r="AA32" s="17">
        <f t="shared" si="8"/>
        <v>186</v>
      </c>
      <c r="AB32" s="24">
        <f t="shared" si="9"/>
        <v>2061</v>
      </c>
    </row>
    <row r="33" spans="1:28" ht="15" customHeight="1" x14ac:dyDescent="0.25">
      <c r="A33" s="28">
        <v>1690</v>
      </c>
      <c r="B33" s="28">
        <v>1690</v>
      </c>
      <c r="C33" s="25">
        <v>7.51</v>
      </c>
      <c r="D33" s="25">
        <v>273.82</v>
      </c>
      <c r="E33" s="25">
        <v>212.47</v>
      </c>
      <c r="F33" s="25">
        <v>0</v>
      </c>
      <c r="G33" s="25">
        <f t="shared" si="13"/>
        <v>176.42857142857142</v>
      </c>
      <c r="H33" s="25">
        <v>0</v>
      </c>
      <c r="I33" s="25">
        <f t="shared" si="14"/>
        <v>176.42857142857142</v>
      </c>
      <c r="J33" s="29">
        <f t="shared" si="10"/>
        <v>0</v>
      </c>
      <c r="K33" s="29">
        <f t="shared" si="11"/>
        <v>-1</v>
      </c>
      <c r="L33" s="29">
        <f t="shared" si="12"/>
        <v>0</v>
      </c>
      <c r="M33" s="29">
        <f t="shared" ca="1" si="2"/>
        <v>1</v>
      </c>
      <c r="N33" s="9"/>
      <c r="O33" s="9"/>
      <c r="P33" s="7"/>
      <c r="Q33" s="7"/>
      <c r="T33" s="20">
        <v>0</v>
      </c>
      <c r="U33" s="31">
        <f t="shared" si="3"/>
        <v>-1690</v>
      </c>
      <c r="V33" s="27">
        <f t="shared" si="4"/>
        <v>-1690</v>
      </c>
      <c r="W33" s="27"/>
      <c r="X33" s="27">
        <f t="shared" si="5"/>
        <v>1857.7234578262694</v>
      </c>
      <c r="Y33" s="27">
        <f t="shared" si="6"/>
        <v>167.7234578262694</v>
      </c>
      <c r="Z33" s="27">
        <f t="shared" si="7"/>
        <v>168</v>
      </c>
      <c r="AA33" s="17">
        <f t="shared" si="8"/>
        <v>168</v>
      </c>
      <c r="AB33" s="24">
        <f t="shared" si="9"/>
        <v>1858</v>
      </c>
    </row>
    <row r="34" spans="1:28" ht="15" customHeight="1" x14ac:dyDescent="0.25">
      <c r="A34" s="28">
        <v>1506</v>
      </c>
      <c r="B34" s="28">
        <v>1506</v>
      </c>
      <c r="C34" s="25">
        <v>6.69</v>
      </c>
      <c r="D34" s="25">
        <v>273.82</v>
      </c>
      <c r="E34" s="25">
        <v>212.41</v>
      </c>
      <c r="F34" s="25">
        <v>0</v>
      </c>
      <c r="G34" s="25">
        <f t="shared" si="13"/>
        <v>177.375</v>
      </c>
      <c r="H34" s="25">
        <v>0</v>
      </c>
      <c r="I34" s="25">
        <f t="shared" si="14"/>
        <v>177.375</v>
      </c>
      <c r="J34" s="29">
        <f t="shared" si="10"/>
        <v>0</v>
      </c>
      <c r="K34" s="29">
        <f t="shared" si="11"/>
        <v>-1</v>
      </c>
      <c r="L34" s="29">
        <f t="shared" si="12"/>
        <v>1</v>
      </c>
      <c r="M34" s="29">
        <f t="shared" ref="M34:M65" ca="1" si="15">IF(RAND()&lt;0.5,0,1)</f>
        <v>1</v>
      </c>
      <c r="N34" s="9"/>
      <c r="O34" s="9"/>
      <c r="P34" s="7"/>
      <c r="Q34" s="7"/>
      <c r="T34" s="20">
        <v>0</v>
      </c>
      <c r="U34" s="31">
        <f t="shared" ref="U34:U65" si="16">T34-B34</f>
        <v>-1506</v>
      </c>
      <c r="V34" s="27">
        <f t="shared" ref="V34:V65" si="17">ROUND(U34,0)</f>
        <v>-1506</v>
      </c>
      <c r="W34" s="27"/>
      <c r="X34" s="27">
        <f t="shared" ref="X34:X65" si="18">B34/$W$2*$W$3</f>
        <v>1655.4624422996224</v>
      </c>
      <c r="Y34" s="27">
        <f t="shared" ref="Y34:Y65" si="19">X34-B34</f>
        <v>149.46244229962235</v>
      </c>
      <c r="Z34" s="27">
        <f t="shared" ref="Z34:Z65" si="20">ROUND(Y34,0)</f>
        <v>149</v>
      </c>
      <c r="AA34" s="17">
        <f t="shared" ref="AA34:AA65" si="21">IF(V34&gt;=0,V34,Z34)</f>
        <v>149</v>
      </c>
      <c r="AB34" s="24">
        <f t="shared" ref="AB34:AB65" si="22">B34+AA34</f>
        <v>1655</v>
      </c>
    </row>
    <row r="35" spans="1:28" ht="15" customHeight="1" x14ac:dyDescent="0.25">
      <c r="A35" s="28">
        <v>1320</v>
      </c>
      <c r="B35" s="28">
        <v>1320</v>
      </c>
      <c r="C35" s="25">
        <v>5.87</v>
      </c>
      <c r="D35" s="25">
        <v>273.82</v>
      </c>
      <c r="E35" s="25">
        <v>212.36</v>
      </c>
      <c r="F35" s="25">
        <v>0</v>
      </c>
      <c r="G35" s="25">
        <f t="shared" si="13"/>
        <v>178.33333333333334</v>
      </c>
      <c r="H35" s="25">
        <v>0</v>
      </c>
      <c r="I35" s="25">
        <f t="shared" si="14"/>
        <v>178.33333333333334</v>
      </c>
      <c r="J35" s="29">
        <f t="shared" ref="J35:J66" si="23">IF(ABS(B35-B34)&lt;=50,1,0)</f>
        <v>0</v>
      </c>
      <c r="K35" s="29">
        <f t="shared" ref="K35:K66" si="24">IF(ABS((B35-B34))&lt;=50,1,IF((B35-B34)*(1)&gt;=0,1,-1))</f>
        <v>-1</v>
      </c>
      <c r="L35" s="29">
        <f t="shared" si="12"/>
        <v>1</v>
      </c>
      <c r="M35" s="29">
        <f t="shared" ca="1" si="15"/>
        <v>0</v>
      </c>
      <c r="N35" s="9"/>
      <c r="O35" s="9"/>
      <c r="P35" s="7"/>
      <c r="Q35" s="7"/>
      <c r="T35" s="20">
        <v>0</v>
      </c>
      <c r="U35" s="31">
        <f t="shared" si="16"/>
        <v>-1320</v>
      </c>
      <c r="V35" s="27">
        <f t="shared" si="17"/>
        <v>-1320</v>
      </c>
      <c r="W35" s="27"/>
      <c r="X35" s="27">
        <f t="shared" si="18"/>
        <v>1451.0029374737726</v>
      </c>
      <c r="Y35" s="27">
        <f t="shared" si="19"/>
        <v>131.00293747377259</v>
      </c>
      <c r="Z35" s="27">
        <f t="shared" si="20"/>
        <v>131</v>
      </c>
      <c r="AA35" s="17">
        <f t="shared" si="21"/>
        <v>131</v>
      </c>
      <c r="AB35" s="24">
        <f t="shared" si="22"/>
        <v>1451</v>
      </c>
    </row>
    <row r="36" spans="1:28" ht="15" customHeight="1" x14ac:dyDescent="0.25">
      <c r="A36" s="28">
        <v>1204</v>
      </c>
      <c r="B36" s="28">
        <v>1204</v>
      </c>
      <c r="C36" s="25">
        <v>5.35</v>
      </c>
      <c r="D36" s="25">
        <v>273.82</v>
      </c>
      <c r="E36" s="25">
        <v>212.32</v>
      </c>
      <c r="F36" s="25">
        <v>0</v>
      </c>
      <c r="G36" s="25">
        <f t="shared" si="13"/>
        <v>172.1</v>
      </c>
      <c r="H36" s="25">
        <v>0</v>
      </c>
      <c r="I36" s="25">
        <f t="shared" si="14"/>
        <v>172.1</v>
      </c>
      <c r="J36" s="29">
        <f t="shared" si="23"/>
        <v>0</v>
      </c>
      <c r="K36" s="29">
        <f t="shared" si="24"/>
        <v>-1</v>
      </c>
      <c r="L36" s="29">
        <f t="shared" si="12"/>
        <v>1</v>
      </c>
      <c r="M36" s="29">
        <f t="shared" ca="1" si="15"/>
        <v>0</v>
      </c>
      <c r="N36" s="9"/>
      <c r="O36" s="9"/>
      <c r="P36" s="7"/>
      <c r="Q36" s="7"/>
      <c r="T36" s="20">
        <v>0</v>
      </c>
      <c r="U36" s="31">
        <f t="shared" si="16"/>
        <v>-1204</v>
      </c>
      <c r="V36" s="27">
        <f t="shared" si="17"/>
        <v>-1204</v>
      </c>
      <c r="W36" s="27"/>
      <c r="X36" s="27">
        <f t="shared" si="18"/>
        <v>1323.4905581200167</v>
      </c>
      <c r="Y36" s="27">
        <f t="shared" si="19"/>
        <v>119.49055812001666</v>
      </c>
      <c r="Z36" s="27">
        <f t="shared" si="20"/>
        <v>119</v>
      </c>
      <c r="AA36" s="17">
        <f t="shared" si="21"/>
        <v>119</v>
      </c>
      <c r="AB36" s="24">
        <f t="shared" si="22"/>
        <v>1323</v>
      </c>
    </row>
    <row r="37" spans="1:28" ht="15" customHeight="1" x14ac:dyDescent="0.25">
      <c r="A37" s="28">
        <v>1089</v>
      </c>
      <c r="B37" s="28">
        <v>1089</v>
      </c>
      <c r="C37" s="25">
        <v>4.84</v>
      </c>
      <c r="D37" s="25">
        <v>273.82</v>
      </c>
      <c r="E37" s="25">
        <v>212.26</v>
      </c>
      <c r="F37" s="25">
        <v>0</v>
      </c>
      <c r="G37" s="25">
        <f t="shared" si="13"/>
        <v>166.90909090909091</v>
      </c>
      <c r="H37" s="25">
        <v>0</v>
      </c>
      <c r="I37" s="25">
        <f t="shared" si="14"/>
        <v>166.90909090909091</v>
      </c>
      <c r="J37" s="29">
        <f t="shared" si="23"/>
        <v>0</v>
      </c>
      <c r="K37" s="29">
        <f t="shared" si="24"/>
        <v>-1</v>
      </c>
      <c r="L37" s="29">
        <f t="shared" si="12"/>
        <v>1</v>
      </c>
      <c r="M37" s="29">
        <f t="shared" ca="1" si="15"/>
        <v>0</v>
      </c>
      <c r="N37" s="9"/>
      <c r="O37" s="9"/>
      <c r="P37" s="7"/>
      <c r="Q37" s="7"/>
      <c r="T37" s="20">
        <v>0</v>
      </c>
      <c r="U37" s="31">
        <f t="shared" si="16"/>
        <v>-1089</v>
      </c>
      <c r="V37" s="27">
        <f t="shared" si="17"/>
        <v>-1089</v>
      </c>
      <c r="W37" s="27"/>
      <c r="X37" s="27">
        <f t="shared" si="18"/>
        <v>1197.0774234158623</v>
      </c>
      <c r="Y37" s="27">
        <f t="shared" si="19"/>
        <v>108.07742341586231</v>
      </c>
      <c r="Z37" s="27">
        <f t="shared" si="20"/>
        <v>108</v>
      </c>
      <c r="AA37" s="17">
        <f t="shared" si="21"/>
        <v>108</v>
      </c>
      <c r="AB37" s="24">
        <f t="shared" si="22"/>
        <v>1197</v>
      </c>
    </row>
    <row r="38" spans="1:28" ht="15" customHeight="1" x14ac:dyDescent="0.25">
      <c r="A38" s="28">
        <v>975</v>
      </c>
      <c r="B38" s="28">
        <v>975</v>
      </c>
      <c r="C38" s="25">
        <v>4.33</v>
      </c>
      <c r="D38" s="25">
        <v>273.82</v>
      </c>
      <c r="E38" s="25">
        <v>212.16</v>
      </c>
      <c r="F38" s="25">
        <v>0</v>
      </c>
      <c r="G38" s="25">
        <f t="shared" si="13"/>
        <v>162.5</v>
      </c>
      <c r="H38" s="25">
        <v>0</v>
      </c>
      <c r="I38" s="25">
        <f t="shared" si="14"/>
        <v>162.5</v>
      </c>
      <c r="J38" s="29">
        <f t="shared" si="23"/>
        <v>0</v>
      </c>
      <c r="K38" s="29">
        <f t="shared" si="24"/>
        <v>-1</v>
      </c>
      <c r="L38" s="29">
        <f t="shared" si="12"/>
        <v>1</v>
      </c>
      <c r="M38" s="29">
        <f t="shared" ca="1" si="15"/>
        <v>1</v>
      </c>
      <c r="N38" s="9"/>
      <c r="O38" s="9"/>
      <c r="P38" s="7"/>
      <c r="Q38" s="7"/>
      <c r="T38" s="20">
        <v>0</v>
      </c>
      <c r="U38" s="31">
        <f t="shared" si="16"/>
        <v>-975</v>
      </c>
      <c r="V38" s="27">
        <f t="shared" si="17"/>
        <v>-975</v>
      </c>
      <c r="W38" s="27"/>
      <c r="X38" s="27">
        <f t="shared" si="18"/>
        <v>1071.7635333613093</v>
      </c>
      <c r="Y38" s="27">
        <f t="shared" si="19"/>
        <v>96.763533361309328</v>
      </c>
      <c r="Z38" s="27">
        <f t="shared" si="20"/>
        <v>97</v>
      </c>
      <c r="AA38" s="17">
        <f t="shared" si="21"/>
        <v>97</v>
      </c>
      <c r="AB38" s="24">
        <f t="shared" si="22"/>
        <v>1072</v>
      </c>
    </row>
    <row r="39" spans="1:28" ht="15" customHeight="1" x14ac:dyDescent="0.25">
      <c r="A39" s="28">
        <v>926</v>
      </c>
      <c r="B39" s="28">
        <v>926</v>
      </c>
      <c r="C39" s="25">
        <v>4.1100000000000003</v>
      </c>
      <c r="D39" s="25">
        <v>273.82</v>
      </c>
      <c r="E39" s="25">
        <v>212.11</v>
      </c>
      <c r="F39" s="25">
        <v>0</v>
      </c>
      <c r="G39" s="25">
        <f t="shared" si="13"/>
        <v>153.76923076923077</v>
      </c>
      <c r="H39" s="25">
        <v>0</v>
      </c>
      <c r="I39" s="25">
        <f t="shared" si="14"/>
        <v>153.76923076923077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0</v>
      </c>
      <c r="M39" s="29">
        <f t="shared" ca="1" si="15"/>
        <v>0</v>
      </c>
      <c r="N39" s="9"/>
      <c r="O39" s="9"/>
      <c r="P39" s="7"/>
      <c r="Q39" s="7"/>
      <c r="T39" s="20">
        <v>0</v>
      </c>
      <c r="U39" s="31">
        <f t="shared" si="16"/>
        <v>-926</v>
      </c>
      <c r="V39" s="27">
        <f t="shared" si="17"/>
        <v>-926</v>
      </c>
      <c r="W39" s="27"/>
      <c r="X39" s="27">
        <f t="shared" si="18"/>
        <v>1017.9005455308435</v>
      </c>
      <c r="Y39" s="27">
        <f t="shared" si="19"/>
        <v>91.900545530843488</v>
      </c>
      <c r="Z39" s="27">
        <f t="shared" si="20"/>
        <v>92</v>
      </c>
      <c r="AA39" s="17">
        <f t="shared" si="21"/>
        <v>92</v>
      </c>
      <c r="AB39" s="24">
        <f t="shared" si="22"/>
        <v>1018</v>
      </c>
    </row>
    <row r="40" spans="1:28" ht="15" customHeight="1" x14ac:dyDescent="0.25">
      <c r="A40" s="28">
        <v>876</v>
      </c>
      <c r="B40" s="28">
        <v>876</v>
      </c>
      <c r="C40" s="25">
        <v>3.89</v>
      </c>
      <c r="D40" s="25">
        <v>273.82</v>
      </c>
      <c r="E40" s="25">
        <v>212.07</v>
      </c>
      <c r="F40" s="25">
        <v>0</v>
      </c>
      <c r="G40" s="25">
        <f t="shared" si="13"/>
        <v>146.35714285714286</v>
      </c>
      <c r="H40" s="25">
        <v>0</v>
      </c>
      <c r="I40" s="25">
        <f t="shared" si="14"/>
        <v>146.35714285714286</v>
      </c>
      <c r="J40" s="29">
        <f t="shared" si="23"/>
        <v>1</v>
      </c>
      <c r="K40" s="29">
        <f t="shared" si="24"/>
        <v>1</v>
      </c>
      <c r="L40" s="29">
        <f t="shared" si="25"/>
        <v>0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-876</v>
      </c>
      <c r="V40" s="27">
        <f t="shared" si="17"/>
        <v>-876</v>
      </c>
      <c r="W40" s="27"/>
      <c r="X40" s="27">
        <f t="shared" si="18"/>
        <v>962.9383130507764</v>
      </c>
      <c r="Y40" s="27">
        <f t="shared" si="19"/>
        <v>86.938313050776401</v>
      </c>
      <c r="Z40" s="27">
        <f t="shared" si="20"/>
        <v>87</v>
      </c>
      <c r="AA40" s="17">
        <f t="shared" si="21"/>
        <v>87</v>
      </c>
      <c r="AB40" s="24">
        <f t="shared" si="22"/>
        <v>963</v>
      </c>
    </row>
    <row r="41" spans="1:28" ht="15" customHeight="1" x14ac:dyDescent="0.25">
      <c r="A41" s="28">
        <v>825</v>
      </c>
      <c r="B41" s="28">
        <v>825</v>
      </c>
      <c r="C41" s="25">
        <v>3.67</v>
      </c>
      <c r="D41" s="25">
        <v>273.82</v>
      </c>
      <c r="E41" s="25">
        <v>212.02</v>
      </c>
      <c r="F41" s="25">
        <v>0</v>
      </c>
      <c r="G41" s="25">
        <f t="shared" si="13"/>
        <v>140</v>
      </c>
      <c r="H41" s="25">
        <v>0</v>
      </c>
      <c r="I41" s="25">
        <f t="shared" si="14"/>
        <v>140</v>
      </c>
      <c r="J41" s="29">
        <f t="shared" si="23"/>
        <v>0</v>
      </c>
      <c r="K41" s="29">
        <f t="shared" si="24"/>
        <v>-1</v>
      </c>
      <c r="L41" s="29">
        <f t="shared" si="25"/>
        <v>0</v>
      </c>
      <c r="M41" s="29">
        <f t="shared" ca="1" si="15"/>
        <v>1</v>
      </c>
      <c r="N41" s="9"/>
      <c r="O41" s="9"/>
      <c r="P41" s="7"/>
      <c r="Q41" s="7"/>
      <c r="T41" s="20">
        <v>0</v>
      </c>
      <c r="U41" s="31">
        <f t="shared" si="16"/>
        <v>-825</v>
      </c>
      <c r="V41" s="27">
        <f t="shared" si="17"/>
        <v>-825</v>
      </c>
      <c r="W41" s="27"/>
      <c r="X41" s="27">
        <f t="shared" si="18"/>
        <v>906.87683592110784</v>
      </c>
      <c r="Y41" s="27">
        <f t="shared" si="19"/>
        <v>81.87683592110784</v>
      </c>
      <c r="Z41" s="27">
        <f t="shared" si="20"/>
        <v>82</v>
      </c>
      <c r="AA41" s="17">
        <f t="shared" si="21"/>
        <v>82</v>
      </c>
      <c r="AB41" s="24">
        <f t="shared" si="22"/>
        <v>907</v>
      </c>
    </row>
    <row r="42" spans="1:28" ht="15" customHeight="1" x14ac:dyDescent="0.25">
      <c r="A42" s="28">
        <v>840</v>
      </c>
      <c r="B42" s="28">
        <v>840</v>
      </c>
      <c r="C42" s="25">
        <v>3.73</v>
      </c>
      <c r="D42" s="25">
        <v>273.82</v>
      </c>
      <c r="E42" s="25">
        <v>212.04</v>
      </c>
      <c r="F42" s="25">
        <v>0</v>
      </c>
      <c r="G42" s="25">
        <f t="shared" si="13"/>
        <v>130.3125</v>
      </c>
      <c r="H42" s="25">
        <v>0</v>
      </c>
      <c r="I42" s="25">
        <f t="shared" si="14"/>
        <v>130.3125</v>
      </c>
      <c r="J42" s="29">
        <f t="shared" si="23"/>
        <v>1</v>
      </c>
      <c r="K42" s="29">
        <f t="shared" si="24"/>
        <v>1</v>
      </c>
      <c r="L42" s="29">
        <f t="shared" si="25"/>
        <v>0</v>
      </c>
      <c r="M42" s="29">
        <f t="shared" ca="1" si="15"/>
        <v>1</v>
      </c>
      <c r="N42" s="9"/>
      <c r="O42" s="9"/>
      <c r="P42" s="7"/>
      <c r="Q42" s="7"/>
      <c r="T42" s="20">
        <v>0</v>
      </c>
      <c r="U42" s="31">
        <f t="shared" si="16"/>
        <v>-840</v>
      </c>
      <c r="V42" s="27">
        <f t="shared" si="17"/>
        <v>-840</v>
      </c>
      <c r="W42" s="27"/>
      <c r="X42" s="27">
        <f t="shared" si="18"/>
        <v>923.3655056651279</v>
      </c>
      <c r="Y42" s="27">
        <f t="shared" si="19"/>
        <v>83.365505665127898</v>
      </c>
      <c r="Z42" s="27">
        <f t="shared" si="20"/>
        <v>83</v>
      </c>
      <c r="AA42" s="17">
        <f t="shared" si="21"/>
        <v>83</v>
      </c>
      <c r="AB42" s="24">
        <f t="shared" si="22"/>
        <v>923</v>
      </c>
    </row>
    <row r="43" spans="1:28" ht="15" customHeight="1" x14ac:dyDescent="0.25">
      <c r="A43" s="28">
        <v>855</v>
      </c>
      <c r="B43" s="28">
        <v>855</v>
      </c>
      <c r="C43" s="25">
        <v>3.8</v>
      </c>
      <c r="D43" s="25">
        <v>273.82</v>
      </c>
      <c r="E43" s="25">
        <v>212.05</v>
      </c>
      <c r="F43" s="25">
        <v>0</v>
      </c>
      <c r="G43" s="25">
        <f t="shared" si="13"/>
        <v>121.76470588235294</v>
      </c>
      <c r="H43" s="25">
        <v>0</v>
      </c>
      <c r="I43" s="25">
        <f t="shared" si="14"/>
        <v>121.76470588235294</v>
      </c>
      <c r="J43" s="29">
        <f t="shared" si="23"/>
        <v>1</v>
      </c>
      <c r="K43" s="29">
        <f t="shared" si="24"/>
        <v>1</v>
      </c>
      <c r="L43" s="29">
        <f t="shared" si="25"/>
        <v>0</v>
      </c>
      <c r="M43" s="29">
        <f t="shared" ca="1" si="15"/>
        <v>0</v>
      </c>
      <c r="N43" s="9"/>
      <c r="O43" s="9"/>
      <c r="P43" s="7"/>
      <c r="Q43" s="7"/>
      <c r="T43" s="20">
        <v>0</v>
      </c>
      <c r="U43" s="31">
        <f t="shared" si="16"/>
        <v>-855</v>
      </c>
      <c r="V43" s="27">
        <f t="shared" si="17"/>
        <v>-855</v>
      </c>
      <c r="W43" s="27"/>
      <c r="X43" s="27">
        <f t="shared" si="18"/>
        <v>939.85417540914818</v>
      </c>
      <c r="Y43" s="27">
        <f t="shared" si="19"/>
        <v>84.854175409148183</v>
      </c>
      <c r="Z43" s="27">
        <f t="shared" si="20"/>
        <v>85</v>
      </c>
      <c r="AA43" s="17">
        <f t="shared" si="21"/>
        <v>85</v>
      </c>
      <c r="AB43" s="24">
        <f t="shared" si="22"/>
        <v>940</v>
      </c>
    </row>
    <row r="44" spans="1:28" ht="15" customHeight="1" x14ac:dyDescent="0.25">
      <c r="A44" s="28">
        <v>870</v>
      </c>
      <c r="B44" s="28">
        <v>870</v>
      </c>
      <c r="C44" s="25">
        <v>3.87</v>
      </c>
      <c r="D44" s="25">
        <v>273.82</v>
      </c>
      <c r="E44" s="25">
        <v>212.06</v>
      </c>
      <c r="F44" s="25">
        <v>0</v>
      </c>
      <c r="G44" s="25">
        <f t="shared" si="13"/>
        <v>114.16666666666667</v>
      </c>
      <c r="H44" s="25">
        <v>0</v>
      </c>
      <c r="I44" s="25">
        <f t="shared" si="14"/>
        <v>114.16666666666667</v>
      </c>
      <c r="J44" s="29">
        <f t="shared" si="23"/>
        <v>1</v>
      </c>
      <c r="K44" s="29">
        <f t="shared" si="24"/>
        <v>1</v>
      </c>
      <c r="L44" s="29">
        <f t="shared" si="25"/>
        <v>0</v>
      </c>
      <c r="M44" s="29">
        <f t="shared" ca="1" si="15"/>
        <v>0</v>
      </c>
      <c r="N44" s="9"/>
      <c r="O44" s="9"/>
      <c r="P44" s="7"/>
      <c r="Q44" s="7"/>
      <c r="T44" s="20">
        <v>0</v>
      </c>
      <c r="U44" s="31">
        <f t="shared" si="16"/>
        <v>-870</v>
      </c>
      <c r="V44" s="27">
        <f t="shared" si="17"/>
        <v>-870</v>
      </c>
      <c r="W44" s="27"/>
      <c r="X44" s="27">
        <f t="shared" si="18"/>
        <v>956.34284515316835</v>
      </c>
      <c r="Y44" s="27">
        <f t="shared" si="19"/>
        <v>86.342845153168355</v>
      </c>
      <c r="Z44" s="27">
        <f t="shared" si="20"/>
        <v>86</v>
      </c>
      <c r="AA44" s="17">
        <f t="shared" si="21"/>
        <v>86</v>
      </c>
      <c r="AB44" s="24">
        <f t="shared" si="22"/>
        <v>956</v>
      </c>
    </row>
    <row r="45" spans="1:28" ht="15" customHeight="1" x14ac:dyDescent="0.25">
      <c r="A45" s="28">
        <v>806</v>
      </c>
      <c r="B45" s="28">
        <v>806</v>
      </c>
      <c r="C45" s="25">
        <v>3.58</v>
      </c>
      <c r="D45" s="25">
        <v>273.82</v>
      </c>
      <c r="E45" s="25">
        <v>212.01</v>
      </c>
      <c r="F45" s="25">
        <v>0</v>
      </c>
      <c r="G45" s="25">
        <f t="shared" si="13"/>
        <v>111.52631578947368</v>
      </c>
      <c r="H45" s="25">
        <v>0</v>
      </c>
      <c r="I45" s="25">
        <f t="shared" si="14"/>
        <v>111.52631578947368</v>
      </c>
      <c r="J45" s="29">
        <f t="shared" si="23"/>
        <v>0</v>
      </c>
      <c r="K45" s="29">
        <f t="shared" si="24"/>
        <v>-1</v>
      </c>
      <c r="L45" s="29">
        <f t="shared" si="25"/>
        <v>0</v>
      </c>
      <c r="M45" s="29">
        <f t="shared" ca="1" si="15"/>
        <v>1</v>
      </c>
      <c r="N45" s="9"/>
      <c r="O45" s="9"/>
      <c r="P45" s="7"/>
      <c r="Q45" s="7"/>
      <c r="T45" s="20">
        <v>0</v>
      </c>
      <c r="U45" s="31">
        <f t="shared" si="16"/>
        <v>-806</v>
      </c>
      <c r="V45" s="27">
        <f t="shared" si="17"/>
        <v>-806</v>
      </c>
      <c r="W45" s="27"/>
      <c r="X45" s="27">
        <f t="shared" si="18"/>
        <v>885.99118757868234</v>
      </c>
      <c r="Y45" s="27">
        <f t="shared" si="19"/>
        <v>79.991187578682343</v>
      </c>
      <c r="Z45" s="27">
        <f t="shared" si="20"/>
        <v>80</v>
      </c>
      <c r="AA45" s="17">
        <f t="shared" si="21"/>
        <v>80</v>
      </c>
      <c r="AB45" s="24">
        <f t="shared" si="22"/>
        <v>886</v>
      </c>
    </row>
    <row r="46" spans="1:28" ht="15" customHeight="1" x14ac:dyDescent="0.25">
      <c r="A46" s="28">
        <v>741</v>
      </c>
      <c r="B46" s="28">
        <v>741</v>
      </c>
      <c r="C46" s="25">
        <v>0</v>
      </c>
      <c r="D46" s="25">
        <v>273.82</v>
      </c>
      <c r="E46" s="25">
        <v>211.92</v>
      </c>
      <c r="F46" s="25">
        <v>0</v>
      </c>
      <c r="G46" s="25">
        <f t="shared" si="13"/>
        <v>109.2</v>
      </c>
      <c r="H46" s="25">
        <v>0</v>
      </c>
      <c r="I46" s="25">
        <f t="shared" si="14"/>
        <v>109.2</v>
      </c>
      <c r="J46" s="29">
        <f t="shared" si="23"/>
        <v>0</v>
      </c>
      <c r="K46" s="29">
        <f t="shared" si="24"/>
        <v>-1</v>
      </c>
      <c r="L46" s="29">
        <f t="shared" si="25"/>
        <v>0</v>
      </c>
      <c r="M46" s="29">
        <f t="shared" ca="1" si="15"/>
        <v>0</v>
      </c>
      <c r="N46" s="9"/>
      <c r="O46" s="9"/>
      <c r="P46" s="7"/>
      <c r="Q46" s="7"/>
      <c r="T46" s="20">
        <v>0</v>
      </c>
      <c r="U46" s="31">
        <f t="shared" si="16"/>
        <v>-741</v>
      </c>
      <c r="V46" s="27">
        <f t="shared" si="17"/>
        <v>-741</v>
      </c>
      <c r="W46" s="27"/>
      <c r="X46" s="27">
        <f t="shared" si="18"/>
        <v>814.54028535459497</v>
      </c>
      <c r="Y46" s="27">
        <f t="shared" si="19"/>
        <v>73.540285354594971</v>
      </c>
      <c r="Z46" s="27">
        <f t="shared" si="20"/>
        <v>74</v>
      </c>
      <c r="AA46" s="17">
        <f t="shared" si="21"/>
        <v>74</v>
      </c>
      <c r="AB46" s="24">
        <f t="shared" si="22"/>
        <v>815</v>
      </c>
    </row>
    <row r="47" spans="1:28" ht="15" customHeight="1" x14ac:dyDescent="0.25">
      <c r="A47" s="28">
        <v>675</v>
      </c>
      <c r="B47" s="28">
        <v>675</v>
      </c>
      <c r="C47" s="25">
        <v>0</v>
      </c>
      <c r="D47" s="25">
        <v>273.82</v>
      </c>
      <c r="E47" s="25">
        <v>211.84</v>
      </c>
      <c r="F47" s="25">
        <v>0</v>
      </c>
      <c r="G47" s="25">
        <f t="shared" si="13"/>
        <v>107.14285714285714</v>
      </c>
      <c r="H47" s="25">
        <v>0</v>
      </c>
      <c r="I47" s="25">
        <f t="shared" si="14"/>
        <v>107.14285714285714</v>
      </c>
      <c r="J47" s="29">
        <f t="shared" si="23"/>
        <v>0</v>
      </c>
      <c r="K47" s="29">
        <f t="shared" si="24"/>
        <v>-1</v>
      </c>
      <c r="L47" s="29">
        <f t="shared" si="25"/>
        <v>0</v>
      </c>
      <c r="M47" s="29">
        <f t="shared" ca="1" si="15"/>
        <v>1</v>
      </c>
      <c r="N47" s="9"/>
      <c r="O47" s="9"/>
      <c r="P47" s="7"/>
      <c r="Q47" s="7"/>
      <c r="T47" s="20">
        <v>0</v>
      </c>
      <c r="U47" s="31">
        <f t="shared" si="16"/>
        <v>-675</v>
      </c>
      <c r="V47" s="27">
        <f t="shared" si="17"/>
        <v>-675</v>
      </c>
      <c r="W47" s="27"/>
      <c r="X47" s="27">
        <f t="shared" si="18"/>
        <v>741.99013848090635</v>
      </c>
      <c r="Y47" s="27">
        <f t="shared" si="19"/>
        <v>66.990138480906353</v>
      </c>
      <c r="Z47" s="27">
        <f t="shared" si="20"/>
        <v>67</v>
      </c>
      <c r="AA47" s="17">
        <f t="shared" si="21"/>
        <v>67</v>
      </c>
      <c r="AB47" s="24">
        <f t="shared" si="22"/>
        <v>742</v>
      </c>
    </row>
    <row r="48" spans="1:28" ht="15" customHeight="1" x14ac:dyDescent="0.25">
      <c r="A48" s="28">
        <v>640</v>
      </c>
      <c r="B48" s="28">
        <v>640</v>
      </c>
      <c r="C48" s="25">
        <v>0</v>
      </c>
      <c r="D48" s="25">
        <v>273.82</v>
      </c>
      <c r="E48" s="25">
        <v>211.79</v>
      </c>
      <c r="F48" s="25">
        <v>0</v>
      </c>
      <c r="G48" s="25">
        <f t="shared" si="13"/>
        <v>103.86363636363636</v>
      </c>
      <c r="H48" s="25">
        <v>0</v>
      </c>
      <c r="I48" s="25">
        <f t="shared" si="14"/>
        <v>103.86363636363636</v>
      </c>
      <c r="J48" s="29">
        <f t="shared" si="23"/>
        <v>1</v>
      </c>
      <c r="K48" s="29">
        <f t="shared" si="24"/>
        <v>1</v>
      </c>
      <c r="L48" s="29">
        <f t="shared" si="25"/>
        <v>0</v>
      </c>
      <c r="M48" s="29">
        <f t="shared" ca="1" si="15"/>
        <v>0</v>
      </c>
      <c r="N48" s="9"/>
      <c r="O48" s="9"/>
      <c r="P48" s="7"/>
      <c r="Q48" s="7"/>
      <c r="T48" s="20">
        <v>0</v>
      </c>
      <c r="U48" s="31">
        <f t="shared" si="16"/>
        <v>-640</v>
      </c>
      <c r="V48" s="27">
        <f t="shared" si="17"/>
        <v>-640</v>
      </c>
      <c r="W48" s="27"/>
      <c r="X48" s="27">
        <f t="shared" si="18"/>
        <v>703.51657574485944</v>
      </c>
      <c r="Y48" s="27">
        <f t="shared" si="19"/>
        <v>63.516575744859438</v>
      </c>
      <c r="Z48" s="27">
        <f t="shared" si="20"/>
        <v>64</v>
      </c>
      <c r="AA48" s="17">
        <f t="shared" si="21"/>
        <v>64</v>
      </c>
      <c r="AB48" s="24">
        <f t="shared" si="22"/>
        <v>704</v>
      </c>
    </row>
    <row r="49" spans="1:28" ht="15" customHeight="1" x14ac:dyDescent="0.25">
      <c r="A49" s="28">
        <v>606</v>
      </c>
      <c r="B49" s="28">
        <v>606</v>
      </c>
      <c r="C49" s="25">
        <v>2.69</v>
      </c>
      <c r="D49" s="25">
        <v>273.82</v>
      </c>
      <c r="E49" s="25">
        <v>211.74</v>
      </c>
      <c r="F49" s="25">
        <v>0</v>
      </c>
      <c r="G49" s="25">
        <f t="shared" si="13"/>
        <v>100.82608695652173</v>
      </c>
      <c r="H49" s="25">
        <v>0</v>
      </c>
      <c r="I49" s="25">
        <f t="shared" si="14"/>
        <v>100.82608695652173</v>
      </c>
      <c r="J49" s="29">
        <f t="shared" si="23"/>
        <v>1</v>
      </c>
      <c r="K49" s="29">
        <f t="shared" si="24"/>
        <v>1</v>
      </c>
      <c r="L49" s="29">
        <f t="shared" si="25"/>
        <v>0</v>
      </c>
      <c r="M49" s="29">
        <f t="shared" ca="1" si="15"/>
        <v>0</v>
      </c>
      <c r="N49" s="9"/>
      <c r="O49" s="9"/>
      <c r="P49" s="7"/>
      <c r="Q49" s="7"/>
      <c r="T49" s="20">
        <v>0</v>
      </c>
      <c r="U49" s="31">
        <f t="shared" si="16"/>
        <v>-606</v>
      </c>
      <c r="V49" s="27">
        <f t="shared" si="17"/>
        <v>-606</v>
      </c>
      <c r="W49" s="27"/>
      <c r="X49" s="27">
        <f t="shared" si="18"/>
        <v>666.14225765841377</v>
      </c>
      <c r="Y49" s="27">
        <f t="shared" si="19"/>
        <v>60.142257658413769</v>
      </c>
      <c r="Z49" s="27">
        <f t="shared" si="20"/>
        <v>60</v>
      </c>
      <c r="AA49" s="17">
        <f t="shared" si="21"/>
        <v>60</v>
      </c>
      <c r="AB49" s="24">
        <f t="shared" si="22"/>
        <v>666</v>
      </c>
    </row>
    <row r="50" spans="1:28" ht="15" customHeight="1" x14ac:dyDescent="0.25">
      <c r="A50" s="28">
        <v>570</v>
      </c>
      <c r="B50" s="28">
        <v>570</v>
      </c>
      <c r="C50" s="25">
        <v>2.5299999999999998</v>
      </c>
      <c r="D50" s="25">
        <v>273.82</v>
      </c>
      <c r="E50" s="25">
        <v>211.7</v>
      </c>
      <c r="F50" s="25">
        <v>0</v>
      </c>
      <c r="G50" s="25">
        <f t="shared" si="13"/>
        <v>98.125</v>
      </c>
      <c r="H50" s="25">
        <v>0</v>
      </c>
      <c r="I50" s="25">
        <f t="shared" si="14"/>
        <v>98.125</v>
      </c>
      <c r="J50" s="29">
        <f t="shared" si="23"/>
        <v>1</v>
      </c>
      <c r="K50" s="29">
        <f t="shared" si="24"/>
        <v>1</v>
      </c>
      <c r="L50" s="29">
        <f t="shared" si="25"/>
        <v>0</v>
      </c>
      <c r="M50" s="29">
        <f t="shared" ca="1" si="15"/>
        <v>1</v>
      </c>
      <c r="N50" s="9"/>
      <c r="O50" s="9"/>
      <c r="P50" s="7"/>
      <c r="Q50" s="7"/>
      <c r="T50" s="20">
        <v>0</v>
      </c>
      <c r="U50" s="31">
        <f t="shared" si="16"/>
        <v>-570</v>
      </c>
      <c r="V50" s="27">
        <f t="shared" si="17"/>
        <v>-570</v>
      </c>
      <c r="W50" s="27"/>
      <c r="X50" s="27">
        <f t="shared" si="18"/>
        <v>626.56945027276549</v>
      </c>
      <c r="Y50" s="27">
        <f t="shared" si="19"/>
        <v>56.569450272765494</v>
      </c>
      <c r="Z50" s="27">
        <f t="shared" si="20"/>
        <v>57</v>
      </c>
      <c r="AA50" s="17">
        <f t="shared" si="21"/>
        <v>57</v>
      </c>
      <c r="AB50" s="24">
        <f t="shared" si="22"/>
        <v>627</v>
      </c>
    </row>
    <row r="51" spans="1:28" ht="15" customHeight="1" x14ac:dyDescent="0.25">
      <c r="A51" s="28">
        <v>570</v>
      </c>
      <c r="B51" s="28">
        <v>570</v>
      </c>
      <c r="C51" s="25">
        <v>2.5299999999999998</v>
      </c>
      <c r="D51" s="25">
        <v>273.82</v>
      </c>
      <c r="E51" s="25">
        <v>211.7</v>
      </c>
      <c r="F51" s="25">
        <v>0</v>
      </c>
      <c r="G51" s="25">
        <f t="shared" si="13"/>
        <v>94.2</v>
      </c>
      <c r="H51" s="25">
        <v>0</v>
      </c>
      <c r="I51" s="25">
        <f t="shared" si="14"/>
        <v>94.2</v>
      </c>
      <c r="J51" s="29">
        <f t="shared" si="23"/>
        <v>1</v>
      </c>
      <c r="K51" s="29">
        <f t="shared" si="24"/>
        <v>1</v>
      </c>
      <c r="L51" s="29">
        <f t="shared" si="25"/>
        <v>0</v>
      </c>
      <c r="M51" s="29">
        <f t="shared" ca="1" si="15"/>
        <v>1</v>
      </c>
      <c r="N51" s="9"/>
      <c r="O51" s="9"/>
      <c r="P51" s="7"/>
      <c r="Q51" s="7"/>
      <c r="T51" s="20">
        <v>0</v>
      </c>
      <c r="U51" s="31">
        <f t="shared" si="16"/>
        <v>-570</v>
      </c>
      <c r="V51" s="27">
        <f t="shared" si="17"/>
        <v>-570</v>
      </c>
      <c r="W51" s="27"/>
      <c r="X51" s="27">
        <f t="shared" si="18"/>
        <v>626.56945027276549</v>
      </c>
      <c r="Y51" s="27">
        <f t="shared" si="19"/>
        <v>56.569450272765494</v>
      </c>
      <c r="Z51" s="27">
        <f t="shared" si="20"/>
        <v>57</v>
      </c>
      <c r="AA51" s="17">
        <f t="shared" si="21"/>
        <v>57</v>
      </c>
      <c r="AB51" s="24">
        <f t="shared" si="22"/>
        <v>627</v>
      </c>
    </row>
    <row r="52" spans="1:28" ht="15" customHeight="1" x14ac:dyDescent="0.25">
      <c r="A52" s="28">
        <v>570</v>
      </c>
      <c r="B52" s="28">
        <v>570</v>
      </c>
      <c r="C52" s="25">
        <v>2.5299999999999998</v>
      </c>
      <c r="D52" s="25">
        <v>273.82</v>
      </c>
      <c r="E52" s="25">
        <v>211.7</v>
      </c>
      <c r="F52" s="25">
        <v>0</v>
      </c>
      <c r="G52" s="25">
        <f t="shared" si="13"/>
        <v>90.57692307692308</v>
      </c>
      <c r="H52" s="25">
        <v>0</v>
      </c>
      <c r="I52" s="25">
        <f t="shared" si="14"/>
        <v>90.57692307692308</v>
      </c>
      <c r="J52" s="29">
        <f t="shared" si="23"/>
        <v>1</v>
      </c>
      <c r="K52" s="29">
        <f t="shared" si="24"/>
        <v>1</v>
      </c>
      <c r="L52" s="29">
        <f t="shared" si="25"/>
        <v>1</v>
      </c>
      <c r="M52" s="29">
        <f t="shared" ca="1" si="15"/>
        <v>1</v>
      </c>
      <c r="N52" s="9"/>
      <c r="O52" s="9"/>
      <c r="P52" s="7"/>
      <c r="Q52" s="7"/>
      <c r="T52" s="20">
        <v>0</v>
      </c>
      <c r="U52" s="31">
        <f t="shared" si="16"/>
        <v>-570</v>
      </c>
      <c r="V52" s="27">
        <f t="shared" si="17"/>
        <v>-570</v>
      </c>
      <c r="W52" s="27"/>
      <c r="X52" s="27">
        <f t="shared" si="18"/>
        <v>626.56945027276549</v>
      </c>
      <c r="Y52" s="27">
        <f t="shared" si="19"/>
        <v>56.569450272765494</v>
      </c>
      <c r="Z52" s="27">
        <f t="shared" si="20"/>
        <v>57</v>
      </c>
      <c r="AA52" s="17">
        <f t="shared" si="21"/>
        <v>57</v>
      </c>
      <c r="AB52" s="24">
        <f t="shared" si="22"/>
        <v>627</v>
      </c>
    </row>
    <row r="53" spans="1:28" ht="15" customHeight="1" x14ac:dyDescent="0.25">
      <c r="A53" s="28">
        <v>570</v>
      </c>
      <c r="B53" s="28">
        <v>570</v>
      </c>
      <c r="C53" s="25">
        <v>2.5299999999999998</v>
      </c>
      <c r="D53" s="25">
        <v>273.82</v>
      </c>
      <c r="E53" s="25">
        <v>211.7</v>
      </c>
      <c r="F53" s="25">
        <v>0</v>
      </c>
      <c r="G53" s="25">
        <f t="shared" si="13"/>
        <v>87.222222222222229</v>
      </c>
      <c r="H53" s="25">
        <v>0</v>
      </c>
      <c r="I53" s="25">
        <f t="shared" si="14"/>
        <v>87.222222222222229</v>
      </c>
      <c r="J53" s="29">
        <f t="shared" si="23"/>
        <v>1</v>
      </c>
      <c r="K53" s="29">
        <f t="shared" si="24"/>
        <v>1</v>
      </c>
      <c r="L53" s="29">
        <f t="shared" si="25"/>
        <v>1</v>
      </c>
      <c r="M53" s="29">
        <f t="shared" ca="1" si="15"/>
        <v>1</v>
      </c>
      <c r="N53" s="9"/>
      <c r="O53" s="9"/>
      <c r="P53" s="7"/>
      <c r="Q53" s="7"/>
      <c r="T53" s="20">
        <v>0</v>
      </c>
      <c r="U53" s="31">
        <f t="shared" si="16"/>
        <v>-570</v>
      </c>
      <c r="V53" s="27">
        <f t="shared" si="17"/>
        <v>-570</v>
      </c>
      <c r="W53" s="27"/>
      <c r="X53" s="27">
        <f t="shared" si="18"/>
        <v>626.56945027276549</v>
      </c>
      <c r="Y53" s="27">
        <f t="shared" si="19"/>
        <v>56.569450272765494</v>
      </c>
      <c r="Z53" s="27">
        <f t="shared" si="20"/>
        <v>57</v>
      </c>
      <c r="AA53" s="17">
        <f t="shared" si="21"/>
        <v>57</v>
      </c>
      <c r="AB53" s="24">
        <f t="shared" si="22"/>
        <v>627</v>
      </c>
    </row>
    <row r="54" spans="1:28" ht="15" customHeight="1" x14ac:dyDescent="0.25">
      <c r="A54" s="28">
        <v>537</v>
      </c>
      <c r="B54" s="28">
        <v>537</v>
      </c>
      <c r="C54" s="25">
        <v>2.39</v>
      </c>
      <c r="D54" s="25">
        <v>273.82</v>
      </c>
      <c r="E54" s="25">
        <v>211.65</v>
      </c>
      <c r="F54" s="25">
        <v>0</v>
      </c>
      <c r="G54" s="25">
        <f t="shared" si="13"/>
        <v>85.285714285714292</v>
      </c>
      <c r="H54" s="25">
        <v>0</v>
      </c>
      <c r="I54" s="25">
        <f t="shared" si="14"/>
        <v>85.285714285714292</v>
      </c>
      <c r="J54" s="29">
        <f t="shared" si="23"/>
        <v>1</v>
      </c>
      <c r="K54" s="29">
        <f t="shared" si="24"/>
        <v>1</v>
      </c>
      <c r="L54" s="29">
        <f t="shared" si="25"/>
        <v>1</v>
      </c>
      <c r="M54" s="29">
        <f t="shared" ca="1" si="15"/>
        <v>1</v>
      </c>
      <c r="N54" s="9"/>
      <c r="O54" s="9"/>
      <c r="P54" s="7"/>
      <c r="Q54" s="7"/>
      <c r="T54" s="20">
        <v>0</v>
      </c>
      <c r="U54" s="31">
        <f t="shared" si="16"/>
        <v>-537</v>
      </c>
      <c r="V54" s="27">
        <f t="shared" si="17"/>
        <v>-537</v>
      </c>
      <c r="W54" s="27"/>
      <c r="X54" s="27">
        <f t="shared" si="18"/>
        <v>590.29437683592118</v>
      </c>
      <c r="Y54" s="27">
        <f t="shared" si="19"/>
        <v>53.294376835921184</v>
      </c>
      <c r="Z54" s="27">
        <f t="shared" si="20"/>
        <v>53</v>
      </c>
      <c r="AA54" s="17">
        <f t="shared" si="21"/>
        <v>53</v>
      </c>
      <c r="AB54" s="24">
        <f t="shared" si="22"/>
        <v>590</v>
      </c>
    </row>
    <row r="55" spans="1:28" ht="15" customHeight="1" x14ac:dyDescent="0.25">
      <c r="A55" s="28">
        <v>504</v>
      </c>
      <c r="B55" s="28">
        <v>504</v>
      </c>
      <c r="C55" s="25">
        <v>2.2400000000000002</v>
      </c>
      <c r="D55" s="25">
        <v>273.82</v>
      </c>
      <c r="E55" s="25">
        <v>211.61</v>
      </c>
      <c r="F55" s="25">
        <v>0</v>
      </c>
      <c r="G55" s="25">
        <f t="shared" si="13"/>
        <v>83.482758620689651</v>
      </c>
      <c r="H55" s="25">
        <v>0</v>
      </c>
      <c r="I55" s="25">
        <f t="shared" si="14"/>
        <v>83.482758620689651</v>
      </c>
      <c r="J55" s="29">
        <f t="shared" si="23"/>
        <v>1</v>
      </c>
      <c r="K55" s="29">
        <f t="shared" si="24"/>
        <v>1</v>
      </c>
      <c r="L55" s="29">
        <f t="shared" si="25"/>
        <v>1</v>
      </c>
      <c r="M55" s="29">
        <f t="shared" ca="1" si="15"/>
        <v>0</v>
      </c>
      <c r="N55" s="9"/>
      <c r="O55" s="9"/>
      <c r="P55" s="7"/>
      <c r="Q55" s="7"/>
      <c r="T55" s="20">
        <v>0</v>
      </c>
      <c r="U55" s="31">
        <f t="shared" si="16"/>
        <v>-504</v>
      </c>
      <c r="V55" s="27">
        <f t="shared" si="17"/>
        <v>-504</v>
      </c>
      <c r="W55" s="27"/>
      <c r="X55" s="27">
        <f t="shared" si="18"/>
        <v>554.01930339907676</v>
      </c>
      <c r="Y55" s="27">
        <f t="shared" si="19"/>
        <v>50.019303399076762</v>
      </c>
      <c r="Z55" s="27">
        <f t="shared" si="20"/>
        <v>50</v>
      </c>
      <c r="AA55" s="17">
        <f t="shared" si="21"/>
        <v>50</v>
      </c>
      <c r="AB55" s="24">
        <f t="shared" si="22"/>
        <v>554</v>
      </c>
    </row>
    <row r="56" spans="1:28" ht="15" customHeight="1" x14ac:dyDescent="0.25">
      <c r="A56" s="28">
        <v>472</v>
      </c>
      <c r="B56" s="28">
        <v>472</v>
      </c>
      <c r="C56" s="25">
        <v>0</v>
      </c>
      <c r="D56" s="25">
        <v>273.82</v>
      </c>
      <c r="E56" s="25">
        <v>211.57</v>
      </c>
      <c r="F56" s="25">
        <v>0</v>
      </c>
      <c r="G56" s="25">
        <f t="shared" si="13"/>
        <v>81.766666666666666</v>
      </c>
      <c r="H56" s="25">
        <v>0</v>
      </c>
      <c r="I56" s="25">
        <f t="shared" si="14"/>
        <v>81.766666666666666</v>
      </c>
      <c r="J56" s="29">
        <f t="shared" si="23"/>
        <v>1</v>
      </c>
      <c r="K56" s="29">
        <f t="shared" si="24"/>
        <v>1</v>
      </c>
      <c r="L56" s="29">
        <f t="shared" si="25"/>
        <v>1</v>
      </c>
      <c r="M56" s="29">
        <f t="shared" ca="1" si="15"/>
        <v>0</v>
      </c>
      <c r="N56" s="9"/>
      <c r="O56" s="9"/>
      <c r="P56" s="7"/>
      <c r="Q56" s="7"/>
      <c r="T56" s="20">
        <v>0</v>
      </c>
      <c r="U56" s="31">
        <f t="shared" si="16"/>
        <v>-472</v>
      </c>
      <c r="V56" s="27">
        <f t="shared" si="17"/>
        <v>-472</v>
      </c>
      <c r="W56" s="27"/>
      <c r="X56" s="27">
        <f t="shared" si="18"/>
        <v>518.84347461183381</v>
      </c>
      <c r="Y56" s="27">
        <f t="shared" si="19"/>
        <v>46.843474611833813</v>
      </c>
      <c r="Z56" s="27">
        <f t="shared" si="20"/>
        <v>47</v>
      </c>
      <c r="AA56" s="17">
        <f t="shared" si="21"/>
        <v>47</v>
      </c>
      <c r="AB56" s="24">
        <f t="shared" si="22"/>
        <v>519</v>
      </c>
    </row>
    <row r="57" spans="1:28" ht="15" customHeight="1" x14ac:dyDescent="0.25">
      <c r="A57" s="28">
        <v>472</v>
      </c>
      <c r="B57" s="28">
        <v>472</v>
      </c>
      <c r="C57" s="25">
        <v>0</v>
      </c>
      <c r="D57" s="25">
        <v>273.82</v>
      </c>
      <c r="E57" s="25">
        <v>211.57</v>
      </c>
      <c r="F57" s="25">
        <v>0</v>
      </c>
      <c r="G57" s="25">
        <f t="shared" si="13"/>
        <v>79.129032258064512</v>
      </c>
      <c r="H57" s="25">
        <v>0</v>
      </c>
      <c r="I57" s="25">
        <f t="shared" si="14"/>
        <v>79.129032258064512</v>
      </c>
      <c r="J57" s="29">
        <f t="shared" si="23"/>
        <v>1</v>
      </c>
      <c r="K57" s="29">
        <f t="shared" si="24"/>
        <v>1</v>
      </c>
      <c r="L57" s="29">
        <f t="shared" si="25"/>
        <v>1</v>
      </c>
      <c r="M57" s="29">
        <f t="shared" ca="1" si="15"/>
        <v>1</v>
      </c>
      <c r="N57" s="9"/>
      <c r="O57" s="9"/>
      <c r="P57" s="7"/>
      <c r="Q57" s="7"/>
      <c r="T57" s="20">
        <v>0</v>
      </c>
      <c r="U57" s="31">
        <f t="shared" si="16"/>
        <v>-472</v>
      </c>
      <c r="V57" s="27">
        <f t="shared" si="17"/>
        <v>-472</v>
      </c>
      <c r="W57" s="27"/>
      <c r="X57" s="27">
        <f t="shared" si="18"/>
        <v>518.84347461183381</v>
      </c>
      <c r="Y57" s="27">
        <f t="shared" si="19"/>
        <v>46.843474611833813</v>
      </c>
      <c r="Z57" s="27">
        <f t="shared" si="20"/>
        <v>47</v>
      </c>
      <c r="AA57" s="17">
        <f t="shared" si="21"/>
        <v>47</v>
      </c>
      <c r="AB57" s="24">
        <f t="shared" si="22"/>
        <v>519</v>
      </c>
    </row>
    <row r="58" spans="1:28" ht="15" customHeight="1" x14ac:dyDescent="0.25">
      <c r="A58" s="28">
        <v>472</v>
      </c>
      <c r="B58" s="28">
        <v>472</v>
      </c>
      <c r="C58" s="25">
        <v>0</v>
      </c>
      <c r="D58" s="25">
        <v>273.82</v>
      </c>
      <c r="E58" s="25">
        <v>211.57</v>
      </c>
      <c r="F58" s="25">
        <v>0</v>
      </c>
      <c r="G58" s="25">
        <f t="shared" si="13"/>
        <v>76.65625</v>
      </c>
      <c r="H58" s="25">
        <v>0</v>
      </c>
      <c r="I58" s="25">
        <f t="shared" si="14"/>
        <v>76.65625</v>
      </c>
      <c r="J58" s="29">
        <f t="shared" si="23"/>
        <v>1</v>
      </c>
      <c r="K58" s="29">
        <f t="shared" si="24"/>
        <v>1</v>
      </c>
      <c r="L58" s="29">
        <f t="shared" si="25"/>
        <v>1</v>
      </c>
      <c r="M58" s="29">
        <f t="shared" ca="1" si="15"/>
        <v>1</v>
      </c>
      <c r="N58" s="9"/>
      <c r="O58" s="9"/>
      <c r="P58" s="7"/>
      <c r="Q58" s="7"/>
      <c r="T58" s="20">
        <v>0</v>
      </c>
      <c r="U58" s="31">
        <f t="shared" si="16"/>
        <v>-472</v>
      </c>
      <c r="V58" s="27">
        <f t="shared" si="17"/>
        <v>-472</v>
      </c>
      <c r="W58" s="27"/>
      <c r="X58" s="27">
        <f t="shared" si="18"/>
        <v>518.84347461183381</v>
      </c>
      <c r="Y58" s="27">
        <f t="shared" si="19"/>
        <v>46.843474611833813</v>
      </c>
      <c r="Z58" s="27">
        <f t="shared" si="20"/>
        <v>47</v>
      </c>
      <c r="AA58" s="17">
        <f t="shared" si="21"/>
        <v>47</v>
      </c>
      <c r="AB58" s="24">
        <f t="shared" si="22"/>
        <v>519</v>
      </c>
    </row>
    <row r="59" spans="1:28" ht="15" customHeight="1" x14ac:dyDescent="0.25">
      <c r="A59" s="28">
        <v>472</v>
      </c>
      <c r="B59" s="28">
        <v>472</v>
      </c>
      <c r="C59" s="25">
        <v>0</v>
      </c>
      <c r="D59" s="25">
        <v>273.82</v>
      </c>
      <c r="E59" s="25">
        <v>211.57</v>
      </c>
      <c r="F59" s="25">
        <v>0</v>
      </c>
      <c r="G59" s="25">
        <f t="shared" ref="G59:G90" si="26">($A$26-A59)/(ROW(A59)-ROW($A$26))</f>
        <v>74.333333333333329</v>
      </c>
      <c r="H59" s="25">
        <v>0</v>
      </c>
      <c r="I59" s="25">
        <f t="shared" ref="I59:I90" si="27">($A$26-B59)/(ROW(B59)-ROW($A$26))</f>
        <v>74.333333333333329</v>
      </c>
      <c r="J59" s="29">
        <f t="shared" si="23"/>
        <v>1</v>
      </c>
      <c r="K59" s="29">
        <f t="shared" si="24"/>
        <v>1</v>
      </c>
      <c r="L59" s="29">
        <f t="shared" si="25"/>
        <v>1</v>
      </c>
      <c r="M59" s="29">
        <f t="shared" ca="1" si="15"/>
        <v>0</v>
      </c>
      <c r="N59" s="9"/>
      <c r="O59" s="9"/>
      <c r="P59" s="7"/>
      <c r="Q59" s="7"/>
      <c r="T59" s="20">
        <v>0</v>
      </c>
      <c r="U59" s="31">
        <f t="shared" si="16"/>
        <v>-472</v>
      </c>
      <c r="V59" s="27">
        <f t="shared" si="17"/>
        <v>-472</v>
      </c>
      <c r="W59" s="27"/>
      <c r="X59" s="27">
        <f t="shared" si="18"/>
        <v>518.84347461183381</v>
      </c>
      <c r="Y59" s="27">
        <f t="shared" si="19"/>
        <v>46.843474611833813</v>
      </c>
      <c r="Z59" s="27">
        <f t="shared" si="20"/>
        <v>47</v>
      </c>
      <c r="AA59" s="17">
        <f t="shared" si="21"/>
        <v>47</v>
      </c>
      <c r="AB59" s="24">
        <f t="shared" si="22"/>
        <v>519</v>
      </c>
    </row>
    <row r="60" spans="1:28" ht="15" customHeight="1" x14ac:dyDescent="0.25">
      <c r="A60" s="28">
        <v>460</v>
      </c>
      <c r="B60" s="28">
        <v>460</v>
      </c>
      <c r="C60" s="25">
        <v>0</v>
      </c>
      <c r="D60" s="25">
        <v>273.82</v>
      </c>
      <c r="E60" s="25">
        <v>211.55</v>
      </c>
      <c r="F60" s="25">
        <v>0</v>
      </c>
      <c r="G60" s="25">
        <f t="shared" si="26"/>
        <v>72.5</v>
      </c>
      <c r="H60" s="25">
        <v>0</v>
      </c>
      <c r="I60" s="25">
        <f t="shared" si="27"/>
        <v>72.5</v>
      </c>
      <c r="J60" s="29">
        <f t="shared" si="23"/>
        <v>1</v>
      </c>
      <c r="K60" s="29">
        <f t="shared" si="24"/>
        <v>1</v>
      </c>
      <c r="L60" s="29">
        <f t="shared" si="25"/>
        <v>1</v>
      </c>
      <c r="M60" s="29">
        <f t="shared" ca="1" si="15"/>
        <v>1</v>
      </c>
      <c r="N60" s="9"/>
      <c r="O60" s="9"/>
      <c r="P60" s="7"/>
      <c r="Q60" s="7"/>
      <c r="T60" s="20">
        <v>0</v>
      </c>
      <c r="U60" s="31">
        <f t="shared" si="16"/>
        <v>-460</v>
      </c>
      <c r="V60" s="27">
        <f t="shared" si="17"/>
        <v>-460</v>
      </c>
      <c r="W60" s="27"/>
      <c r="X60" s="27">
        <f t="shared" si="18"/>
        <v>505.65253881661766</v>
      </c>
      <c r="Y60" s="27">
        <f t="shared" si="19"/>
        <v>45.652538816617664</v>
      </c>
      <c r="Z60" s="27">
        <f t="shared" si="20"/>
        <v>46</v>
      </c>
      <c r="AA60" s="17">
        <f t="shared" si="21"/>
        <v>46</v>
      </c>
      <c r="AB60" s="24">
        <f t="shared" si="22"/>
        <v>506</v>
      </c>
    </row>
    <row r="61" spans="1:28" ht="15" customHeight="1" x14ac:dyDescent="0.25">
      <c r="A61" s="28">
        <v>448</v>
      </c>
      <c r="B61" s="28">
        <v>448</v>
      </c>
      <c r="C61" s="25">
        <v>1.99</v>
      </c>
      <c r="D61" s="25">
        <v>273.82</v>
      </c>
      <c r="E61" s="25">
        <v>211.54</v>
      </c>
      <c r="F61" s="25">
        <v>0</v>
      </c>
      <c r="G61" s="25">
        <f t="shared" si="26"/>
        <v>70.771428571428572</v>
      </c>
      <c r="H61" s="25">
        <v>0</v>
      </c>
      <c r="I61" s="25">
        <f t="shared" si="27"/>
        <v>70.771428571428572</v>
      </c>
      <c r="J61" s="29">
        <f t="shared" si="23"/>
        <v>1</v>
      </c>
      <c r="K61" s="29">
        <f t="shared" si="24"/>
        <v>1</v>
      </c>
      <c r="L61" s="29">
        <f t="shared" si="25"/>
        <v>1</v>
      </c>
      <c r="M61" s="29">
        <f t="shared" ca="1" si="15"/>
        <v>1</v>
      </c>
      <c r="N61" s="9"/>
      <c r="O61" s="9"/>
      <c r="P61" s="7"/>
      <c r="Q61" s="7"/>
      <c r="T61" s="20">
        <v>0</v>
      </c>
      <c r="U61" s="31">
        <f t="shared" si="16"/>
        <v>-448</v>
      </c>
      <c r="V61" s="27">
        <f t="shared" si="17"/>
        <v>-448</v>
      </c>
      <c r="W61" s="27"/>
      <c r="X61" s="27">
        <f t="shared" si="18"/>
        <v>492.46160302140163</v>
      </c>
      <c r="Y61" s="27">
        <f t="shared" si="19"/>
        <v>44.461603021401629</v>
      </c>
      <c r="Z61" s="27">
        <f t="shared" si="20"/>
        <v>44</v>
      </c>
      <c r="AA61" s="17">
        <f t="shared" si="21"/>
        <v>44</v>
      </c>
      <c r="AB61" s="24">
        <f t="shared" si="22"/>
        <v>492</v>
      </c>
    </row>
    <row r="62" spans="1:28" ht="15" customHeight="1" x14ac:dyDescent="0.25">
      <c r="A62" s="28">
        <v>435</v>
      </c>
      <c r="B62" s="28">
        <v>435</v>
      </c>
      <c r="C62" s="25">
        <v>1.93</v>
      </c>
      <c r="D62" s="25">
        <v>273.82</v>
      </c>
      <c r="E62" s="25">
        <v>211.52</v>
      </c>
      <c r="F62" s="25">
        <v>0</v>
      </c>
      <c r="G62" s="25">
        <f t="shared" si="26"/>
        <v>69.166666666666671</v>
      </c>
      <c r="H62" s="25">
        <v>0</v>
      </c>
      <c r="I62" s="25">
        <f t="shared" si="27"/>
        <v>69.166666666666671</v>
      </c>
      <c r="J62" s="29">
        <f t="shared" si="23"/>
        <v>1</v>
      </c>
      <c r="K62" s="29">
        <f t="shared" si="24"/>
        <v>1</v>
      </c>
      <c r="L62" s="29">
        <f t="shared" si="25"/>
        <v>1</v>
      </c>
      <c r="M62" s="29">
        <f t="shared" ca="1" si="15"/>
        <v>1</v>
      </c>
      <c r="N62" s="9"/>
      <c r="O62" s="9"/>
      <c r="P62" s="7"/>
      <c r="Q62" s="7"/>
      <c r="T62" s="20">
        <v>0</v>
      </c>
      <c r="U62" s="31">
        <f t="shared" si="16"/>
        <v>-435</v>
      </c>
      <c r="V62" s="27">
        <f t="shared" si="17"/>
        <v>-435</v>
      </c>
      <c r="W62" s="27"/>
      <c r="X62" s="27">
        <f t="shared" si="18"/>
        <v>478.17142257658418</v>
      </c>
      <c r="Y62" s="27">
        <f t="shared" si="19"/>
        <v>43.171422576584177</v>
      </c>
      <c r="Z62" s="27">
        <f t="shared" si="20"/>
        <v>43</v>
      </c>
      <c r="AA62" s="17">
        <f t="shared" si="21"/>
        <v>43</v>
      </c>
      <c r="AB62" s="24">
        <f t="shared" si="22"/>
        <v>478</v>
      </c>
    </row>
    <row r="63" spans="1:28" ht="15" customHeight="1" x14ac:dyDescent="0.25">
      <c r="A63" s="28">
        <v>450</v>
      </c>
      <c r="B63" s="28">
        <v>450</v>
      </c>
      <c r="C63" s="25">
        <v>2</v>
      </c>
      <c r="D63" s="25">
        <v>273.82</v>
      </c>
      <c r="E63" s="25">
        <v>211.54</v>
      </c>
      <c r="F63" s="25">
        <v>0</v>
      </c>
      <c r="G63" s="25">
        <f t="shared" si="26"/>
        <v>66.891891891891888</v>
      </c>
      <c r="H63" s="25">
        <v>0</v>
      </c>
      <c r="I63" s="25">
        <f t="shared" si="27"/>
        <v>66.891891891891888</v>
      </c>
      <c r="J63" s="29">
        <f t="shared" si="23"/>
        <v>1</v>
      </c>
      <c r="K63" s="29">
        <f t="shared" si="24"/>
        <v>1</v>
      </c>
      <c r="L63" s="29">
        <f t="shared" si="25"/>
        <v>1</v>
      </c>
      <c r="M63" s="29">
        <f t="shared" ca="1" si="15"/>
        <v>1</v>
      </c>
      <c r="N63" s="9"/>
      <c r="O63" s="9"/>
      <c r="P63" s="7"/>
      <c r="Q63" s="7"/>
      <c r="T63" s="20">
        <v>0</v>
      </c>
      <c r="U63" s="31">
        <f t="shared" si="16"/>
        <v>-450</v>
      </c>
      <c r="V63" s="27">
        <f t="shared" si="17"/>
        <v>-450</v>
      </c>
      <c r="W63" s="27"/>
      <c r="X63" s="27">
        <f t="shared" si="18"/>
        <v>494.66009232060424</v>
      </c>
      <c r="Y63" s="27">
        <f t="shared" si="19"/>
        <v>44.660092320604235</v>
      </c>
      <c r="Z63" s="27">
        <f t="shared" si="20"/>
        <v>45</v>
      </c>
      <c r="AA63" s="17">
        <f t="shared" si="21"/>
        <v>45</v>
      </c>
      <c r="AB63" s="24">
        <f t="shared" si="22"/>
        <v>495</v>
      </c>
    </row>
    <row r="64" spans="1:28" ht="15" customHeight="1" x14ac:dyDescent="0.25">
      <c r="A64" s="28">
        <v>465</v>
      </c>
      <c r="B64" s="28">
        <v>465</v>
      </c>
      <c r="C64" s="25">
        <v>2.0699999999999998</v>
      </c>
      <c r="D64" s="25">
        <v>273.82</v>
      </c>
      <c r="E64" s="25">
        <v>211.56</v>
      </c>
      <c r="F64" s="25">
        <v>0</v>
      </c>
      <c r="G64" s="25">
        <f t="shared" si="26"/>
        <v>64.736842105263165</v>
      </c>
      <c r="H64" s="25">
        <v>0</v>
      </c>
      <c r="I64" s="25">
        <f t="shared" si="27"/>
        <v>64.736842105263165</v>
      </c>
      <c r="J64" s="29">
        <f t="shared" si="23"/>
        <v>1</v>
      </c>
      <c r="K64" s="29">
        <f t="shared" si="24"/>
        <v>1</v>
      </c>
      <c r="L64" s="29">
        <f t="shared" si="25"/>
        <v>1</v>
      </c>
      <c r="M64" s="29">
        <f t="shared" ca="1" si="15"/>
        <v>1</v>
      </c>
      <c r="N64" s="9"/>
      <c r="O64" s="9"/>
      <c r="P64" s="7"/>
      <c r="Q64" s="7"/>
      <c r="T64" s="20">
        <v>0</v>
      </c>
      <c r="U64" s="31">
        <f t="shared" si="16"/>
        <v>-465</v>
      </c>
      <c r="V64" s="27">
        <f t="shared" si="17"/>
        <v>-465</v>
      </c>
      <c r="W64" s="27"/>
      <c r="X64" s="27">
        <f t="shared" si="18"/>
        <v>511.14876206462441</v>
      </c>
      <c r="Y64" s="27">
        <f t="shared" si="19"/>
        <v>46.148762064624407</v>
      </c>
      <c r="Z64" s="27">
        <f t="shared" si="20"/>
        <v>46</v>
      </c>
      <c r="AA64" s="17">
        <f t="shared" si="21"/>
        <v>46</v>
      </c>
      <c r="AB64" s="24">
        <f t="shared" si="22"/>
        <v>511</v>
      </c>
    </row>
    <row r="65" spans="1:28" ht="15" customHeight="1" x14ac:dyDescent="0.25">
      <c r="A65" s="28">
        <v>480</v>
      </c>
      <c r="B65" s="28">
        <v>480</v>
      </c>
      <c r="C65" s="25">
        <v>2.13</v>
      </c>
      <c r="D65" s="25">
        <v>273.82</v>
      </c>
      <c r="E65" s="25">
        <v>211.58</v>
      </c>
      <c r="F65" s="25">
        <v>0</v>
      </c>
      <c r="G65" s="25">
        <f t="shared" si="26"/>
        <v>62.692307692307693</v>
      </c>
      <c r="H65" s="25">
        <v>0</v>
      </c>
      <c r="I65" s="25">
        <f t="shared" si="27"/>
        <v>62.692307692307693</v>
      </c>
      <c r="J65" s="29">
        <f t="shared" si="23"/>
        <v>1</v>
      </c>
      <c r="K65" s="29">
        <f t="shared" si="24"/>
        <v>1</v>
      </c>
      <c r="L65" s="29">
        <f t="shared" si="25"/>
        <v>1</v>
      </c>
      <c r="M65" s="29">
        <f t="shared" ca="1" si="15"/>
        <v>0</v>
      </c>
      <c r="N65" s="9"/>
      <c r="O65" s="9"/>
      <c r="P65" s="7"/>
      <c r="Q65" s="7"/>
      <c r="T65" s="20">
        <v>0</v>
      </c>
      <c r="U65" s="31">
        <f t="shared" si="16"/>
        <v>-480</v>
      </c>
      <c r="V65" s="27">
        <f t="shared" si="17"/>
        <v>-480</v>
      </c>
      <c r="W65" s="27"/>
      <c r="X65" s="27">
        <f t="shared" si="18"/>
        <v>527.63743180864458</v>
      </c>
      <c r="Y65" s="27">
        <f t="shared" si="19"/>
        <v>47.637431808644578</v>
      </c>
      <c r="Z65" s="27">
        <f t="shared" si="20"/>
        <v>48</v>
      </c>
      <c r="AA65" s="17">
        <f t="shared" si="21"/>
        <v>48</v>
      </c>
      <c r="AB65" s="24">
        <f t="shared" si="22"/>
        <v>528</v>
      </c>
    </row>
    <row r="66" spans="1:28" ht="15" customHeight="1" x14ac:dyDescent="0.25">
      <c r="A66" s="28">
        <v>460</v>
      </c>
      <c r="B66" s="28">
        <v>460</v>
      </c>
      <c r="C66" s="25">
        <v>2.0499999999999998</v>
      </c>
      <c r="D66" s="25">
        <v>273.82</v>
      </c>
      <c r="E66" s="25">
        <v>211.55</v>
      </c>
      <c r="F66" s="25">
        <v>0</v>
      </c>
      <c r="G66" s="25">
        <f t="shared" si="26"/>
        <v>61.625</v>
      </c>
      <c r="H66" s="25">
        <v>0</v>
      </c>
      <c r="I66" s="25">
        <f t="shared" si="27"/>
        <v>61.625</v>
      </c>
      <c r="J66" s="29">
        <f t="shared" si="23"/>
        <v>1</v>
      </c>
      <c r="K66" s="29">
        <f t="shared" si="24"/>
        <v>1</v>
      </c>
      <c r="L66" s="29">
        <f t="shared" si="25"/>
        <v>1</v>
      </c>
      <c r="M66" s="29">
        <f t="shared" ref="M66:M97" ca="1" si="28">IF(RAND()&lt;0.5,0,1)</f>
        <v>0</v>
      </c>
      <c r="N66" s="9"/>
      <c r="O66" s="9"/>
      <c r="P66" s="7"/>
      <c r="Q66" s="7"/>
      <c r="T66" s="20">
        <v>0</v>
      </c>
      <c r="U66" s="31">
        <f t="shared" ref="U66:U97" si="29">T66-B66</f>
        <v>-460</v>
      </c>
      <c r="V66" s="27">
        <f t="shared" ref="V66:V97" si="30">ROUND(U66,0)</f>
        <v>-460</v>
      </c>
      <c r="W66" s="27"/>
      <c r="X66" s="27">
        <f t="shared" ref="X66:X97" si="31">B66/$W$2*$W$3</f>
        <v>505.65253881661766</v>
      </c>
      <c r="Y66" s="27">
        <f t="shared" ref="Y66:Y97" si="32">X66-B66</f>
        <v>45.652538816617664</v>
      </c>
      <c r="Z66" s="27">
        <f t="shared" ref="Z66:Z97" si="33">ROUND(Y66,0)</f>
        <v>46</v>
      </c>
      <c r="AA66" s="17">
        <f t="shared" ref="AA66:AA97" si="34">IF(V66&gt;=0,V66,Z66)</f>
        <v>46</v>
      </c>
      <c r="AB66" s="24">
        <f t="shared" ref="AB66:AB97" si="35">B66+AA66</f>
        <v>506</v>
      </c>
    </row>
    <row r="67" spans="1:28" ht="15" customHeight="1" x14ac:dyDescent="0.25">
      <c r="A67" s="28">
        <v>441</v>
      </c>
      <c r="B67" s="28">
        <v>441</v>
      </c>
      <c r="C67" s="25">
        <v>0</v>
      </c>
      <c r="D67" s="25">
        <v>273.82</v>
      </c>
      <c r="E67" s="25">
        <v>211.53</v>
      </c>
      <c r="F67" s="25">
        <v>0</v>
      </c>
      <c r="G67" s="25">
        <f t="shared" si="26"/>
        <v>60.585365853658537</v>
      </c>
      <c r="H67" s="25">
        <v>0</v>
      </c>
      <c r="I67" s="25">
        <f t="shared" si="27"/>
        <v>60.585365853658537</v>
      </c>
      <c r="J67" s="29">
        <f t="shared" ref="J67:J98" si="36">IF(ABS(B67-B66)&lt;=50,1,0)</f>
        <v>1</v>
      </c>
      <c r="K67" s="29">
        <f t="shared" ref="K67:K98" si="37">IF(ABS((B67-B66))&lt;=50,1,IF((B67-B66)*(1)&gt;=0,1,-1))</f>
        <v>1</v>
      </c>
      <c r="L67" s="29">
        <f t="shared" si="25"/>
        <v>1</v>
      </c>
      <c r="M67" s="29">
        <f t="shared" ca="1" si="28"/>
        <v>0</v>
      </c>
      <c r="N67" s="9"/>
      <c r="O67" s="9"/>
      <c r="P67" s="7"/>
      <c r="Q67" s="7"/>
      <c r="T67" s="20">
        <v>0</v>
      </c>
      <c r="U67" s="31">
        <f t="shared" si="29"/>
        <v>-441</v>
      </c>
      <c r="V67" s="27">
        <f t="shared" si="30"/>
        <v>-441</v>
      </c>
      <c r="W67" s="27"/>
      <c r="X67" s="27">
        <f t="shared" si="31"/>
        <v>484.76689047419222</v>
      </c>
      <c r="Y67" s="27">
        <f t="shared" si="32"/>
        <v>43.766890474192223</v>
      </c>
      <c r="Z67" s="27">
        <f t="shared" si="33"/>
        <v>44</v>
      </c>
      <c r="AA67" s="17">
        <f t="shared" si="34"/>
        <v>44</v>
      </c>
      <c r="AB67" s="24">
        <f t="shared" si="35"/>
        <v>485</v>
      </c>
    </row>
    <row r="68" spans="1:28" ht="15" customHeight="1" x14ac:dyDescent="0.25">
      <c r="A68" s="28">
        <v>420</v>
      </c>
      <c r="B68" s="28">
        <v>420</v>
      </c>
      <c r="C68" s="25">
        <v>0</v>
      </c>
      <c r="D68" s="25">
        <v>273.82</v>
      </c>
      <c r="E68" s="25">
        <v>211.5</v>
      </c>
      <c r="F68" s="25">
        <v>0</v>
      </c>
      <c r="G68" s="25">
        <f t="shared" si="26"/>
        <v>59.642857142857146</v>
      </c>
      <c r="H68" s="25">
        <v>0</v>
      </c>
      <c r="I68" s="25">
        <f t="shared" si="27"/>
        <v>59.642857142857146</v>
      </c>
      <c r="J68" s="29">
        <f t="shared" si="36"/>
        <v>1</v>
      </c>
      <c r="K68" s="29">
        <f t="shared" si="37"/>
        <v>1</v>
      </c>
      <c r="L68" s="29">
        <f t="shared" si="25"/>
        <v>1</v>
      </c>
      <c r="M68" s="29">
        <f t="shared" ca="1" si="28"/>
        <v>1</v>
      </c>
      <c r="N68" s="9"/>
      <c r="O68" s="9"/>
      <c r="P68" s="7"/>
      <c r="Q68" s="7"/>
      <c r="T68" s="20">
        <v>0</v>
      </c>
      <c r="U68" s="31">
        <f t="shared" si="29"/>
        <v>-420</v>
      </c>
      <c r="V68" s="27">
        <f t="shared" si="30"/>
        <v>-420</v>
      </c>
      <c r="W68" s="27"/>
      <c r="X68" s="27">
        <f t="shared" si="31"/>
        <v>461.68275283256395</v>
      </c>
      <c r="Y68" s="27">
        <f t="shared" si="32"/>
        <v>41.682752832563949</v>
      </c>
      <c r="Z68" s="27">
        <f t="shared" si="33"/>
        <v>42</v>
      </c>
      <c r="AA68" s="17">
        <f t="shared" si="34"/>
        <v>42</v>
      </c>
      <c r="AB68" s="24">
        <f t="shared" si="35"/>
        <v>462</v>
      </c>
    </row>
    <row r="69" spans="1:28" ht="15" customHeight="1" x14ac:dyDescent="0.25">
      <c r="A69" s="28">
        <v>420</v>
      </c>
      <c r="B69" s="28">
        <v>420</v>
      </c>
      <c r="C69" s="25">
        <v>0</v>
      </c>
      <c r="D69" s="25">
        <v>273.82</v>
      </c>
      <c r="E69" s="25">
        <v>211.5</v>
      </c>
      <c r="F69" s="25">
        <v>0</v>
      </c>
      <c r="G69" s="25">
        <f t="shared" si="26"/>
        <v>58.255813953488371</v>
      </c>
      <c r="H69" s="25">
        <v>0</v>
      </c>
      <c r="I69" s="25">
        <f t="shared" si="27"/>
        <v>58.255813953488371</v>
      </c>
      <c r="J69" s="29">
        <f t="shared" si="36"/>
        <v>1</v>
      </c>
      <c r="K69" s="29">
        <f t="shared" si="37"/>
        <v>1</v>
      </c>
      <c r="L69" s="29">
        <f t="shared" si="25"/>
        <v>1</v>
      </c>
      <c r="M69" s="29">
        <f t="shared" ca="1" si="28"/>
        <v>0</v>
      </c>
      <c r="N69" s="9"/>
      <c r="O69" s="9"/>
      <c r="P69" s="7"/>
      <c r="Q69" s="7"/>
      <c r="T69" s="20">
        <v>0</v>
      </c>
      <c r="U69" s="31">
        <f t="shared" si="29"/>
        <v>-420</v>
      </c>
      <c r="V69" s="27">
        <f t="shared" si="30"/>
        <v>-420</v>
      </c>
      <c r="W69" s="27"/>
      <c r="X69" s="27">
        <f t="shared" si="31"/>
        <v>461.68275283256395</v>
      </c>
      <c r="Y69" s="27">
        <f t="shared" si="32"/>
        <v>41.682752832563949</v>
      </c>
      <c r="Z69" s="27">
        <f t="shared" si="33"/>
        <v>42</v>
      </c>
      <c r="AA69" s="17">
        <f t="shared" si="34"/>
        <v>42</v>
      </c>
      <c r="AB69" s="24">
        <f t="shared" si="35"/>
        <v>462</v>
      </c>
    </row>
    <row r="70" spans="1:28" ht="15" customHeight="1" x14ac:dyDescent="0.25">
      <c r="A70" s="28">
        <v>420</v>
      </c>
      <c r="B70" s="28">
        <v>420</v>
      </c>
      <c r="C70" s="25">
        <v>0</v>
      </c>
      <c r="D70" s="25">
        <v>273.82</v>
      </c>
      <c r="E70" s="25">
        <v>211.5</v>
      </c>
      <c r="F70" s="25">
        <v>0</v>
      </c>
      <c r="G70" s="25">
        <f t="shared" si="26"/>
        <v>56.93181818181818</v>
      </c>
      <c r="H70" s="25">
        <v>0</v>
      </c>
      <c r="I70" s="25">
        <f t="shared" si="27"/>
        <v>56.93181818181818</v>
      </c>
      <c r="J70" s="29">
        <f t="shared" si="36"/>
        <v>1</v>
      </c>
      <c r="K70" s="29">
        <f t="shared" si="37"/>
        <v>1</v>
      </c>
      <c r="L70" s="29">
        <f t="shared" si="25"/>
        <v>1</v>
      </c>
      <c r="M70" s="29">
        <f t="shared" ca="1" si="28"/>
        <v>1</v>
      </c>
      <c r="N70" s="9"/>
      <c r="O70" s="9"/>
      <c r="P70" s="7"/>
      <c r="Q70" s="7"/>
      <c r="T70" s="20">
        <v>0</v>
      </c>
      <c r="U70" s="31">
        <f t="shared" si="29"/>
        <v>-420</v>
      </c>
      <c r="V70" s="27">
        <f t="shared" si="30"/>
        <v>-420</v>
      </c>
      <c r="W70" s="27"/>
      <c r="X70" s="27">
        <f t="shared" si="31"/>
        <v>461.68275283256395</v>
      </c>
      <c r="Y70" s="27">
        <f t="shared" si="32"/>
        <v>41.682752832563949</v>
      </c>
      <c r="Z70" s="27">
        <f t="shared" si="33"/>
        <v>42</v>
      </c>
      <c r="AA70" s="17">
        <f t="shared" si="34"/>
        <v>42</v>
      </c>
      <c r="AB70" s="24">
        <f t="shared" si="35"/>
        <v>462</v>
      </c>
    </row>
    <row r="71" spans="1:28" ht="15" customHeight="1" x14ac:dyDescent="0.25">
      <c r="A71" s="28">
        <v>420</v>
      </c>
      <c r="B71" s="28">
        <v>420</v>
      </c>
      <c r="C71" s="25">
        <v>0</v>
      </c>
      <c r="D71" s="25">
        <v>273.82</v>
      </c>
      <c r="E71" s="25">
        <v>211.5</v>
      </c>
      <c r="F71" s="25">
        <v>0</v>
      </c>
      <c r="G71" s="25">
        <f t="shared" si="26"/>
        <v>55.666666666666664</v>
      </c>
      <c r="H71" s="25">
        <v>0</v>
      </c>
      <c r="I71" s="25">
        <f t="shared" si="27"/>
        <v>55.666666666666664</v>
      </c>
      <c r="J71" s="29">
        <f t="shared" si="36"/>
        <v>1</v>
      </c>
      <c r="K71" s="29">
        <f t="shared" si="37"/>
        <v>1</v>
      </c>
      <c r="L71" s="29">
        <f t="shared" ref="L71:L102" si="38">IF(OR(COUNTIF(K67:K71,1)=5,COUNTIF(K67:K71,-1)=5),1,0)</f>
        <v>1</v>
      </c>
      <c r="M71" s="29">
        <f t="shared" ca="1" si="28"/>
        <v>1</v>
      </c>
      <c r="N71" s="9"/>
      <c r="O71" s="9"/>
      <c r="P71" s="7"/>
      <c r="Q71" s="7"/>
      <c r="T71" s="20">
        <v>0</v>
      </c>
      <c r="U71" s="31">
        <f t="shared" si="29"/>
        <v>-420</v>
      </c>
      <c r="V71" s="27">
        <f t="shared" si="30"/>
        <v>-420</v>
      </c>
      <c r="W71" s="27"/>
      <c r="X71" s="27">
        <f t="shared" si="31"/>
        <v>461.68275283256395</v>
      </c>
      <c r="Y71" s="27">
        <f t="shared" si="32"/>
        <v>41.682752832563949</v>
      </c>
      <c r="Z71" s="27">
        <f t="shared" si="33"/>
        <v>42</v>
      </c>
      <c r="AA71" s="17">
        <f t="shared" si="34"/>
        <v>42</v>
      </c>
      <c r="AB71" s="24">
        <f t="shared" si="35"/>
        <v>462</v>
      </c>
    </row>
    <row r="72" spans="1:28" ht="15" customHeight="1" x14ac:dyDescent="0.25">
      <c r="A72" s="28">
        <v>420</v>
      </c>
      <c r="B72" s="28">
        <v>420</v>
      </c>
      <c r="C72" s="25">
        <v>0</v>
      </c>
      <c r="D72" s="25">
        <v>273.82</v>
      </c>
      <c r="E72" s="25">
        <v>211.5</v>
      </c>
      <c r="F72" s="25">
        <v>0</v>
      </c>
      <c r="G72" s="25">
        <f t="shared" si="26"/>
        <v>54.456521739130437</v>
      </c>
      <c r="H72" s="25">
        <v>0</v>
      </c>
      <c r="I72" s="25">
        <f t="shared" si="27"/>
        <v>54.456521739130437</v>
      </c>
      <c r="J72" s="29">
        <f t="shared" si="36"/>
        <v>1</v>
      </c>
      <c r="K72" s="29">
        <f t="shared" si="37"/>
        <v>1</v>
      </c>
      <c r="L72" s="29">
        <f t="shared" si="38"/>
        <v>1</v>
      </c>
      <c r="M72" s="29">
        <f t="shared" ca="1" si="28"/>
        <v>0</v>
      </c>
      <c r="N72" s="9"/>
      <c r="O72" s="9"/>
      <c r="P72" s="7"/>
      <c r="Q72" s="7"/>
      <c r="T72" s="20">
        <v>0</v>
      </c>
      <c r="U72" s="31">
        <f t="shared" si="29"/>
        <v>-420</v>
      </c>
      <c r="V72" s="27">
        <f t="shared" si="30"/>
        <v>-420</v>
      </c>
      <c r="W72" s="27"/>
      <c r="X72" s="27">
        <f t="shared" si="31"/>
        <v>461.68275283256395</v>
      </c>
      <c r="Y72" s="27">
        <f t="shared" si="32"/>
        <v>41.682752832563949</v>
      </c>
      <c r="Z72" s="27">
        <f t="shared" si="33"/>
        <v>42</v>
      </c>
      <c r="AA72" s="17">
        <f t="shared" si="34"/>
        <v>42</v>
      </c>
      <c r="AB72" s="24">
        <f t="shared" si="35"/>
        <v>462</v>
      </c>
    </row>
    <row r="73" spans="1:28" ht="15" customHeight="1" x14ac:dyDescent="0.25">
      <c r="A73" s="28">
        <v>420</v>
      </c>
      <c r="B73" s="28">
        <v>420</v>
      </c>
      <c r="C73" s="25">
        <v>0</v>
      </c>
      <c r="D73" s="25">
        <v>273.82</v>
      </c>
      <c r="E73" s="25">
        <v>211.5</v>
      </c>
      <c r="F73" s="25">
        <v>0</v>
      </c>
      <c r="G73" s="25">
        <f t="shared" si="26"/>
        <v>53.297872340425535</v>
      </c>
      <c r="H73" s="25">
        <v>0</v>
      </c>
      <c r="I73" s="25">
        <f t="shared" si="27"/>
        <v>53.297872340425535</v>
      </c>
      <c r="J73" s="29">
        <f t="shared" si="36"/>
        <v>1</v>
      </c>
      <c r="K73" s="29">
        <f t="shared" si="37"/>
        <v>1</v>
      </c>
      <c r="L73" s="29">
        <f t="shared" si="38"/>
        <v>1</v>
      </c>
      <c r="M73" s="29">
        <f t="shared" ca="1" si="28"/>
        <v>1</v>
      </c>
      <c r="N73" s="9"/>
      <c r="O73" s="9"/>
      <c r="P73" s="7"/>
      <c r="Q73" s="7"/>
      <c r="T73" s="20">
        <v>0</v>
      </c>
      <c r="U73" s="31">
        <f t="shared" si="29"/>
        <v>-420</v>
      </c>
      <c r="V73" s="27">
        <f t="shared" si="30"/>
        <v>-420</v>
      </c>
      <c r="W73" s="27"/>
      <c r="X73" s="27">
        <f t="shared" si="31"/>
        <v>461.68275283256395</v>
      </c>
      <c r="Y73" s="27">
        <f t="shared" si="32"/>
        <v>41.682752832563949</v>
      </c>
      <c r="Z73" s="27">
        <f t="shared" si="33"/>
        <v>42</v>
      </c>
      <c r="AA73" s="17">
        <f t="shared" si="34"/>
        <v>42</v>
      </c>
      <c r="AB73" s="24">
        <f t="shared" si="35"/>
        <v>462</v>
      </c>
    </row>
    <row r="74" spans="1:28" ht="15" customHeight="1" x14ac:dyDescent="0.25">
      <c r="A74" s="28">
        <v>420</v>
      </c>
      <c r="B74" s="28">
        <v>420</v>
      </c>
      <c r="C74" s="25">
        <v>0</v>
      </c>
      <c r="D74" s="25">
        <v>273.82</v>
      </c>
      <c r="E74" s="25">
        <v>211.5</v>
      </c>
      <c r="F74" s="25">
        <v>0</v>
      </c>
      <c r="G74" s="25">
        <f t="shared" si="26"/>
        <v>52.1875</v>
      </c>
      <c r="H74" s="25">
        <v>0</v>
      </c>
      <c r="I74" s="25">
        <f t="shared" si="27"/>
        <v>52.1875</v>
      </c>
      <c r="J74" s="29">
        <f t="shared" si="36"/>
        <v>1</v>
      </c>
      <c r="K74" s="29">
        <f t="shared" si="37"/>
        <v>1</v>
      </c>
      <c r="L74" s="29">
        <f t="shared" si="38"/>
        <v>1</v>
      </c>
      <c r="M74" s="29">
        <f t="shared" ca="1" si="28"/>
        <v>0</v>
      </c>
      <c r="N74" s="9"/>
      <c r="O74" s="9"/>
      <c r="P74" s="7"/>
      <c r="Q74" s="7"/>
      <c r="T74" s="20">
        <v>0</v>
      </c>
      <c r="U74" s="31">
        <f t="shared" si="29"/>
        <v>-420</v>
      </c>
      <c r="V74" s="27">
        <f t="shared" si="30"/>
        <v>-420</v>
      </c>
      <c r="W74" s="27"/>
      <c r="X74" s="27">
        <f t="shared" si="31"/>
        <v>461.68275283256395</v>
      </c>
      <c r="Y74" s="27">
        <f t="shared" si="32"/>
        <v>41.682752832563949</v>
      </c>
      <c r="Z74" s="27">
        <f t="shared" si="33"/>
        <v>42</v>
      </c>
      <c r="AA74" s="17">
        <f t="shared" si="34"/>
        <v>42</v>
      </c>
      <c r="AB74" s="24">
        <f t="shared" si="35"/>
        <v>462</v>
      </c>
    </row>
    <row r="75" spans="1:28" ht="15" customHeight="1" x14ac:dyDescent="0.25">
      <c r="A75" s="28">
        <v>438</v>
      </c>
      <c r="B75" s="28">
        <v>438</v>
      </c>
      <c r="C75" s="25">
        <v>0</v>
      </c>
      <c r="D75" s="25">
        <v>273.82</v>
      </c>
      <c r="E75" s="25">
        <v>211.52</v>
      </c>
      <c r="F75" s="25">
        <v>0</v>
      </c>
      <c r="G75" s="25">
        <f t="shared" si="26"/>
        <v>50.755102040816325</v>
      </c>
      <c r="H75" s="25">
        <v>0</v>
      </c>
      <c r="I75" s="25">
        <f t="shared" si="27"/>
        <v>50.755102040816325</v>
      </c>
      <c r="J75" s="29">
        <f t="shared" si="36"/>
        <v>1</v>
      </c>
      <c r="K75" s="29">
        <f t="shared" si="37"/>
        <v>1</v>
      </c>
      <c r="L75" s="29">
        <f t="shared" si="38"/>
        <v>1</v>
      </c>
      <c r="M75" s="29">
        <f t="shared" ca="1" si="28"/>
        <v>1</v>
      </c>
      <c r="N75" s="9"/>
      <c r="O75" s="9"/>
      <c r="P75" s="7"/>
      <c r="Q75" s="7"/>
      <c r="T75" s="20">
        <v>0</v>
      </c>
      <c r="U75" s="31">
        <f t="shared" si="29"/>
        <v>-438</v>
      </c>
      <c r="V75" s="27">
        <f t="shared" si="30"/>
        <v>-438</v>
      </c>
      <c r="W75" s="27"/>
      <c r="X75" s="27">
        <f t="shared" si="31"/>
        <v>481.4691565253882</v>
      </c>
      <c r="Y75" s="27">
        <f t="shared" si="32"/>
        <v>43.4691565253882</v>
      </c>
      <c r="Z75" s="27">
        <f t="shared" si="33"/>
        <v>43</v>
      </c>
      <c r="AA75" s="17">
        <f t="shared" si="34"/>
        <v>43</v>
      </c>
      <c r="AB75" s="24">
        <f t="shared" si="35"/>
        <v>481</v>
      </c>
    </row>
    <row r="76" spans="1:28" ht="15" customHeight="1" x14ac:dyDescent="0.25">
      <c r="A76" s="28">
        <v>456</v>
      </c>
      <c r="B76" s="28">
        <v>456</v>
      </c>
      <c r="C76" s="25">
        <v>0</v>
      </c>
      <c r="D76" s="25">
        <v>273.82</v>
      </c>
      <c r="E76" s="25">
        <v>211.55</v>
      </c>
      <c r="F76" s="25">
        <v>0</v>
      </c>
      <c r="G76" s="25">
        <f t="shared" si="26"/>
        <v>49.38</v>
      </c>
      <c r="H76" s="25">
        <v>0</v>
      </c>
      <c r="I76" s="25">
        <f t="shared" si="27"/>
        <v>49.38</v>
      </c>
      <c r="J76" s="29">
        <f t="shared" si="36"/>
        <v>1</v>
      </c>
      <c r="K76" s="29">
        <f t="shared" si="37"/>
        <v>1</v>
      </c>
      <c r="L76" s="29">
        <f t="shared" si="38"/>
        <v>1</v>
      </c>
      <c r="M76" s="29">
        <f t="shared" ca="1" si="28"/>
        <v>0</v>
      </c>
      <c r="N76" s="9"/>
      <c r="O76" s="9"/>
      <c r="P76" s="7"/>
      <c r="Q76" s="7"/>
      <c r="T76" s="20">
        <v>0</v>
      </c>
      <c r="U76" s="31">
        <f t="shared" si="29"/>
        <v>-456</v>
      </c>
      <c r="V76" s="27">
        <f t="shared" si="30"/>
        <v>-456</v>
      </c>
      <c r="W76" s="27"/>
      <c r="X76" s="27">
        <f t="shared" si="31"/>
        <v>501.25556021821234</v>
      </c>
      <c r="Y76" s="27">
        <f t="shared" si="32"/>
        <v>45.255560218212338</v>
      </c>
      <c r="Z76" s="27">
        <f t="shared" si="33"/>
        <v>45</v>
      </c>
      <c r="AA76" s="17">
        <f t="shared" si="34"/>
        <v>45</v>
      </c>
      <c r="AB76" s="24">
        <f t="shared" si="35"/>
        <v>501</v>
      </c>
    </row>
    <row r="77" spans="1:28" ht="15" customHeight="1" x14ac:dyDescent="0.25">
      <c r="A77" s="28">
        <v>472</v>
      </c>
      <c r="B77" s="28">
        <v>472</v>
      </c>
      <c r="C77" s="25">
        <v>0</v>
      </c>
      <c r="D77" s="25">
        <v>273.82</v>
      </c>
      <c r="E77" s="25">
        <v>211.57</v>
      </c>
      <c r="F77" s="25">
        <v>0</v>
      </c>
      <c r="G77" s="25">
        <f t="shared" si="26"/>
        <v>48.098039215686278</v>
      </c>
      <c r="H77" s="25">
        <v>0</v>
      </c>
      <c r="I77" s="25">
        <f t="shared" si="27"/>
        <v>48.098039215686278</v>
      </c>
      <c r="J77" s="29">
        <f t="shared" si="36"/>
        <v>1</v>
      </c>
      <c r="K77" s="29">
        <f t="shared" si="37"/>
        <v>1</v>
      </c>
      <c r="L77" s="29">
        <f t="shared" si="38"/>
        <v>1</v>
      </c>
      <c r="M77" s="29">
        <f t="shared" ca="1" si="28"/>
        <v>0</v>
      </c>
      <c r="N77" s="9"/>
      <c r="O77" s="9"/>
      <c r="P77" s="7"/>
      <c r="Q77" s="7"/>
      <c r="T77" s="20">
        <v>0</v>
      </c>
      <c r="U77" s="31">
        <f t="shared" si="29"/>
        <v>-472</v>
      </c>
      <c r="V77" s="27">
        <f t="shared" si="30"/>
        <v>-472</v>
      </c>
      <c r="W77" s="27"/>
      <c r="X77" s="27">
        <f t="shared" si="31"/>
        <v>518.84347461183381</v>
      </c>
      <c r="Y77" s="27">
        <f t="shared" si="32"/>
        <v>46.843474611833813</v>
      </c>
      <c r="Z77" s="27">
        <f t="shared" si="33"/>
        <v>47</v>
      </c>
      <c r="AA77" s="17">
        <f t="shared" si="34"/>
        <v>47</v>
      </c>
      <c r="AB77" s="24">
        <f t="shared" si="35"/>
        <v>519</v>
      </c>
    </row>
    <row r="78" spans="1:28" ht="15" customHeight="1" x14ac:dyDescent="0.25">
      <c r="A78" s="28">
        <v>454</v>
      </c>
      <c r="B78" s="28">
        <v>454</v>
      </c>
      <c r="C78" s="25">
        <v>0</v>
      </c>
      <c r="D78" s="25">
        <v>273.82</v>
      </c>
      <c r="E78" s="25">
        <v>211.54</v>
      </c>
      <c r="F78" s="25">
        <v>0</v>
      </c>
      <c r="G78" s="25">
        <f t="shared" si="26"/>
        <v>47.519230769230766</v>
      </c>
      <c r="H78" s="25">
        <v>0</v>
      </c>
      <c r="I78" s="25">
        <f t="shared" si="27"/>
        <v>47.519230769230766</v>
      </c>
      <c r="J78" s="29">
        <f t="shared" si="36"/>
        <v>1</v>
      </c>
      <c r="K78" s="29">
        <f t="shared" si="37"/>
        <v>1</v>
      </c>
      <c r="L78" s="29">
        <f t="shared" si="38"/>
        <v>1</v>
      </c>
      <c r="M78" s="29">
        <f t="shared" ca="1" si="28"/>
        <v>0</v>
      </c>
      <c r="N78" s="9"/>
      <c r="O78" s="9"/>
      <c r="P78" s="7"/>
      <c r="Q78" s="7"/>
      <c r="T78" s="20">
        <v>0</v>
      </c>
      <c r="U78" s="31">
        <f t="shared" si="29"/>
        <v>-454</v>
      </c>
      <c r="V78" s="27">
        <f t="shared" si="30"/>
        <v>-454</v>
      </c>
      <c r="W78" s="27"/>
      <c r="X78" s="27">
        <f t="shared" si="31"/>
        <v>499.05707091900967</v>
      </c>
      <c r="Y78" s="27">
        <f t="shared" si="32"/>
        <v>45.057070919009675</v>
      </c>
      <c r="Z78" s="27">
        <f t="shared" si="33"/>
        <v>45</v>
      </c>
      <c r="AA78" s="17">
        <f t="shared" si="34"/>
        <v>45</v>
      </c>
      <c r="AB78" s="24">
        <f t="shared" si="35"/>
        <v>499</v>
      </c>
    </row>
    <row r="79" spans="1:28" ht="15" customHeight="1" x14ac:dyDescent="0.25">
      <c r="A79" s="28">
        <v>436</v>
      </c>
      <c r="B79" s="28">
        <v>436</v>
      </c>
      <c r="C79" s="25">
        <v>0</v>
      </c>
      <c r="D79" s="25">
        <v>273.82</v>
      </c>
      <c r="E79" s="25">
        <v>211.52</v>
      </c>
      <c r="F79" s="25">
        <v>0</v>
      </c>
      <c r="G79" s="25">
        <f t="shared" si="26"/>
        <v>46.962264150943398</v>
      </c>
      <c r="H79" s="25">
        <v>0</v>
      </c>
      <c r="I79" s="25">
        <f t="shared" si="27"/>
        <v>46.962264150943398</v>
      </c>
      <c r="J79" s="29">
        <f t="shared" si="36"/>
        <v>1</v>
      </c>
      <c r="K79" s="29">
        <f t="shared" si="37"/>
        <v>1</v>
      </c>
      <c r="L79" s="29">
        <f t="shared" si="38"/>
        <v>1</v>
      </c>
      <c r="M79" s="29">
        <f t="shared" ca="1" si="28"/>
        <v>1</v>
      </c>
      <c r="N79" s="9"/>
      <c r="O79" s="9"/>
      <c r="P79" s="7"/>
      <c r="Q79" s="7"/>
      <c r="T79" s="20">
        <v>0</v>
      </c>
      <c r="U79" s="31">
        <f t="shared" si="29"/>
        <v>-436</v>
      </c>
      <c r="V79" s="27">
        <f t="shared" si="30"/>
        <v>-436</v>
      </c>
      <c r="W79" s="27"/>
      <c r="X79" s="27">
        <f t="shared" si="31"/>
        <v>479.27066722618548</v>
      </c>
      <c r="Y79" s="27">
        <f t="shared" si="32"/>
        <v>43.270667226185481</v>
      </c>
      <c r="Z79" s="27">
        <f t="shared" si="33"/>
        <v>43</v>
      </c>
      <c r="AA79" s="17">
        <f t="shared" si="34"/>
        <v>43</v>
      </c>
      <c r="AB79" s="24">
        <f t="shared" si="35"/>
        <v>479</v>
      </c>
    </row>
    <row r="80" spans="1:28" ht="15" customHeight="1" x14ac:dyDescent="0.25">
      <c r="A80" s="28">
        <v>420</v>
      </c>
      <c r="B80" s="28">
        <v>420</v>
      </c>
      <c r="C80" s="25">
        <v>0</v>
      </c>
      <c r="D80" s="25">
        <v>273.82</v>
      </c>
      <c r="E80" s="25">
        <v>211.5</v>
      </c>
      <c r="F80" s="25">
        <v>0</v>
      </c>
      <c r="G80" s="25">
        <f t="shared" si="26"/>
        <v>46.388888888888886</v>
      </c>
      <c r="H80" s="25">
        <v>0</v>
      </c>
      <c r="I80" s="25">
        <f t="shared" si="27"/>
        <v>46.388888888888886</v>
      </c>
      <c r="J80" s="29">
        <f t="shared" si="36"/>
        <v>1</v>
      </c>
      <c r="K80" s="29">
        <f t="shared" si="37"/>
        <v>1</v>
      </c>
      <c r="L80" s="29">
        <f t="shared" si="38"/>
        <v>1</v>
      </c>
      <c r="M80" s="29">
        <f t="shared" ca="1" si="28"/>
        <v>1</v>
      </c>
      <c r="N80" s="9"/>
      <c r="O80" s="9"/>
      <c r="P80" s="7"/>
      <c r="Q80" s="7"/>
      <c r="T80" s="20">
        <v>0</v>
      </c>
      <c r="U80" s="31">
        <f t="shared" si="29"/>
        <v>-420</v>
      </c>
      <c r="V80" s="27">
        <f t="shared" si="30"/>
        <v>-420</v>
      </c>
      <c r="W80" s="27"/>
      <c r="X80" s="27">
        <f t="shared" si="31"/>
        <v>461.68275283256395</v>
      </c>
      <c r="Y80" s="27">
        <f t="shared" si="32"/>
        <v>41.682752832563949</v>
      </c>
      <c r="Z80" s="27">
        <f t="shared" si="33"/>
        <v>42</v>
      </c>
      <c r="AA80" s="17">
        <f t="shared" si="34"/>
        <v>42</v>
      </c>
      <c r="AB80" s="24">
        <f t="shared" si="35"/>
        <v>462</v>
      </c>
    </row>
    <row r="81" spans="1:28" ht="15" customHeight="1" x14ac:dyDescent="0.25">
      <c r="A81" s="28">
        <v>438</v>
      </c>
      <c r="B81" s="28">
        <v>438</v>
      </c>
      <c r="C81" s="25">
        <v>0</v>
      </c>
      <c r="D81" s="25">
        <v>273.82</v>
      </c>
      <c r="E81" s="25">
        <v>211.52</v>
      </c>
      <c r="F81" s="25">
        <v>0</v>
      </c>
      <c r="G81" s="25">
        <f t="shared" si="26"/>
        <v>45.218181818181819</v>
      </c>
      <c r="H81" s="25">
        <v>0</v>
      </c>
      <c r="I81" s="25">
        <f t="shared" si="27"/>
        <v>45.218181818181819</v>
      </c>
      <c r="J81" s="29">
        <f t="shared" si="36"/>
        <v>1</v>
      </c>
      <c r="K81" s="29">
        <f t="shared" si="37"/>
        <v>1</v>
      </c>
      <c r="L81" s="29">
        <f t="shared" si="38"/>
        <v>1</v>
      </c>
      <c r="M81" s="29">
        <f t="shared" ca="1" si="28"/>
        <v>1</v>
      </c>
      <c r="N81" s="9"/>
      <c r="O81" s="9"/>
      <c r="P81" s="7"/>
      <c r="Q81" s="7"/>
      <c r="T81" s="20">
        <v>0</v>
      </c>
      <c r="U81" s="31">
        <f t="shared" si="29"/>
        <v>-438</v>
      </c>
      <c r="V81" s="27">
        <f t="shared" si="30"/>
        <v>-438</v>
      </c>
      <c r="W81" s="27"/>
      <c r="X81" s="27">
        <f t="shared" si="31"/>
        <v>481.4691565253882</v>
      </c>
      <c r="Y81" s="27">
        <f t="shared" si="32"/>
        <v>43.4691565253882</v>
      </c>
      <c r="Z81" s="27">
        <f t="shared" si="33"/>
        <v>43</v>
      </c>
      <c r="AA81" s="17">
        <f t="shared" si="34"/>
        <v>43</v>
      </c>
      <c r="AB81" s="24">
        <f t="shared" si="35"/>
        <v>481</v>
      </c>
    </row>
    <row r="82" spans="1:28" ht="15" customHeight="1" x14ac:dyDescent="0.25">
      <c r="A82" s="28">
        <v>456</v>
      </c>
      <c r="B82" s="28">
        <v>456</v>
      </c>
      <c r="C82" s="25">
        <v>0</v>
      </c>
      <c r="D82" s="25">
        <v>273.82</v>
      </c>
      <c r="E82" s="25">
        <v>211.55</v>
      </c>
      <c r="F82" s="25">
        <v>0</v>
      </c>
      <c r="G82" s="25">
        <f t="shared" si="26"/>
        <v>44.089285714285715</v>
      </c>
      <c r="H82" s="25">
        <v>0</v>
      </c>
      <c r="I82" s="25">
        <f t="shared" si="27"/>
        <v>44.089285714285715</v>
      </c>
      <c r="J82" s="29">
        <f t="shared" si="36"/>
        <v>1</v>
      </c>
      <c r="K82" s="29">
        <f t="shared" si="37"/>
        <v>1</v>
      </c>
      <c r="L82" s="29">
        <f t="shared" si="38"/>
        <v>1</v>
      </c>
      <c r="M82" s="29">
        <f t="shared" ca="1" si="28"/>
        <v>0</v>
      </c>
      <c r="N82" s="9"/>
      <c r="O82" s="9"/>
      <c r="P82" s="7"/>
      <c r="Q82" s="7"/>
      <c r="T82" s="20">
        <v>0</v>
      </c>
      <c r="U82" s="31">
        <f t="shared" si="29"/>
        <v>-456</v>
      </c>
      <c r="V82" s="27">
        <f t="shared" si="30"/>
        <v>-456</v>
      </c>
      <c r="W82" s="27"/>
      <c r="X82" s="27">
        <f t="shared" si="31"/>
        <v>501.25556021821234</v>
      </c>
      <c r="Y82" s="27">
        <f t="shared" si="32"/>
        <v>45.255560218212338</v>
      </c>
      <c r="Z82" s="27">
        <f t="shared" si="33"/>
        <v>45</v>
      </c>
      <c r="AA82" s="17">
        <f t="shared" si="34"/>
        <v>45</v>
      </c>
      <c r="AB82" s="24">
        <f t="shared" si="35"/>
        <v>501</v>
      </c>
    </row>
    <row r="83" spans="1:28" ht="15" customHeight="1" x14ac:dyDescent="0.25">
      <c r="A83" s="28">
        <v>472</v>
      </c>
      <c r="B83" s="28">
        <v>472</v>
      </c>
      <c r="C83" s="25">
        <v>0</v>
      </c>
      <c r="D83" s="25">
        <v>273.82</v>
      </c>
      <c r="E83" s="25">
        <v>211.57</v>
      </c>
      <c r="F83" s="25">
        <v>0</v>
      </c>
      <c r="G83" s="25">
        <f t="shared" si="26"/>
        <v>43.035087719298247</v>
      </c>
      <c r="H83" s="25">
        <v>0</v>
      </c>
      <c r="I83" s="25">
        <f t="shared" si="27"/>
        <v>43.035087719298247</v>
      </c>
      <c r="J83" s="29">
        <f t="shared" si="36"/>
        <v>1</v>
      </c>
      <c r="K83" s="29">
        <f t="shared" si="37"/>
        <v>1</v>
      </c>
      <c r="L83" s="29">
        <f t="shared" si="38"/>
        <v>1</v>
      </c>
      <c r="M83" s="29">
        <f t="shared" ca="1" si="28"/>
        <v>0</v>
      </c>
      <c r="N83" s="9"/>
      <c r="O83" s="9"/>
      <c r="P83" s="7"/>
      <c r="Q83" s="7"/>
      <c r="T83" s="20">
        <v>0</v>
      </c>
      <c r="U83" s="31">
        <f t="shared" si="29"/>
        <v>-472</v>
      </c>
      <c r="V83" s="27">
        <f t="shared" si="30"/>
        <v>-472</v>
      </c>
      <c r="W83" s="27"/>
      <c r="X83" s="27">
        <f t="shared" si="31"/>
        <v>518.84347461183381</v>
      </c>
      <c r="Y83" s="27">
        <f t="shared" si="32"/>
        <v>46.843474611833813</v>
      </c>
      <c r="Z83" s="27">
        <f t="shared" si="33"/>
        <v>47</v>
      </c>
      <c r="AA83" s="17">
        <f t="shared" si="34"/>
        <v>47</v>
      </c>
      <c r="AB83" s="24">
        <f t="shared" si="35"/>
        <v>519</v>
      </c>
    </row>
    <row r="84" spans="1:28" ht="15" customHeight="1" x14ac:dyDescent="0.25">
      <c r="A84" s="28">
        <v>447</v>
      </c>
      <c r="B84" s="28">
        <v>447</v>
      </c>
      <c r="C84" s="25">
        <v>0</v>
      </c>
      <c r="D84" s="25">
        <v>273.82</v>
      </c>
      <c r="E84" s="25">
        <v>211.54</v>
      </c>
      <c r="F84" s="25">
        <v>0</v>
      </c>
      <c r="G84" s="25">
        <f t="shared" si="26"/>
        <v>42.724137931034484</v>
      </c>
      <c r="H84" s="25">
        <v>0</v>
      </c>
      <c r="I84" s="25">
        <f t="shared" si="27"/>
        <v>42.724137931034484</v>
      </c>
      <c r="J84" s="29">
        <f t="shared" si="36"/>
        <v>1</v>
      </c>
      <c r="K84" s="29">
        <f t="shared" si="37"/>
        <v>1</v>
      </c>
      <c r="L84" s="29">
        <f t="shared" si="38"/>
        <v>1</v>
      </c>
      <c r="M84" s="29">
        <f t="shared" ca="1" si="28"/>
        <v>0</v>
      </c>
      <c r="N84" s="9"/>
      <c r="O84" s="9"/>
      <c r="P84" s="7"/>
      <c r="Q84" s="7"/>
      <c r="T84" s="20">
        <v>0</v>
      </c>
      <c r="U84" s="31">
        <f t="shared" si="29"/>
        <v>-447</v>
      </c>
      <c r="V84" s="27">
        <f t="shared" si="30"/>
        <v>-447</v>
      </c>
      <c r="W84" s="27"/>
      <c r="X84" s="27">
        <f t="shared" si="31"/>
        <v>491.36235837180021</v>
      </c>
      <c r="Y84" s="27">
        <f t="shared" si="32"/>
        <v>44.362358371800212</v>
      </c>
      <c r="Z84" s="27">
        <f t="shared" si="33"/>
        <v>44</v>
      </c>
      <c r="AA84" s="17">
        <f t="shared" si="34"/>
        <v>44</v>
      </c>
      <c r="AB84" s="24">
        <f t="shared" si="35"/>
        <v>491</v>
      </c>
    </row>
    <row r="85" spans="1:28" ht="15" customHeight="1" x14ac:dyDescent="0.25">
      <c r="A85" s="28">
        <v>422</v>
      </c>
      <c r="B85" s="28">
        <v>422</v>
      </c>
      <c r="C85" s="25">
        <v>0</v>
      </c>
      <c r="D85" s="25">
        <v>273.82</v>
      </c>
      <c r="E85" s="25">
        <v>211.5</v>
      </c>
      <c r="F85" s="25">
        <v>0</v>
      </c>
      <c r="G85" s="25">
        <f t="shared" si="26"/>
        <v>42.423728813559322</v>
      </c>
      <c r="H85" s="25">
        <v>0</v>
      </c>
      <c r="I85" s="25">
        <f t="shared" si="27"/>
        <v>42.423728813559322</v>
      </c>
      <c r="J85" s="29">
        <f t="shared" si="36"/>
        <v>1</v>
      </c>
      <c r="K85" s="29">
        <f t="shared" si="37"/>
        <v>1</v>
      </c>
      <c r="L85" s="29">
        <f t="shared" si="38"/>
        <v>1</v>
      </c>
      <c r="M85" s="29">
        <f t="shared" ca="1" si="28"/>
        <v>1</v>
      </c>
      <c r="N85" s="9"/>
      <c r="O85" s="9"/>
      <c r="P85" s="7"/>
      <c r="Q85" s="7"/>
      <c r="T85" s="20">
        <v>0</v>
      </c>
      <c r="U85" s="31">
        <f t="shared" si="29"/>
        <v>-422</v>
      </c>
      <c r="V85" s="27">
        <f t="shared" si="30"/>
        <v>-422</v>
      </c>
      <c r="W85" s="27"/>
      <c r="X85" s="27">
        <f t="shared" si="31"/>
        <v>463.88124213176667</v>
      </c>
      <c r="Y85" s="27">
        <f t="shared" si="32"/>
        <v>41.881242131766669</v>
      </c>
      <c r="Z85" s="27">
        <f t="shared" si="33"/>
        <v>42</v>
      </c>
      <c r="AA85" s="17">
        <f t="shared" si="34"/>
        <v>42</v>
      </c>
      <c r="AB85" s="24">
        <f t="shared" si="35"/>
        <v>464</v>
      </c>
    </row>
    <row r="86" spans="1:28" ht="15" customHeight="1" x14ac:dyDescent="0.25">
      <c r="A86" s="28">
        <v>398</v>
      </c>
      <c r="B86" s="28">
        <v>398</v>
      </c>
      <c r="C86" s="25">
        <v>0</v>
      </c>
      <c r="D86" s="25">
        <v>273.82</v>
      </c>
      <c r="E86" s="25">
        <v>211.45</v>
      </c>
      <c r="F86" s="25">
        <v>0</v>
      </c>
      <c r="G86" s="25">
        <f t="shared" si="26"/>
        <v>42.116666666666667</v>
      </c>
      <c r="H86" s="25">
        <v>0</v>
      </c>
      <c r="I86" s="25">
        <f t="shared" si="27"/>
        <v>42.116666666666667</v>
      </c>
      <c r="J86" s="29">
        <f t="shared" si="36"/>
        <v>1</v>
      </c>
      <c r="K86" s="29">
        <f t="shared" si="37"/>
        <v>1</v>
      </c>
      <c r="L86" s="29">
        <f t="shared" si="38"/>
        <v>1</v>
      </c>
      <c r="M86" s="29">
        <f t="shared" ca="1" si="28"/>
        <v>0</v>
      </c>
      <c r="N86" s="9"/>
      <c r="O86" s="9"/>
      <c r="P86" s="7"/>
      <c r="Q86" s="7"/>
      <c r="T86" s="20">
        <v>0</v>
      </c>
      <c r="U86" s="31">
        <f t="shared" si="29"/>
        <v>-398</v>
      </c>
      <c r="V86" s="27">
        <f t="shared" si="30"/>
        <v>-398</v>
      </c>
      <c r="W86" s="27"/>
      <c r="X86" s="27">
        <f t="shared" si="31"/>
        <v>437.49937054133449</v>
      </c>
      <c r="Y86" s="27">
        <f t="shared" si="32"/>
        <v>39.499370541334486</v>
      </c>
      <c r="Z86" s="27">
        <f t="shared" si="33"/>
        <v>39</v>
      </c>
      <c r="AA86" s="17">
        <f t="shared" si="34"/>
        <v>39</v>
      </c>
      <c r="AB86" s="24">
        <f t="shared" si="35"/>
        <v>437</v>
      </c>
    </row>
    <row r="87" spans="1:28" ht="15" customHeight="1" x14ac:dyDescent="0.25">
      <c r="A87" s="28">
        <v>408</v>
      </c>
      <c r="B87" s="28">
        <v>408</v>
      </c>
      <c r="C87" s="25">
        <v>0</v>
      </c>
      <c r="D87" s="25">
        <v>273.82</v>
      </c>
      <c r="E87" s="25">
        <v>211.47</v>
      </c>
      <c r="F87" s="25">
        <v>0</v>
      </c>
      <c r="G87" s="25">
        <f t="shared" si="26"/>
        <v>41.26229508196721</v>
      </c>
      <c r="H87" s="25">
        <v>0</v>
      </c>
      <c r="I87" s="25">
        <f t="shared" si="27"/>
        <v>41.26229508196721</v>
      </c>
      <c r="J87" s="29">
        <f t="shared" si="36"/>
        <v>1</v>
      </c>
      <c r="K87" s="29">
        <f t="shared" si="37"/>
        <v>1</v>
      </c>
      <c r="L87" s="29">
        <f t="shared" si="38"/>
        <v>1</v>
      </c>
      <c r="M87" s="29">
        <f t="shared" ca="1" si="28"/>
        <v>0</v>
      </c>
      <c r="N87" s="9"/>
      <c r="O87" s="9"/>
      <c r="P87" s="7"/>
      <c r="Q87" s="7"/>
      <c r="T87" s="20">
        <v>0</v>
      </c>
      <c r="U87" s="31">
        <f t="shared" si="29"/>
        <v>-408</v>
      </c>
      <c r="V87" s="27">
        <f t="shared" si="30"/>
        <v>-408</v>
      </c>
      <c r="W87" s="27"/>
      <c r="X87" s="27">
        <f t="shared" si="31"/>
        <v>448.49181703734791</v>
      </c>
      <c r="Y87" s="27">
        <f t="shared" si="32"/>
        <v>40.491817037347914</v>
      </c>
      <c r="Z87" s="27">
        <f t="shared" si="33"/>
        <v>40</v>
      </c>
      <c r="AA87" s="17">
        <f t="shared" si="34"/>
        <v>40</v>
      </c>
      <c r="AB87" s="24">
        <f t="shared" si="35"/>
        <v>448</v>
      </c>
    </row>
    <row r="88" spans="1:28" ht="15" customHeight="1" x14ac:dyDescent="0.25">
      <c r="A88" s="28">
        <v>418</v>
      </c>
      <c r="B88" s="28">
        <v>418</v>
      </c>
      <c r="C88" s="25">
        <v>0</v>
      </c>
      <c r="D88" s="25">
        <v>273.82</v>
      </c>
      <c r="E88" s="25">
        <v>211.5</v>
      </c>
      <c r="F88" s="25">
        <v>0</v>
      </c>
      <c r="G88" s="25">
        <f t="shared" si="26"/>
        <v>40.435483870967744</v>
      </c>
      <c r="H88" s="25">
        <v>0</v>
      </c>
      <c r="I88" s="25">
        <f t="shared" si="27"/>
        <v>40.435483870967744</v>
      </c>
      <c r="J88" s="29">
        <f t="shared" si="36"/>
        <v>1</v>
      </c>
      <c r="K88" s="29">
        <f t="shared" si="37"/>
        <v>1</v>
      </c>
      <c r="L88" s="29">
        <f t="shared" si="38"/>
        <v>1</v>
      </c>
      <c r="M88" s="29">
        <f t="shared" ca="1" si="28"/>
        <v>1</v>
      </c>
      <c r="N88" s="9"/>
      <c r="O88" s="9"/>
      <c r="P88" s="7"/>
      <c r="Q88" s="7"/>
      <c r="T88" s="20">
        <v>0</v>
      </c>
      <c r="U88" s="31">
        <f t="shared" si="29"/>
        <v>-418</v>
      </c>
      <c r="V88" s="27">
        <f t="shared" si="30"/>
        <v>-418</v>
      </c>
      <c r="W88" s="27"/>
      <c r="X88" s="27">
        <f t="shared" si="31"/>
        <v>459.48426353336134</v>
      </c>
      <c r="Y88" s="27">
        <f t="shared" si="32"/>
        <v>41.484263533361343</v>
      </c>
      <c r="Z88" s="27">
        <f t="shared" si="33"/>
        <v>41</v>
      </c>
      <c r="AA88" s="17">
        <f t="shared" si="34"/>
        <v>41</v>
      </c>
      <c r="AB88" s="24">
        <f t="shared" si="35"/>
        <v>459</v>
      </c>
    </row>
    <row r="89" spans="1:28" ht="15" customHeight="1" x14ac:dyDescent="0.25">
      <c r="A89" s="28">
        <v>428</v>
      </c>
      <c r="B89" s="28">
        <v>428</v>
      </c>
      <c r="C89" s="25">
        <v>0</v>
      </c>
      <c r="D89" s="25">
        <v>273.82</v>
      </c>
      <c r="E89" s="25">
        <v>211.51</v>
      </c>
      <c r="F89" s="25">
        <v>0</v>
      </c>
      <c r="G89" s="25">
        <f t="shared" si="26"/>
        <v>39.634920634920633</v>
      </c>
      <c r="H89" s="25">
        <v>0</v>
      </c>
      <c r="I89" s="25">
        <f t="shared" si="27"/>
        <v>39.634920634920633</v>
      </c>
      <c r="J89" s="29">
        <f t="shared" si="36"/>
        <v>1</v>
      </c>
      <c r="K89" s="29">
        <f t="shared" si="37"/>
        <v>1</v>
      </c>
      <c r="L89" s="29">
        <f t="shared" si="38"/>
        <v>1</v>
      </c>
      <c r="M89" s="29">
        <f t="shared" ca="1" si="28"/>
        <v>1</v>
      </c>
      <c r="N89" s="9"/>
      <c r="O89" s="9"/>
      <c r="P89" s="7"/>
      <c r="Q89" s="7"/>
      <c r="T89" s="20">
        <v>0</v>
      </c>
      <c r="U89" s="31">
        <f t="shared" si="29"/>
        <v>-428</v>
      </c>
      <c r="V89" s="27">
        <f t="shared" si="30"/>
        <v>-428</v>
      </c>
      <c r="W89" s="27"/>
      <c r="X89" s="27">
        <f t="shared" si="31"/>
        <v>470.47671002937477</v>
      </c>
      <c r="Y89" s="27">
        <f t="shared" si="32"/>
        <v>42.476710029374772</v>
      </c>
      <c r="Z89" s="27">
        <f t="shared" si="33"/>
        <v>42</v>
      </c>
      <c r="AA89" s="17">
        <f t="shared" si="34"/>
        <v>42</v>
      </c>
      <c r="AB89" s="24">
        <f t="shared" si="35"/>
        <v>470</v>
      </c>
    </row>
    <row r="90" spans="1:28" ht="15" customHeight="1" x14ac:dyDescent="0.25">
      <c r="A90" s="28">
        <v>442</v>
      </c>
      <c r="B90" s="28">
        <v>442</v>
      </c>
      <c r="C90" s="25">
        <v>0</v>
      </c>
      <c r="D90" s="25">
        <v>273.82</v>
      </c>
      <c r="E90" s="25">
        <v>211.53</v>
      </c>
      <c r="F90" s="25">
        <v>0</v>
      </c>
      <c r="G90" s="25">
        <f t="shared" si="26"/>
        <v>38.796875</v>
      </c>
      <c r="H90" s="25">
        <v>0</v>
      </c>
      <c r="I90" s="25">
        <f t="shared" si="27"/>
        <v>38.796875</v>
      </c>
      <c r="J90" s="29">
        <f t="shared" si="36"/>
        <v>1</v>
      </c>
      <c r="K90" s="29">
        <f t="shared" si="37"/>
        <v>1</v>
      </c>
      <c r="L90" s="29">
        <f t="shared" si="38"/>
        <v>1</v>
      </c>
      <c r="M90" s="29">
        <f t="shared" ca="1" si="28"/>
        <v>1</v>
      </c>
      <c r="N90" s="9"/>
      <c r="O90" s="9"/>
      <c r="P90" s="7"/>
      <c r="Q90" s="7"/>
      <c r="T90" s="20">
        <v>0</v>
      </c>
      <c r="U90" s="31">
        <f t="shared" si="29"/>
        <v>-442</v>
      </c>
      <c r="V90" s="27">
        <f t="shared" si="30"/>
        <v>-442</v>
      </c>
      <c r="W90" s="27"/>
      <c r="X90" s="27">
        <f t="shared" si="31"/>
        <v>485.86613512379353</v>
      </c>
      <c r="Y90" s="27">
        <f t="shared" si="32"/>
        <v>43.866135123793526</v>
      </c>
      <c r="Z90" s="27">
        <f t="shared" si="33"/>
        <v>44</v>
      </c>
      <c r="AA90" s="17">
        <f t="shared" si="34"/>
        <v>44</v>
      </c>
      <c r="AB90" s="24">
        <f t="shared" si="35"/>
        <v>486</v>
      </c>
    </row>
    <row r="91" spans="1:28" ht="15" customHeight="1" x14ac:dyDescent="0.25">
      <c r="A91" s="28">
        <v>458</v>
      </c>
      <c r="B91" s="28">
        <v>458</v>
      </c>
      <c r="C91" s="25">
        <v>0</v>
      </c>
      <c r="D91" s="25">
        <v>273.82</v>
      </c>
      <c r="E91" s="25">
        <v>211.55</v>
      </c>
      <c r="F91" s="25">
        <v>0</v>
      </c>
      <c r="G91" s="25">
        <f t="shared" ref="G91:G104" si="39">($A$26-A91)/(ROW(A91)-ROW($A$26))</f>
        <v>37.95384615384615</v>
      </c>
      <c r="H91" s="25">
        <v>0</v>
      </c>
      <c r="I91" s="25">
        <f t="shared" ref="I91:I104" si="40">($A$26-B91)/(ROW(B91)-ROW($A$26))</f>
        <v>37.95384615384615</v>
      </c>
      <c r="J91" s="29">
        <f t="shared" si="36"/>
        <v>1</v>
      </c>
      <c r="K91" s="29">
        <f t="shared" si="37"/>
        <v>1</v>
      </c>
      <c r="L91" s="29">
        <f t="shared" si="38"/>
        <v>1</v>
      </c>
      <c r="M91" s="29">
        <f t="shared" ca="1" si="28"/>
        <v>0</v>
      </c>
      <c r="N91" s="9"/>
      <c r="O91" s="9"/>
      <c r="P91" s="7"/>
      <c r="Q91" s="7"/>
      <c r="T91" s="20">
        <v>0</v>
      </c>
      <c r="U91" s="31">
        <f t="shared" si="29"/>
        <v>-458</v>
      </c>
      <c r="V91" s="27">
        <f t="shared" si="30"/>
        <v>-458</v>
      </c>
      <c r="W91" s="27"/>
      <c r="X91" s="27">
        <f t="shared" si="31"/>
        <v>503.45404951741506</v>
      </c>
      <c r="Y91" s="27">
        <f t="shared" si="32"/>
        <v>45.454049517415058</v>
      </c>
      <c r="Z91" s="27">
        <f t="shared" si="33"/>
        <v>45</v>
      </c>
      <c r="AA91" s="17">
        <f t="shared" si="34"/>
        <v>45</v>
      </c>
      <c r="AB91" s="24">
        <f t="shared" si="35"/>
        <v>503</v>
      </c>
    </row>
    <row r="92" spans="1:28" ht="15" customHeight="1" x14ac:dyDescent="0.25">
      <c r="A92" s="28">
        <v>472</v>
      </c>
      <c r="B92" s="28">
        <v>472</v>
      </c>
      <c r="C92" s="25">
        <v>0</v>
      </c>
      <c r="D92" s="25">
        <v>273.82</v>
      </c>
      <c r="E92" s="25">
        <v>211.57</v>
      </c>
      <c r="F92" s="25">
        <v>0</v>
      </c>
      <c r="G92" s="25">
        <f t="shared" si="39"/>
        <v>37.166666666666664</v>
      </c>
      <c r="H92" s="25">
        <v>0</v>
      </c>
      <c r="I92" s="25">
        <f t="shared" si="40"/>
        <v>37.166666666666664</v>
      </c>
      <c r="J92" s="29">
        <f t="shared" si="36"/>
        <v>1</v>
      </c>
      <c r="K92" s="29">
        <f t="shared" si="37"/>
        <v>1</v>
      </c>
      <c r="L92" s="29">
        <f t="shared" si="38"/>
        <v>1</v>
      </c>
      <c r="M92" s="29">
        <f t="shared" ca="1" si="28"/>
        <v>1</v>
      </c>
      <c r="N92" s="9"/>
      <c r="O92" s="9"/>
      <c r="P92" s="7"/>
      <c r="Q92" s="7"/>
      <c r="T92" s="20">
        <v>0</v>
      </c>
      <c r="U92" s="31">
        <f t="shared" si="29"/>
        <v>-472</v>
      </c>
      <c r="V92" s="27">
        <f t="shared" si="30"/>
        <v>-472</v>
      </c>
      <c r="W92" s="27"/>
      <c r="X92" s="27">
        <f t="shared" si="31"/>
        <v>518.84347461183381</v>
      </c>
      <c r="Y92" s="27">
        <f t="shared" si="32"/>
        <v>46.843474611833813</v>
      </c>
      <c r="Z92" s="27">
        <f t="shared" si="33"/>
        <v>47</v>
      </c>
      <c r="AA92" s="17">
        <f t="shared" si="34"/>
        <v>47</v>
      </c>
      <c r="AB92" s="24">
        <f t="shared" si="35"/>
        <v>519</v>
      </c>
    </row>
    <row r="93" spans="1:28" ht="15" customHeight="1" x14ac:dyDescent="0.25">
      <c r="A93" s="28">
        <v>438</v>
      </c>
      <c r="B93" s="28">
        <v>438</v>
      </c>
      <c r="C93" s="25">
        <v>0</v>
      </c>
      <c r="D93" s="25">
        <v>273.82</v>
      </c>
      <c r="E93" s="25">
        <v>211.52</v>
      </c>
      <c r="F93" s="25">
        <v>0</v>
      </c>
      <c r="G93" s="25">
        <f t="shared" si="39"/>
        <v>37.119402985074629</v>
      </c>
      <c r="H93" s="25">
        <v>0</v>
      </c>
      <c r="I93" s="25">
        <f t="shared" si="40"/>
        <v>37.119402985074629</v>
      </c>
      <c r="J93" s="29">
        <f t="shared" si="36"/>
        <v>1</v>
      </c>
      <c r="K93" s="29">
        <f t="shared" si="37"/>
        <v>1</v>
      </c>
      <c r="L93" s="29">
        <f t="shared" si="38"/>
        <v>1</v>
      </c>
      <c r="M93" s="29">
        <f t="shared" ca="1" si="28"/>
        <v>0</v>
      </c>
      <c r="N93" s="9"/>
      <c r="O93" s="9"/>
      <c r="P93" s="7"/>
      <c r="Q93" s="7"/>
      <c r="T93" s="20">
        <v>0</v>
      </c>
      <c r="U93" s="31">
        <f t="shared" si="29"/>
        <v>-438</v>
      </c>
      <c r="V93" s="27">
        <f t="shared" si="30"/>
        <v>-438</v>
      </c>
      <c r="W93" s="27"/>
      <c r="X93" s="27">
        <f t="shared" si="31"/>
        <v>481.4691565253882</v>
      </c>
      <c r="Y93" s="27">
        <f t="shared" si="32"/>
        <v>43.4691565253882</v>
      </c>
      <c r="Z93" s="27">
        <f t="shared" si="33"/>
        <v>43</v>
      </c>
      <c r="AA93" s="17">
        <f t="shared" si="34"/>
        <v>43</v>
      </c>
      <c r="AB93" s="24">
        <f t="shared" si="35"/>
        <v>481</v>
      </c>
    </row>
    <row r="94" spans="1:28" ht="15" customHeight="1" x14ac:dyDescent="0.25">
      <c r="A94" s="28">
        <v>404</v>
      </c>
      <c r="B94" s="28">
        <v>404</v>
      </c>
      <c r="C94" s="25">
        <v>0</v>
      </c>
      <c r="D94" s="25">
        <v>273.82</v>
      </c>
      <c r="E94" s="25">
        <v>211.46</v>
      </c>
      <c r="F94" s="25">
        <v>0</v>
      </c>
      <c r="G94" s="25">
        <f t="shared" si="39"/>
        <v>37.073529411764703</v>
      </c>
      <c r="H94" s="25">
        <v>0</v>
      </c>
      <c r="I94" s="25">
        <f t="shared" si="40"/>
        <v>37.073529411764703</v>
      </c>
      <c r="J94" s="29">
        <f t="shared" si="36"/>
        <v>1</v>
      </c>
      <c r="K94" s="29">
        <f t="shared" si="37"/>
        <v>1</v>
      </c>
      <c r="L94" s="29">
        <f t="shared" si="38"/>
        <v>1</v>
      </c>
      <c r="M94" s="29">
        <f t="shared" ca="1" si="28"/>
        <v>0</v>
      </c>
      <c r="N94" s="9"/>
      <c r="O94" s="9"/>
      <c r="P94" s="7"/>
      <c r="Q94" s="7"/>
      <c r="T94" s="20">
        <v>0</v>
      </c>
      <c r="U94" s="31">
        <f t="shared" si="29"/>
        <v>-404</v>
      </c>
      <c r="V94" s="27">
        <f t="shared" si="30"/>
        <v>-404</v>
      </c>
      <c r="W94" s="27"/>
      <c r="X94" s="27">
        <f t="shared" si="31"/>
        <v>444.09483843894247</v>
      </c>
      <c r="Y94" s="27">
        <f t="shared" si="32"/>
        <v>40.094838438942475</v>
      </c>
      <c r="Z94" s="27">
        <f t="shared" si="33"/>
        <v>40</v>
      </c>
      <c r="AA94" s="17">
        <f t="shared" si="34"/>
        <v>40</v>
      </c>
      <c r="AB94" s="24">
        <f t="shared" si="35"/>
        <v>444</v>
      </c>
    </row>
    <row r="95" spans="1:28" ht="15" customHeight="1" x14ac:dyDescent="0.25">
      <c r="A95" s="28">
        <v>368</v>
      </c>
      <c r="B95" s="28">
        <v>368</v>
      </c>
      <c r="C95" s="25">
        <v>0</v>
      </c>
      <c r="D95" s="25">
        <v>273.82</v>
      </c>
      <c r="E95" s="25">
        <v>211.38</v>
      </c>
      <c r="F95" s="25">
        <v>0</v>
      </c>
      <c r="G95" s="25">
        <f t="shared" si="39"/>
        <v>37.05797101449275</v>
      </c>
      <c r="H95" s="25">
        <v>0</v>
      </c>
      <c r="I95" s="25">
        <f t="shared" si="40"/>
        <v>37.05797101449275</v>
      </c>
      <c r="J95" s="29">
        <f t="shared" si="36"/>
        <v>1</v>
      </c>
      <c r="K95" s="29">
        <f t="shared" si="37"/>
        <v>1</v>
      </c>
      <c r="L95" s="29">
        <f t="shared" si="38"/>
        <v>1</v>
      </c>
      <c r="M95" s="29">
        <f t="shared" ca="1" si="28"/>
        <v>0</v>
      </c>
      <c r="N95" s="9"/>
      <c r="O95" s="9"/>
      <c r="P95" s="7"/>
      <c r="Q95" s="7"/>
      <c r="T95" s="20">
        <v>0</v>
      </c>
      <c r="U95" s="31">
        <f t="shared" si="29"/>
        <v>-368</v>
      </c>
      <c r="V95" s="27">
        <f t="shared" si="30"/>
        <v>-368</v>
      </c>
      <c r="W95" s="27"/>
      <c r="X95" s="27">
        <f t="shared" si="31"/>
        <v>404.52203105329414</v>
      </c>
      <c r="Y95" s="27">
        <f t="shared" si="32"/>
        <v>36.522031053294143</v>
      </c>
      <c r="Z95" s="27">
        <f t="shared" si="33"/>
        <v>37</v>
      </c>
      <c r="AA95" s="17">
        <f t="shared" si="34"/>
        <v>37</v>
      </c>
      <c r="AB95" s="24">
        <f t="shared" si="35"/>
        <v>405</v>
      </c>
    </row>
    <row r="96" spans="1:28" ht="15" customHeight="1" x14ac:dyDescent="0.25">
      <c r="A96" s="28">
        <v>402</v>
      </c>
      <c r="B96" s="28">
        <v>402</v>
      </c>
      <c r="C96" s="25">
        <v>0</v>
      </c>
      <c r="D96" s="25">
        <v>273.82</v>
      </c>
      <c r="E96" s="25">
        <v>211.46</v>
      </c>
      <c r="F96" s="25">
        <v>0</v>
      </c>
      <c r="G96" s="25">
        <f t="shared" si="39"/>
        <v>36.042857142857144</v>
      </c>
      <c r="H96" s="25">
        <v>0</v>
      </c>
      <c r="I96" s="25">
        <f t="shared" si="40"/>
        <v>36.042857142857144</v>
      </c>
      <c r="J96" s="29">
        <f t="shared" si="36"/>
        <v>1</v>
      </c>
      <c r="K96" s="29">
        <f t="shared" si="37"/>
        <v>1</v>
      </c>
      <c r="L96" s="29">
        <f t="shared" si="38"/>
        <v>1</v>
      </c>
      <c r="M96" s="29">
        <f t="shared" ca="1" si="28"/>
        <v>0</v>
      </c>
      <c r="N96" s="9"/>
      <c r="O96" s="9"/>
      <c r="P96" s="7"/>
      <c r="Q96" s="7"/>
      <c r="T96" s="20">
        <v>0</v>
      </c>
      <c r="U96" s="31">
        <f t="shared" si="29"/>
        <v>-402</v>
      </c>
      <c r="V96" s="27">
        <f t="shared" si="30"/>
        <v>-402</v>
      </c>
      <c r="W96" s="27"/>
      <c r="X96" s="27">
        <f t="shared" si="31"/>
        <v>441.89634913973981</v>
      </c>
      <c r="Y96" s="27">
        <f t="shared" si="32"/>
        <v>39.896349139739812</v>
      </c>
      <c r="Z96" s="27">
        <f t="shared" si="33"/>
        <v>40</v>
      </c>
      <c r="AA96" s="17">
        <f t="shared" si="34"/>
        <v>40</v>
      </c>
      <c r="AB96" s="24">
        <f t="shared" si="35"/>
        <v>442</v>
      </c>
    </row>
    <row r="97" spans="1:28" ht="15" customHeight="1" x14ac:dyDescent="0.25">
      <c r="A97" s="28">
        <v>436</v>
      </c>
      <c r="B97" s="28">
        <v>436</v>
      </c>
      <c r="C97" s="25">
        <v>0</v>
      </c>
      <c r="D97" s="25">
        <v>273.82</v>
      </c>
      <c r="E97" s="25">
        <v>211.52</v>
      </c>
      <c r="F97" s="25">
        <v>0</v>
      </c>
      <c r="G97" s="25">
        <f t="shared" si="39"/>
        <v>35.056338028169016</v>
      </c>
      <c r="H97" s="25">
        <v>0</v>
      </c>
      <c r="I97" s="25">
        <f t="shared" si="40"/>
        <v>35.056338028169016</v>
      </c>
      <c r="J97" s="29">
        <f t="shared" si="36"/>
        <v>1</v>
      </c>
      <c r="K97" s="29">
        <f t="shared" si="37"/>
        <v>1</v>
      </c>
      <c r="L97" s="29">
        <f t="shared" si="38"/>
        <v>1</v>
      </c>
      <c r="M97" s="29">
        <f t="shared" ca="1" si="28"/>
        <v>1</v>
      </c>
      <c r="N97" s="9"/>
      <c r="O97" s="9"/>
      <c r="P97" s="7"/>
      <c r="Q97" s="7"/>
      <c r="T97" s="20">
        <v>0</v>
      </c>
      <c r="U97" s="31">
        <f t="shared" si="29"/>
        <v>-436</v>
      </c>
      <c r="V97" s="27">
        <f t="shared" si="30"/>
        <v>-436</v>
      </c>
      <c r="W97" s="27"/>
      <c r="X97" s="27">
        <f t="shared" si="31"/>
        <v>479.27066722618548</v>
      </c>
      <c r="Y97" s="27">
        <f t="shared" si="32"/>
        <v>43.270667226185481</v>
      </c>
      <c r="Z97" s="27">
        <f t="shared" si="33"/>
        <v>43</v>
      </c>
      <c r="AA97" s="17">
        <f t="shared" si="34"/>
        <v>43</v>
      </c>
      <c r="AB97" s="24">
        <f t="shared" si="35"/>
        <v>479</v>
      </c>
    </row>
    <row r="98" spans="1:28" ht="15" customHeight="1" x14ac:dyDescent="0.25">
      <c r="A98" s="28">
        <v>472</v>
      </c>
      <c r="B98" s="28">
        <v>472</v>
      </c>
      <c r="C98" s="25">
        <v>0</v>
      </c>
      <c r="D98" s="25">
        <v>273.82</v>
      </c>
      <c r="E98" s="25">
        <v>211.57</v>
      </c>
      <c r="F98" s="25">
        <v>0</v>
      </c>
      <c r="G98" s="25">
        <f t="shared" si="39"/>
        <v>34.069444444444443</v>
      </c>
      <c r="H98" s="25">
        <v>0</v>
      </c>
      <c r="I98" s="25">
        <f t="shared" si="40"/>
        <v>34.069444444444443</v>
      </c>
      <c r="J98" s="29">
        <f t="shared" si="36"/>
        <v>1</v>
      </c>
      <c r="K98" s="29">
        <f t="shared" si="37"/>
        <v>1</v>
      </c>
      <c r="L98" s="29">
        <f t="shared" si="38"/>
        <v>1</v>
      </c>
      <c r="M98" s="29">
        <f t="shared" ref="M98:M104" ca="1" si="41">IF(RAND()&lt;0.5,0,1)</f>
        <v>0</v>
      </c>
      <c r="N98" s="9"/>
      <c r="O98" s="9"/>
      <c r="P98" s="7"/>
      <c r="Q98" s="7"/>
      <c r="T98" s="20">
        <v>0</v>
      </c>
      <c r="U98" s="31">
        <f t="shared" ref="U98:U129" si="42">T98-B98</f>
        <v>-472</v>
      </c>
      <c r="V98" s="27">
        <f t="shared" ref="V98:V129" si="43">ROUND(U98,0)</f>
        <v>-472</v>
      </c>
      <c r="W98" s="27"/>
      <c r="X98" s="27">
        <f t="shared" ref="X98:X104" si="44">B98/$W$2*$W$3</f>
        <v>518.84347461183381</v>
      </c>
      <c r="Y98" s="27">
        <f t="shared" ref="Y98:Y129" si="45">X98-B98</f>
        <v>46.843474611833813</v>
      </c>
      <c r="Z98" s="27">
        <f t="shared" ref="Z98:Z129" si="46">ROUND(Y98,0)</f>
        <v>47</v>
      </c>
      <c r="AA98" s="17">
        <f t="shared" ref="AA98:AA129" si="47">IF(V98&gt;=0,V98,Z98)</f>
        <v>47</v>
      </c>
      <c r="AB98" s="24">
        <f t="shared" ref="AB98:AB129" si="48">B98+AA98</f>
        <v>519</v>
      </c>
    </row>
    <row r="99" spans="1:28" ht="15" customHeight="1" x14ac:dyDescent="0.25">
      <c r="A99" s="28">
        <v>423</v>
      </c>
      <c r="B99" s="28">
        <v>423</v>
      </c>
      <c r="C99" s="25">
        <v>0</v>
      </c>
      <c r="D99" s="25">
        <v>273.82</v>
      </c>
      <c r="E99" s="25">
        <v>211.5</v>
      </c>
      <c r="F99" s="25">
        <v>0</v>
      </c>
      <c r="G99" s="25">
        <f t="shared" si="39"/>
        <v>34.273972602739725</v>
      </c>
      <c r="H99" s="25">
        <v>0</v>
      </c>
      <c r="I99" s="25">
        <f t="shared" si="40"/>
        <v>34.273972602739725</v>
      </c>
      <c r="J99" s="29">
        <f t="shared" ref="J99:J104" si="49">IF(ABS(B99-B98)&lt;=50,1,0)</f>
        <v>1</v>
      </c>
      <c r="K99" s="29">
        <f t="shared" ref="K99:K104" si="50">IF(ABS((B99-B98))&lt;=50,1,IF((B99-B98)*(1)&gt;=0,1,-1))</f>
        <v>1</v>
      </c>
      <c r="L99" s="29">
        <f t="shared" si="38"/>
        <v>1</v>
      </c>
      <c r="M99" s="29">
        <f t="shared" ca="1" si="41"/>
        <v>1</v>
      </c>
      <c r="N99" s="9"/>
      <c r="O99" s="9"/>
      <c r="P99" s="7"/>
      <c r="Q99" s="7"/>
      <c r="T99" s="20">
        <v>0</v>
      </c>
      <c r="U99" s="31">
        <f t="shared" si="42"/>
        <v>-423</v>
      </c>
      <c r="V99" s="27">
        <f t="shared" si="43"/>
        <v>-423</v>
      </c>
      <c r="W99" s="27"/>
      <c r="X99" s="27">
        <f t="shared" si="44"/>
        <v>464.98048678136803</v>
      </c>
      <c r="Y99" s="27">
        <f t="shared" si="45"/>
        <v>41.980486781368029</v>
      </c>
      <c r="Z99" s="27">
        <f t="shared" si="46"/>
        <v>42</v>
      </c>
      <c r="AA99" s="17">
        <f t="shared" si="47"/>
        <v>42</v>
      </c>
      <c r="AB99" s="24">
        <f t="shared" si="48"/>
        <v>465</v>
      </c>
    </row>
    <row r="100" spans="1:28" ht="15" customHeight="1" x14ac:dyDescent="0.25">
      <c r="A100" s="28">
        <v>374</v>
      </c>
      <c r="B100" s="28">
        <v>374</v>
      </c>
      <c r="C100" s="25">
        <v>0</v>
      </c>
      <c r="D100" s="25">
        <v>273.82</v>
      </c>
      <c r="E100" s="25">
        <v>211.4</v>
      </c>
      <c r="F100" s="25">
        <v>0</v>
      </c>
      <c r="G100" s="25">
        <f t="shared" si="39"/>
        <v>34.472972972972975</v>
      </c>
      <c r="H100" s="25">
        <v>0</v>
      </c>
      <c r="I100" s="25">
        <f t="shared" si="40"/>
        <v>34.472972972972975</v>
      </c>
      <c r="J100" s="29">
        <f t="shared" si="49"/>
        <v>1</v>
      </c>
      <c r="K100" s="29">
        <f t="shared" si="50"/>
        <v>1</v>
      </c>
      <c r="L100" s="29">
        <f t="shared" si="38"/>
        <v>1</v>
      </c>
      <c r="M100" s="29">
        <f t="shared" ca="1" si="41"/>
        <v>0</v>
      </c>
      <c r="N100" s="9"/>
      <c r="O100" s="9"/>
      <c r="P100" s="7"/>
      <c r="Q100" s="7"/>
      <c r="T100" s="20">
        <v>0</v>
      </c>
      <c r="U100" s="31">
        <f t="shared" si="42"/>
        <v>-374</v>
      </c>
      <c r="V100" s="27">
        <f t="shared" si="43"/>
        <v>-374</v>
      </c>
      <c r="W100" s="27"/>
      <c r="X100" s="27">
        <f t="shared" si="44"/>
        <v>411.11749895090219</v>
      </c>
      <c r="Y100" s="27">
        <f t="shared" si="45"/>
        <v>37.117498950902188</v>
      </c>
      <c r="Z100" s="27">
        <f t="shared" si="46"/>
        <v>37</v>
      </c>
      <c r="AA100" s="17">
        <f t="shared" si="47"/>
        <v>37</v>
      </c>
      <c r="AB100" s="24">
        <f t="shared" si="48"/>
        <v>411</v>
      </c>
    </row>
    <row r="101" spans="1:28" ht="15" customHeight="1" x14ac:dyDescent="0.25">
      <c r="A101" s="28">
        <v>322</v>
      </c>
      <c r="B101" s="28">
        <v>322</v>
      </c>
      <c r="C101" s="25">
        <v>0</v>
      </c>
      <c r="D101" s="25">
        <v>273.82</v>
      </c>
      <c r="E101" s="25">
        <v>211.28</v>
      </c>
      <c r="F101" s="25">
        <v>0</v>
      </c>
      <c r="G101" s="25">
        <f t="shared" si="39"/>
        <v>34.706666666666663</v>
      </c>
      <c r="H101" s="25">
        <v>0</v>
      </c>
      <c r="I101" s="25">
        <f t="shared" si="40"/>
        <v>34.706666666666663</v>
      </c>
      <c r="J101" s="29">
        <f t="shared" si="49"/>
        <v>0</v>
      </c>
      <c r="K101" s="29">
        <f t="shared" si="50"/>
        <v>-1</v>
      </c>
      <c r="L101" s="29">
        <f t="shared" si="38"/>
        <v>0</v>
      </c>
      <c r="M101" s="29">
        <f t="shared" ca="1" si="41"/>
        <v>1</v>
      </c>
      <c r="N101" s="9"/>
      <c r="O101" s="9"/>
      <c r="P101" s="7"/>
      <c r="Q101" s="7"/>
      <c r="T101" s="20">
        <v>0</v>
      </c>
      <c r="U101" s="31">
        <f t="shared" si="42"/>
        <v>-322</v>
      </c>
      <c r="V101" s="27">
        <f t="shared" si="43"/>
        <v>-322</v>
      </c>
      <c r="W101" s="27"/>
      <c r="X101" s="27">
        <f t="shared" si="44"/>
        <v>353.95677717163244</v>
      </c>
      <c r="Y101" s="27">
        <f t="shared" si="45"/>
        <v>31.956777171632439</v>
      </c>
      <c r="Z101" s="27">
        <f t="shared" si="46"/>
        <v>32</v>
      </c>
      <c r="AA101" s="17">
        <f t="shared" si="47"/>
        <v>32</v>
      </c>
      <c r="AB101" s="24">
        <f t="shared" si="48"/>
        <v>354</v>
      </c>
    </row>
    <row r="102" spans="1:28" ht="15" customHeight="1" x14ac:dyDescent="0.25">
      <c r="A102" s="28">
        <v>312</v>
      </c>
      <c r="B102" s="28">
        <v>320</v>
      </c>
      <c r="C102" s="25">
        <v>0</v>
      </c>
      <c r="D102" s="25">
        <v>273.82</v>
      </c>
      <c r="E102" s="25">
        <v>211.27</v>
      </c>
      <c r="F102" s="25">
        <v>0</v>
      </c>
      <c r="G102" s="25">
        <f t="shared" si="39"/>
        <v>34.381578947368418</v>
      </c>
      <c r="H102" s="25">
        <v>0</v>
      </c>
      <c r="I102" s="25">
        <f t="shared" si="40"/>
        <v>34.276315789473685</v>
      </c>
      <c r="J102" s="29">
        <f t="shared" si="49"/>
        <v>1</v>
      </c>
      <c r="K102" s="29">
        <f t="shared" si="50"/>
        <v>1</v>
      </c>
      <c r="L102" s="29">
        <f t="shared" si="38"/>
        <v>0</v>
      </c>
      <c r="M102" s="29">
        <f t="shared" ca="1" si="41"/>
        <v>0</v>
      </c>
      <c r="N102" s="9"/>
      <c r="O102" s="9"/>
      <c r="P102" s="7"/>
      <c r="Q102" s="7"/>
      <c r="T102" s="20">
        <v>0</v>
      </c>
      <c r="U102" s="31">
        <f t="shared" si="42"/>
        <v>-320</v>
      </c>
      <c r="V102" s="27">
        <f t="shared" si="43"/>
        <v>-320</v>
      </c>
      <c r="W102" s="27"/>
      <c r="X102" s="27">
        <f t="shared" si="44"/>
        <v>351.75828787242972</v>
      </c>
      <c r="Y102" s="27">
        <f t="shared" si="45"/>
        <v>31.758287872429719</v>
      </c>
      <c r="Z102" s="27">
        <f t="shared" si="46"/>
        <v>32</v>
      </c>
      <c r="AA102" s="17">
        <f t="shared" si="47"/>
        <v>32</v>
      </c>
      <c r="AB102" s="24">
        <f t="shared" si="48"/>
        <v>352</v>
      </c>
    </row>
    <row r="103" spans="1:28" ht="15" customHeight="1" x14ac:dyDescent="0.25">
      <c r="A103" s="28">
        <v>302</v>
      </c>
      <c r="B103" s="28">
        <v>320</v>
      </c>
      <c r="C103" s="25">
        <v>0</v>
      </c>
      <c r="D103" s="25">
        <v>273.82</v>
      </c>
      <c r="E103" s="25">
        <v>211.27</v>
      </c>
      <c r="F103" s="25">
        <v>0</v>
      </c>
      <c r="G103" s="25">
        <f t="shared" si="39"/>
        <v>34.064935064935064</v>
      </c>
      <c r="H103" s="25">
        <v>0</v>
      </c>
      <c r="I103" s="25">
        <f t="shared" si="40"/>
        <v>33.831168831168831</v>
      </c>
      <c r="J103" s="29">
        <f t="shared" si="49"/>
        <v>1</v>
      </c>
      <c r="K103" s="29">
        <f t="shared" si="50"/>
        <v>1</v>
      </c>
      <c r="L103" s="29">
        <f t="shared" ref="L103:L134" si="51">IF(OR(COUNTIF(K99:K103,1)=5,COUNTIF(K99:K103,-1)=5),1,0)</f>
        <v>0</v>
      </c>
      <c r="M103" s="29">
        <f t="shared" ca="1" si="41"/>
        <v>0</v>
      </c>
      <c r="N103" s="9"/>
      <c r="O103" s="9"/>
      <c r="P103" s="7"/>
      <c r="Q103" s="7"/>
      <c r="T103" s="20">
        <v>0</v>
      </c>
      <c r="U103" s="31">
        <f t="shared" si="42"/>
        <v>-320</v>
      </c>
      <c r="V103" s="27">
        <f t="shared" si="43"/>
        <v>-320</v>
      </c>
      <c r="W103" s="27"/>
      <c r="X103" s="27">
        <f t="shared" si="44"/>
        <v>351.75828787242972</v>
      </c>
      <c r="Y103" s="27">
        <f t="shared" si="45"/>
        <v>31.758287872429719</v>
      </c>
      <c r="Z103" s="27">
        <f t="shared" si="46"/>
        <v>32</v>
      </c>
      <c r="AA103" s="17">
        <f t="shared" si="47"/>
        <v>32</v>
      </c>
      <c r="AB103" s="24">
        <f t="shared" si="48"/>
        <v>352</v>
      </c>
    </row>
    <row r="104" spans="1:28" ht="15" customHeight="1" x14ac:dyDescent="0.25">
      <c r="A104" s="28">
        <v>292</v>
      </c>
      <c r="B104" s="28">
        <v>320</v>
      </c>
      <c r="C104" s="25">
        <v>0</v>
      </c>
      <c r="D104" s="25">
        <v>273.81</v>
      </c>
      <c r="E104" s="25">
        <v>211.27</v>
      </c>
      <c r="F104" s="25">
        <v>0</v>
      </c>
      <c r="G104" s="25">
        <f t="shared" si="39"/>
        <v>33.756410256410255</v>
      </c>
      <c r="H104" s="25">
        <v>0</v>
      </c>
      <c r="I104" s="25">
        <f t="shared" si="40"/>
        <v>33.397435897435898</v>
      </c>
      <c r="J104" s="29">
        <f t="shared" si="49"/>
        <v>1</v>
      </c>
      <c r="K104" s="29">
        <f t="shared" si="50"/>
        <v>1</v>
      </c>
      <c r="L104" s="29">
        <f t="shared" si="51"/>
        <v>0</v>
      </c>
      <c r="M104" s="29">
        <f t="shared" ca="1" si="41"/>
        <v>0</v>
      </c>
      <c r="N104" s="9"/>
      <c r="O104" s="9"/>
      <c r="P104" s="7"/>
      <c r="Q104" s="7"/>
      <c r="T104" s="20">
        <v>0</v>
      </c>
      <c r="U104" s="31">
        <f t="shared" si="42"/>
        <v>-320</v>
      </c>
      <c r="V104" s="27">
        <f t="shared" si="43"/>
        <v>-320</v>
      </c>
      <c r="W104" s="27"/>
      <c r="X104" s="27">
        <f t="shared" si="44"/>
        <v>351.75828787242972</v>
      </c>
      <c r="Y104" s="27">
        <f t="shared" si="45"/>
        <v>31.758287872429719</v>
      </c>
      <c r="Z104" s="27">
        <f t="shared" si="46"/>
        <v>32</v>
      </c>
      <c r="AA104" s="17">
        <f t="shared" si="47"/>
        <v>32</v>
      </c>
      <c r="AB104" s="24">
        <f t="shared" si="48"/>
        <v>352</v>
      </c>
    </row>
    <row r="105" spans="1:28" ht="15" customHeight="1" x14ac:dyDescent="0.25">
      <c r="A105" s="28"/>
      <c r="B105" s="28"/>
      <c r="C105" s="25"/>
      <c r="D105" s="25"/>
      <c r="E105" s="25"/>
      <c r="F105" s="25"/>
      <c r="G105" s="25"/>
      <c r="H105" s="25"/>
      <c r="I105" s="25"/>
      <c r="J105" s="29"/>
      <c r="K105" s="29"/>
      <c r="L105" s="29"/>
      <c r="M105" s="29"/>
      <c r="N105" s="9"/>
      <c r="O105" s="9"/>
      <c r="P105" s="7"/>
      <c r="Q105" s="7"/>
      <c r="U105" s="31"/>
      <c r="V105" s="27"/>
      <c r="W105" s="27"/>
      <c r="X105" s="27"/>
      <c r="Y105" s="27"/>
      <c r="Z105" s="27"/>
      <c r="AA105" s="17"/>
    </row>
    <row r="106" spans="1:28" ht="15" customHeight="1" x14ac:dyDescent="0.25">
      <c r="A106" s="28"/>
      <c r="B106" s="28"/>
      <c r="C106" s="25"/>
      <c r="D106" s="25"/>
      <c r="E106" s="25"/>
      <c r="F106" s="25"/>
      <c r="G106" s="25"/>
      <c r="H106" s="25"/>
      <c r="I106" s="25"/>
      <c r="J106" s="29"/>
      <c r="K106" s="29"/>
      <c r="L106" s="29"/>
      <c r="M106" s="29"/>
      <c r="N106" s="9"/>
      <c r="O106" s="9"/>
      <c r="P106" s="7"/>
      <c r="Q106" s="7"/>
      <c r="U106" s="31"/>
      <c r="V106" s="27"/>
      <c r="W106" s="27"/>
      <c r="X106" s="27"/>
      <c r="Y106" s="27"/>
      <c r="Z106" s="27"/>
      <c r="AA106" s="17"/>
    </row>
    <row r="107" spans="1:28" ht="15" customHeight="1" x14ac:dyDescent="0.25">
      <c r="A107" s="28"/>
      <c r="B107" s="28"/>
      <c r="C107" s="25"/>
      <c r="D107" s="25"/>
      <c r="E107" s="25"/>
      <c r="F107" s="25"/>
      <c r="G107" s="25"/>
      <c r="H107" s="25"/>
      <c r="I107" s="25"/>
      <c r="J107" s="29"/>
      <c r="K107" s="29"/>
      <c r="L107" s="29"/>
      <c r="M107" s="29"/>
      <c r="N107" s="9"/>
      <c r="O107" s="9"/>
      <c r="P107" s="7"/>
      <c r="Q107" s="7"/>
      <c r="U107" s="31"/>
      <c r="V107" s="27"/>
      <c r="W107" s="27"/>
      <c r="X107" s="27"/>
      <c r="Y107" s="27"/>
      <c r="Z107" s="27"/>
      <c r="AA107" s="17"/>
    </row>
    <row r="108" spans="1:28" ht="15" customHeight="1" x14ac:dyDescent="0.25">
      <c r="A108" s="28"/>
      <c r="B108" s="28"/>
      <c r="C108" s="25"/>
      <c r="D108" s="25"/>
      <c r="E108" s="25"/>
      <c r="F108" s="25"/>
      <c r="G108" s="25"/>
      <c r="H108" s="25"/>
      <c r="I108" s="25"/>
      <c r="J108" s="29"/>
      <c r="K108" s="29"/>
      <c r="L108" s="29"/>
      <c r="M108" s="29"/>
      <c r="N108" s="9"/>
      <c r="O108" s="9"/>
      <c r="P108" s="7"/>
      <c r="Q108" s="7"/>
      <c r="U108" s="31"/>
      <c r="V108" s="27"/>
      <c r="W108" s="27"/>
      <c r="X108" s="27"/>
      <c r="Y108" s="27"/>
      <c r="Z108" s="27"/>
      <c r="AA108" s="17"/>
    </row>
    <row r="109" spans="1:28" ht="15" customHeight="1" x14ac:dyDescent="0.25">
      <c r="A109" s="28"/>
      <c r="B109" s="28"/>
      <c r="C109" s="25"/>
      <c r="D109" s="25"/>
      <c r="E109" s="25"/>
      <c r="F109" s="25"/>
      <c r="G109" s="25"/>
      <c r="H109" s="25"/>
      <c r="I109" s="25"/>
      <c r="J109" s="29"/>
      <c r="K109" s="29"/>
      <c r="L109" s="29"/>
      <c r="M109" s="29"/>
      <c r="N109" s="9"/>
      <c r="O109" s="9"/>
      <c r="P109" s="7"/>
      <c r="Q109" s="7"/>
      <c r="U109" s="31"/>
      <c r="V109" s="27"/>
      <c r="W109" s="27"/>
      <c r="X109" s="27"/>
      <c r="Y109" s="27"/>
      <c r="Z109" s="27"/>
      <c r="AA109" s="17"/>
    </row>
    <row r="110" spans="1:28" ht="15" customHeight="1" x14ac:dyDescent="0.25">
      <c r="A110" s="28"/>
      <c r="B110" s="28"/>
      <c r="C110" s="25"/>
      <c r="D110" s="25"/>
      <c r="E110" s="25"/>
      <c r="F110" s="25"/>
      <c r="G110" s="25"/>
      <c r="H110" s="25"/>
      <c r="I110" s="25"/>
      <c r="J110" s="29"/>
      <c r="K110" s="29"/>
      <c r="L110" s="29"/>
      <c r="M110" s="29"/>
      <c r="N110" s="9"/>
      <c r="O110" s="9"/>
      <c r="P110" s="7"/>
      <c r="Q110" s="7"/>
      <c r="U110" s="31"/>
      <c r="V110" s="27"/>
      <c r="W110" s="27"/>
      <c r="X110" s="27"/>
      <c r="Y110" s="27"/>
      <c r="Z110" s="27"/>
      <c r="AA110" s="17"/>
    </row>
    <row r="111" spans="1:28" ht="15" customHeight="1" x14ac:dyDescent="0.25">
      <c r="A111" s="28"/>
      <c r="B111" s="28"/>
      <c r="C111" s="25"/>
      <c r="D111" s="25"/>
      <c r="E111" s="25"/>
      <c r="F111" s="25"/>
      <c r="G111" s="25"/>
      <c r="H111" s="25"/>
      <c r="I111" s="25"/>
      <c r="J111" s="29"/>
      <c r="K111" s="29"/>
      <c r="L111" s="29"/>
      <c r="M111" s="29"/>
      <c r="N111" s="9"/>
      <c r="O111" s="9"/>
      <c r="P111" s="7"/>
      <c r="Q111" s="7"/>
      <c r="U111" s="31"/>
      <c r="V111" s="27"/>
      <c r="W111" s="27"/>
      <c r="X111" s="27"/>
      <c r="Y111" s="27"/>
      <c r="Z111" s="27"/>
      <c r="AA111" s="17"/>
    </row>
    <row r="112" spans="1:28" ht="15" customHeight="1" x14ac:dyDescent="0.25">
      <c r="A112" s="28"/>
      <c r="B112" s="28"/>
      <c r="C112" s="25"/>
      <c r="D112" s="25"/>
      <c r="E112" s="25"/>
      <c r="F112" s="25"/>
      <c r="G112" s="25"/>
      <c r="H112" s="25"/>
      <c r="I112" s="25"/>
      <c r="J112" s="29"/>
      <c r="K112" s="29"/>
      <c r="L112" s="29"/>
      <c r="M112" s="29"/>
      <c r="N112" s="9"/>
      <c r="O112" s="9"/>
      <c r="P112" s="7"/>
      <c r="Q112" s="7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5">
      <c r="A113" s="28"/>
      <c r="B113" s="28"/>
      <c r="C113" s="25"/>
      <c r="D113" s="25"/>
      <c r="E113" s="25"/>
      <c r="F113" s="25"/>
      <c r="G113" s="25"/>
      <c r="H113" s="25"/>
      <c r="I113" s="25"/>
      <c r="J113" s="29"/>
      <c r="K113" s="29"/>
      <c r="L113" s="29"/>
      <c r="M113" s="29"/>
      <c r="N113" s="9"/>
      <c r="O113" s="9"/>
      <c r="P113" s="7"/>
      <c r="Q113" s="7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5">
      <c r="A114" s="28"/>
      <c r="B114" s="28"/>
      <c r="C114" s="25"/>
      <c r="D114" s="25"/>
      <c r="E114" s="25"/>
      <c r="F114" s="25"/>
      <c r="G114" s="25"/>
      <c r="H114" s="25"/>
      <c r="I114" s="25"/>
      <c r="J114" s="29"/>
      <c r="K114" s="29"/>
      <c r="L114" s="29"/>
      <c r="M114" s="29"/>
      <c r="N114" s="9"/>
      <c r="O114" s="9"/>
      <c r="P114" s="7"/>
      <c r="Q114" s="7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5">
      <c r="A115" s="28"/>
      <c r="B115" s="28"/>
      <c r="C115" s="25"/>
      <c r="D115" s="25"/>
      <c r="E115" s="25"/>
      <c r="F115" s="25"/>
      <c r="G115" s="25"/>
      <c r="H115" s="25"/>
      <c r="I115" s="25"/>
      <c r="J115" s="29"/>
      <c r="K115" s="29"/>
      <c r="L115" s="29"/>
      <c r="M115" s="29"/>
      <c r="N115" s="9"/>
      <c r="O115" s="9"/>
      <c r="P115" s="7"/>
      <c r="Q115" s="7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28"/>
      <c r="B116" s="28"/>
      <c r="C116" s="25"/>
      <c r="D116" s="25"/>
      <c r="E116" s="25"/>
      <c r="F116" s="25"/>
      <c r="G116" s="25"/>
      <c r="H116" s="25"/>
      <c r="I116" s="25"/>
      <c r="J116" s="29"/>
      <c r="K116" s="29"/>
      <c r="L116" s="29"/>
      <c r="M116" s="29"/>
      <c r="N116" s="9"/>
      <c r="O116" s="9"/>
      <c r="P116" s="7"/>
      <c r="Q116" s="7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5">
      <c r="A117" s="28"/>
      <c r="B117" s="28"/>
      <c r="C117" s="25"/>
      <c r="D117" s="25"/>
      <c r="E117" s="25"/>
      <c r="F117" s="25"/>
      <c r="G117" s="25"/>
      <c r="H117" s="25"/>
      <c r="I117" s="25"/>
      <c r="J117" s="29"/>
      <c r="K117" s="29"/>
      <c r="L117" s="29"/>
      <c r="M117" s="29"/>
      <c r="N117" s="9"/>
      <c r="O117" s="9"/>
      <c r="P117" s="7"/>
      <c r="Q117" s="7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5">
      <c r="A118" s="28"/>
      <c r="B118" s="28"/>
      <c r="C118" s="25"/>
      <c r="D118" s="25"/>
      <c r="E118" s="25"/>
      <c r="F118" s="25"/>
      <c r="G118" s="25"/>
      <c r="H118" s="25"/>
      <c r="I118" s="25"/>
      <c r="J118" s="29"/>
      <c r="K118" s="29"/>
      <c r="L118" s="29"/>
      <c r="M118" s="29"/>
      <c r="N118" s="9"/>
      <c r="O118" s="9"/>
      <c r="P118" s="7"/>
      <c r="Q118" s="7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5">
      <c r="A119" s="28"/>
      <c r="B119" s="28"/>
      <c r="C119" s="25"/>
      <c r="D119" s="25"/>
      <c r="E119" s="25"/>
      <c r="F119" s="25"/>
      <c r="G119" s="25"/>
      <c r="H119" s="25"/>
      <c r="I119" s="25"/>
      <c r="J119" s="29"/>
      <c r="K119" s="29"/>
      <c r="L119" s="29"/>
      <c r="M119" s="29"/>
      <c r="N119" s="9"/>
      <c r="O119" s="9"/>
      <c r="P119" s="7"/>
      <c r="Q119" s="7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5">
      <c r="A120" s="28"/>
      <c r="B120" s="28"/>
      <c r="C120" s="25"/>
      <c r="D120" s="25"/>
      <c r="E120" s="25"/>
      <c r="F120" s="25"/>
      <c r="G120" s="25"/>
      <c r="H120" s="25"/>
      <c r="I120" s="25"/>
      <c r="J120" s="29"/>
      <c r="K120" s="29"/>
      <c r="L120" s="29"/>
      <c r="M120" s="29"/>
      <c r="N120" s="7"/>
      <c r="O120" s="7"/>
      <c r="P120" s="7"/>
      <c r="Q120" s="7"/>
      <c r="U120" s="31"/>
      <c r="V120" s="27"/>
      <c r="W120" s="27"/>
      <c r="X120" s="27"/>
      <c r="Y120" s="27"/>
      <c r="Z120" s="27"/>
      <c r="AA120" s="17"/>
    </row>
    <row r="121" spans="1:27" ht="15" customHeight="1" x14ac:dyDescent="0.25">
      <c r="A121" s="28"/>
      <c r="B121" s="28"/>
      <c r="C121" s="25"/>
      <c r="D121" s="25"/>
      <c r="E121" s="25"/>
      <c r="F121" s="25"/>
      <c r="G121" s="25"/>
      <c r="H121" s="25"/>
      <c r="I121" s="25"/>
      <c r="J121" s="29"/>
      <c r="K121" s="29"/>
      <c r="L121" s="29"/>
      <c r="M121" s="29"/>
      <c r="N121" s="7"/>
      <c r="O121" s="7"/>
      <c r="P121" s="7"/>
      <c r="Q121" s="7"/>
      <c r="U121" s="31"/>
      <c r="V121" s="27"/>
      <c r="W121" s="27"/>
      <c r="X121" s="27"/>
      <c r="Y121" s="27"/>
      <c r="Z121" s="27"/>
      <c r="AA121" s="17"/>
    </row>
    <row r="122" spans="1:27" ht="15" customHeight="1" x14ac:dyDescent="0.25">
      <c r="A122" s="28"/>
      <c r="B122" s="28"/>
      <c r="C122" s="25"/>
      <c r="D122" s="25"/>
      <c r="E122" s="25"/>
      <c r="F122" s="25"/>
      <c r="G122" s="25"/>
      <c r="H122" s="25"/>
      <c r="I122" s="25"/>
      <c r="J122" s="29"/>
      <c r="K122" s="29"/>
      <c r="L122" s="29"/>
      <c r="M122" s="29"/>
      <c r="N122" s="7"/>
      <c r="O122" s="7"/>
      <c r="P122" s="7"/>
      <c r="Q122" s="7"/>
      <c r="U122" s="31"/>
      <c r="V122" s="27"/>
      <c r="W122" s="27"/>
      <c r="X122" s="27"/>
      <c r="Y122" s="27"/>
      <c r="Z122" s="27"/>
      <c r="AA122" s="17"/>
    </row>
    <row r="123" spans="1:27" ht="15" customHeight="1" x14ac:dyDescent="0.25">
      <c r="A123" s="28"/>
      <c r="B123" s="28"/>
      <c r="C123" s="25"/>
      <c r="D123" s="25"/>
      <c r="E123" s="25"/>
      <c r="F123" s="25"/>
      <c r="G123" s="25"/>
      <c r="H123" s="25"/>
      <c r="I123" s="25"/>
      <c r="J123" s="29"/>
      <c r="K123" s="29"/>
      <c r="L123" s="29"/>
      <c r="M123" s="29"/>
      <c r="N123" s="7"/>
      <c r="O123" s="7"/>
      <c r="P123" s="7"/>
      <c r="Q123" s="7"/>
      <c r="U123" s="31"/>
      <c r="V123" s="27"/>
      <c r="W123" s="27"/>
      <c r="X123" s="27"/>
      <c r="Y123" s="27"/>
      <c r="Z123" s="27"/>
      <c r="AA123" s="17"/>
    </row>
    <row r="124" spans="1:27" ht="15" customHeight="1" x14ac:dyDescent="0.25">
      <c r="A124" s="28"/>
      <c r="B124" s="28"/>
      <c r="C124" s="25"/>
      <c r="D124" s="25"/>
      <c r="E124" s="25"/>
      <c r="F124" s="25"/>
      <c r="G124" s="25"/>
      <c r="H124" s="25"/>
      <c r="I124" s="25"/>
      <c r="J124" s="29"/>
      <c r="K124" s="29"/>
      <c r="L124" s="29"/>
      <c r="M124" s="29"/>
      <c r="N124" s="7"/>
      <c r="O124" s="7"/>
      <c r="P124" s="7"/>
      <c r="Q124" s="7"/>
      <c r="U124" s="31"/>
      <c r="V124" s="27"/>
      <c r="W124" s="27"/>
      <c r="X124" s="27"/>
      <c r="Y124" s="27"/>
      <c r="Z124" s="27"/>
      <c r="AA124" s="17"/>
    </row>
    <row r="125" spans="1:27" ht="15" customHeight="1" x14ac:dyDescent="0.25">
      <c r="A125" s="28"/>
      <c r="B125" s="28"/>
      <c r="C125" s="25"/>
      <c r="D125" s="25"/>
      <c r="E125" s="25"/>
      <c r="F125" s="25"/>
      <c r="G125" s="25"/>
      <c r="H125" s="25"/>
      <c r="I125" s="25"/>
      <c r="J125" s="29"/>
      <c r="K125" s="29"/>
      <c r="L125" s="29"/>
      <c r="M125" s="29"/>
      <c r="N125" s="7"/>
      <c r="O125" s="7"/>
      <c r="P125" s="7"/>
      <c r="Q125" s="7"/>
      <c r="U125" s="31"/>
      <c r="V125" s="27"/>
      <c r="W125" s="27"/>
      <c r="X125" s="27"/>
      <c r="Y125" s="27"/>
      <c r="Z125" s="27"/>
      <c r="AA125" s="17"/>
    </row>
    <row r="126" spans="1:27" ht="15" customHeight="1" x14ac:dyDescent="0.25">
      <c r="A126" s="28"/>
      <c r="B126" s="28"/>
      <c r="C126" s="25"/>
      <c r="D126" s="25"/>
      <c r="E126" s="25"/>
      <c r="F126" s="25"/>
      <c r="G126" s="25"/>
      <c r="H126" s="25"/>
      <c r="I126" s="25"/>
      <c r="J126" s="29"/>
      <c r="K126" s="29"/>
      <c r="L126" s="29"/>
      <c r="M126" s="29"/>
      <c r="N126" s="7"/>
      <c r="O126" s="7"/>
      <c r="P126" s="7"/>
      <c r="Q126" s="7"/>
      <c r="U126" s="31"/>
      <c r="V126" s="27"/>
      <c r="W126" s="27"/>
      <c r="X126" s="27"/>
      <c r="Y126" s="27"/>
      <c r="Z126" s="27"/>
      <c r="AA126" s="17"/>
    </row>
    <row r="127" spans="1:27" ht="15" customHeight="1" x14ac:dyDescent="0.25">
      <c r="A127" s="28"/>
      <c r="B127" s="28"/>
      <c r="C127" s="25"/>
      <c r="D127" s="25"/>
      <c r="E127" s="25"/>
      <c r="F127" s="25"/>
      <c r="G127" s="25"/>
      <c r="H127" s="25"/>
      <c r="I127" s="25"/>
      <c r="J127" s="29"/>
      <c r="K127" s="29"/>
      <c r="L127" s="29"/>
      <c r="M127" s="29"/>
      <c r="N127" s="7"/>
      <c r="O127" s="7"/>
      <c r="P127" s="7"/>
      <c r="Q127" s="7"/>
      <c r="U127" s="31"/>
      <c r="V127" s="27"/>
      <c r="W127" s="27"/>
      <c r="X127" s="27"/>
      <c r="Y127" s="27"/>
      <c r="Z127" s="27"/>
      <c r="AA127" s="17"/>
    </row>
    <row r="128" spans="1:27" ht="15" customHeight="1" x14ac:dyDescent="0.25">
      <c r="A128" s="28"/>
      <c r="B128" s="28"/>
      <c r="C128" s="25"/>
      <c r="D128" s="25"/>
      <c r="E128" s="25"/>
      <c r="F128" s="25"/>
      <c r="G128" s="25"/>
      <c r="H128" s="25"/>
      <c r="I128" s="25"/>
      <c r="J128" s="29"/>
      <c r="K128" s="29"/>
      <c r="L128" s="29"/>
      <c r="M128" s="29"/>
      <c r="N128" s="7"/>
      <c r="O128" s="7"/>
      <c r="P128" s="7"/>
      <c r="Q128" s="7"/>
      <c r="U128" s="31"/>
      <c r="V128" s="27"/>
      <c r="W128" s="27"/>
      <c r="X128" s="27"/>
      <c r="Y128" s="27"/>
      <c r="Z128" s="27"/>
      <c r="AA128" s="17"/>
    </row>
    <row r="129" spans="1:27" ht="15" customHeight="1" x14ac:dyDescent="0.2">
      <c r="A129" s="28"/>
      <c r="B129" s="28"/>
      <c r="C129" s="25"/>
      <c r="D129" s="25"/>
      <c r="E129" s="25"/>
      <c r="F129" s="25"/>
      <c r="G129" s="25"/>
      <c r="H129" s="25"/>
      <c r="I129" s="25"/>
      <c r="J129" s="29"/>
      <c r="K129" s="29"/>
      <c r="L129" s="29"/>
      <c r="M129" s="29"/>
      <c r="U129" s="31"/>
      <c r="V129" s="27"/>
      <c r="W129" s="27"/>
      <c r="X129" s="27"/>
      <c r="Y129" s="27"/>
      <c r="Z129" s="27"/>
      <c r="AA129" s="17"/>
    </row>
    <row r="130" spans="1:27" ht="15" customHeight="1" x14ac:dyDescent="0.2">
      <c r="A130" s="28"/>
      <c r="B130" s="28"/>
      <c r="C130" s="25"/>
      <c r="D130" s="25"/>
      <c r="E130" s="25"/>
      <c r="F130" s="25"/>
      <c r="G130" s="25"/>
      <c r="H130" s="25"/>
      <c r="I130" s="25"/>
      <c r="J130" s="29"/>
      <c r="K130" s="29"/>
      <c r="L130" s="29"/>
      <c r="M130" s="29"/>
      <c r="U130" s="31"/>
      <c r="V130" s="27"/>
      <c r="W130" s="27"/>
      <c r="X130" s="27"/>
      <c r="Y130" s="27"/>
      <c r="Z130" s="27"/>
      <c r="AA130" s="17"/>
    </row>
    <row r="131" spans="1:27" ht="15" customHeight="1" x14ac:dyDescent="0.2">
      <c r="A131" s="28"/>
      <c r="B131" s="28"/>
      <c r="C131" s="25"/>
      <c r="D131" s="25"/>
      <c r="E131" s="25"/>
      <c r="F131" s="25"/>
      <c r="G131" s="25"/>
      <c r="H131" s="25"/>
      <c r="I131" s="25"/>
      <c r="J131" s="29"/>
      <c r="K131" s="29"/>
      <c r="L131" s="29"/>
      <c r="M131" s="29"/>
      <c r="U131" s="31"/>
      <c r="V131" s="27"/>
      <c r="W131" s="27"/>
      <c r="X131" s="27"/>
      <c r="Y131" s="27"/>
      <c r="Z131" s="27"/>
      <c r="AA131" s="17"/>
    </row>
    <row r="132" spans="1:27" ht="15" customHeight="1" x14ac:dyDescent="0.2">
      <c r="A132" s="28"/>
      <c r="B132" s="28"/>
      <c r="C132" s="25"/>
      <c r="D132" s="25"/>
      <c r="E132" s="25"/>
      <c r="F132" s="25"/>
      <c r="G132" s="25"/>
      <c r="H132" s="25"/>
      <c r="I132" s="25"/>
      <c r="J132" s="29"/>
      <c r="K132" s="29"/>
      <c r="L132" s="29"/>
      <c r="M132" s="29"/>
      <c r="U132" s="31"/>
      <c r="V132" s="27"/>
      <c r="W132" s="27"/>
      <c r="X132" s="27"/>
      <c r="Y132" s="27"/>
      <c r="Z132" s="27"/>
      <c r="AA132" s="17"/>
    </row>
    <row r="133" spans="1:27" ht="15" customHeight="1" x14ac:dyDescent="0.2">
      <c r="A133" s="28"/>
      <c r="B133" s="28"/>
      <c r="C133" s="25"/>
      <c r="D133" s="25"/>
      <c r="E133" s="25"/>
      <c r="F133" s="25"/>
      <c r="G133" s="25"/>
      <c r="H133" s="25"/>
      <c r="I133" s="25"/>
      <c r="J133" s="29"/>
      <c r="K133" s="29"/>
      <c r="L133" s="29"/>
      <c r="M133" s="29"/>
      <c r="U133" s="31"/>
      <c r="V133" s="27"/>
      <c r="W133" s="27"/>
      <c r="X133" s="27"/>
      <c r="Y133" s="27"/>
      <c r="Z133" s="27"/>
      <c r="AA133" s="17"/>
    </row>
    <row r="134" spans="1:27" ht="15" customHeight="1" x14ac:dyDescent="0.2">
      <c r="A134" s="28"/>
      <c r="B134" s="28"/>
      <c r="C134" s="25"/>
      <c r="D134" s="25"/>
      <c r="E134" s="25"/>
      <c r="F134" s="25"/>
      <c r="G134" s="25"/>
      <c r="H134" s="25"/>
      <c r="I134" s="25"/>
      <c r="J134" s="29"/>
      <c r="K134" s="29"/>
      <c r="L134" s="29"/>
      <c r="M134" s="29"/>
      <c r="U134" s="31"/>
      <c r="V134" s="27"/>
      <c r="W134" s="27"/>
      <c r="X134" s="27"/>
      <c r="Y134" s="27"/>
      <c r="Z134" s="27"/>
      <c r="AA134" s="17"/>
    </row>
    <row r="135" spans="1:27" ht="15" customHeight="1" x14ac:dyDescent="0.2">
      <c r="A135" s="28"/>
      <c r="B135" s="28"/>
      <c r="C135" s="25"/>
      <c r="D135" s="25"/>
      <c r="E135" s="25"/>
      <c r="F135" s="25"/>
      <c r="G135" s="25"/>
      <c r="H135" s="25"/>
      <c r="I135" s="25"/>
      <c r="J135" s="29"/>
      <c r="K135" s="29"/>
      <c r="L135" s="29"/>
      <c r="M135" s="29"/>
      <c r="U135" s="31"/>
      <c r="V135" s="27"/>
      <c r="W135" s="27"/>
      <c r="X135" s="27"/>
      <c r="Y135" s="27"/>
      <c r="Z135" s="27"/>
      <c r="AA135" s="17"/>
    </row>
    <row r="136" spans="1:27" ht="15" customHeight="1" x14ac:dyDescent="0.2">
      <c r="A136" s="28"/>
      <c r="B136" s="28"/>
      <c r="C136" s="25"/>
      <c r="D136" s="25"/>
      <c r="E136" s="25"/>
      <c r="F136" s="25"/>
      <c r="G136" s="25"/>
      <c r="H136" s="25"/>
      <c r="I136" s="25"/>
      <c r="J136" s="29"/>
      <c r="K136" s="29"/>
      <c r="L136" s="29"/>
      <c r="M136" s="29"/>
      <c r="U136" s="31"/>
      <c r="V136" s="27"/>
      <c r="W136" s="27"/>
      <c r="X136" s="27"/>
      <c r="Y136" s="27"/>
      <c r="Z136" s="27"/>
      <c r="AA136" s="17"/>
    </row>
    <row r="137" spans="1:27" ht="15" customHeight="1" x14ac:dyDescent="0.2">
      <c r="A137" s="28"/>
      <c r="B137" s="28"/>
      <c r="C137" s="25"/>
      <c r="D137" s="25"/>
      <c r="E137" s="25"/>
      <c r="F137" s="25"/>
      <c r="G137" s="25"/>
      <c r="H137" s="25"/>
      <c r="I137" s="25"/>
      <c r="J137" s="29"/>
      <c r="K137" s="29"/>
      <c r="L137" s="29"/>
      <c r="M137" s="29"/>
      <c r="U137" s="31"/>
      <c r="V137" s="27"/>
      <c r="W137" s="27"/>
      <c r="X137" s="27"/>
      <c r="Y137" s="27"/>
      <c r="Z137" s="27"/>
      <c r="AA137" s="17"/>
    </row>
    <row r="138" spans="1:27" ht="15" customHeight="1" x14ac:dyDescent="0.2">
      <c r="A138" s="28"/>
      <c r="B138" s="28"/>
      <c r="C138" s="25"/>
      <c r="D138" s="25"/>
      <c r="E138" s="25"/>
      <c r="F138" s="25"/>
      <c r="G138" s="25"/>
      <c r="H138" s="25"/>
      <c r="I138" s="25"/>
      <c r="J138" s="29"/>
      <c r="K138" s="29"/>
      <c r="L138" s="29"/>
      <c r="M138" s="29"/>
      <c r="U138" s="31"/>
      <c r="V138" s="27"/>
      <c r="W138" s="27"/>
      <c r="X138" s="27"/>
      <c r="Y138" s="27"/>
      <c r="Z138" s="27"/>
      <c r="AA138" s="17"/>
    </row>
    <row r="139" spans="1:27" ht="15" customHeight="1" x14ac:dyDescent="0.2">
      <c r="A139" s="28"/>
      <c r="B139" s="28"/>
      <c r="C139" s="25"/>
      <c r="D139" s="25"/>
      <c r="E139" s="25"/>
      <c r="F139" s="25"/>
      <c r="G139" s="25"/>
      <c r="H139" s="25"/>
      <c r="I139" s="25"/>
      <c r="J139" s="29"/>
      <c r="K139" s="29"/>
      <c r="L139" s="29"/>
      <c r="M139" s="29"/>
      <c r="U139" s="31"/>
      <c r="V139" s="27"/>
      <c r="W139" s="27"/>
      <c r="X139" s="27"/>
      <c r="Y139" s="27"/>
      <c r="Z139" s="27"/>
      <c r="AA139" s="17"/>
    </row>
    <row r="140" spans="1:27" ht="15" customHeight="1" x14ac:dyDescent="0.2">
      <c r="A140" s="28"/>
      <c r="B140" s="28"/>
      <c r="C140" s="25"/>
      <c r="D140" s="25"/>
      <c r="E140" s="25"/>
      <c r="F140" s="25"/>
      <c r="G140" s="25"/>
      <c r="H140" s="25"/>
      <c r="I140" s="25"/>
      <c r="J140" s="29"/>
      <c r="K140" s="29"/>
      <c r="L140" s="29"/>
      <c r="M140" s="29"/>
      <c r="U140" s="31"/>
      <c r="V140" s="27"/>
      <c r="W140" s="27"/>
      <c r="X140" s="27"/>
      <c r="Y140" s="27"/>
      <c r="Z140" s="27"/>
      <c r="AA140" s="17"/>
    </row>
    <row r="141" spans="1:27" ht="15" customHeight="1" x14ac:dyDescent="0.2">
      <c r="A141" s="28"/>
      <c r="B141" s="28"/>
      <c r="C141" s="25"/>
      <c r="D141" s="25"/>
      <c r="E141" s="25"/>
      <c r="F141" s="25"/>
      <c r="G141" s="25"/>
      <c r="H141" s="25"/>
      <c r="I141" s="25"/>
      <c r="J141" s="29"/>
      <c r="K141" s="29"/>
      <c r="L141" s="29"/>
      <c r="M141" s="29"/>
      <c r="U141" s="31"/>
      <c r="V141" s="27"/>
      <c r="W141" s="27"/>
      <c r="X141" s="27"/>
      <c r="Y141" s="27"/>
      <c r="Z141" s="27"/>
      <c r="AA141" s="17"/>
    </row>
    <row r="142" spans="1:27" ht="15" customHeight="1" x14ac:dyDescent="0.2">
      <c r="A142" s="28"/>
      <c r="B142" s="28"/>
      <c r="C142" s="25"/>
      <c r="D142" s="25"/>
      <c r="E142" s="25"/>
      <c r="F142" s="25"/>
      <c r="G142" s="25"/>
      <c r="H142" s="25"/>
      <c r="I142" s="25"/>
      <c r="J142" s="29"/>
      <c r="K142" s="29"/>
      <c r="L142" s="29"/>
      <c r="M142" s="29"/>
      <c r="U142" s="31"/>
      <c r="V142" s="27"/>
      <c r="W142" s="27"/>
      <c r="X142" s="27"/>
      <c r="Y142" s="27"/>
      <c r="Z142" s="27"/>
      <c r="AA142" s="17"/>
    </row>
    <row r="143" spans="1:27" ht="15" customHeight="1" x14ac:dyDescent="0.2">
      <c r="A143" s="28"/>
      <c r="B143" s="28"/>
      <c r="C143" s="25"/>
      <c r="D143" s="25"/>
      <c r="E143" s="25"/>
      <c r="F143" s="25"/>
      <c r="G143" s="25"/>
      <c r="H143" s="25"/>
      <c r="I143" s="25"/>
      <c r="J143" s="29"/>
      <c r="K143" s="29"/>
      <c r="L143" s="29"/>
      <c r="M143" s="29"/>
      <c r="U143" s="31"/>
      <c r="V143" s="27"/>
      <c r="W143" s="27"/>
      <c r="X143" s="27"/>
      <c r="Y143" s="27"/>
      <c r="Z143" s="27"/>
      <c r="AA143" s="17"/>
    </row>
    <row r="144" spans="1:27" ht="15" customHeight="1" x14ac:dyDescent="0.25">
      <c r="A144" s="7"/>
      <c r="B144" s="7"/>
      <c r="C144" s="7"/>
      <c r="D144" s="7"/>
      <c r="E144" s="7"/>
      <c r="F144" s="7"/>
      <c r="G144" s="25"/>
      <c r="H144" s="7"/>
      <c r="I144" s="25"/>
      <c r="J144" s="29"/>
      <c r="K144" s="29"/>
      <c r="L144" s="29"/>
      <c r="M144" s="29"/>
      <c r="U144" s="31"/>
      <c r="V144" s="27"/>
      <c r="W144" s="27"/>
      <c r="X144" s="27"/>
      <c r="Y144" s="27"/>
      <c r="Z144" s="27"/>
      <c r="AA144" s="17"/>
    </row>
    <row r="145" spans="1:27" ht="15" customHeight="1" x14ac:dyDescent="0.25">
      <c r="A145" s="7"/>
      <c r="B145" s="7"/>
      <c r="C145" s="7"/>
      <c r="D145" s="7"/>
      <c r="E145" s="7"/>
      <c r="F145" s="7"/>
      <c r="G145" s="25"/>
      <c r="H145" s="7"/>
      <c r="I145" s="25"/>
      <c r="J145" s="29"/>
      <c r="K145" s="29"/>
      <c r="L145" s="29"/>
      <c r="M145" s="29"/>
      <c r="U145" s="31"/>
      <c r="V145" s="27"/>
      <c r="W145" s="27"/>
      <c r="X145" s="27"/>
      <c r="Y145" s="27"/>
      <c r="Z145" s="27"/>
      <c r="AA145" s="17"/>
    </row>
    <row r="146" spans="1:27" ht="15" customHeight="1" x14ac:dyDescent="0.25">
      <c r="A146" s="7"/>
      <c r="B146" s="7"/>
      <c r="C146" s="7"/>
      <c r="D146" s="7"/>
      <c r="E146" s="7"/>
      <c r="F146" s="7"/>
      <c r="G146" s="25"/>
      <c r="H146" s="7"/>
      <c r="I146" s="25"/>
      <c r="J146" s="29"/>
      <c r="K146" s="29"/>
      <c r="L146" s="29"/>
      <c r="M146" s="29"/>
      <c r="U146" s="31"/>
      <c r="V146" s="27"/>
      <c r="W146" s="27"/>
      <c r="X146" s="27"/>
      <c r="Y146" s="27"/>
      <c r="Z146" s="27"/>
      <c r="AA146" s="17"/>
    </row>
    <row r="147" spans="1:27" ht="15" customHeight="1" x14ac:dyDescent="0.25">
      <c r="A147" s="7"/>
      <c r="B147" s="7"/>
      <c r="C147" s="7"/>
      <c r="D147" s="7"/>
      <c r="E147" s="7"/>
      <c r="F147" s="7"/>
      <c r="G147" s="25"/>
      <c r="H147" s="7"/>
      <c r="I147" s="25"/>
      <c r="J147" s="29"/>
      <c r="K147" s="29"/>
      <c r="L147" s="29"/>
      <c r="M147" s="29"/>
      <c r="U147" s="31"/>
      <c r="V147" s="27"/>
      <c r="W147" s="27"/>
      <c r="X147" s="27"/>
      <c r="Y147" s="27"/>
      <c r="Z147" s="27"/>
      <c r="AA147" s="17"/>
    </row>
    <row r="148" spans="1:27" ht="15" customHeight="1" x14ac:dyDescent="0.25">
      <c r="A148" s="7"/>
      <c r="B148" s="7"/>
      <c r="C148" s="7"/>
      <c r="D148" s="7"/>
      <c r="E148" s="7"/>
      <c r="F148" s="7"/>
      <c r="G148" s="25"/>
      <c r="H148" s="7"/>
      <c r="I148" s="25"/>
      <c r="J148" s="29"/>
      <c r="K148" s="29"/>
      <c r="L148" s="29"/>
      <c r="M148" s="29"/>
      <c r="U148" s="31"/>
      <c r="V148" s="27"/>
      <c r="W148" s="27"/>
      <c r="X148" s="27"/>
      <c r="Y148" s="27"/>
      <c r="Z148" s="27"/>
      <c r="AA148" s="17"/>
    </row>
    <row r="149" spans="1:27" ht="15" customHeight="1" x14ac:dyDescent="0.25">
      <c r="A149" s="7"/>
      <c r="B149" s="7"/>
      <c r="C149" s="7"/>
      <c r="D149" s="7"/>
      <c r="E149" s="7"/>
      <c r="F149" s="7"/>
      <c r="G149" s="25"/>
      <c r="H149" s="7"/>
      <c r="I149" s="25"/>
      <c r="J149" s="29"/>
      <c r="K149" s="29"/>
      <c r="L149" s="29"/>
      <c r="M149" s="29"/>
      <c r="U149" s="31"/>
      <c r="V149" s="27"/>
      <c r="W149" s="27"/>
      <c r="X149" s="27"/>
      <c r="Y149" s="27"/>
      <c r="Z149" s="27"/>
      <c r="AA149" s="17"/>
    </row>
    <row r="150" spans="1:27" ht="15" customHeight="1" x14ac:dyDescent="0.25">
      <c r="A150" s="7"/>
      <c r="B150" s="7"/>
      <c r="C150" s="7"/>
      <c r="D150" s="7"/>
      <c r="E150" s="7"/>
      <c r="F150" s="7"/>
      <c r="G150" s="25"/>
      <c r="H150" s="7"/>
      <c r="I150" s="25"/>
      <c r="J150" s="29"/>
      <c r="K150" s="29"/>
      <c r="L150" s="29"/>
      <c r="M150" s="29"/>
      <c r="U150" s="31"/>
      <c r="V150" s="27"/>
      <c r="W150" s="27"/>
      <c r="X150" s="27"/>
      <c r="Y150" s="27"/>
      <c r="Z150" s="27"/>
      <c r="AA150" s="17"/>
    </row>
    <row r="151" spans="1:27" ht="15" customHeight="1" x14ac:dyDescent="0.25">
      <c r="A151" s="7"/>
      <c r="B151" s="7"/>
      <c r="C151" s="7"/>
      <c r="D151" s="7"/>
      <c r="E151" s="7"/>
      <c r="F151" s="7"/>
      <c r="G151" s="25"/>
      <c r="H151" s="7"/>
      <c r="I151" s="25"/>
      <c r="J151" s="29"/>
      <c r="K151" s="29"/>
      <c r="L151" s="29"/>
      <c r="M151" s="29"/>
      <c r="U151" s="31"/>
      <c r="V151" s="27"/>
      <c r="W151" s="27"/>
      <c r="X151" s="27"/>
      <c r="Y151" s="27"/>
      <c r="Z151" s="27"/>
      <c r="AA151" s="17"/>
    </row>
    <row r="152" spans="1:27" ht="15" customHeight="1" x14ac:dyDescent="0.25">
      <c r="A152" s="7"/>
      <c r="B152" s="7"/>
      <c r="C152" s="7"/>
      <c r="D152" s="7"/>
      <c r="E152" s="7"/>
      <c r="F152" s="7"/>
      <c r="G152" s="25"/>
      <c r="H152" s="7"/>
      <c r="I152" s="25"/>
      <c r="J152" s="29"/>
      <c r="K152" s="29"/>
      <c r="L152" s="29"/>
      <c r="M152" s="29"/>
      <c r="U152" s="31"/>
      <c r="V152" s="27"/>
      <c r="W152" s="27"/>
      <c r="X152" s="27"/>
      <c r="Y152" s="27"/>
      <c r="Z152" s="27"/>
      <c r="AA152" s="17"/>
    </row>
    <row r="153" spans="1:27" x14ac:dyDescent="0.2">
      <c r="U153" s="31"/>
      <c r="V153" s="27"/>
      <c r="W153" s="27"/>
      <c r="X153" s="27"/>
      <c r="Y153" s="27"/>
      <c r="Z153" s="27"/>
      <c r="AA153" s="17"/>
    </row>
    <row r="154" spans="1:27" x14ac:dyDescent="0.2">
      <c r="U154" s="31"/>
      <c r="V154" s="27"/>
      <c r="W154" s="27"/>
      <c r="X154" s="27"/>
      <c r="Y154" s="27"/>
      <c r="Z154" s="27"/>
      <c r="AA154" s="17"/>
    </row>
    <row r="155" spans="1:27" x14ac:dyDescent="0.2">
      <c r="U155" s="31"/>
      <c r="V155" s="27"/>
      <c r="W155" s="27"/>
      <c r="X155" s="27"/>
      <c r="Y155" s="27"/>
      <c r="Z155" s="27"/>
      <c r="AA155" s="17"/>
    </row>
    <row r="156" spans="1:27" x14ac:dyDescent="0.2">
      <c r="U156" s="31"/>
      <c r="V156" s="27"/>
      <c r="W156" s="27"/>
      <c r="X156" s="27"/>
      <c r="Y156" s="27"/>
      <c r="Z156" s="27"/>
      <c r="AA156" s="17"/>
    </row>
    <row r="157" spans="1:27" x14ac:dyDescent="0.2">
      <c r="U157" s="31"/>
      <c r="V157" s="27"/>
      <c r="W157" s="27"/>
      <c r="X157" s="27"/>
      <c r="Y157" s="27"/>
      <c r="Z157" s="27"/>
      <c r="AA157" s="17"/>
    </row>
    <row r="158" spans="1:27" x14ac:dyDescent="0.2">
      <c r="U158" s="31"/>
      <c r="V158" s="27"/>
      <c r="W158" s="27"/>
      <c r="X158" s="27"/>
      <c r="Y158" s="27"/>
      <c r="Z158" s="27"/>
      <c r="AA158" s="17"/>
    </row>
    <row r="159" spans="1:27" x14ac:dyDescent="0.2">
      <c r="U159" s="31"/>
      <c r="V159" s="27"/>
      <c r="W159" s="27"/>
      <c r="X159" s="27"/>
      <c r="Y159" s="27"/>
      <c r="Z159" s="27"/>
      <c r="AA159" s="17"/>
    </row>
    <row r="160" spans="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278"/>
  <sheetViews>
    <sheetView topLeftCell="L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25.25" style="21" customWidth="1"/>
    <col min="5" max="5" width="22.7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4" style="21" customWidth="1"/>
    <col min="16" max="16" width="19" style="21" customWidth="1"/>
    <col min="17" max="17" width="13.37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3060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1478</v>
      </c>
      <c r="B2" s="28">
        <v>470</v>
      </c>
      <c r="C2" s="25">
        <v>6.57</v>
      </c>
      <c r="D2" s="25">
        <v>267.7</v>
      </c>
      <c r="E2" s="25">
        <v>211.57</v>
      </c>
      <c r="F2" s="25">
        <f t="shared" ref="F2:F33" si="0">($A$68-A2)/(ROW($A$68)-ROW(A2))</f>
        <v>23.969696969696969</v>
      </c>
      <c r="G2" s="25">
        <v>0</v>
      </c>
      <c r="H2" s="25">
        <f t="shared" ref="H2:H33" si="1">($A$68-B2)/(ROW($A$68)-ROW(B2))</f>
        <v>39.242424242424242</v>
      </c>
      <c r="I2" s="25">
        <v>0</v>
      </c>
      <c r="J2" s="29"/>
      <c r="K2" s="29"/>
      <c r="L2" s="29"/>
      <c r="M2" s="29">
        <f t="shared" ref="M2:M33" ca="1" si="2">IF(RAND()&lt;0.5,0,1)</f>
        <v>1</v>
      </c>
      <c r="N2" s="8" t="s">
        <v>38</v>
      </c>
      <c r="O2" s="30">
        <v>0.02</v>
      </c>
      <c r="P2" s="6" t="s">
        <v>39</v>
      </c>
      <c r="Q2" s="7">
        <f>LARGE(A:A,2)</f>
        <v>3051</v>
      </c>
      <c r="T2" s="20">
        <v>0</v>
      </c>
      <c r="U2" s="31">
        <f t="shared" ref="U2:U33" si="3">T2-B2</f>
        <v>-470</v>
      </c>
      <c r="V2" s="27">
        <f t="shared" ref="V2:V33" si="4">ROUND(U2,0)</f>
        <v>-470</v>
      </c>
      <c r="W2" s="27">
        <v>4766</v>
      </c>
      <c r="X2" s="27">
        <f t="shared" ref="X2:X33" si="5">B2/$W$2*$W$3</f>
        <v>516.64498531263109</v>
      </c>
      <c r="Y2" s="27">
        <f t="shared" ref="Y2:Y33" si="6">X2-B2</f>
        <v>46.644985312631093</v>
      </c>
      <c r="Z2" s="27">
        <f t="shared" ref="Z2:Z33" si="7">ROUND(Y2,0)</f>
        <v>47</v>
      </c>
      <c r="AA2" s="17">
        <f t="shared" ref="AA2:AA33" si="8">IF(V2&gt;=0,V2,Z2)</f>
        <v>47</v>
      </c>
      <c r="AB2" s="24">
        <f t="shared" ref="AB2:AB33" si="9">B2+AA2</f>
        <v>517</v>
      </c>
    </row>
    <row r="3" spans="1:28" ht="15" customHeight="1" x14ac:dyDescent="0.25">
      <c r="A3" s="28">
        <v>1478</v>
      </c>
      <c r="B3" s="28">
        <v>470</v>
      </c>
      <c r="C3" s="25">
        <v>6.57</v>
      </c>
      <c r="D3" s="25">
        <v>267.83999999999997</v>
      </c>
      <c r="E3" s="25">
        <v>211.57</v>
      </c>
      <c r="F3" s="25">
        <f t="shared" si="0"/>
        <v>24.338461538461537</v>
      </c>
      <c r="G3" s="25">
        <v>0</v>
      </c>
      <c r="H3" s="25">
        <f t="shared" si="1"/>
        <v>39.846153846153847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112</v>
      </c>
      <c r="P3" s="6" t="s">
        <v>41</v>
      </c>
      <c r="Q3" s="7">
        <f>LARGE(A:A,3)</f>
        <v>3040</v>
      </c>
      <c r="T3" s="20">
        <v>0</v>
      </c>
      <c r="U3" s="31">
        <f t="shared" si="3"/>
        <v>-470</v>
      </c>
      <c r="V3" s="27">
        <f t="shared" si="4"/>
        <v>-470</v>
      </c>
      <c r="W3" s="27">
        <v>5239</v>
      </c>
      <c r="X3" s="27">
        <f t="shared" si="5"/>
        <v>516.64498531263109</v>
      </c>
      <c r="Y3" s="27">
        <f t="shared" si="6"/>
        <v>46.644985312631093</v>
      </c>
      <c r="Z3" s="27">
        <f t="shared" si="7"/>
        <v>47</v>
      </c>
      <c r="AA3" s="17">
        <f t="shared" si="8"/>
        <v>47</v>
      </c>
      <c r="AB3" s="24">
        <f t="shared" si="9"/>
        <v>517</v>
      </c>
    </row>
    <row r="4" spans="1:28" ht="15" customHeight="1" x14ac:dyDescent="0.25">
      <c r="A4" s="28">
        <v>1478</v>
      </c>
      <c r="B4" s="28">
        <v>470</v>
      </c>
      <c r="C4" s="25">
        <v>6.57</v>
      </c>
      <c r="D4" s="25">
        <v>267.98</v>
      </c>
      <c r="E4" s="25">
        <v>211.57</v>
      </c>
      <c r="F4" s="25">
        <f t="shared" si="0"/>
        <v>24.71875</v>
      </c>
      <c r="G4" s="25">
        <v>0</v>
      </c>
      <c r="H4" s="25">
        <f t="shared" si="1"/>
        <v>40.46875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1</v>
      </c>
      <c r="N4" s="9" t="s">
        <v>42</v>
      </c>
      <c r="O4" s="32">
        <f>MAX(A:A)</f>
        <v>3060</v>
      </c>
      <c r="P4" s="6" t="s">
        <v>43</v>
      </c>
      <c r="Q4" s="7">
        <f>LARGE(B:B,1)</f>
        <v>1610</v>
      </c>
      <c r="T4" s="20">
        <v>0</v>
      </c>
      <c r="U4" s="31">
        <f t="shared" si="3"/>
        <v>-470</v>
      </c>
      <c r="V4" s="27">
        <f t="shared" si="4"/>
        <v>-470</v>
      </c>
      <c r="W4" s="27"/>
      <c r="X4" s="27">
        <f t="shared" si="5"/>
        <v>516.64498531263109</v>
      </c>
      <c r="Y4" s="27">
        <f t="shared" si="6"/>
        <v>46.644985312631093</v>
      </c>
      <c r="Z4" s="27">
        <f t="shared" si="7"/>
        <v>47</v>
      </c>
      <c r="AA4" s="17">
        <f t="shared" si="8"/>
        <v>47</v>
      </c>
      <c r="AB4" s="24">
        <f t="shared" si="9"/>
        <v>517</v>
      </c>
    </row>
    <row r="5" spans="1:28" ht="15" customHeight="1" x14ac:dyDescent="0.25">
      <c r="A5" s="28">
        <v>1478</v>
      </c>
      <c r="B5" s="28">
        <v>470</v>
      </c>
      <c r="C5" s="25">
        <v>6.57</v>
      </c>
      <c r="D5" s="25">
        <v>268.11</v>
      </c>
      <c r="E5" s="25">
        <v>211.57</v>
      </c>
      <c r="F5" s="25">
        <f t="shared" si="0"/>
        <v>25.111111111111111</v>
      </c>
      <c r="G5" s="25">
        <v>0</v>
      </c>
      <c r="H5" s="25">
        <f t="shared" si="1"/>
        <v>41.111111111111114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0</v>
      </c>
      <c r="N5" s="9" t="s">
        <v>44</v>
      </c>
      <c r="O5" s="33">
        <v>1.44</v>
      </c>
      <c r="P5" s="6" t="s">
        <v>45</v>
      </c>
      <c r="Q5" s="7">
        <f>LARGE(B:B,2)</f>
        <v>1610</v>
      </c>
      <c r="T5" s="20">
        <v>0</v>
      </c>
      <c r="U5" s="31">
        <f t="shared" si="3"/>
        <v>-470</v>
      </c>
      <c r="V5" s="27">
        <f t="shared" si="4"/>
        <v>-470</v>
      </c>
      <c r="W5" s="27"/>
      <c r="X5" s="27">
        <f t="shared" si="5"/>
        <v>516.64498531263109</v>
      </c>
      <c r="Y5" s="27">
        <f t="shared" si="6"/>
        <v>46.644985312631093</v>
      </c>
      <c r="Z5" s="27">
        <f t="shared" si="7"/>
        <v>47</v>
      </c>
      <c r="AA5" s="17">
        <f t="shared" si="8"/>
        <v>47</v>
      </c>
      <c r="AB5" s="24">
        <f t="shared" si="9"/>
        <v>517</v>
      </c>
    </row>
    <row r="6" spans="1:28" ht="15" customHeight="1" x14ac:dyDescent="0.25">
      <c r="A6" s="28">
        <v>1640</v>
      </c>
      <c r="B6" s="28">
        <v>660</v>
      </c>
      <c r="C6" s="25">
        <v>7.29</v>
      </c>
      <c r="D6" s="25">
        <v>268.24</v>
      </c>
      <c r="E6" s="25">
        <v>211.82</v>
      </c>
      <c r="F6" s="25">
        <f t="shared" si="0"/>
        <v>22.903225806451612</v>
      </c>
      <c r="G6" s="25">
        <v>0</v>
      </c>
      <c r="H6" s="25">
        <f t="shared" si="1"/>
        <v>38.70967741935484</v>
      </c>
      <c r="I6" s="25">
        <v>0</v>
      </c>
      <c r="J6" s="29">
        <f t="shared" si="10"/>
        <v>0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2.76</v>
      </c>
      <c r="P6" s="6" t="s">
        <v>47</v>
      </c>
      <c r="Q6" s="7">
        <f>LARGE(B:B,3)</f>
        <v>1610</v>
      </c>
      <c r="T6" s="20">
        <v>0</v>
      </c>
      <c r="U6" s="31">
        <f t="shared" si="3"/>
        <v>-660</v>
      </c>
      <c r="V6" s="27">
        <f t="shared" si="4"/>
        <v>-660</v>
      </c>
      <c r="W6" s="27"/>
      <c r="X6" s="27">
        <f t="shared" si="5"/>
        <v>725.5014687368863</v>
      </c>
      <c r="Y6" s="27">
        <f t="shared" si="6"/>
        <v>65.501468736886295</v>
      </c>
      <c r="Z6" s="27">
        <f t="shared" si="7"/>
        <v>66</v>
      </c>
      <c r="AA6" s="17">
        <f t="shared" si="8"/>
        <v>66</v>
      </c>
      <c r="AB6" s="24">
        <f t="shared" si="9"/>
        <v>726</v>
      </c>
    </row>
    <row r="7" spans="1:28" ht="15" customHeight="1" x14ac:dyDescent="0.25">
      <c r="A7" s="28">
        <v>1802</v>
      </c>
      <c r="B7" s="28">
        <v>660</v>
      </c>
      <c r="C7" s="25">
        <v>8.01</v>
      </c>
      <c r="D7" s="25">
        <v>268.38</v>
      </c>
      <c r="E7" s="25">
        <v>211.82</v>
      </c>
      <c r="F7" s="25">
        <f t="shared" si="0"/>
        <v>20.622950819672131</v>
      </c>
      <c r="G7" s="25">
        <v>0</v>
      </c>
      <c r="H7" s="25">
        <f t="shared" si="1"/>
        <v>39.344262295081968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0</v>
      </c>
      <c r="N7" s="9" t="s">
        <v>48</v>
      </c>
      <c r="O7" s="33">
        <v>3.46</v>
      </c>
      <c r="P7" s="7"/>
      <c r="Q7" s="7"/>
      <c r="T7" s="20">
        <v>0</v>
      </c>
      <c r="U7" s="31">
        <f t="shared" si="3"/>
        <v>-660</v>
      </c>
      <c r="V7" s="27">
        <f t="shared" si="4"/>
        <v>-660</v>
      </c>
      <c r="W7" s="27"/>
      <c r="X7" s="27">
        <f t="shared" si="5"/>
        <v>725.5014687368863</v>
      </c>
      <c r="Y7" s="27">
        <f t="shared" si="6"/>
        <v>65.501468736886295</v>
      </c>
      <c r="Z7" s="27">
        <f t="shared" si="7"/>
        <v>66</v>
      </c>
      <c r="AA7" s="17">
        <f t="shared" si="8"/>
        <v>66</v>
      </c>
      <c r="AB7" s="24">
        <f t="shared" si="9"/>
        <v>726</v>
      </c>
    </row>
    <row r="8" spans="1:28" ht="15" customHeight="1" x14ac:dyDescent="0.25">
      <c r="A8" s="28">
        <v>1965</v>
      </c>
      <c r="B8" s="28">
        <v>660</v>
      </c>
      <c r="C8" s="25">
        <v>8.73</v>
      </c>
      <c r="D8" s="25">
        <v>268.55</v>
      </c>
      <c r="E8" s="25">
        <v>211.82</v>
      </c>
      <c r="F8" s="25">
        <f t="shared" si="0"/>
        <v>18.25</v>
      </c>
      <c r="G8" s="25">
        <v>0</v>
      </c>
      <c r="H8" s="25">
        <f t="shared" si="1"/>
        <v>40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-660</v>
      </c>
      <c r="V8" s="27">
        <f t="shared" si="4"/>
        <v>-660</v>
      </c>
      <c r="W8" s="27"/>
      <c r="X8" s="27">
        <f t="shared" si="5"/>
        <v>725.5014687368863</v>
      </c>
      <c r="Y8" s="27">
        <f t="shared" si="6"/>
        <v>65.501468736886295</v>
      </c>
      <c r="Z8" s="27">
        <f t="shared" si="7"/>
        <v>66</v>
      </c>
      <c r="AA8" s="17">
        <f t="shared" si="8"/>
        <v>66</v>
      </c>
      <c r="AB8" s="24">
        <f t="shared" si="9"/>
        <v>726</v>
      </c>
    </row>
    <row r="9" spans="1:28" ht="15" customHeight="1" x14ac:dyDescent="0.25">
      <c r="A9" s="28">
        <v>1923</v>
      </c>
      <c r="B9" s="28">
        <v>660</v>
      </c>
      <c r="C9" s="25">
        <v>8.5500000000000007</v>
      </c>
      <c r="D9" s="25">
        <v>268.70999999999998</v>
      </c>
      <c r="E9" s="25">
        <v>211.82</v>
      </c>
      <c r="F9" s="25">
        <f t="shared" si="0"/>
        <v>19.271186440677965</v>
      </c>
      <c r="G9" s="25">
        <v>0</v>
      </c>
      <c r="H9" s="25">
        <f t="shared" si="1"/>
        <v>40.677966101694913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-660</v>
      </c>
      <c r="V9" s="27">
        <f t="shared" si="4"/>
        <v>-660</v>
      </c>
      <c r="W9" s="27"/>
      <c r="X9" s="27">
        <f t="shared" si="5"/>
        <v>725.5014687368863</v>
      </c>
      <c r="Y9" s="27">
        <f t="shared" si="6"/>
        <v>65.501468736886295</v>
      </c>
      <c r="Z9" s="27">
        <f t="shared" si="7"/>
        <v>66</v>
      </c>
      <c r="AA9" s="17">
        <f t="shared" si="8"/>
        <v>66</v>
      </c>
      <c r="AB9" s="24">
        <f t="shared" si="9"/>
        <v>726</v>
      </c>
    </row>
    <row r="10" spans="1:28" ht="15" customHeight="1" x14ac:dyDescent="0.25">
      <c r="A10" s="28">
        <v>1881</v>
      </c>
      <c r="B10" s="28">
        <v>850</v>
      </c>
      <c r="C10" s="25">
        <v>8.36</v>
      </c>
      <c r="D10" s="25">
        <v>268.85000000000002</v>
      </c>
      <c r="E10" s="25">
        <v>212.05</v>
      </c>
      <c r="F10" s="25">
        <f t="shared" si="0"/>
        <v>20.327586206896552</v>
      </c>
      <c r="G10" s="25">
        <v>0</v>
      </c>
      <c r="H10" s="25">
        <f t="shared" si="1"/>
        <v>38.103448275862071</v>
      </c>
      <c r="I10" s="25">
        <v>0</v>
      </c>
      <c r="J10" s="29">
        <f t="shared" si="10"/>
        <v>0</v>
      </c>
      <c r="K10" s="29">
        <f t="shared" si="11"/>
        <v>1</v>
      </c>
      <c r="L10" s="29">
        <f t="shared" si="12"/>
        <v>1</v>
      </c>
      <c r="M10" s="29">
        <f t="shared" ca="1" si="2"/>
        <v>1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-850</v>
      </c>
      <c r="V10" s="27">
        <f t="shared" si="4"/>
        <v>-850</v>
      </c>
      <c r="W10" s="27"/>
      <c r="X10" s="27">
        <f t="shared" si="5"/>
        <v>934.3579521611415</v>
      </c>
      <c r="Y10" s="27">
        <f t="shared" si="6"/>
        <v>84.357952161141498</v>
      </c>
      <c r="Z10" s="27">
        <f t="shared" si="7"/>
        <v>84</v>
      </c>
      <c r="AA10" s="17">
        <f t="shared" si="8"/>
        <v>84</v>
      </c>
      <c r="AB10" s="24">
        <f t="shared" si="9"/>
        <v>934</v>
      </c>
    </row>
    <row r="11" spans="1:28" ht="15" customHeight="1" x14ac:dyDescent="0.25">
      <c r="A11" s="28">
        <v>1838</v>
      </c>
      <c r="B11" s="28">
        <v>850</v>
      </c>
      <c r="C11" s="25">
        <v>8.17</v>
      </c>
      <c r="D11" s="25">
        <v>268.97000000000003</v>
      </c>
      <c r="E11" s="25">
        <v>212.05</v>
      </c>
      <c r="F11" s="25">
        <f t="shared" si="0"/>
        <v>21.438596491228068</v>
      </c>
      <c r="G11" s="25">
        <v>0</v>
      </c>
      <c r="H11" s="25">
        <f t="shared" si="1"/>
        <v>38.771929824561404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0</v>
      </c>
      <c r="N11" s="9" t="s">
        <v>52</v>
      </c>
      <c r="O11" s="34">
        <v>280</v>
      </c>
      <c r="P11" s="14" t="s">
        <v>53</v>
      </c>
      <c r="Q11" s="7">
        <f>MIN(D:D)</f>
        <v>267.39</v>
      </c>
      <c r="T11" s="20">
        <v>0</v>
      </c>
      <c r="U11" s="31">
        <f t="shared" si="3"/>
        <v>-850</v>
      </c>
      <c r="V11" s="27">
        <f t="shared" si="4"/>
        <v>-850</v>
      </c>
      <c r="W11" s="27"/>
      <c r="X11" s="27">
        <f t="shared" si="5"/>
        <v>934.3579521611415</v>
      </c>
      <c r="Y11" s="27">
        <f t="shared" si="6"/>
        <v>84.357952161141498</v>
      </c>
      <c r="Z11" s="27">
        <f t="shared" si="7"/>
        <v>84</v>
      </c>
      <c r="AA11" s="17">
        <f t="shared" si="8"/>
        <v>84</v>
      </c>
      <c r="AB11" s="24">
        <f t="shared" si="9"/>
        <v>934</v>
      </c>
    </row>
    <row r="12" spans="1:28" ht="15" customHeight="1" x14ac:dyDescent="0.25">
      <c r="A12" s="28">
        <v>1788</v>
      </c>
      <c r="B12" s="28">
        <v>850</v>
      </c>
      <c r="C12" s="25">
        <v>7.95</v>
      </c>
      <c r="D12" s="25">
        <v>269.08</v>
      </c>
      <c r="E12" s="25">
        <v>212.05</v>
      </c>
      <c r="F12" s="25">
        <f t="shared" si="0"/>
        <v>22.714285714285715</v>
      </c>
      <c r="G12" s="25">
        <v>0</v>
      </c>
      <c r="H12" s="25">
        <f t="shared" si="1"/>
        <v>39.464285714285715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267.7</v>
      </c>
      <c r="T12" s="20">
        <v>0</v>
      </c>
      <c r="U12" s="31">
        <f t="shared" si="3"/>
        <v>-850</v>
      </c>
      <c r="V12" s="27">
        <f t="shared" si="4"/>
        <v>-850</v>
      </c>
      <c r="W12" s="27"/>
      <c r="X12" s="27">
        <f t="shared" si="5"/>
        <v>934.3579521611415</v>
      </c>
      <c r="Y12" s="27">
        <f t="shared" si="6"/>
        <v>84.357952161141498</v>
      </c>
      <c r="Z12" s="27">
        <f t="shared" si="7"/>
        <v>84</v>
      </c>
      <c r="AA12" s="17">
        <f t="shared" si="8"/>
        <v>84</v>
      </c>
      <c r="AB12" s="24">
        <f t="shared" si="9"/>
        <v>934</v>
      </c>
    </row>
    <row r="13" spans="1:28" ht="15" customHeight="1" x14ac:dyDescent="0.25">
      <c r="A13" s="28">
        <v>1738</v>
      </c>
      <c r="B13" s="28">
        <v>850</v>
      </c>
      <c r="C13" s="25">
        <v>7.73</v>
      </c>
      <c r="D13" s="25">
        <v>269.19</v>
      </c>
      <c r="E13" s="25">
        <v>212.05</v>
      </c>
      <c r="F13" s="25">
        <f t="shared" si="0"/>
        <v>24.036363636363635</v>
      </c>
      <c r="G13" s="25">
        <v>0</v>
      </c>
      <c r="H13" s="25">
        <f t="shared" si="1"/>
        <v>40.18181818181818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-850</v>
      </c>
      <c r="V13" s="27">
        <f t="shared" si="4"/>
        <v>-850</v>
      </c>
      <c r="W13" s="27"/>
      <c r="X13" s="27">
        <f t="shared" si="5"/>
        <v>934.3579521611415</v>
      </c>
      <c r="Y13" s="27">
        <f t="shared" si="6"/>
        <v>84.357952161141498</v>
      </c>
      <c r="Z13" s="27">
        <f t="shared" si="7"/>
        <v>84</v>
      </c>
      <c r="AA13" s="17">
        <f t="shared" si="8"/>
        <v>84</v>
      </c>
      <c r="AB13" s="24">
        <f t="shared" si="9"/>
        <v>934</v>
      </c>
    </row>
    <row r="14" spans="1:28" ht="15" customHeight="1" x14ac:dyDescent="0.25">
      <c r="A14" s="28">
        <v>1688</v>
      </c>
      <c r="B14" s="28">
        <v>1040</v>
      </c>
      <c r="C14" s="25">
        <v>7.5</v>
      </c>
      <c r="D14" s="25">
        <v>269.26</v>
      </c>
      <c r="E14" s="25">
        <v>212.22</v>
      </c>
      <c r="F14" s="25">
        <f t="shared" si="0"/>
        <v>25.407407407407408</v>
      </c>
      <c r="G14" s="25">
        <v>0</v>
      </c>
      <c r="H14" s="25">
        <f t="shared" si="1"/>
        <v>37.407407407407405</v>
      </c>
      <c r="I14" s="25">
        <v>0</v>
      </c>
      <c r="J14" s="29">
        <f t="shared" si="10"/>
        <v>0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1610</v>
      </c>
      <c r="T14" s="20">
        <v>0</v>
      </c>
      <c r="U14" s="31">
        <f t="shared" si="3"/>
        <v>-1040</v>
      </c>
      <c r="V14" s="27">
        <f t="shared" si="4"/>
        <v>-1040</v>
      </c>
      <c r="W14" s="27"/>
      <c r="X14" s="27">
        <f t="shared" si="5"/>
        <v>1143.2144355853966</v>
      </c>
      <c r="Y14" s="27">
        <f t="shared" si="6"/>
        <v>103.21443558539659</v>
      </c>
      <c r="Z14" s="27">
        <f t="shared" si="7"/>
        <v>103</v>
      </c>
      <c r="AA14" s="17">
        <f t="shared" si="8"/>
        <v>103</v>
      </c>
      <c r="AB14" s="24">
        <f t="shared" si="9"/>
        <v>1143</v>
      </c>
    </row>
    <row r="15" spans="1:28" ht="15" customHeight="1" x14ac:dyDescent="0.25">
      <c r="A15" s="28">
        <v>1593</v>
      </c>
      <c r="B15" s="28">
        <v>1040</v>
      </c>
      <c r="C15" s="25">
        <v>7.08</v>
      </c>
      <c r="D15" s="25">
        <v>269.33</v>
      </c>
      <c r="E15" s="25">
        <v>212.22</v>
      </c>
      <c r="F15" s="25">
        <f t="shared" si="0"/>
        <v>27.679245283018869</v>
      </c>
      <c r="G15" s="25">
        <v>0</v>
      </c>
      <c r="H15" s="25">
        <f t="shared" si="1"/>
        <v>38.113207547169814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112</v>
      </c>
      <c r="P15" s="14" t="s">
        <v>61</v>
      </c>
      <c r="Q15" s="7">
        <f>MAX(D:D)</f>
        <v>271.64</v>
      </c>
      <c r="R15" s="20">
        <f ca="1">TREND(OFFSET('Z-V'!B1,MATCH(Q15,'Z-V'!A:A,1)-1,,2,1),OFFSET('Z-V'!A1,MATCH(Q15,'Z-V'!A:A,1)-1,,2,1),Q15)</f>
        <v>58104.000000000116</v>
      </c>
      <c r="T15" s="20">
        <v>0</v>
      </c>
      <c r="U15" s="31">
        <f t="shared" si="3"/>
        <v>-1040</v>
      </c>
      <c r="V15" s="27">
        <f t="shared" si="4"/>
        <v>-1040</v>
      </c>
      <c r="W15" s="27"/>
      <c r="X15" s="27">
        <f t="shared" si="5"/>
        <v>1143.2144355853966</v>
      </c>
      <c r="Y15" s="27">
        <f t="shared" si="6"/>
        <v>103.21443558539659</v>
      </c>
      <c r="Z15" s="27">
        <f t="shared" si="7"/>
        <v>103</v>
      </c>
      <c r="AA15" s="17">
        <f t="shared" si="8"/>
        <v>103</v>
      </c>
      <c r="AB15" s="24">
        <f t="shared" si="9"/>
        <v>1143</v>
      </c>
    </row>
    <row r="16" spans="1:28" ht="15" customHeight="1" x14ac:dyDescent="0.25">
      <c r="A16" s="28">
        <v>1498</v>
      </c>
      <c r="B16" s="28">
        <v>1040</v>
      </c>
      <c r="C16" s="25">
        <v>6.66</v>
      </c>
      <c r="D16" s="25">
        <v>269.38</v>
      </c>
      <c r="E16" s="25">
        <v>212.22</v>
      </c>
      <c r="F16" s="25">
        <f t="shared" si="0"/>
        <v>30.03846153846154</v>
      </c>
      <c r="G16" s="25">
        <v>0</v>
      </c>
      <c r="H16" s="25">
        <f t="shared" si="1"/>
        <v>38.846153846153847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1</v>
      </c>
      <c r="N16" s="9" t="s">
        <v>62</v>
      </c>
      <c r="O16" s="36">
        <f>MAX(C:C)</f>
        <v>13.6</v>
      </c>
      <c r="P16" s="14" t="s">
        <v>63</v>
      </c>
      <c r="Q16" s="35">
        <f>D2</f>
        <v>267.7</v>
      </c>
      <c r="R16" s="20">
        <f ca="1">TREND(OFFSET('Z-V'!B1,MATCH(Q16,'Z-V'!A:A,1)-1,,2,1),OFFSET('Z-V'!A1,MATCH(Q16,'Z-V'!A:A,1)-1,,2,1),Q16)</f>
        <v>45820</v>
      </c>
      <c r="T16" s="20">
        <v>0</v>
      </c>
      <c r="U16" s="31">
        <f t="shared" si="3"/>
        <v>-1040</v>
      </c>
      <c r="V16" s="27">
        <f t="shared" si="4"/>
        <v>-1040</v>
      </c>
      <c r="W16" s="27"/>
      <c r="X16" s="27">
        <f t="shared" si="5"/>
        <v>1143.2144355853966</v>
      </c>
      <c r="Y16" s="27">
        <f t="shared" si="6"/>
        <v>103.21443558539659</v>
      </c>
      <c r="Z16" s="27">
        <f t="shared" si="7"/>
        <v>103</v>
      </c>
      <c r="AA16" s="17">
        <f t="shared" si="8"/>
        <v>103</v>
      </c>
      <c r="AB16" s="24">
        <f t="shared" si="9"/>
        <v>1143</v>
      </c>
    </row>
    <row r="17" spans="1:28" ht="15" customHeight="1" x14ac:dyDescent="0.25">
      <c r="A17" s="28">
        <v>1402</v>
      </c>
      <c r="B17" s="28">
        <v>1040</v>
      </c>
      <c r="C17" s="25">
        <v>6.23</v>
      </c>
      <c r="D17" s="25">
        <v>269.42</v>
      </c>
      <c r="E17" s="25">
        <v>212.22</v>
      </c>
      <c r="F17" s="25">
        <f t="shared" si="0"/>
        <v>32.509803921568626</v>
      </c>
      <c r="G17" s="25">
        <v>0</v>
      </c>
      <c r="H17" s="25">
        <f t="shared" si="1"/>
        <v>39.607843137254903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1</v>
      </c>
      <c r="N17" s="9" t="s">
        <v>64</v>
      </c>
      <c r="O17" s="12">
        <v>1000</v>
      </c>
      <c r="P17" s="14" t="s">
        <v>65</v>
      </c>
      <c r="Q17" s="7">
        <f>INDEX(D:D, COUNTA(D:D))</f>
        <v>270.77999999999997</v>
      </c>
      <c r="T17" s="20">
        <v>0</v>
      </c>
      <c r="U17" s="31">
        <f t="shared" si="3"/>
        <v>-1040</v>
      </c>
      <c r="V17" s="27">
        <f t="shared" si="4"/>
        <v>-1040</v>
      </c>
      <c r="W17" s="27"/>
      <c r="X17" s="27">
        <f t="shared" si="5"/>
        <v>1143.2144355853966</v>
      </c>
      <c r="Y17" s="27">
        <f t="shared" si="6"/>
        <v>103.21443558539659</v>
      </c>
      <c r="Z17" s="27">
        <f t="shared" si="7"/>
        <v>103</v>
      </c>
      <c r="AA17" s="17">
        <f t="shared" si="8"/>
        <v>103</v>
      </c>
      <c r="AB17" s="24">
        <f t="shared" si="9"/>
        <v>1143</v>
      </c>
    </row>
    <row r="18" spans="1:28" ht="15" customHeight="1" x14ac:dyDescent="0.2">
      <c r="A18" s="28">
        <v>1353</v>
      </c>
      <c r="B18" s="28">
        <v>1230</v>
      </c>
      <c r="C18" s="25">
        <v>6.01</v>
      </c>
      <c r="D18" s="25">
        <v>269.44</v>
      </c>
      <c r="E18" s="25">
        <v>212.33</v>
      </c>
      <c r="F18" s="25">
        <f t="shared" si="0"/>
        <v>34.14</v>
      </c>
      <c r="G18" s="25">
        <v>0</v>
      </c>
      <c r="H18" s="25">
        <f t="shared" si="1"/>
        <v>36.6</v>
      </c>
      <c r="I18" s="25">
        <v>0</v>
      </c>
      <c r="J18" s="29">
        <f t="shared" si="10"/>
        <v>0</v>
      </c>
      <c r="K18" s="29">
        <f t="shared" si="11"/>
        <v>1</v>
      </c>
      <c r="L18" s="29">
        <f t="shared" si="12"/>
        <v>1</v>
      </c>
      <c r="M18" s="29">
        <f t="shared" ca="1" si="2"/>
        <v>1</v>
      </c>
      <c r="N18" s="9" t="s">
        <v>66</v>
      </c>
      <c r="O18" s="9">
        <f>MAX(B:B)</f>
        <v>1610</v>
      </c>
      <c r="R18" s="20"/>
      <c r="S18" s="20"/>
      <c r="T18" s="20">
        <v>0</v>
      </c>
      <c r="U18" s="31">
        <f t="shared" si="3"/>
        <v>-1230</v>
      </c>
      <c r="V18" s="27">
        <f t="shared" si="4"/>
        <v>-1230</v>
      </c>
      <c r="W18" s="27"/>
      <c r="X18" s="27">
        <f t="shared" si="5"/>
        <v>1352.0709190096516</v>
      </c>
      <c r="Y18" s="27">
        <f t="shared" si="6"/>
        <v>122.07091900965156</v>
      </c>
      <c r="Z18" s="27">
        <f t="shared" si="7"/>
        <v>122</v>
      </c>
      <c r="AA18" s="17">
        <f t="shared" si="8"/>
        <v>122</v>
      </c>
      <c r="AB18" s="24">
        <f t="shared" si="9"/>
        <v>1352</v>
      </c>
    </row>
    <row r="19" spans="1:28" ht="15" customHeight="1" x14ac:dyDescent="0.25">
      <c r="A19" s="28">
        <v>1304</v>
      </c>
      <c r="B19" s="28">
        <v>1230</v>
      </c>
      <c r="C19" s="25">
        <v>5.79</v>
      </c>
      <c r="D19" s="25">
        <v>269.44</v>
      </c>
      <c r="E19" s="25">
        <v>212.33</v>
      </c>
      <c r="F19" s="25">
        <f t="shared" si="0"/>
        <v>35.836734693877553</v>
      </c>
      <c r="G19" s="25">
        <v>0</v>
      </c>
      <c r="H19" s="25">
        <f t="shared" si="1"/>
        <v>37.346938775510203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1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0.80307049782826601</v>
      </c>
      <c r="R19" s="37">
        <f>MAX(AB:AB)</f>
        <v>1770</v>
      </c>
      <c r="S19" s="37">
        <f>'Z-V'!P8-R19</f>
        <v>7209</v>
      </c>
      <c r="T19" s="20">
        <v>0</v>
      </c>
      <c r="U19" s="31">
        <f t="shared" si="3"/>
        <v>-1230</v>
      </c>
      <c r="V19" s="27">
        <f t="shared" si="4"/>
        <v>-1230</v>
      </c>
      <c r="W19" s="27"/>
      <c r="X19" s="27">
        <f t="shared" si="5"/>
        <v>1352.0709190096516</v>
      </c>
      <c r="Y19" s="27">
        <f t="shared" si="6"/>
        <v>122.07091900965156</v>
      </c>
      <c r="Z19" s="27">
        <f t="shared" si="7"/>
        <v>122</v>
      </c>
      <c r="AA19" s="17">
        <f t="shared" si="8"/>
        <v>122</v>
      </c>
      <c r="AB19" s="24">
        <f t="shared" si="9"/>
        <v>1352</v>
      </c>
    </row>
    <row r="20" spans="1:28" ht="15" customHeight="1" x14ac:dyDescent="0.25">
      <c r="A20" s="28">
        <v>1252</v>
      </c>
      <c r="B20" s="28">
        <v>1230</v>
      </c>
      <c r="C20" s="25">
        <v>5.57</v>
      </c>
      <c r="D20" s="25">
        <v>269.45</v>
      </c>
      <c r="E20" s="25">
        <v>212.33</v>
      </c>
      <c r="F20" s="25">
        <f t="shared" si="0"/>
        <v>37.666666666666664</v>
      </c>
      <c r="G20" s="25">
        <v>0</v>
      </c>
      <c r="H20" s="25">
        <f t="shared" si="1"/>
        <v>38.125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0</v>
      </c>
      <c r="P20" s="14" t="s">
        <v>1</v>
      </c>
      <c r="Q20" s="7">
        <f ca="1">('Z-V'!R16-'Z-V'!R17)*(S20-'Z-V'!R13)/('Z-V'!R9-'Z-V'!R13)+'Z-V'!R17</f>
        <v>0.77053635003739496</v>
      </c>
      <c r="R20" s="20">
        <f ca="1">R15-R16</f>
        <v>12284.000000000116</v>
      </c>
      <c r="S20" s="20">
        <f ca="1">'Z-V'!P9-R20</f>
        <v>41195.999999999884</v>
      </c>
      <c r="T20" s="20">
        <v>0</v>
      </c>
      <c r="U20" s="31">
        <f t="shared" si="3"/>
        <v>-1230</v>
      </c>
      <c r="V20" s="27">
        <f t="shared" si="4"/>
        <v>-1230</v>
      </c>
      <c r="W20" s="27"/>
      <c r="X20" s="27">
        <f t="shared" si="5"/>
        <v>1352.0709190096516</v>
      </c>
      <c r="Y20" s="27">
        <f t="shared" si="6"/>
        <v>122.07091900965156</v>
      </c>
      <c r="Z20" s="27">
        <f t="shared" si="7"/>
        <v>122</v>
      </c>
      <c r="AA20" s="17">
        <f t="shared" si="8"/>
        <v>122</v>
      </c>
      <c r="AB20" s="24">
        <f t="shared" si="9"/>
        <v>1352</v>
      </c>
    </row>
    <row r="21" spans="1:28" ht="15" customHeight="1" x14ac:dyDescent="0.25">
      <c r="A21" s="28">
        <v>1173</v>
      </c>
      <c r="B21" s="28">
        <v>1230</v>
      </c>
      <c r="C21" s="25">
        <v>5.21</v>
      </c>
      <c r="D21" s="25">
        <v>269.44</v>
      </c>
      <c r="E21" s="25">
        <v>212.33</v>
      </c>
      <c r="F21" s="25">
        <f t="shared" si="0"/>
        <v>40.148936170212764</v>
      </c>
      <c r="G21" s="25">
        <v>0</v>
      </c>
      <c r="H21" s="25">
        <f t="shared" si="1"/>
        <v>38.936170212765958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0.85943718592964902</v>
      </c>
      <c r="R21" s="20">
        <f>ABS(Q12-Q17)</f>
        <v>3.0799999999999841</v>
      </c>
      <c r="S21" s="20">
        <f>'Z-V'!P10-R21</f>
        <v>18.810000000000016</v>
      </c>
      <c r="T21" s="20">
        <v>0</v>
      </c>
      <c r="U21" s="31">
        <f t="shared" si="3"/>
        <v>-1230</v>
      </c>
      <c r="V21" s="27">
        <f t="shared" si="4"/>
        <v>-1230</v>
      </c>
      <c r="W21" s="27"/>
      <c r="X21" s="27">
        <f t="shared" si="5"/>
        <v>1352.0709190096516</v>
      </c>
      <c r="Y21" s="27">
        <f t="shared" si="6"/>
        <v>122.07091900965156</v>
      </c>
      <c r="Z21" s="27">
        <f t="shared" si="7"/>
        <v>122</v>
      </c>
      <c r="AA21" s="17">
        <f t="shared" si="8"/>
        <v>122</v>
      </c>
      <c r="AB21" s="24">
        <f t="shared" si="9"/>
        <v>1352</v>
      </c>
    </row>
    <row r="22" spans="1:28" ht="15" customHeight="1" x14ac:dyDescent="0.25">
      <c r="A22" s="28">
        <v>1094</v>
      </c>
      <c r="B22" s="28">
        <v>1420</v>
      </c>
      <c r="C22" s="25">
        <v>4.8600000000000003</v>
      </c>
      <c r="D22" s="25">
        <v>269.39999999999998</v>
      </c>
      <c r="E22" s="25">
        <v>212.39</v>
      </c>
      <c r="F22" s="25">
        <f t="shared" si="0"/>
        <v>42.739130434782609</v>
      </c>
      <c r="G22" s="25">
        <v>0</v>
      </c>
      <c r="H22" s="25">
        <f t="shared" si="1"/>
        <v>35.652173913043477</v>
      </c>
      <c r="I22" s="25">
        <v>0</v>
      </c>
      <c r="J22" s="29">
        <f t="shared" si="10"/>
        <v>0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0.82050000000000001</v>
      </c>
      <c r="R22" s="20"/>
      <c r="S22" s="20"/>
      <c r="T22" s="20">
        <v>0</v>
      </c>
      <c r="U22" s="31">
        <f t="shared" si="3"/>
        <v>-1420</v>
      </c>
      <c r="V22" s="27">
        <f t="shared" si="4"/>
        <v>-1420</v>
      </c>
      <c r="W22" s="27"/>
      <c r="X22" s="27">
        <f t="shared" si="5"/>
        <v>1560.927402433907</v>
      </c>
      <c r="Y22" s="27">
        <f t="shared" si="6"/>
        <v>140.92740243390699</v>
      </c>
      <c r="Z22" s="27">
        <f t="shared" si="7"/>
        <v>141</v>
      </c>
      <c r="AA22" s="17">
        <f t="shared" si="8"/>
        <v>141</v>
      </c>
      <c r="AB22" s="24">
        <f t="shared" si="9"/>
        <v>1561</v>
      </c>
    </row>
    <row r="23" spans="1:28" ht="15" customHeight="1" x14ac:dyDescent="0.25">
      <c r="A23" s="28">
        <v>1012</v>
      </c>
      <c r="B23" s="28">
        <v>1420</v>
      </c>
      <c r="C23" s="25">
        <v>4.5</v>
      </c>
      <c r="D23" s="25">
        <v>269.36</v>
      </c>
      <c r="E23" s="25">
        <v>212.39</v>
      </c>
      <c r="F23" s="25">
        <f t="shared" si="0"/>
        <v>45.511111111111113</v>
      </c>
      <c r="G23" s="25">
        <v>0</v>
      </c>
      <c r="H23" s="25">
        <f t="shared" si="1"/>
        <v>36.444444444444443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-1420</v>
      </c>
      <c r="V23" s="27">
        <f t="shared" si="4"/>
        <v>-1420</v>
      </c>
      <c r="W23" s="27"/>
      <c r="X23" s="27">
        <f t="shared" si="5"/>
        <v>1560.927402433907</v>
      </c>
      <c r="Y23" s="27">
        <f t="shared" si="6"/>
        <v>140.92740243390699</v>
      </c>
      <c r="Z23" s="27">
        <f t="shared" si="7"/>
        <v>141</v>
      </c>
      <c r="AA23" s="17">
        <f t="shared" si="8"/>
        <v>141</v>
      </c>
      <c r="AB23" s="24">
        <f t="shared" si="9"/>
        <v>1561</v>
      </c>
    </row>
    <row r="24" spans="1:28" ht="15" customHeight="1" x14ac:dyDescent="0.25">
      <c r="A24" s="28">
        <v>948</v>
      </c>
      <c r="B24" s="28">
        <v>1420</v>
      </c>
      <c r="C24" s="25">
        <v>4.21</v>
      </c>
      <c r="D24" s="25">
        <v>269.3</v>
      </c>
      <c r="E24" s="25">
        <v>212.39</v>
      </c>
      <c r="F24" s="25">
        <f t="shared" si="0"/>
        <v>48</v>
      </c>
      <c r="G24" s="25">
        <v>0</v>
      </c>
      <c r="H24" s="25">
        <f t="shared" si="1"/>
        <v>37.272727272727273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-1420</v>
      </c>
      <c r="V24" s="27">
        <f t="shared" si="4"/>
        <v>-1420</v>
      </c>
      <c r="W24" s="27"/>
      <c r="X24" s="27">
        <f t="shared" si="5"/>
        <v>1560.927402433907</v>
      </c>
      <c r="Y24" s="27">
        <f t="shared" si="6"/>
        <v>140.92740243390699</v>
      </c>
      <c r="Z24" s="27">
        <f t="shared" si="7"/>
        <v>141</v>
      </c>
      <c r="AA24" s="17">
        <f t="shared" si="8"/>
        <v>141</v>
      </c>
      <c r="AB24" s="24">
        <f t="shared" si="9"/>
        <v>1561</v>
      </c>
    </row>
    <row r="25" spans="1:28" ht="15" customHeight="1" x14ac:dyDescent="0.25">
      <c r="A25" s="28">
        <v>884</v>
      </c>
      <c r="B25" s="28">
        <v>1420</v>
      </c>
      <c r="C25" s="25">
        <v>3.93</v>
      </c>
      <c r="D25" s="25">
        <v>269.24</v>
      </c>
      <c r="E25" s="25">
        <v>212.39</v>
      </c>
      <c r="F25" s="25">
        <f t="shared" si="0"/>
        <v>50.604651162790695</v>
      </c>
      <c r="G25" s="25">
        <v>0</v>
      </c>
      <c r="H25" s="25">
        <f t="shared" si="1"/>
        <v>38.139534883720927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-1420</v>
      </c>
      <c r="V25" s="27">
        <f t="shared" si="4"/>
        <v>-1420</v>
      </c>
      <c r="W25" s="27"/>
      <c r="X25" s="27">
        <f t="shared" si="5"/>
        <v>1560.927402433907</v>
      </c>
      <c r="Y25" s="27">
        <f t="shared" si="6"/>
        <v>140.92740243390699</v>
      </c>
      <c r="Z25" s="27">
        <f t="shared" si="7"/>
        <v>141</v>
      </c>
      <c r="AA25" s="17">
        <f t="shared" si="8"/>
        <v>141</v>
      </c>
      <c r="AB25" s="24">
        <f t="shared" si="9"/>
        <v>1561</v>
      </c>
    </row>
    <row r="26" spans="1:28" ht="15" customHeight="1" x14ac:dyDescent="0.25">
      <c r="A26" s="28">
        <v>818</v>
      </c>
      <c r="B26" s="28">
        <v>1610</v>
      </c>
      <c r="C26" s="25">
        <v>3.63</v>
      </c>
      <c r="D26" s="25">
        <v>269.14999999999998</v>
      </c>
      <c r="E26" s="25">
        <v>212.45</v>
      </c>
      <c r="F26" s="25">
        <f t="shared" si="0"/>
        <v>53.38095238095238</v>
      </c>
      <c r="G26" s="25">
        <v>0</v>
      </c>
      <c r="H26" s="25">
        <f t="shared" si="1"/>
        <v>34.523809523809526</v>
      </c>
      <c r="I26" s="25">
        <v>0</v>
      </c>
      <c r="J26" s="29">
        <f t="shared" si="10"/>
        <v>0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-1610</v>
      </c>
      <c r="V26" s="27">
        <f t="shared" si="4"/>
        <v>-1610</v>
      </c>
      <c r="W26" s="27"/>
      <c r="X26" s="27">
        <f t="shared" si="5"/>
        <v>1769.783885858162</v>
      </c>
      <c r="Y26" s="27">
        <f t="shared" si="6"/>
        <v>159.78388585816197</v>
      </c>
      <c r="Z26" s="27">
        <f t="shared" si="7"/>
        <v>160</v>
      </c>
      <c r="AA26" s="17">
        <f t="shared" si="8"/>
        <v>160</v>
      </c>
      <c r="AB26" s="24">
        <f t="shared" si="9"/>
        <v>1770</v>
      </c>
    </row>
    <row r="27" spans="1:28" ht="15" customHeight="1" x14ac:dyDescent="0.25">
      <c r="A27" s="28">
        <v>832</v>
      </c>
      <c r="B27" s="28">
        <v>1610</v>
      </c>
      <c r="C27" s="25">
        <v>3.7</v>
      </c>
      <c r="D27" s="25">
        <v>269.06</v>
      </c>
      <c r="E27" s="25">
        <v>212.45</v>
      </c>
      <c r="F27" s="25">
        <f t="shared" si="0"/>
        <v>54.341463414634148</v>
      </c>
      <c r="G27" s="25">
        <v>0</v>
      </c>
      <c r="H27" s="25">
        <f t="shared" si="1"/>
        <v>35.365853658536587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1</v>
      </c>
      <c r="N27" s="9"/>
      <c r="O27" s="9"/>
      <c r="P27" s="7"/>
      <c r="Q27" s="7"/>
      <c r="T27" s="20">
        <v>0</v>
      </c>
      <c r="U27" s="31">
        <f t="shared" si="3"/>
        <v>-1610</v>
      </c>
      <c r="V27" s="27">
        <f t="shared" si="4"/>
        <v>-1610</v>
      </c>
      <c r="W27" s="27"/>
      <c r="X27" s="27">
        <f t="shared" si="5"/>
        <v>1769.783885858162</v>
      </c>
      <c r="Y27" s="27">
        <f t="shared" si="6"/>
        <v>159.78388585816197</v>
      </c>
      <c r="Z27" s="27">
        <f t="shared" si="7"/>
        <v>160</v>
      </c>
      <c r="AA27" s="17">
        <f t="shared" si="8"/>
        <v>160</v>
      </c>
      <c r="AB27" s="24">
        <f t="shared" si="9"/>
        <v>1770</v>
      </c>
    </row>
    <row r="28" spans="1:28" ht="15" customHeight="1" x14ac:dyDescent="0.25">
      <c r="A28" s="28">
        <v>848</v>
      </c>
      <c r="B28" s="28">
        <v>1610</v>
      </c>
      <c r="C28" s="25">
        <v>3.77</v>
      </c>
      <c r="D28" s="25">
        <v>268.95999999999998</v>
      </c>
      <c r="E28" s="25">
        <v>212.45</v>
      </c>
      <c r="F28" s="25">
        <f t="shared" si="0"/>
        <v>55.3</v>
      </c>
      <c r="G28" s="25">
        <v>0</v>
      </c>
      <c r="H28" s="25">
        <f t="shared" si="1"/>
        <v>36.25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0</v>
      </c>
      <c r="N28" s="9"/>
      <c r="O28" s="9"/>
      <c r="P28" s="7"/>
      <c r="Q28" s="7"/>
      <c r="T28" s="20">
        <v>0</v>
      </c>
      <c r="U28" s="31">
        <f t="shared" si="3"/>
        <v>-1610</v>
      </c>
      <c r="V28" s="27">
        <f t="shared" si="4"/>
        <v>-1610</v>
      </c>
      <c r="W28" s="27"/>
      <c r="X28" s="27">
        <f t="shared" si="5"/>
        <v>1769.783885858162</v>
      </c>
      <c r="Y28" s="27">
        <f t="shared" si="6"/>
        <v>159.78388585816197</v>
      </c>
      <c r="Z28" s="27">
        <f t="shared" si="7"/>
        <v>160</v>
      </c>
      <c r="AA28" s="17">
        <f t="shared" si="8"/>
        <v>160</v>
      </c>
      <c r="AB28" s="24">
        <f t="shared" si="9"/>
        <v>1770</v>
      </c>
    </row>
    <row r="29" spans="1:28" ht="15" customHeight="1" x14ac:dyDescent="0.25">
      <c r="A29" s="28">
        <v>862</v>
      </c>
      <c r="B29" s="28">
        <v>1610</v>
      </c>
      <c r="C29" s="25">
        <v>3.83</v>
      </c>
      <c r="D29" s="25">
        <v>268.87</v>
      </c>
      <c r="E29" s="25">
        <v>212.45</v>
      </c>
      <c r="F29" s="25">
        <f t="shared" si="0"/>
        <v>56.358974358974358</v>
      </c>
      <c r="G29" s="25">
        <v>0</v>
      </c>
      <c r="H29" s="25">
        <f t="shared" si="1"/>
        <v>37.179487179487182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0</v>
      </c>
      <c r="N29" s="9"/>
      <c r="O29" s="9"/>
      <c r="P29" s="7"/>
      <c r="Q29" s="7"/>
      <c r="T29" s="20">
        <v>0</v>
      </c>
      <c r="U29" s="31">
        <f t="shared" si="3"/>
        <v>-1610</v>
      </c>
      <c r="V29" s="27">
        <f t="shared" si="4"/>
        <v>-1610</v>
      </c>
      <c r="W29" s="27"/>
      <c r="X29" s="27">
        <f t="shared" si="5"/>
        <v>1769.783885858162</v>
      </c>
      <c r="Y29" s="27">
        <f t="shared" si="6"/>
        <v>159.78388585816197</v>
      </c>
      <c r="Z29" s="27">
        <f t="shared" si="7"/>
        <v>160</v>
      </c>
      <c r="AA29" s="17">
        <f t="shared" si="8"/>
        <v>160</v>
      </c>
      <c r="AB29" s="24">
        <f t="shared" si="9"/>
        <v>1770</v>
      </c>
    </row>
    <row r="30" spans="1:28" ht="15" customHeight="1" x14ac:dyDescent="0.25">
      <c r="A30" s="28">
        <v>862</v>
      </c>
      <c r="B30" s="28">
        <v>1610</v>
      </c>
      <c r="C30" s="25">
        <v>3.83</v>
      </c>
      <c r="D30" s="25">
        <v>268.77</v>
      </c>
      <c r="E30" s="25">
        <v>212.45</v>
      </c>
      <c r="F30" s="25">
        <f t="shared" si="0"/>
        <v>57.842105263157897</v>
      </c>
      <c r="G30" s="25">
        <v>0</v>
      </c>
      <c r="H30" s="25">
        <f t="shared" si="1"/>
        <v>38.157894736842103</v>
      </c>
      <c r="I30" s="25">
        <v>0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1</v>
      </c>
      <c r="N30" s="9"/>
      <c r="O30" s="9"/>
      <c r="P30" s="7"/>
      <c r="Q30" s="7"/>
      <c r="T30" s="20">
        <v>0</v>
      </c>
      <c r="U30" s="31">
        <f t="shared" si="3"/>
        <v>-1610</v>
      </c>
      <c r="V30" s="27">
        <f t="shared" si="4"/>
        <v>-1610</v>
      </c>
      <c r="W30" s="27"/>
      <c r="X30" s="27">
        <f t="shared" si="5"/>
        <v>1769.783885858162</v>
      </c>
      <c r="Y30" s="27">
        <f t="shared" si="6"/>
        <v>159.78388585816197</v>
      </c>
      <c r="Z30" s="27">
        <f t="shared" si="7"/>
        <v>160</v>
      </c>
      <c r="AA30" s="17">
        <f t="shared" si="8"/>
        <v>160</v>
      </c>
      <c r="AB30" s="24">
        <f t="shared" si="9"/>
        <v>1770</v>
      </c>
    </row>
    <row r="31" spans="1:28" ht="15" customHeight="1" x14ac:dyDescent="0.25">
      <c r="A31" s="28">
        <v>862</v>
      </c>
      <c r="B31" s="28">
        <v>1610</v>
      </c>
      <c r="C31" s="25">
        <v>3.83</v>
      </c>
      <c r="D31" s="25">
        <v>268.68</v>
      </c>
      <c r="E31" s="25">
        <v>212.45</v>
      </c>
      <c r="F31" s="25">
        <f t="shared" si="0"/>
        <v>59.405405405405403</v>
      </c>
      <c r="G31" s="25">
        <v>0</v>
      </c>
      <c r="H31" s="25">
        <f t="shared" si="1"/>
        <v>39.189189189189186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1</v>
      </c>
      <c r="N31" s="9"/>
      <c r="O31" s="9"/>
      <c r="P31" s="7"/>
      <c r="Q31" s="7"/>
      <c r="T31" s="20">
        <v>0</v>
      </c>
      <c r="U31" s="31">
        <f t="shared" si="3"/>
        <v>-1610</v>
      </c>
      <c r="V31" s="27">
        <f t="shared" si="4"/>
        <v>-1610</v>
      </c>
      <c r="W31" s="27"/>
      <c r="X31" s="27">
        <f t="shared" si="5"/>
        <v>1769.783885858162</v>
      </c>
      <c r="Y31" s="27">
        <f t="shared" si="6"/>
        <v>159.78388585816197</v>
      </c>
      <c r="Z31" s="27">
        <f t="shared" si="7"/>
        <v>160</v>
      </c>
      <c r="AA31" s="17">
        <f t="shared" si="8"/>
        <v>160</v>
      </c>
      <c r="AB31" s="24">
        <f t="shared" si="9"/>
        <v>1770</v>
      </c>
    </row>
    <row r="32" spans="1:28" ht="15" customHeight="1" x14ac:dyDescent="0.25">
      <c r="A32" s="28">
        <v>862</v>
      </c>
      <c r="B32" s="28">
        <v>1610</v>
      </c>
      <c r="C32" s="25">
        <v>3.83</v>
      </c>
      <c r="D32" s="25">
        <v>268.58</v>
      </c>
      <c r="E32" s="25">
        <v>212.45</v>
      </c>
      <c r="F32" s="25">
        <f t="shared" si="0"/>
        <v>61.055555555555557</v>
      </c>
      <c r="G32" s="25">
        <v>0</v>
      </c>
      <c r="H32" s="25">
        <f t="shared" si="1"/>
        <v>40.277777777777779</v>
      </c>
      <c r="I32" s="25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-1610</v>
      </c>
      <c r="V32" s="27">
        <f t="shared" si="4"/>
        <v>-1610</v>
      </c>
      <c r="W32" s="27"/>
      <c r="X32" s="27">
        <f t="shared" si="5"/>
        <v>1769.783885858162</v>
      </c>
      <c r="Y32" s="27">
        <f t="shared" si="6"/>
        <v>159.78388585816197</v>
      </c>
      <c r="Z32" s="27">
        <f t="shared" si="7"/>
        <v>160</v>
      </c>
      <c r="AA32" s="17">
        <f t="shared" si="8"/>
        <v>160</v>
      </c>
      <c r="AB32" s="24">
        <f t="shared" si="9"/>
        <v>1770</v>
      </c>
    </row>
    <row r="33" spans="1:28" ht="15" customHeight="1" x14ac:dyDescent="0.25">
      <c r="A33" s="28">
        <v>814</v>
      </c>
      <c r="B33" s="28">
        <v>1610</v>
      </c>
      <c r="C33" s="25">
        <v>3.62</v>
      </c>
      <c r="D33" s="25">
        <v>268.48</v>
      </c>
      <c r="E33" s="25">
        <v>212.45</v>
      </c>
      <c r="F33" s="25">
        <f t="shared" si="0"/>
        <v>64.171428571428578</v>
      </c>
      <c r="G33" s="25">
        <v>0</v>
      </c>
      <c r="H33" s="25">
        <f t="shared" si="1"/>
        <v>41.428571428571431</v>
      </c>
      <c r="I33" s="25">
        <v>0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1</v>
      </c>
      <c r="N33" s="9"/>
      <c r="O33" s="9"/>
      <c r="P33" s="7"/>
      <c r="Q33" s="7"/>
      <c r="T33" s="20">
        <v>0</v>
      </c>
      <c r="U33" s="31">
        <f t="shared" si="3"/>
        <v>-1610</v>
      </c>
      <c r="V33" s="27">
        <f t="shared" si="4"/>
        <v>-1610</v>
      </c>
      <c r="W33" s="27"/>
      <c r="X33" s="27">
        <f t="shared" si="5"/>
        <v>1769.783885858162</v>
      </c>
      <c r="Y33" s="27">
        <f t="shared" si="6"/>
        <v>159.78388585816197</v>
      </c>
      <c r="Z33" s="27">
        <f t="shared" si="7"/>
        <v>160</v>
      </c>
      <c r="AA33" s="17">
        <f t="shared" si="8"/>
        <v>160</v>
      </c>
      <c r="AB33" s="24">
        <f t="shared" si="9"/>
        <v>1770</v>
      </c>
    </row>
    <row r="34" spans="1:28" ht="15" customHeight="1" x14ac:dyDescent="0.25">
      <c r="A34" s="28">
        <v>766</v>
      </c>
      <c r="B34" s="28">
        <v>1610</v>
      </c>
      <c r="C34" s="25">
        <v>3.41</v>
      </c>
      <c r="D34" s="25">
        <v>268.37</v>
      </c>
      <c r="E34" s="25">
        <v>212.45</v>
      </c>
      <c r="F34" s="25">
        <f t="shared" ref="F34:F67" si="13">($A$68-A34)/(ROW($A$68)-ROW(A34))</f>
        <v>67.470588235294116</v>
      </c>
      <c r="G34" s="25">
        <v>0</v>
      </c>
      <c r="H34" s="25">
        <f t="shared" ref="H34:H67" si="14">($A$68-B34)/(ROW($A$68)-ROW(B34))</f>
        <v>42.647058823529413</v>
      </c>
      <c r="I34" s="25">
        <v>0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5">IF(RAND()&lt;0.5,0,1)</f>
        <v>1</v>
      </c>
      <c r="N34" s="9"/>
      <c r="O34" s="9"/>
      <c r="P34" s="7"/>
      <c r="Q34" s="7"/>
      <c r="T34" s="20">
        <v>0</v>
      </c>
      <c r="U34" s="31">
        <f t="shared" ref="U34:U65" si="16">T34-B34</f>
        <v>-1610</v>
      </c>
      <c r="V34" s="27">
        <f t="shared" ref="V34:V65" si="17">ROUND(U34,0)</f>
        <v>-1610</v>
      </c>
      <c r="W34" s="27"/>
      <c r="X34" s="27">
        <f t="shared" ref="X34:X65" si="18">B34/$W$2*$W$3</f>
        <v>1769.783885858162</v>
      </c>
      <c r="Y34" s="27">
        <f t="shared" ref="Y34:Y65" si="19">X34-B34</f>
        <v>159.78388585816197</v>
      </c>
      <c r="Z34" s="27">
        <f t="shared" ref="Z34:Z65" si="20">ROUND(Y34,0)</f>
        <v>160</v>
      </c>
      <c r="AA34" s="17">
        <f t="shared" ref="AA34:AA65" si="21">IF(V34&gt;=0,V34,Z34)</f>
        <v>160</v>
      </c>
      <c r="AB34" s="24">
        <f t="shared" ref="AB34:AB65" si="22">B34+AA34</f>
        <v>1770</v>
      </c>
    </row>
    <row r="35" spans="1:28" ht="15" customHeight="1" x14ac:dyDescent="0.25">
      <c r="A35" s="28">
        <v>720</v>
      </c>
      <c r="B35" s="28">
        <v>1610</v>
      </c>
      <c r="C35" s="25">
        <v>3.2</v>
      </c>
      <c r="D35" s="25">
        <v>268.25</v>
      </c>
      <c r="E35" s="25">
        <v>212.45</v>
      </c>
      <c r="F35" s="25">
        <f t="shared" si="13"/>
        <v>70.909090909090907</v>
      </c>
      <c r="G35" s="25">
        <v>0</v>
      </c>
      <c r="H35" s="25">
        <f t="shared" si="14"/>
        <v>43.939393939393938</v>
      </c>
      <c r="I35" s="25">
        <v>0</v>
      </c>
      <c r="J35" s="29">
        <f t="shared" ref="J35:J66" si="23">IF(ABS(B35-B34)&lt;=50,1,0)</f>
        <v>1</v>
      </c>
      <c r="K35" s="29">
        <f t="shared" ref="K35:K66" si="24">IF(ABS((B35-B34))&lt;=50,1,IF((B35-B34)*(1)&gt;=0,1,-1))</f>
        <v>1</v>
      </c>
      <c r="L35" s="29">
        <f t="shared" si="12"/>
        <v>1</v>
      </c>
      <c r="M35" s="29">
        <f t="shared" ca="1" si="15"/>
        <v>0</v>
      </c>
      <c r="N35" s="9"/>
      <c r="O35" s="9"/>
      <c r="P35" s="7"/>
      <c r="Q35" s="7"/>
      <c r="T35" s="20">
        <v>0</v>
      </c>
      <c r="U35" s="31">
        <f t="shared" si="16"/>
        <v>-1610</v>
      </c>
      <c r="V35" s="27">
        <f t="shared" si="17"/>
        <v>-1610</v>
      </c>
      <c r="W35" s="27"/>
      <c r="X35" s="27">
        <f t="shared" si="18"/>
        <v>1769.783885858162</v>
      </c>
      <c r="Y35" s="27">
        <f t="shared" si="19"/>
        <v>159.78388585816197</v>
      </c>
      <c r="Z35" s="27">
        <f t="shared" si="20"/>
        <v>160</v>
      </c>
      <c r="AA35" s="17">
        <f t="shared" si="21"/>
        <v>160</v>
      </c>
      <c r="AB35" s="24">
        <f t="shared" si="22"/>
        <v>1770</v>
      </c>
    </row>
    <row r="36" spans="1:28" ht="15" customHeight="1" x14ac:dyDescent="0.25">
      <c r="A36" s="28">
        <v>746</v>
      </c>
      <c r="B36" s="28">
        <v>1610</v>
      </c>
      <c r="C36" s="25">
        <v>3.31</v>
      </c>
      <c r="D36" s="25">
        <v>268.14</v>
      </c>
      <c r="E36" s="25">
        <v>212.45</v>
      </c>
      <c r="F36" s="25">
        <f t="shared" si="13"/>
        <v>72.3125</v>
      </c>
      <c r="G36" s="25">
        <v>0</v>
      </c>
      <c r="H36" s="25">
        <f t="shared" si="14"/>
        <v>45.3125</v>
      </c>
      <c r="I36" s="25">
        <v>0</v>
      </c>
      <c r="J36" s="29">
        <f t="shared" si="23"/>
        <v>1</v>
      </c>
      <c r="K36" s="29">
        <f t="shared" si="24"/>
        <v>1</v>
      </c>
      <c r="L36" s="29">
        <f t="shared" si="12"/>
        <v>1</v>
      </c>
      <c r="M36" s="29">
        <f t="shared" ca="1" si="15"/>
        <v>0</v>
      </c>
      <c r="N36" s="9"/>
      <c r="O36" s="9"/>
      <c r="P36" s="7"/>
      <c r="Q36" s="7"/>
      <c r="T36" s="20">
        <v>0</v>
      </c>
      <c r="U36" s="31">
        <f t="shared" si="16"/>
        <v>-1610</v>
      </c>
      <c r="V36" s="27">
        <f t="shared" si="17"/>
        <v>-1610</v>
      </c>
      <c r="W36" s="27"/>
      <c r="X36" s="27">
        <f t="shared" si="18"/>
        <v>1769.783885858162</v>
      </c>
      <c r="Y36" s="27">
        <f t="shared" si="19"/>
        <v>159.78388585816197</v>
      </c>
      <c r="Z36" s="27">
        <f t="shared" si="20"/>
        <v>160</v>
      </c>
      <c r="AA36" s="17">
        <f t="shared" si="21"/>
        <v>160</v>
      </c>
      <c r="AB36" s="24">
        <f t="shared" si="22"/>
        <v>1770</v>
      </c>
    </row>
    <row r="37" spans="1:28" ht="15" customHeight="1" x14ac:dyDescent="0.25">
      <c r="A37" s="28">
        <v>771</v>
      </c>
      <c r="B37" s="28">
        <v>1610</v>
      </c>
      <c r="C37" s="25">
        <v>3.43</v>
      </c>
      <c r="D37" s="25">
        <v>268.04000000000002</v>
      </c>
      <c r="E37" s="25">
        <v>212.45</v>
      </c>
      <c r="F37" s="25">
        <f t="shared" si="13"/>
        <v>73.838709677419359</v>
      </c>
      <c r="G37" s="25">
        <v>0</v>
      </c>
      <c r="H37" s="25">
        <f t="shared" si="14"/>
        <v>46.774193548387096</v>
      </c>
      <c r="I37" s="25">
        <v>0</v>
      </c>
      <c r="J37" s="29">
        <f t="shared" si="23"/>
        <v>1</v>
      </c>
      <c r="K37" s="29">
        <f t="shared" si="24"/>
        <v>1</v>
      </c>
      <c r="L37" s="29">
        <f t="shared" si="12"/>
        <v>1</v>
      </c>
      <c r="M37" s="29">
        <f t="shared" ca="1" si="15"/>
        <v>1</v>
      </c>
      <c r="N37" s="9"/>
      <c r="O37" s="9"/>
      <c r="P37" s="7"/>
      <c r="Q37" s="7"/>
      <c r="T37" s="20">
        <v>0</v>
      </c>
      <c r="U37" s="31">
        <f t="shared" si="16"/>
        <v>-1610</v>
      </c>
      <c r="V37" s="27">
        <f t="shared" si="17"/>
        <v>-1610</v>
      </c>
      <c r="W37" s="27"/>
      <c r="X37" s="27">
        <f t="shared" si="18"/>
        <v>1769.783885858162</v>
      </c>
      <c r="Y37" s="27">
        <f t="shared" si="19"/>
        <v>159.78388585816197</v>
      </c>
      <c r="Z37" s="27">
        <f t="shared" si="20"/>
        <v>160</v>
      </c>
      <c r="AA37" s="17">
        <f t="shared" si="21"/>
        <v>160</v>
      </c>
      <c r="AB37" s="24">
        <f t="shared" si="22"/>
        <v>1770</v>
      </c>
    </row>
    <row r="38" spans="1:28" ht="15" customHeight="1" x14ac:dyDescent="0.25">
      <c r="A38" s="28">
        <v>798</v>
      </c>
      <c r="B38" s="28">
        <v>1610</v>
      </c>
      <c r="C38" s="25">
        <v>3.55</v>
      </c>
      <c r="D38" s="25">
        <v>267.93</v>
      </c>
      <c r="E38" s="25">
        <v>212.45</v>
      </c>
      <c r="F38" s="25">
        <f t="shared" si="13"/>
        <v>75.400000000000006</v>
      </c>
      <c r="G38" s="25">
        <v>0</v>
      </c>
      <c r="H38" s="25">
        <f t="shared" si="14"/>
        <v>48.333333333333336</v>
      </c>
      <c r="I38" s="25">
        <v>0</v>
      </c>
      <c r="J38" s="29">
        <f t="shared" si="23"/>
        <v>1</v>
      </c>
      <c r="K38" s="29">
        <f t="shared" si="24"/>
        <v>1</v>
      </c>
      <c r="L38" s="29">
        <f t="shared" si="12"/>
        <v>1</v>
      </c>
      <c r="M38" s="29">
        <f t="shared" ca="1" si="15"/>
        <v>0</v>
      </c>
      <c r="N38" s="9"/>
      <c r="O38" s="9"/>
      <c r="P38" s="7"/>
      <c r="Q38" s="7"/>
      <c r="T38" s="20">
        <v>0</v>
      </c>
      <c r="U38" s="31">
        <f t="shared" si="16"/>
        <v>-1610</v>
      </c>
      <c r="V38" s="27">
        <f t="shared" si="17"/>
        <v>-1610</v>
      </c>
      <c r="W38" s="27"/>
      <c r="X38" s="27">
        <f t="shared" si="18"/>
        <v>1769.783885858162</v>
      </c>
      <c r="Y38" s="27">
        <f t="shared" si="19"/>
        <v>159.78388585816197</v>
      </c>
      <c r="Z38" s="27">
        <f t="shared" si="20"/>
        <v>160</v>
      </c>
      <c r="AA38" s="17">
        <f t="shared" si="21"/>
        <v>160</v>
      </c>
      <c r="AB38" s="24">
        <f t="shared" si="22"/>
        <v>1770</v>
      </c>
    </row>
    <row r="39" spans="1:28" ht="15" customHeight="1" x14ac:dyDescent="0.25">
      <c r="A39" s="28">
        <v>862</v>
      </c>
      <c r="B39" s="28">
        <v>1610</v>
      </c>
      <c r="C39" s="25">
        <v>3.83</v>
      </c>
      <c r="D39" s="25">
        <v>267.82</v>
      </c>
      <c r="E39" s="25">
        <v>212.45</v>
      </c>
      <c r="F39" s="25">
        <f t="shared" si="13"/>
        <v>75.793103448275858</v>
      </c>
      <c r="G39" s="25">
        <v>0</v>
      </c>
      <c r="H39" s="25">
        <f t="shared" si="14"/>
        <v>50</v>
      </c>
      <c r="I39" s="25">
        <v>0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1</v>
      </c>
      <c r="M39" s="29">
        <f t="shared" ca="1" si="15"/>
        <v>1</v>
      </c>
      <c r="N39" s="9"/>
      <c r="O39" s="9"/>
      <c r="P39" s="7"/>
      <c r="Q39" s="7"/>
      <c r="T39" s="20">
        <v>0</v>
      </c>
      <c r="U39" s="31">
        <f t="shared" si="16"/>
        <v>-1610</v>
      </c>
      <c r="V39" s="27">
        <f t="shared" si="17"/>
        <v>-1610</v>
      </c>
      <c r="W39" s="27"/>
      <c r="X39" s="27">
        <f t="shared" si="18"/>
        <v>1769.783885858162</v>
      </c>
      <c r="Y39" s="27">
        <f t="shared" si="19"/>
        <v>159.78388585816197</v>
      </c>
      <c r="Z39" s="27">
        <f t="shared" si="20"/>
        <v>160</v>
      </c>
      <c r="AA39" s="17">
        <f t="shared" si="21"/>
        <v>160</v>
      </c>
      <c r="AB39" s="24">
        <f t="shared" si="22"/>
        <v>1770</v>
      </c>
    </row>
    <row r="40" spans="1:28" ht="15" customHeight="1" x14ac:dyDescent="0.25">
      <c r="A40" s="28">
        <v>927</v>
      </c>
      <c r="B40" s="28">
        <v>1610</v>
      </c>
      <c r="C40" s="25">
        <v>4.12</v>
      </c>
      <c r="D40" s="25">
        <v>267.73</v>
      </c>
      <c r="E40" s="25">
        <v>212.45</v>
      </c>
      <c r="F40" s="25">
        <f t="shared" si="13"/>
        <v>76.178571428571431</v>
      </c>
      <c r="G40" s="25">
        <v>0</v>
      </c>
      <c r="H40" s="25">
        <f t="shared" si="14"/>
        <v>51.785714285714285</v>
      </c>
      <c r="I40" s="25">
        <v>0</v>
      </c>
      <c r="J40" s="29">
        <f t="shared" si="23"/>
        <v>1</v>
      </c>
      <c r="K40" s="29">
        <f t="shared" si="24"/>
        <v>1</v>
      </c>
      <c r="L40" s="29">
        <f t="shared" si="25"/>
        <v>1</v>
      </c>
      <c r="M40" s="29">
        <f t="shared" ca="1" si="15"/>
        <v>1</v>
      </c>
      <c r="N40" s="9"/>
      <c r="O40" s="9"/>
      <c r="P40" s="7"/>
      <c r="Q40" s="7"/>
      <c r="T40" s="20">
        <v>0</v>
      </c>
      <c r="U40" s="31">
        <f t="shared" si="16"/>
        <v>-1610</v>
      </c>
      <c r="V40" s="27">
        <f t="shared" si="17"/>
        <v>-1610</v>
      </c>
      <c r="W40" s="27"/>
      <c r="X40" s="27">
        <f t="shared" si="18"/>
        <v>1769.783885858162</v>
      </c>
      <c r="Y40" s="27">
        <f t="shared" si="19"/>
        <v>159.78388585816197</v>
      </c>
      <c r="Z40" s="27">
        <f t="shared" si="20"/>
        <v>160</v>
      </c>
      <c r="AA40" s="17">
        <f t="shared" si="21"/>
        <v>160</v>
      </c>
      <c r="AB40" s="24">
        <f t="shared" si="22"/>
        <v>1770</v>
      </c>
    </row>
    <row r="41" spans="1:28" ht="15" customHeight="1" x14ac:dyDescent="0.25">
      <c r="A41" s="28">
        <v>990</v>
      </c>
      <c r="B41" s="28">
        <v>1610</v>
      </c>
      <c r="C41" s="25">
        <v>4.4000000000000004</v>
      </c>
      <c r="D41" s="25">
        <v>267.64</v>
      </c>
      <c r="E41" s="25">
        <v>212.45</v>
      </c>
      <c r="F41" s="25">
        <f t="shared" si="13"/>
        <v>76.666666666666671</v>
      </c>
      <c r="G41" s="25">
        <v>0</v>
      </c>
      <c r="H41" s="25">
        <f t="shared" si="14"/>
        <v>53.703703703703702</v>
      </c>
      <c r="I41" s="25">
        <v>0</v>
      </c>
      <c r="J41" s="29">
        <f t="shared" si="23"/>
        <v>1</v>
      </c>
      <c r="K41" s="29">
        <f t="shared" si="24"/>
        <v>1</v>
      </c>
      <c r="L41" s="29">
        <f t="shared" si="25"/>
        <v>1</v>
      </c>
      <c r="M41" s="29">
        <f t="shared" ca="1" si="15"/>
        <v>0</v>
      </c>
      <c r="N41" s="9"/>
      <c r="O41" s="9"/>
      <c r="P41" s="7"/>
      <c r="Q41" s="7"/>
      <c r="T41" s="20">
        <v>0</v>
      </c>
      <c r="U41" s="31">
        <f t="shared" si="16"/>
        <v>-1610</v>
      </c>
      <c r="V41" s="27">
        <f t="shared" si="17"/>
        <v>-1610</v>
      </c>
      <c r="W41" s="27"/>
      <c r="X41" s="27">
        <f t="shared" si="18"/>
        <v>1769.783885858162</v>
      </c>
      <c r="Y41" s="27">
        <f t="shared" si="19"/>
        <v>159.78388585816197</v>
      </c>
      <c r="Z41" s="27">
        <f t="shared" si="20"/>
        <v>160</v>
      </c>
      <c r="AA41" s="17">
        <f t="shared" si="21"/>
        <v>160</v>
      </c>
      <c r="AB41" s="24">
        <f t="shared" si="22"/>
        <v>1770</v>
      </c>
    </row>
    <row r="42" spans="1:28" ht="15" customHeight="1" x14ac:dyDescent="0.25">
      <c r="A42" s="28">
        <v>1106</v>
      </c>
      <c r="B42" s="28">
        <v>1610</v>
      </c>
      <c r="C42" s="25">
        <v>4.91</v>
      </c>
      <c r="D42" s="25">
        <v>267.57</v>
      </c>
      <c r="E42" s="25">
        <v>212.45</v>
      </c>
      <c r="F42" s="25">
        <f t="shared" si="13"/>
        <v>75.15384615384616</v>
      </c>
      <c r="G42" s="25">
        <v>0</v>
      </c>
      <c r="H42" s="25">
        <f t="shared" si="14"/>
        <v>55.769230769230766</v>
      </c>
      <c r="I42" s="25">
        <v>0</v>
      </c>
      <c r="J42" s="29">
        <f t="shared" si="23"/>
        <v>1</v>
      </c>
      <c r="K42" s="29">
        <f t="shared" si="24"/>
        <v>1</v>
      </c>
      <c r="L42" s="29">
        <f t="shared" si="25"/>
        <v>1</v>
      </c>
      <c r="M42" s="29">
        <f t="shared" ca="1" si="15"/>
        <v>1</v>
      </c>
      <c r="N42" s="9"/>
      <c r="O42" s="9"/>
      <c r="P42" s="7"/>
      <c r="Q42" s="7"/>
      <c r="T42" s="20">
        <v>0</v>
      </c>
      <c r="U42" s="31">
        <f t="shared" si="16"/>
        <v>-1610</v>
      </c>
      <c r="V42" s="27">
        <f t="shared" si="17"/>
        <v>-1610</v>
      </c>
      <c r="W42" s="27"/>
      <c r="X42" s="27">
        <f t="shared" si="18"/>
        <v>1769.783885858162</v>
      </c>
      <c r="Y42" s="27">
        <f t="shared" si="19"/>
        <v>159.78388585816197</v>
      </c>
      <c r="Z42" s="27">
        <f t="shared" si="20"/>
        <v>160</v>
      </c>
      <c r="AA42" s="17">
        <f t="shared" si="21"/>
        <v>160</v>
      </c>
      <c r="AB42" s="24">
        <f t="shared" si="22"/>
        <v>1770</v>
      </c>
    </row>
    <row r="43" spans="1:28" ht="15" customHeight="1" x14ac:dyDescent="0.25">
      <c r="A43" s="28">
        <v>1221</v>
      </c>
      <c r="B43" s="28">
        <v>1610</v>
      </c>
      <c r="C43" s="25">
        <v>5.43</v>
      </c>
      <c r="D43" s="25">
        <v>267.52</v>
      </c>
      <c r="E43" s="25">
        <v>212.45</v>
      </c>
      <c r="F43" s="25">
        <f t="shared" si="13"/>
        <v>73.56</v>
      </c>
      <c r="G43" s="25">
        <v>0</v>
      </c>
      <c r="H43" s="25">
        <f t="shared" si="14"/>
        <v>58</v>
      </c>
      <c r="I43" s="25">
        <v>0</v>
      </c>
      <c r="J43" s="29">
        <f t="shared" si="23"/>
        <v>1</v>
      </c>
      <c r="K43" s="29">
        <f t="shared" si="24"/>
        <v>1</v>
      </c>
      <c r="L43" s="29">
        <f t="shared" si="25"/>
        <v>1</v>
      </c>
      <c r="M43" s="29">
        <f t="shared" ca="1" si="15"/>
        <v>0</v>
      </c>
      <c r="N43" s="9"/>
      <c r="O43" s="9"/>
      <c r="P43" s="7"/>
      <c r="Q43" s="7"/>
      <c r="T43" s="20">
        <v>0</v>
      </c>
      <c r="U43" s="31">
        <f t="shared" si="16"/>
        <v>-1610</v>
      </c>
      <c r="V43" s="27">
        <f t="shared" si="17"/>
        <v>-1610</v>
      </c>
      <c r="W43" s="27"/>
      <c r="X43" s="27">
        <f t="shared" si="18"/>
        <v>1769.783885858162</v>
      </c>
      <c r="Y43" s="27">
        <f t="shared" si="19"/>
        <v>159.78388585816197</v>
      </c>
      <c r="Z43" s="27">
        <f t="shared" si="20"/>
        <v>160</v>
      </c>
      <c r="AA43" s="17">
        <f t="shared" si="21"/>
        <v>160</v>
      </c>
      <c r="AB43" s="24">
        <f t="shared" si="22"/>
        <v>1770</v>
      </c>
    </row>
    <row r="44" spans="1:28" ht="15" customHeight="1" x14ac:dyDescent="0.25">
      <c r="A44" s="28">
        <v>1335</v>
      </c>
      <c r="B44" s="28">
        <v>1610</v>
      </c>
      <c r="C44" s="25">
        <v>5.93</v>
      </c>
      <c r="D44" s="25">
        <v>267.48</v>
      </c>
      <c r="E44" s="25">
        <v>212.45</v>
      </c>
      <c r="F44" s="25">
        <f t="shared" si="13"/>
        <v>71.875</v>
      </c>
      <c r="G44" s="25">
        <v>0</v>
      </c>
      <c r="H44" s="25">
        <f t="shared" si="14"/>
        <v>60.416666666666664</v>
      </c>
      <c r="I44" s="25">
        <v>0</v>
      </c>
      <c r="J44" s="29">
        <f t="shared" si="23"/>
        <v>1</v>
      </c>
      <c r="K44" s="29">
        <f t="shared" si="24"/>
        <v>1</v>
      </c>
      <c r="L44" s="29">
        <f t="shared" si="25"/>
        <v>1</v>
      </c>
      <c r="M44" s="29">
        <f t="shared" ca="1" si="15"/>
        <v>0</v>
      </c>
      <c r="N44" s="9"/>
      <c r="O44" s="9"/>
      <c r="P44" s="7"/>
      <c r="Q44" s="7"/>
      <c r="T44" s="20">
        <v>0</v>
      </c>
      <c r="U44" s="31">
        <f t="shared" si="16"/>
        <v>-1610</v>
      </c>
      <c r="V44" s="27">
        <f t="shared" si="17"/>
        <v>-1610</v>
      </c>
      <c r="W44" s="27"/>
      <c r="X44" s="27">
        <f t="shared" si="18"/>
        <v>1769.783885858162</v>
      </c>
      <c r="Y44" s="27">
        <f t="shared" si="19"/>
        <v>159.78388585816197</v>
      </c>
      <c r="Z44" s="27">
        <f t="shared" si="20"/>
        <v>160</v>
      </c>
      <c r="AA44" s="17">
        <f t="shared" si="21"/>
        <v>160</v>
      </c>
      <c r="AB44" s="24">
        <f t="shared" si="22"/>
        <v>1770</v>
      </c>
    </row>
    <row r="45" spans="1:28" ht="15" customHeight="1" x14ac:dyDescent="0.25">
      <c r="A45" s="28">
        <v>1406</v>
      </c>
      <c r="B45" s="28">
        <v>1610</v>
      </c>
      <c r="C45" s="25">
        <v>6.25</v>
      </c>
      <c r="D45" s="25">
        <v>267.45</v>
      </c>
      <c r="E45" s="25">
        <v>212.45</v>
      </c>
      <c r="F45" s="25">
        <f t="shared" si="13"/>
        <v>71.913043478260875</v>
      </c>
      <c r="G45" s="25">
        <v>0</v>
      </c>
      <c r="H45" s="25">
        <f t="shared" si="14"/>
        <v>63.043478260869563</v>
      </c>
      <c r="I45" s="25">
        <v>0</v>
      </c>
      <c r="J45" s="29">
        <f t="shared" si="23"/>
        <v>1</v>
      </c>
      <c r="K45" s="29">
        <f t="shared" si="24"/>
        <v>1</v>
      </c>
      <c r="L45" s="29">
        <f t="shared" si="25"/>
        <v>1</v>
      </c>
      <c r="M45" s="29">
        <f t="shared" ca="1" si="15"/>
        <v>1</v>
      </c>
      <c r="N45" s="9"/>
      <c r="O45" s="9"/>
      <c r="P45" s="7"/>
      <c r="Q45" s="7"/>
      <c r="T45" s="20">
        <v>0</v>
      </c>
      <c r="U45" s="31">
        <f t="shared" si="16"/>
        <v>-1610</v>
      </c>
      <c r="V45" s="27">
        <f t="shared" si="17"/>
        <v>-1610</v>
      </c>
      <c r="W45" s="27"/>
      <c r="X45" s="27">
        <f t="shared" si="18"/>
        <v>1769.783885858162</v>
      </c>
      <c r="Y45" s="27">
        <f t="shared" si="19"/>
        <v>159.78388585816197</v>
      </c>
      <c r="Z45" s="27">
        <f t="shared" si="20"/>
        <v>160</v>
      </c>
      <c r="AA45" s="17">
        <f t="shared" si="21"/>
        <v>160</v>
      </c>
      <c r="AB45" s="24">
        <f t="shared" si="22"/>
        <v>1770</v>
      </c>
    </row>
    <row r="46" spans="1:28" ht="15" customHeight="1" x14ac:dyDescent="0.25">
      <c r="A46" s="28">
        <v>1476</v>
      </c>
      <c r="B46" s="28">
        <v>1610</v>
      </c>
      <c r="C46" s="25">
        <v>6.56</v>
      </c>
      <c r="D46" s="25">
        <v>267.43</v>
      </c>
      <c r="E46" s="25">
        <v>212.45</v>
      </c>
      <c r="F46" s="25">
        <f t="shared" si="13"/>
        <v>72</v>
      </c>
      <c r="G46" s="25">
        <v>0</v>
      </c>
      <c r="H46" s="25">
        <f t="shared" si="14"/>
        <v>65.909090909090907</v>
      </c>
      <c r="I46" s="25">
        <v>0</v>
      </c>
      <c r="J46" s="29">
        <f t="shared" si="23"/>
        <v>1</v>
      </c>
      <c r="K46" s="29">
        <f t="shared" si="24"/>
        <v>1</v>
      </c>
      <c r="L46" s="29">
        <f t="shared" si="25"/>
        <v>1</v>
      </c>
      <c r="M46" s="29">
        <f t="shared" ca="1" si="15"/>
        <v>0</v>
      </c>
      <c r="N46" s="9"/>
      <c r="O46" s="9"/>
      <c r="P46" s="7"/>
      <c r="Q46" s="7"/>
      <c r="T46" s="20">
        <v>0</v>
      </c>
      <c r="U46" s="31">
        <f t="shared" si="16"/>
        <v>-1610</v>
      </c>
      <c r="V46" s="27">
        <f t="shared" si="17"/>
        <v>-1610</v>
      </c>
      <c r="W46" s="27"/>
      <c r="X46" s="27">
        <f t="shared" si="18"/>
        <v>1769.783885858162</v>
      </c>
      <c r="Y46" s="27">
        <f t="shared" si="19"/>
        <v>159.78388585816197</v>
      </c>
      <c r="Z46" s="27">
        <f t="shared" si="20"/>
        <v>160</v>
      </c>
      <c r="AA46" s="17">
        <f t="shared" si="21"/>
        <v>160</v>
      </c>
      <c r="AB46" s="24">
        <f t="shared" si="22"/>
        <v>1770</v>
      </c>
    </row>
    <row r="47" spans="1:28" ht="15" customHeight="1" x14ac:dyDescent="0.25">
      <c r="A47" s="28">
        <v>1545</v>
      </c>
      <c r="B47" s="28">
        <v>1610</v>
      </c>
      <c r="C47" s="25">
        <v>6.87</v>
      </c>
      <c r="D47" s="25">
        <v>267.42</v>
      </c>
      <c r="E47" s="25">
        <v>212.45</v>
      </c>
      <c r="F47" s="25">
        <f t="shared" si="13"/>
        <v>72.142857142857139</v>
      </c>
      <c r="G47" s="25">
        <v>0</v>
      </c>
      <c r="H47" s="25">
        <f t="shared" si="14"/>
        <v>69.047619047619051</v>
      </c>
      <c r="I47" s="25">
        <v>0</v>
      </c>
      <c r="J47" s="29">
        <f t="shared" si="23"/>
        <v>1</v>
      </c>
      <c r="K47" s="29">
        <f t="shared" si="24"/>
        <v>1</v>
      </c>
      <c r="L47" s="29">
        <f t="shared" si="25"/>
        <v>1</v>
      </c>
      <c r="M47" s="29">
        <f t="shared" ca="1" si="15"/>
        <v>1</v>
      </c>
      <c r="N47" s="9"/>
      <c r="O47" s="9"/>
      <c r="P47" s="7"/>
      <c r="Q47" s="7"/>
      <c r="T47" s="20">
        <v>0</v>
      </c>
      <c r="U47" s="31">
        <f t="shared" si="16"/>
        <v>-1610</v>
      </c>
      <c r="V47" s="27">
        <f t="shared" si="17"/>
        <v>-1610</v>
      </c>
      <c r="W47" s="27"/>
      <c r="X47" s="27">
        <f t="shared" si="18"/>
        <v>1769.783885858162</v>
      </c>
      <c r="Y47" s="27">
        <f t="shared" si="19"/>
        <v>159.78388585816197</v>
      </c>
      <c r="Z47" s="27">
        <f t="shared" si="20"/>
        <v>160</v>
      </c>
      <c r="AA47" s="17">
        <f t="shared" si="21"/>
        <v>160</v>
      </c>
      <c r="AB47" s="24">
        <f t="shared" si="22"/>
        <v>1770</v>
      </c>
    </row>
    <row r="48" spans="1:28" ht="15" customHeight="1" x14ac:dyDescent="0.25">
      <c r="A48" s="28">
        <v>1534</v>
      </c>
      <c r="B48" s="28">
        <v>1610</v>
      </c>
      <c r="C48" s="25">
        <v>6.82</v>
      </c>
      <c r="D48" s="25">
        <v>267.41000000000003</v>
      </c>
      <c r="E48" s="25">
        <v>212.45</v>
      </c>
      <c r="F48" s="25">
        <f t="shared" si="13"/>
        <v>76.3</v>
      </c>
      <c r="G48" s="25">
        <v>0</v>
      </c>
      <c r="H48" s="25">
        <f t="shared" si="14"/>
        <v>72.5</v>
      </c>
      <c r="I48" s="25">
        <v>0</v>
      </c>
      <c r="J48" s="29">
        <f t="shared" si="23"/>
        <v>1</v>
      </c>
      <c r="K48" s="29">
        <f t="shared" si="24"/>
        <v>1</v>
      </c>
      <c r="L48" s="29">
        <f t="shared" si="25"/>
        <v>1</v>
      </c>
      <c r="M48" s="29">
        <f t="shared" ca="1" si="15"/>
        <v>0</v>
      </c>
      <c r="N48" s="9"/>
      <c r="O48" s="9"/>
      <c r="P48" s="7"/>
      <c r="Q48" s="7"/>
      <c r="T48" s="20">
        <v>0</v>
      </c>
      <c r="U48" s="31">
        <f t="shared" si="16"/>
        <v>-1610</v>
      </c>
      <c r="V48" s="27">
        <f t="shared" si="17"/>
        <v>-1610</v>
      </c>
      <c r="W48" s="27"/>
      <c r="X48" s="27">
        <f t="shared" si="18"/>
        <v>1769.783885858162</v>
      </c>
      <c r="Y48" s="27">
        <f t="shared" si="19"/>
        <v>159.78388585816197</v>
      </c>
      <c r="Z48" s="27">
        <f t="shared" si="20"/>
        <v>160</v>
      </c>
      <c r="AA48" s="17">
        <f t="shared" si="21"/>
        <v>160</v>
      </c>
      <c r="AB48" s="24">
        <f t="shared" si="22"/>
        <v>1770</v>
      </c>
    </row>
    <row r="49" spans="1:28" ht="15" customHeight="1" x14ac:dyDescent="0.25">
      <c r="A49" s="28">
        <v>1524</v>
      </c>
      <c r="B49" s="28">
        <v>1610</v>
      </c>
      <c r="C49" s="25">
        <v>6.77</v>
      </c>
      <c r="D49" s="25">
        <v>267.39999999999998</v>
      </c>
      <c r="E49" s="25">
        <v>212.45</v>
      </c>
      <c r="F49" s="25">
        <f t="shared" si="13"/>
        <v>80.84210526315789</v>
      </c>
      <c r="G49" s="25">
        <v>0</v>
      </c>
      <c r="H49" s="25">
        <f t="shared" si="14"/>
        <v>76.315789473684205</v>
      </c>
      <c r="I49" s="25">
        <v>0</v>
      </c>
      <c r="J49" s="29">
        <f t="shared" si="23"/>
        <v>1</v>
      </c>
      <c r="K49" s="29">
        <f t="shared" si="24"/>
        <v>1</v>
      </c>
      <c r="L49" s="29">
        <f t="shared" si="25"/>
        <v>1</v>
      </c>
      <c r="M49" s="29">
        <f t="shared" ca="1" si="15"/>
        <v>1</v>
      </c>
      <c r="N49" s="9"/>
      <c r="O49" s="9"/>
      <c r="P49" s="7"/>
      <c r="Q49" s="7"/>
      <c r="T49" s="20">
        <v>0</v>
      </c>
      <c r="U49" s="31">
        <f t="shared" si="16"/>
        <v>-1610</v>
      </c>
      <c r="V49" s="27">
        <f t="shared" si="17"/>
        <v>-1610</v>
      </c>
      <c r="W49" s="27"/>
      <c r="X49" s="27">
        <f t="shared" si="18"/>
        <v>1769.783885858162</v>
      </c>
      <c r="Y49" s="27">
        <f t="shared" si="19"/>
        <v>159.78388585816197</v>
      </c>
      <c r="Z49" s="27">
        <f t="shared" si="20"/>
        <v>160</v>
      </c>
      <c r="AA49" s="17">
        <f t="shared" si="21"/>
        <v>160</v>
      </c>
      <c r="AB49" s="24">
        <f t="shared" si="22"/>
        <v>1770</v>
      </c>
    </row>
    <row r="50" spans="1:28" ht="15" customHeight="1" x14ac:dyDescent="0.25">
      <c r="A50" s="28">
        <v>1515</v>
      </c>
      <c r="B50" s="28">
        <v>1610</v>
      </c>
      <c r="C50" s="25">
        <v>6.73</v>
      </c>
      <c r="D50" s="25">
        <v>267.39</v>
      </c>
      <c r="E50" s="25">
        <v>212.45</v>
      </c>
      <c r="F50" s="25">
        <f t="shared" si="13"/>
        <v>85.833333333333329</v>
      </c>
      <c r="G50" s="25">
        <v>0</v>
      </c>
      <c r="H50" s="25">
        <f t="shared" si="14"/>
        <v>80.555555555555557</v>
      </c>
      <c r="I50" s="25">
        <v>0</v>
      </c>
      <c r="J50" s="29">
        <f t="shared" si="23"/>
        <v>1</v>
      </c>
      <c r="K50" s="29">
        <f t="shared" si="24"/>
        <v>1</v>
      </c>
      <c r="L50" s="29">
        <f t="shared" si="25"/>
        <v>1</v>
      </c>
      <c r="M50" s="29">
        <f t="shared" ca="1" si="15"/>
        <v>1</v>
      </c>
      <c r="N50" s="9"/>
      <c r="O50" s="9"/>
      <c r="P50" s="7"/>
      <c r="Q50" s="7"/>
      <c r="T50" s="20">
        <v>0</v>
      </c>
      <c r="U50" s="31">
        <f t="shared" si="16"/>
        <v>-1610</v>
      </c>
      <c r="V50" s="27">
        <f t="shared" si="17"/>
        <v>-1610</v>
      </c>
      <c r="W50" s="27"/>
      <c r="X50" s="27">
        <f t="shared" si="18"/>
        <v>1769.783885858162</v>
      </c>
      <c r="Y50" s="27">
        <f t="shared" si="19"/>
        <v>159.78388585816197</v>
      </c>
      <c r="Z50" s="27">
        <f t="shared" si="20"/>
        <v>160</v>
      </c>
      <c r="AA50" s="17">
        <f t="shared" si="21"/>
        <v>160</v>
      </c>
      <c r="AB50" s="24">
        <f t="shared" si="22"/>
        <v>1770</v>
      </c>
    </row>
    <row r="51" spans="1:28" ht="15" customHeight="1" x14ac:dyDescent="0.25">
      <c r="A51" s="28">
        <v>1605</v>
      </c>
      <c r="B51" s="28">
        <v>1610</v>
      </c>
      <c r="C51" s="25">
        <v>7.13</v>
      </c>
      <c r="D51" s="25">
        <v>267.39</v>
      </c>
      <c r="E51" s="25">
        <v>212.45</v>
      </c>
      <c r="F51" s="25">
        <f t="shared" si="13"/>
        <v>85.588235294117652</v>
      </c>
      <c r="G51" s="25">
        <v>0</v>
      </c>
      <c r="H51" s="25">
        <f t="shared" si="14"/>
        <v>85.294117647058826</v>
      </c>
      <c r="I51" s="25">
        <v>0</v>
      </c>
      <c r="J51" s="29">
        <f t="shared" si="23"/>
        <v>1</v>
      </c>
      <c r="K51" s="29">
        <f t="shared" si="24"/>
        <v>1</v>
      </c>
      <c r="L51" s="29">
        <f t="shared" si="25"/>
        <v>1</v>
      </c>
      <c r="M51" s="29">
        <f t="shared" ca="1" si="15"/>
        <v>1</v>
      </c>
      <c r="N51" s="9"/>
      <c r="O51" s="9"/>
      <c r="P51" s="7"/>
      <c r="Q51" s="7"/>
      <c r="T51" s="20">
        <v>0</v>
      </c>
      <c r="U51" s="31">
        <f t="shared" si="16"/>
        <v>-1610</v>
      </c>
      <c r="V51" s="27">
        <f t="shared" si="17"/>
        <v>-1610</v>
      </c>
      <c r="W51" s="27"/>
      <c r="X51" s="27">
        <f t="shared" si="18"/>
        <v>1769.783885858162</v>
      </c>
      <c r="Y51" s="27">
        <f t="shared" si="19"/>
        <v>159.78388585816197</v>
      </c>
      <c r="Z51" s="27">
        <f t="shared" si="20"/>
        <v>160</v>
      </c>
      <c r="AA51" s="17">
        <f t="shared" si="21"/>
        <v>160</v>
      </c>
      <c r="AB51" s="24">
        <f t="shared" si="22"/>
        <v>1770</v>
      </c>
    </row>
    <row r="52" spans="1:28" ht="15" customHeight="1" x14ac:dyDescent="0.25">
      <c r="A52" s="28">
        <v>1695</v>
      </c>
      <c r="B52" s="28">
        <v>1610</v>
      </c>
      <c r="C52" s="25">
        <v>7.53</v>
      </c>
      <c r="D52" s="25">
        <v>267.39999999999998</v>
      </c>
      <c r="E52" s="25">
        <v>212.45</v>
      </c>
      <c r="F52" s="25">
        <f t="shared" si="13"/>
        <v>85.3125</v>
      </c>
      <c r="G52" s="25">
        <v>0</v>
      </c>
      <c r="H52" s="25">
        <f t="shared" si="14"/>
        <v>90.625</v>
      </c>
      <c r="I52" s="25">
        <v>0</v>
      </c>
      <c r="J52" s="29">
        <f t="shared" si="23"/>
        <v>1</v>
      </c>
      <c r="K52" s="29">
        <f t="shared" si="24"/>
        <v>1</v>
      </c>
      <c r="L52" s="29">
        <f t="shared" si="25"/>
        <v>1</v>
      </c>
      <c r="M52" s="29">
        <f t="shared" ca="1" si="15"/>
        <v>1</v>
      </c>
      <c r="N52" s="9"/>
      <c r="O52" s="9"/>
      <c r="P52" s="7"/>
      <c r="Q52" s="7"/>
      <c r="T52" s="20">
        <v>0</v>
      </c>
      <c r="U52" s="31">
        <f t="shared" si="16"/>
        <v>-1610</v>
      </c>
      <c r="V52" s="27">
        <f t="shared" si="17"/>
        <v>-1610</v>
      </c>
      <c r="W52" s="27"/>
      <c r="X52" s="27">
        <f t="shared" si="18"/>
        <v>1769.783885858162</v>
      </c>
      <c r="Y52" s="27">
        <f t="shared" si="19"/>
        <v>159.78388585816197</v>
      </c>
      <c r="Z52" s="27">
        <f t="shared" si="20"/>
        <v>160</v>
      </c>
      <c r="AA52" s="17">
        <f t="shared" si="21"/>
        <v>160</v>
      </c>
      <c r="AB52" s="24">
        <f t="shared" si="22"/>
        <v>1770</v>
      </c>
    </row>
    <row r="53" spans="1:28" ht="15" customHeight="1" x14ac:dyDescent="0.25">
      <c r="A53" s="28">
        <v>1785</v>
      </c>
      <c r="B53" s="28">
        <v>1610</v>
      </c>
      <c r="C53" s="25">
        <v>7.93</v>
      </c>
      <c r="D53" s="25">
        <v>267.42</v>
      </c>
      <c r="E53" s="25">
        <v>212.45</v>
      </c>
      <c r="F53" s="25">
        <f t="shared" si="13"/>
        <v>85</v>
      </c>
      <c r="G53" s="25">
        <v>0</v>
      </c>
      <c r="H53" s="25">
        <f t="shared" si="14"/>
        <v>96.666666666666671</v>
      </c>
      <c r="I53" s="25">
        <v>0</v>
      </c>
      <c r="J53" s="29">
        <f t="shared" si="23"/>
        <v>1</v>
      </c>
      <c r="K53" s="29">
        <f t="shared" si="24"/>
        <v>1</v>
      </c>
      <c r="L53" s="29">
        <f t="shared" si="25"/>
        <v>1</v>
      </c>
      <c r="M53" s="29">
        <f t="shared" ca="1" si="15"/>
        <v>0</v>
      </c>
      <c r="N53" s="9"/>
      <c r="O53" s="9"/>
      <c r="P53" s="7"/>
      <c r="Q53" s="7"/>
      <c r="T53" s="20">
        <v>0</v>
      </c>
      <c r="U53" s="31">
        <f t="shared" si="16"/>
        <v>-1610</v>
      </c>
      <c r="V53" s="27">
        <f t="shared" si="17"/>
        <v>-1610</v>
      </c>
      <c r="W53" s="27"/>
      <c r="X53" s="27">
        <f t="shared" si="18"/>
        <v>1769.783885858162</v>
      </c>
      <c r="Y53" s="27">
        <f t="shared" si="19"/>
        <v>159.78388585816197</v>
      </c>
      <c r="Z53" s="27">
        <f t="shared" si="20"/>
        <v>160</v>
      </c>
      <c r="AA53" s="17">
        <f t="shared" si="21"/>
        <v>160</v>
      </c>
      <c r="AB53" s="24">
        <f t="shared" si="22"/>
        <v>1770</v>
      </c>
    </row>
    <row r="54" spans="1:28" ht="15" customHeight="1" x14ac:dyDescent="0.25">
      <c r="A54" s="28">
        <v>1882</v>
      </c>
      <c r="B54" s="28">
        <v>1610</v>
      </c>
      <c r="C54" s="25">
        <v>8.3699999999999992</v>
      </c>
      <c r="D54" s="25">
        <v>267.45999999999998</v>
      </c>
      <c r="E54" s="25">
        <v>212.45</v>
      </c>
      <c r="F54" s="25">
        <f t="shared" si="13"/>
        <v>84.142857142857139</v>
      </c>
      <c r="G54" s="25">
        <v>0</v>
      </c>
      <c r="H54" s="25">
        <f t="shared" si="14"/>
        <v>103.57142857142857</v>
      </c>
      <c r="I54" s="25">
        <v>0</v>
      </c>
      <c r="J54" s="29">
        <f t="shared" si="23"/>
        <v>1</v>
      </c>
      <c r="K54" s="29">
        <f t="shared" si="24"/>
        <v>1</v>
      </c>
      <c r="L54" s="29">
        <f t="shared" si="25"/>
        <v>1</v>
      </c>
      <c r="M54" s="29">
        <f t="shared" ca="1" si="15"/>
        <v>0</v>
      </c>
      <c r="N54" s="9"/>
      <c r="O54" s="9"/>
      <c r="P54" s="7"/>
      <c r="Q54" s="7"/>
      <c r="T54" s="20">
        <v>0</v>
      </c>
      <c r="U54" s="31">
        <f t="shared" si="16"/>
        <v>-1610</v>
      </c>
      <c r="V54" s="27">
        <f t="shared" si="17"/>
        <v>-1610</v>
      </c>
      <c r="W54" s="27"/>
      <c r="X54" s="27">
        <f t="shared" si="18"/>
        <v>1769.783885858162</v>
      </c>
      <c r="Y54" s="27">
        <f t="shared" si="19"/>
        <v>159.78388585816197</v>
      </c>
      <c r="Z54" s="27">
        <f t="shared" si="20"/>
        <v>160</v>
      </c>
      <c r="AA54" s="17">
        <f t="shared" si="21"/>
        <v>160</v>
      </c>
      <c r="AB54" s="24">
        <f t="shared" si="22"/>
        <v>1770</v>
      </c>
    </row>
    <row r="55" spans="1:28" ht="15" customHeight="1" x14ac:dyDescent="0.25">
      <c r="A55" s="28">
        <v>1980</v>
      </c>
      <c r="B55" s="28">
        <v>1610</v>
      </c>
      <c r="C55" s="25">
        <v>8.8000000000000007</v>
      </c>
      <c r="D55" s="25">
        <v>267.51</v>
      </c>
      <c r="E55" s="25">
        <v>212.45</v>
      </c>
      <c r="F55" s="25">
        <f t="shared" si="13"/>
        <v>83.07692307692308</v>
      </c>
      <c r="G55" s="25">
        <v>0</v>
      </c>
      <c r="H55" s="25">
        <f t="shared" si="14"/>
        <v>111.53846153846153</v>
      </c>
      <c r="I55" s="25">
        <v>0</v>
      </c>
      <c r="J55" s="29">
        <f t="shared" si="23"/>
        <v>1</v>
      </c>
      <c r="K55" s="29">
        <f t="shared" si="24"/>
        <v>1</v>
      </c>
      <c r="L55" s="29">
        <f t="shared" si="25"/>
        <v>1</v>
      </c>
      <c r="M55" s="29">
        <f t="shared" ca="1" si="15"/>
        <v>1</v>
      </c>
      <c r="N55" s="9"/>
      <c r="O55" s="9"/>
      <c r="P55" s="7"/>
      <c r="Q55" s="7"/>
      <c r="T55" s="20">
        <v>0</v>
      </c>
      <c r="U55" s="31">
        <f t="shared" si="16"/>
        <v>-1610</v>
      </c>
      <c r="V55" s="27">
        <f t="shared" si="17"/>
        <v>-1610</v>
      </c>
      <c r="W55" s="27"/>
      <c r="X55" s="27">
        <f t="shared" si="18"/>
        <v>1769.783885858162</v>
      </c>
      <c r="Y55" s="27">
        <f t="shared" si="19"/>
        <v>159.78388585816197</v>
      </c>
      <c r="Z55" s="27">
        <f t="shared" si="20"/>
        <v>160</v>
      </c>
      <c r="AA55" s="17">
        <f t="shared" si="21"/>
        <v>160</v>
      </c>
      <c r="AB55" s="24">
        <f t="shared" si="22"/>
        <v>1770</v>
      </c>
    </row>
    <row r="56" spans="1:28" ht="15" customHeight="1" x14ac:dyDescent="0.25">
      <c r="A56" s="28">
        <v>2078</v>
      </c>
      <c r="B56" s="28">
        <v>1610</v>
      </c>
      <c r="C56" s="25">
        <v>9.23</v>
      </c>
      <c r="D56" s="25">
        <v>267.58</v>
      </c>
      <c r="E56" s="25">
        <v>212.45</v>
      </c>
      <c r="F56" s="25">
        <f t="shared" si="13"/>
        <v>81.833333333333329</v>
      </c>
      <c r="G56" s="25">
        <v>0</v>
      </c>
      <c r="H56" s="25">
        <f t="shared" si="14"/>
        <v>120.83333333333333</v>
      </c>
      <c r="I56" s="25">
        <v>0</v>
      </c>
      <c r="J56" s="29">
        <f t="shared" si="23"/>
        <v>1</v>
      </c>
      <c r="K56" s="29">
        <f t="shared" si="24"/>
        <v>1</v>
      </c>
      <c r="L56" s="29">
        <f t="shared" si="25"/>
        <v>1</v>
      </c>
      <c r="M56" s="29">
        <f t="shared" ca="1" si="15"/>
        <v>1</v>
      </c>
      <c r="N56" s="9"/>
      <c r="O56" s="9"/>
      <c r="P56" s="7"/>
      <c r="Q56" s="7"/>
      <c r="T56" s="20">
        <v>0</v>
      </c>
      <c r="U56" s="31">
        <f t="shared" si="16"/>
        <v>-1610</v>
      </c>
      <c r="V56" s="27">
        <f t="shared" si="17"/>
        <v>-1610</v>
      </c>
      <c r="W56" s="27"/>
      <c r="X56" s="27">
        <f t="shared" si="18"/>
        <v>1769.783885858162</v>
      </c>
      <c r="Y56" s="27">
        <f t="shared" si="19"/>
        <v>159.78388585816197</v>
      </c>
      <c r="Z56" s="27">
        <f t="shared" si="20"/>
        <v>160</v>
      </c>
      <c r="AA56" s="17">
        <f t="shared" si="21"/>
        <v>160</v>
      </c>
      <c r="AB56" s="24">
        <f t="shared" si="22"/>
        <v>1770</v>
      </c>
    </row>
    <row r="57" spans="1:28" ht="15" customHeight="1" x14ac:dyDescent="0.25">
      <c r="A57" s="28">
        <v>2270</v>
      </c>
      <c r="B57" s="28">
        <v>1610</v>
      </c>
      <c r="C57" s="25">
        <v>10.09</v>
      </c>
      <c r="D57" s="25">
        <v>267.67</v>
      </c>
      <c r="E57" s="25">
        <v>212.45</v>
      </c>
      <c r="F57" s="25">
        <f t="shared" si="13"/>
        <v>71.818181818181813</v>
      </c>
      <c r="G57" s="25">
        <v>0</v>
      </c>
      <c r="H57" s="25">
        <f t="shared" si="14"/>
        <v>131.81818181818181</v>
      </c>
      <c r="I57" s="25">
        <v>0</v>
      </c>
      <c r="J57" s="29">
        <f t="shared" si="23"/>
        <v>1</v>
      </c>
      <c r="K57" s="29">
        <f t="shared" si="24"/>
        <v>1</v>
      </c>
      <c r="L57" s="29">
        <f t="shared" si="25"/>
        <v>1</v>
      </c>
      <c r="M57" s="29">
        <f t="shared" ca="1" si="15"/>
        <v>1</v>
      </c>
      <c r="N57" s="9"/>
      <c r="O57" s="9"/>
      <c r="P57" s="7"/>
      <c r="Q57" s="7"/>
      <c r="T57" s="20">
        <v>0</v>
      </c>
      <c r="U57" s="31">
        <f t="shared" si="16"/>
        <v>-1610</v>
      </c>
      <c r="V57" s="27">
        <f t="shared" si="17"/>
        <v>-1610</v>
      </c>
      <c r="W57" s="27"/>
      <c r="X57" s="27">
        <f t="shared" si="18"/>
        <v>1769.783885858162</v>
      </c>
      <c r="Y57" s="27">
        <f t="shared" si="19"/>
        <v>159.78388585816197</v>
      </c>
      <c r="Z57" s="27">
        <f t="shared" si="20"/>
        <v>160</v>
      </c>
      <c r="AA57" s="17">
        <f t="shared" si="21"/>
        <v>160</v>
      </c>
      <c r="AB57" s="24">
        <f t="shared" si="22"/>
        <v>1770</v>
      </c>
    </row>
    <row r="58" spans="1:28" ht="15" customHeight="1" x14ac:dyDescent="0.25">
      <c r="A58" s="28">
        <v>2462</v>
      </c>
      <c r="B58" s="28">
        <v>1610</v>
      </c>
      <c r="C58" s="25">
        <v>10.94</v>
      </c>
      <c r="D58" s="25">
        <v>267.79000000000002</v>
      </c>
      <c r="E58" s="25">
        <v>212.45</v>
      </c>
      <c r="F58" s="25">
        <f t="shared" si="13"/>
        <v>59.8</v>
      </c>
      <c r="G58" s="25">
        <v>0</v>
      </c>
      <c r="H58" s="25">
        <f t="shared" si="14"/>
        <v>145</v>
      </c>
      <c r="I58" s="25">
        <v>0</v>
      </c>
      <c r="J58" s="29">
        <f t="shared" si="23"/>
        <v>1</v>
      </c>
      <c r="K58" s="29">
        <f t="shared" si="24"/>
        <v>1</v>
      </c>
      <c r="L58" s="29">
        <f t="shared" si="25"/>
        <v>1</v>
      </c>
      <c r="M58" s="29">
        <f t="shared" ca="1" si="15"/>
        <v>1</v>
      </c>
      <c r="N58" s="9"/>
      <c r="O58" s="9"/>
      <c r="P58" s="7"/>
      <c r="Q58" s="7"/>
      <c r="T58" s="20">
        <v>0</v>
      </c>
      <c r="U58" s="31">
        <f t="shared" si="16"/>
        <v>-1610</v>
      </c>
      <c r="V58" s="27">
        <f t="shared" si="17"/>
        <v>-1610</v>
      </c>
      <c r="W58" s="27"/>
      <c r="X58" s="27">
        <f t="shared" si="18"/>
        <v>1769.783885858162</v>
      </c>
      <c r="Y58" s="27">
        <f t="shared" si="19"/>
        <v>159.78388585816197</v>
      </c>
      <c r="Z58" s="27">
        <f t="shared" si="20"/>
        <v>160</v>
      </c>
      <c r="AA58" s="17">
        <f t="shared" si="21"/>
        <v>160</v>
      </c>
      <c r="AB58" s="24">
        <f t="shared" si="22"/>
        <v>1770</v>
      </c>
    </row>
    <row r="59" spans="1:28" ht="15" customHeight="1" x14ac:dyDescent="0.25">
      <c r="A59" s="28">
        <v>2655</v>
      </c>
      <c r="B59" s="28">
        <v>1610</v>
      </c>
      <c r="C59" s="25">
        <v>11.8</v>
      </c>
      <c r="D59" s="25">
        <v>267.93</v>
      </c>
      <c r="E59" s="25">
        <v>212.45</v>
      </c>
      <c r="F59" s="25">
        <f t="shared" si="13"/>
        <v>45</v>
      </c>
      <c r="G59" s="25">
        <v>0</v>
      </c>
      <c r="H59" s="25">
        <f t="shared" si="14"/>
        <v>161.11111111111111</v>
      </c>
      <c r="I59" s="25">
        <v>0</v>
      </c>
      <c r="J59" s="29">
        <f t="shared" si="23"/>
        <v>1</v>
      </c>
      <c r="K59" s="29">
        <f t="shared" si="24"/>
        <v>1</v>
      </c>
      <c r="L59" s="29">
        <f t="shared" si="25"/>
        <v>1</v>
      </c>
      <c r="M59" s="29">
        <f t="shared" ca="1" si="15"/>
        <v>1</v>
      </c>
      <c r="N59" s="9"/>
      <c r="O59" s="9"/>
      <c r="P59" s="7"/>
      <c r="Q59" s="7"/>
      <c r="T59" s="20">
        <v>0</v>
      </c>
      <c r="U59" s="31">
        <f t="shared" si="16"/>
        <v>-1610</v>
      </c>
      <c r="V59" s="27">
        <f t="shared" si="17"/>
        <v>-1610</v>
      </c>
      <c r="W59" s="27"/>
      <c r="X59" s="27">
        <f t="shared" si="18"/>
        <v>1769.783885858162</v>
      </c>
      <c r="Y59" s="27">
        <f t="shared" si="19"/>
        <v>159.78388585816197</v>
      </c>
      <c r="Z59" s="27">
        <f t="shared" si="20"/>
        <v>160</v>
      </c>
      <c r="AA59" s="17">
        <f t="shared" si="21"/>
        <v>160</v>
      </c>
      <c r="AB59" s="24">
        <f t="shared" si="22"/>
        <v>1770</v>
      </c>
    </row>
    <row r="60" spans="1:28" ht="15" customHeight="1" x14ac:dyDescent="0.25">
      <c r="A60" s="28">
        <v>2722</v>
      </c>
      <c r="B60" s="28">
        <v>1610</v>
      </c>
      <c r="C60" s="25">
        <v>12.1</v>
      </c>
      <c r="D60" s="25">
        <v>268.08</v>
      </c>
      <c r="E60" s="25">
        <v>212.45</v>
      </c>
      <c r="F60" s="25">
        <f t="shared" si="13"/>
        <v>42.25</v>
      </c>
      <c r="G60" s="25">
        <v>0</v>
      </c>
      <c r="H60" s="25">
        <f t="shared" si="14"/>
        <v>181.25</v>
      </c>
      <c r="I60" s="25">
        <v>0</v>
      </c>
      <c r="J60" s="29">
        <f t="shared" si="23"/>
        <v>1</v>
      </c>
      <c r="K60" s="29">
        <f t="shared" si="24"/>
        <v>1</v>
      </c>
      <c r="L60" s="29">
        <f t="shared" si="25"/>
        <v>1</v>
      </c>
      <c r="M60" s="29">
        <f t="shared" ca="1" si="15"/>
        <v>0</v>
      </c>
      <c r="N60" s="9"/>
      <c r="O60" s="9"/>
      <c r="P60" s="7"/>
      <c r="Q60" s="7"/>
      <c r="T60" s="20">
        <v>0</v>
      </c>
      <c r="U60" s="31">
        <f t="shared" si="16"/>
        <v>-1610</v>
      </c>
      <c r="V60" s="27">
        <f t="shared" si="17"/>
        <v>-1610</v>
      </c>
      <c r="W60" s="27"/>
      <c r="X60" s="27">
        <f t="shared" si="18"/>
        <v>1769.783885858162</v>
      </c>
      <c r="Y60" s="27">
        <f t="shared" si="19"/>
        <v>159.78388585816197</v>
      </c>
      <c r="Z60" s="27">
        <f t="shared" si="20"/>
        <v>160</v>
      </c>
      <c r="AA60" s="17">
        <f t="shared" si="21"/>
        <v>160</v>
      </c>
      <c r="AB60" s="24">
        <f t="shared" si="22"/>
        <v>1770</v>
      </c>
    </row>
    <row r="61" spans="1:28" ht="15" customHeight="1" x14ac:dyDescent="0.25">
      <c r="A61" s="28">
        <v>2790</v>
      </c>
      <c r="B61" s="28">
        <v>1610</v>
      </c>
      <c r="C61" s="25">
        <v>12.4</v>
      </c>
      <c r="D61" s="25">
        <v>268.23</v>
      </c>
      <c r="E61" s="25">
        <v>212.45</v>
      </c>
      <c r="F61" s="25">
        <f t="shared" si="13"/>
        <v>38.571428571428569</v>
      </c>
      <c r="G61" s="25">
        <v>0</v>
      </c>
      <c r="H61" s="25">
        <f t="shared" si="14"/>
        <v>207.14285714285714</v>
      </c>
      <c r="I61" s="25">
        <v>0</v>
      </c>
      <c r="J61" s="29">
        <f t="shared" si="23"/>
        <v>1</v>
      </c>
      <c r="K61" s="29">
        <f t="shared" si="24"/>
        <v>1</v>
      </c>
      <c r="L61" s="29">
        <f t="shared" si="25"/>
        <v>1</v>
      </c>
      <c r="M61" s="29">
        <f t="shared" ca="1" si="15"/>
        <v>0</v>
      </c>
      <c r="N61" s="9"/>
      <c r="O61" s="9"/>
      <c r="P61" s="7"/>
      <c r="Q61" s="7"/>
      <c r="T61" s="20">
        <v>0</v>
      </c>
      <c r="U61" s="31">
        <f t="shared" si="16"/>
        <v>-1610</v>
      </c>
      <c r="V61" s="27">
        <f t="shared" si="17"/>
        <v>-1610</v>
      </c>
      <c r="W61" s="27"/>
      <c r="X61" s="27">
        <f t="shared" si="18"/>
        <v>1769.783885858162</v>
      </c>
      <c r="Y61" s="27">
        <f t="shared" si="19"/>
        <v>159.78388585816197</v>
      </c>
      <c r="Z61" s="27">
        <f t="shared" si="20"/>
        <v>160</v>
      </c>
      <c r="AA61" s="17">
        <f t="shared" si="21"/>
        <v>160</v>
      </c>
      <c r="AB61" s="24">
        <f t="shared" si="22"/>
        <v>1770</v>
      </c>
    </row>
    <row r="62" spans="1:28" ht="15" customHeight="1" x14ac:dyDescent="0.25">
      <c r="A62" s="28">
        <v>2858</v>
      </c>
      <c r="B62" s="28">
        <v>1610</v>
      </c>
      <c r="C62" s="25">
        <v>12.7</v>
      </c>
      <c r="D62" s="25">
        <v>268.39</v>
      </c>
      <c r="E62" s="25">
        <v>212.45</v>
      </c>
      <c r="F62" s="25">
        <f t="shared" si="13"/>
        <v>33.666666666666664</v>
      </c>
      <c r="G62" s="25">
        <v>0</v>
      </c>
      <c r="H62" s="25">
        <f t="shared" si="14"/>
        <v>241.66666666666666</v>
      </c>
      <c r="I62" s="25">
        <v>0</v>
      </c>
      <c r="J62" s="29">
        <f t="shared" si="23"/>
        <v>1</v>
      </c>
      <c r="K62" s="29">
        <f t="shared" si="24"/>
        <v>1</v>
      </c>
      <c r="L62" s="29">
        <f t="shared" si="25"/>
        <v>1</v>
      </c>
      <c r="M62" s="29">
        <f t="shared" ca="1" si="15"/>
        <v>1</v>
      </c>
      <c r="N62" s="9"/>
      <c r="O62" s="9"/>
      <c r="P62" s="7"/>
      <c r="Q62" s="7"/>
      <c r="T62" s="20">
        <v>0</v>
      </c>
      <c r="U62" s="31">
        <f t="shared" si="16"/>
        <v>-1610</v>
      </c>
      <c r="V62" s="27">
        <f t="shared" si="17"/>
        <v>-1610</v>
      </c>
      <c r="W62" s="27"/>
      <c r="X62" s="27">
        <f t="shared" si="18"/>
        <v>1769.783885858162</v>
      </c>
      <c r="Y62" s="27">
        <f t="shared" si="19"/>
        <v>159.78388585816197</v>
      </c>
      <c r="Z62" s="27">
        <f t="shared" si="20"/>
        <v>160</v>
      </c>
      <c r="AA62" s="17">
        <f t="shared" si="21"/>
        <v>160</v>
      </c>
      <c r="AB62" s="24">
        <f t="shared" si="22"/>
        <v>1770</v>
      </c>
    </row>
    <row r="63" spans="1:28" ht="15" customHeight="1" x14ac:dyDescent="0.25">
      <c r="A63" s="28">
        <v>2914</v>
      </c>
      <c r="B63" s="28">
        <v>1610</v>
      </c>
      <c r="C63" s="25">
        <v>12.95</v>
      </c>
      <c r="D63" s="25">
        <v>268.56</v>
      </c>
      <c r="E63" s="25">
        <v>212.45</v>
      </c>
      <c r="F63" s="25">
        <f t="shared" si="13"/>
        <v>29.2</v>
      </c>
      <c r="G63" s="25">
        <v>0</v>
      </c>
      <c r="H63" s="25">
        <f t="shared" si="14"/>
        <v>290</v>
      </c>
      <c r="I63" s="25">
        <v>0</v>
      </c>
      <c r="J63" s="29">
        <f t="shared" si="23"/>
        <v>1</v>
      </c>
      <c r="K63" s="29">
        <f t="shared" si="24"/>
        <v>1</v>
      </c>
      <c r="L63" s="29">
        <f t="shared" si="25"/>
        <v>1</v>
      </c>
      <c r="M63" s="29">
        <f t="shared" ca="1" si="15"/>
        <v>1</v>
      </c>
      <c r="N63" s="9"/>
      <c r="O63" s="9"/>
      <c r="P63" s="7"/>
      <c r="Q63" s="7"/>
      <c r="T63" s="20">
        <v>0</v>
      </c>
      <c r="U63" s="31">
        <f t="shared" si="16"/>
        <v>-1610</v>
      </c>
      <c r="V63" s="27">
        <f t="shared" si="17"/>
        <v>-1610</v>
      </c>
      <c r="W63" s="27"/>
      <c r="X63" s="27">
        <f t="shared" si="18"/>
        <v>1769.783885858162</v>
      </c>
      <c r="Y63" s="27">
        <f t="shared" si="19"/>
        <v>159.78388585816197</v>
      </c>
      <c r="Z63" s="27">
        <f t="shared" si="20"/>
        <v>160</v>
      </c>
      <c r="AA63" s="17">
        <f t="shared" si="21"/>
        <v>160</v>
      </c>
      <c r="AB63" s="24">
        <f t="shared" si="22"/>
        <v>1770</v>
      </c>
    </row>
    <row r="64" spans="1:28" ht="15" customHeight="1" x14ac:dyDescent="0.25">
      <c r="A64" s="28">
        <v>2972</v>
      </c>
      <c r="B64" s="28">
        <v>1610</v>
      </c>
      <c r="C64" s="25">
        <v>13.21</v>
      </c>
      <c r="D64" s="25">
        <v>268.73</v>
      </c>
      <c r="E64" s="25">
        <v>212.45</v>
      </c>
      <c r="F64" s="25">
        <f t="shared" si="13"/>
        <v>22</v>
      </c>
      <c r="G64" s="25">
        <v>0</v>
      </c>
      <c r="H64" s="25">
        <f t="shared" si="14"/>
        <v>362.5</v>
      </c>
      <c r="I64" s="25">
        <v>0</v>
      </c>
      <c r="J64" s="29">
        <f t="shared" si="23"/>
        <v>1</v>
      </c>
      <c r="K64" s="29">
        <f t="shared" si="24"/>
        <v>1</v>
      </c>
      <c r="L64" s="29">
        <f t="shared" si="25"/>
        <v>1</v>
      </c>
      <c r="M64" s="29">
        <f t="shared" ca="1" si="15"/>
        <v>1</v>
      </c>
      <c r="N64" s="9"/>
      <c r="O64" s="9"/>
      <c r="P64" s="7"/>
      <c r="Q64" s="7"/>
      <c r="T64" s="20">
        <v>0</v>
      </c>
      <c r="U64" s="31">
        <f t="shared" si="16"/>
        <v>-1610</v>
      </c>
      <c r="V64" s="27">
        <f t="shared" si="17"/>
        <v>-1610</v>
      </c>
      <c r="W64" s="27"/>
      <c r="X64" s="27">
        <f t="shared" si="18"/>
        <v>1769.783885858162</v>
      </c>
      <c r="Y64" s="27">
        <f t="shared" si="19"/>
        <v>159.78388585816197</v>
      </c>
      <c r="Z64" s="27">
        <f t="shared" si="20"/>
        <v>160</v>
      </c>
      <c r="AA64" s="17">
        <f t="shared" si="21"/>
        <v>160</v>
      </c>
      <c r="AB64" s="24">
        <f t="shared" si="22"/>
        <v>1770</v>
      </c>
    </row>
    <row r="65" spans="1:28" ht="15" customHeight="1" x14ac:dyDescent="0.25">
      <c r="A65" s="28">
        <v>3030</v>
      </c>
      <c r="B65" s="28">
        <v>1610</v>
      </c>
      <c r="C65" s="25">
        <v>13.47</v>
      </c>
      <c r="D65" s="25">
        <v>268.92</v>
      </c>
      <c r="E65" s="25">
        <v>212.45</v>
      </c>
      <c r="F65" s="25">
        <f t="shared" si="13"/>
        <v>10</v>
      </c>
      <c r="G65" s="25">
        <v>0</v>
      </c>
      <c r="H65" s="25">
        <f t="shared" si="14"/>
        <v>483.33333333333331</v>
      </c>
      <c r="I65" s="25">
        <v>0</v>
      </c>
      <c r="J65" s="29">
        <f t="shared" si="23"/>
        <v>1</v>
      </c>
      <c r="K65" s="29">
        <f t="shared" si="24"/>
        <v>1</v>
      </c>
      <c r="L65" s="29">
        <f t="shared" si="25"/>
        <v>1</v>
      </c>
      <c r="M65" s="29">
        <f t="shared" ca="1" si="15"/>
        <v>1</v>
      </c>
      <c r="N65" s="9"/>
      <c r="O65" s="9"/>
      <c r="P65" s="7"/>
      <c r="Q65" s="7"/>
      <c r="T65" s="20">
        <v>0</v>
      </c>
      <c r="U65" s="31">
        <f t="shared" si="16"/>
        <v>-1610</v>
      </c>
      <c r="V65" s="27">
        <f t="shared" si="17"/>
        <v>-1610</v>
      </c>
      <c r="W65" s="27"/>
      <c r="X65" s="27">
        <f t="shared" si="18"/>
        <v>1769.783885858162</v>
      </c>
      <c r="Y65" s="27">
        <f t="shared" si="19"/>
        <v>159.78388585816197</v>
      </c>
      <c r="Z65" s="27">
        <f t="shared" si="20"/>
        <v>160</v>
      </c>
      <c r="AA65" s="17">
        <f t="shared" si="21"/>
        <v>160</v>
      </c>
      <c r="AB65" s="24">
        <f t="shared" si="22"/>
        <v>1770</v>
      </c>
    </row>
    <row r="66" spans="1:28" ht="15" customHeight="1" x14ac:dyDescent="0.25">
      <c r="A66" s="28">
        <v>3040</v>
      </c>
      <c r="B66" s="28">
        <v>1610</v>
      </c>
      <c r="C66" s="25">
        <v>13.51</v>
      </c>
      <c r="D66" s="25">
        <v>269.08999999999997</v>
      </c>
      <c r="E66" s="25">
        <v>212.45</v>
      </c>
      <c r="F66" s="25">
        <f t="shared" si="13"/>
        <v>10</v>
      </c>
      <c r="G66" s="25">
        <v>0</v>
      </c>
      <c r="H66" s="25">
        <f t="shared" si="14"/>
        <v>725</v>
      </c>
      <c r="I66" s="25">
        <v>0</v>
      </c>
      <c r="J66" s="29">
        <f t="shared" si="23"/>
        <v>1</v>
      </c>
      <c r="K66" s="29">
        <f t="shared" si="24"/>
        <v>1</v>
      </c>
      <c r="L66" s="29">
        <f t="shared" si="25"/>
        <v>1</v>
      </c>
      <c r="M66" s="29">
        <f t="shared" ref="M66:M97" ca="1" si="26">IF(RAND()&lt;0.5,0,1)</f>
        <v>0</v>
      </c>
      <c r="N66" s="9"/>
      <c r="O66" s="9"/>
      <c r="P66" s="7"/>
      <c r="Q66" s="7"/>
      <c r="T66" s="20">
        <v>0</v>
      </c>
      <c r="U66" s="31">
        <f t="shared" ref="U66:U97" si="27">T66-B66</f>
        <v>-1610</v>
      </c>
      <c r="V66" s="27">
        <f t="shared" ref="V66:V97" si="28">ROUND(U66,0)</f>
        <v>-1610</v>
      </c>
      <c r="W66" s="27"/>
      <c r="X66" s="27">
        <f t="shared" ref="X66:X97" si="29">B66/$W$2*$W$3</f>
        <v>1769.783885858162</v>
      </c>
      <c r="Y66" s="27">
        <f t="shared" ref="Y66:Y97" si="30">X66-B66</f>
        <v>159.78388585816197</v>
      </c>
      <c r="Z66" s="27">
        <f t="shared" ref="Z66:Z97" si="31">ROUND(Y66,0)</f>
        <v>160</v>
      </c>
      <c r="AA66" s="17">
        <f t="shared" ref="AA66:AA97" si="32">IF(V66&gt;=0,V66,Z66)</f>
        <v>160</v>
      </c>
      <c r="AB66" s="24">
        <f t="shared" ref="AB66:AB97" si="33">B66+AA66</f>
        <v>1770</v>
      </c>
    </row>
    <row r="67" spans="1:28" ht="15" customHeight="1" x14ac:dyDescent="0.25">
      <c r="A67" s="28">
        <v>3051</v>
      </c>
      <c r="B67" s="28">
        <v>1610</v>
      </c>
      <c r="C67" s="25">
        <v>13.56</v>
      </c>
      <c r="D67" s="25">
        <v>269.26</v>
      </c>
      <c r="E67" s="25">
        <v>212.45</v>
      </c>
      <c r="F67" s="25">
        <f t="shared" si="13"/>
        <v>9</v>
      </c>
      <c r="G67" s="25">
        <v>0</v>
      </c>
      <c r="H67" s="25">
        <f t="shared" si="14"/>
        <v>1450</v>
      </c>
      <c r="I67" s="25">
        <v>0</v>
      </c>
      <c r="J67" s="29">
        <f t="shared" ref="J67:J98" si="34">IF(ABS(B67-B66)&lt;=50,1,0)</f>
        <v>1</v>
      </c>
      <c r="K67" s="29">
        <f t="shared" ref="K67:K98" si="35">IF(ABS((B67-B66))&lt;=50,1,IF((B67-B66)*(1)&gt;=0,1,-1))</f>
        <v>1</v>
      </c>
      <c r="L67" s="29">
        <f t="shared" si="25"/>
        <v>1</v>
      </c>
      <c r="M67" s="29">
        <f t="shared" ca="1" si="26"/>
        <v>1</v>
      </c>
      <c r="N67" s="9"/>
      <c r="O67" s="9"/>
      <c r="P67" s="7"/>
      <c r="Q67" s="7"/>
      <c r="T67" s="20">
        <v>0</v>
      </c>
      <c r="U67" s="31">
        <f t="shared" si="27"/>
        <v>-1610</v>
      </c>
      <c r="V67" s="27">
        <f t="shared" si="28"/>
        <v>-1610</v>
      </c>
      <c r="W67" s="27"/>
      <c r="X67" s="27">
        <f t="shared" si="29"/>
        <v>1769.783885858162</v>
      </c>
      <c r="Y67" s="27">
        <f t="shared" si="30"/>
        <v>159.78388585816197</v>
      </c>
      <c r="Z67" s="27">
        <f t="shared" si="31"/>
        <v>160</v>
      </c>
      <c r="AA67" s="17">
        <f t="shared" si="32"/>
        <v>160</v>
      </c>
      <c r="AB67" s="24">
        <f t="shared" si="33"/>
        <v>1770</v>
      </c>
    </row>
    <row r="68" spans="1:28" ht="15" customHeight="1" x14ac:dyDescent="0.25">
      <c r="A68" s="40">
        <v>3060</v>
      </c>
      <c r="B68" s="28">
        <v>1610</v>
      </c>
      <c r="C68" s="25">
        <v>13.6</v>
      </c>
      <c r="D68" s="25">
        <v>269.43</v>
      </c>
      <c r="E68" s="25">
        <v>212.45</v>
      </c>
      <c r="F68" s="39">
        <v>0</v>
      </c>
      <c r="G68" s="39">
        <v>0</v>
      </c>
      <c r="H68" s="39">
        <v>0</v>
      </c>
      <c r="I68" s="39">
        <v>0</v>
      </c>
      <c r="J68" s="29">
        <f t="shared" si="34"/>
        <v>1</v>
      </c>
      <c r="K68" s="29">
        <f t="shared" si="35"/>
        <v>1</v>
      </c>
      <c r="L68" s="29">
        <f t="shared" si="25"/>
        <v>1</v>
      </c>
      <c r="M68" s="29">
        <f t="shared" ca="1" si="26"/>
        <v>1</v>
      </c>
      <c r="N68" s="9"/>
      <c r="O68" s="9"/>
      <c r="P68" s="7"/>
      <c r="Q68" s="7"/>
      <c r="T68" s="20">
        <v>0</v>
      </c>
      <c r="U68" s="31">
        <f t="shared" si="27"/>
        <v>-1610</v>
      </c>
      <c r="V68" s="27">
        <f t="shared" si="28"/>
        <v>-1610</v>
      </c>
      <c r="W68" s="27"/>
      <c r="X68" s="27">
        <f t="shared" si="29"/>
        <v>1769.783885858162</v>
      </c>
      <c r="Y68" s="27">
        <f t="shared" si="30"/>
        <v>159.78388585816197</v>
      </c>
      <c r="Z68" s="27">
        <f t="shared" si="31"/>
        <v>160</v>
      </c>
      <c r="AA68" s="17">
        <f t="shared" si="32"/>
        <v>160</v>
      </c>
      <c r="AB68" s="24">
        <f t="shared" si="33"/>
        <v>1770</v>
      </c>
    </row>
    <row r="69" spans="1:28" ht="15" customHeight="1" x14ac:dyDescent="0.25">
      <c r="A69" s="28">
        <v>2997</v>
      </c>
      <c r="B69" s="28">
        <v>1610</v>
      </c>
      <c r="C69" s="25">
        <v>13.32</v>
      </c>
      <c r="D69" s="25">
        <v>269.58999999999997</v>
      </c>
      <c r="E69" s="25">
        <v>212.45</v>
      </c>
      <c r="F69" s="25">
        <v>0</v>
      </c>
      <c r="G69" s="25">
        <f t="shared" ref="G69:G113" si="36">($A$68-A69)/(ROW(A69)-ROW($A$68))</f>
        <v>63</v>
      </c>
      <c r="H69" s="25">
        <v>0</v>
      </c>
      <c r="I69" s="25">
        <f t="shared" ref="I69:I113" si="37">($A$68-B69)/(ROW(B69)-ROW($A$68))</f>
        <v>1450</v>
      </c>
      <c r="J69" s="29">
        <f t="shared" si="34"/>
        <v>1</v>
      </c>
      <c r="K69" s="29">
        <f t="shared" si="35"/>
        <v>1</v>
      </c>
      <c r="L69" s="29">
        <f t="shared" si="25"/>
        <v>1</v>
      </c>
      <c r="M69" s="29">
        <f t="shared" ca="1" si="26"/>
        <v>0</v>
      </c>
      <c r="N69" s="9"/>
      <c r="O69" s="9"/>
      <c r="P69" s="7"/>
      <c r="Q69" s="7"/>
      <c r="T69" s="20">
        <v>0</v>
      </c>
      <c r="U69" s="31">
        <f t="shared" si="27"/>
        <v>-1610</v>
      </c>
      <c r="V69" s="27">
        <f t="shared" si="28"/>
        <v>-1610</v>
      </c>
      <c r="W69" s="27"/>
      <c r="X69" s="27">
        <f t="shared" si="29"/>
        <v>1769.783885858162</v>
      </c>
      <c r="Y69" s="27">
        <f t="shared" si="30"/>
        <v>159.78388585816197</v>
      </c>
      <c r="Z69" s="27">
        <f t="shared" si="31"/>
        <v>160</v>
      </c>
      <c r="AA69" s="17">
        <f t="shared" si="32"/>
        <v>160</v>
      </c>
      <c r="AB69" s="24">
        <f t="shared" si="33"/>
        <v>1770</v>
      </c>
    </row>
    <row r="70" spans="1:28" ht="15" customHeight="1" x14ac:dyDescent="0.25">
      <c r="A70" s="28">
        <v>2934</v>
      </c>
      <c r="B70" s="28">
        <v>1610</v>
      </c>
      <c r="C70" s="25">
        <v>13.04</v>
      </c>
      <c r="D70" s="25">
        <v>269.74</v>
      </c>
      <c r="E70" s="25">
        <v>212.45</v>
      </c>
      <c r="F70" s="25">
        <v>0</v>
      </c>
      <c r="G70" s="25">
        <f t="shared" si="36"/>
        <v>63</v>
      </c>
      <c r="H70" s="25">
        <v>0</v>
      </c>
      <c r="I70" s="25">
        <f t="shared" si="37"/>
        <v>725</v>
      </c>
      <c r="J70" s="29">
        <f t="shared" si="34"/>
        <v>1</v>
      </c>
      <c r="K70" s="29">
        <f t="shared" si="35"/>
        <v>1</v>
      </c>
      <c r="L70" s="29">
        <f t="shared" si="25"/>
        <v>1</v>
      </c>
      <c r="M70" s="29">
        <f t="shared" ca="1" si="26"/>
        <v>0</v>
      </c>
      <c r="N70" s="9"/>
      <c r="O70" s="9"/>
      <c r="P70" s="7"/>
      <c r="Q70" s="7"/>
      <c r="T70" s="20">
        <v>0</v>
      </c>
      <c r="U70" s="31">
        <f t="shared" si="27"/>
        <v>-1610</v>
      </c>
      <c r="V70" s="27">
        <f t="shared" si="28"/>
        <v>-1610</v>
      </c>
      <c r="W70" s="27"/>
      <c r="X70" s="27">
        <f t="shared" si="29"/>
        <v>1769.783885858162</v>
      </c>
      <c r="Y70" s="27">
        <f t="shared" si="30"/>
        <v>159.78388585816197</v>
      </c>
      <c r="Z70" s="27">
        <f t="shared" si="31"/>
        <v>160</v>
      </c>
      <c r="AA70" s="17">
        <f t="shared" si="32"/>
        <v>160</v>
      </c>
      <c r="AB70" s="24">
        <f t="shared" si="33"/>
        <v>1770</v>
      </c>
    </row>
    <row r="71" spans="1:28" ht="15" customHeight="1" x14ac:dyDescent="0.25">
      <c r="A71" s="28">
        <v>2872</v>
      </c>
      <c r="B71" s="28">
        <v>1610</v>
      </c>
      <c r="C71" s="25">
        <v>12.77</v>
      </c>
      <c r="D71" s="25">
        <v>269.89</v>
      </c>
      <c r="E71" s="25">
        <v>212.45</v>
      </c>
      <c r="F71" s="25">
        <v>0</v>
      </c>
      <c r="G71" s="25">
        <f t="shared" si="36"/>
        <v>62.666666666666664</v>
      </c>
      <c r="H71" s="25">
        <v>0</v>
      </c>
      <c r="I71" s="25">
        <f t="shared" si="37"/>
        <v>483.33333333333331</v>
      </c>
      <c r="J71" s="29">
        <f t="shared" si="34"/>
        <v>1</v>
      </c>
      <c r="K71" s="29">
        <f t="shared" si="35"/>
        <v>1</v>
      </c>
      <c r="L71" s="29">
        <f t="shared" ref="L71:L102" si="38">IF(OR(COUNTIF(K67:K71,1)=5,COUNTIF(K67:K71,-1)=5),1,0)</f>
        <v>1</v>
      </c>
      <c r="M71" s="29">
        <f t="shared" ca="1" si="26"/>
        <v>1</v>
      </c>
      <c r="N71" s="9"/>
      <c r="O71" s="9"/>
      <c r="P71" s="7"/>
      <c r="Q71" s="7"/>
      <c r="T71" s="20">
        <v>0</v>
      </c>
      <c r="U71" s="31">
        <f t="shared" si="27"/>
        <v>-1610</v>
      </c>
      <c r="V71" s="27">
        <f t="shared" si="28"/>
        <v>-1610</v>
      </c>
      <c r="W71" s="27"/>
      <c r="X71" s="27">
        <f t="shared" si="29"/>
        <v>1769.783885858162</v>
      </c>
      <c r="Y71" s="27">
        <f t="shared" si="30"/>
        <v>159.78388585816197</v>
      </c>
      <c r="Z71" s="27">
        <f t="shared" si="31"/>
        <v>160</v>
      </c>
      <c r="AA71" s="17">
        <f t="shared" si="32"/>
        <v>160</v>
      </c>
      <c r="AB71" s="24">
        <f t="shared" si="33"/>
        <v>1770</v>
      </c>
    </row>
    <row r="72" spans="1:28" ht="15" customHeight="1" x14ac:dyDescent="0.25">
      <c r="A72" s="28">
        <v>2823</v>
      </c>
      <c r="B72" s="28">
        <v>1610</v>
      </c>
      <c r="C72" s="25">
        <v>12.55</v>
      </c>
      <c r="D72" s="25">
        <v>270.02999999999997</v>
      </c>
      <c r="E72" s="25">
        <v>212.45</v>
      </c>
      <c r="F72" s="25">
        <v>0</v>
      </c>
      <c r="G72" s="25">
        <f t="shared" si="36"/>
        <v>59.25</v>
      </c>
      <c r="H72" s="25">
        <v>0</v>
      </c>
      <c r="I72" s="25">
        <f t="shared" si="37"/>
        <v>362.5</v>
      </c>
      <c r="J72" s="29">
        <f t="shared" si="34"/>
        <v>1</v>
      </c>
      <c r="K72" s="29">
        <f t="shared" si="35"/>
        <v>1</v>
      </c>
      <c r="L72" s="29">
        <f t="shared" si="38"/>
        <v>1</v>
      </c>
      <c r="M72" s="29">
        <f t="shared" ca="1" si="26"/>
        <v>0</v>
      </c>
      <c r="N72" s="9"/>
      <c r="O72" s="9"/>
      <c r="P72" s="7"/>
      <c r="Q72" s="7"/>
      <c r="T72" s="20">
        <v>0</v>
      </c>
      <c r="U72" s="31">
        <f t="shared" si="27"/>
        <v>-1610</v>
      </c>
      <c r="V72" s="27">
        <f t="shared" si="28"/>
        <v>-1610</v>
      </c>
      <c r="W72" s="27"/>
      <c r="X72" s="27">
        <f t="shared" si="29"/>
        <v>1769.783885858162</v>
      </c>
      <c r="Y72" s="27">
        <f t="shared" si="30"/>
        <v>159.78388585816197</v>
      </c>
      <c r="Z72" s="27">
        <f t="shared" si="31"/>
        <v>160</v>
      </c>
      <c r="AA72" s="17">
        <f t="shared" si="32"/>
        <v>160</v>
      </c>
      <c r="AB72" s="24">
        <f t="shared" si="33"/>
        <v>1770</v>
      </c>
    </row>
    <row r="73" spans="1:28" ht="15" customHeight="1" x14ac:dyDescent="0.25">
      <c r="A73" s="28">
        <v>2774</v>
      </c>
      <c r="B73" s="28">
        <v>1610</v>
      </c>
      <c r="C73" s="25">
        <v>12.33</v>
      </c>
      <c r="D73" s="25">
        <v>270.14999999999998</v>
      </c>
      <c r="E73" s="25">
        <v>212.45</v>
      </c>
      <c r="F73" s="25">
        <v>0</v>
      </c>
      <c r="G73" s="25">
        <f t="shared" si="36"/>
        <v>57.2</v>
      </c>
      <c r="H73" s="25">
        <v>0</v>
      </c>
      <c r="I73" s="25">
        <f t="shared" si="37"/>
        <v>290</v>
      </c>
      <c r="J73" s="29">
        <f t="shared" si="34"/>
        <v>1</v>
      </c>
      <c r="K73" s="29">
        <f t="shared" si="35"/>
        <v>1</v>
      </c>
      <c r="L73" s="29">
        <f t="shared" si="38"/>
        <v>1</v>
      </c>
      <c r="M73" s="29">
        <f t="shared" ca="1" si="26"/>
        <v>0</v>
      </c>
      <c r="N73" s="9"/>
      <c r="O73" s="9"/>
      <c r="P73" s="7"/>
      <c r="Q73" s="7"/>
      <c r="T73" s="20">
        <v>0</v>
      </c>
      <c r="U73" s="31">
        <f t="shared" si="27"/>
        <v>-1610</v>
      </c>
      <c r="V73" s="27">
        <f t="shared" si="28"/>
        <v>-1610</v>
      </c>
      <c r="W73" s="27"/>
      <c r="X73" s="27">
        <f t="shared" si="29"/>
        <v>1769.783885858162</v>
      </c>
      <c r="Y73" s="27">
        <f t="shared" si="30"/>
        <v>159.78388585816197</v>
      </c>
      <c r="Z73" s="27">
        <f t="shared" si="31"/>
        <v>160</v>
      </c>
      <c r="AA73" s="17">
        <f t="shared" si="32"/>
        <v>160</v>
      </c>
      <c r="AB73" s="24">
        <f t="shared" si="33"/>
        <v>1770</v>
      </c>
    </row>
    <row r="74" spans="1:28" ht="15" customHeight="1" x14ac:dyDescent="0.25">
      <c r="A74" s="28">
        <v>2722</v>
      </c>
      <c r="B74" s="28">
        <v>1610</v>
      </c>
      <c r="C74" s="25">
        <v>12.1</v>
      </c>
      <c r="D74" s="25">
        <v>270.27999999999997</v>
      </c>
      <c r="E74" s="25">
        <v>212.45</v>
      </c>
      <c r="F74" s="25">
        <v>0</v>
      </c>
      <c r="G74" s="25">
        <f t="shared" si="36"/>
        <v>56.333333333333336</v>
      </c>
      <c r="H74" s="25">
        <v>0</v>
      </c>
      <c r="I74" s="25">
        <f t="shared" si="37"/>
        <v>241.66666666666666</v>
      </c>
      <c r="J74" s="29">
        <f t="shared" si="34"/>
        <v>1</v>
      </c>
      <c r="K74" s="29">
        <f t="shared" si="35"/>
        <v>1</v>
      </c>
      <c r="L74" s="29">
        <f t="shared" si="38"/>
        <v>1</v>
      </c>
      <c r="M74" s="29">
        <f t="shared" ca="1" si="26"/>
        <v>0</v>
      </c>
      <c r="N74" s="9"/>
      <c r="O74" s="9"/>
      <c r="P74" s="7"/>
      <c r="Q74" s="7"/>
      <c r="T74" s="20">
        <v>0</v>
      </c>
      <c r="U74" s="31">
        <f t="shared" si="27"/>
        <v>-1610</v>
      </c>
      <c r="V74" s="27">
        <f t="shared" si="28"/>
        <v>-1610</v>
      </c>
      <c r="W74" s="27"/>
      <c r="X74" s="27">
        <f t="shared" si="29"/>
        <v>1769.783885858162</v>
      </c>
      <c r="Y74" s="27">
        <f t="shared" si="30"/>
        <v>159.78388585816197</v>
      </c>
      <c r="Z74" s="27">
        <f t="shared" si="31"/>
        <v>160</v>
      </c>
      <c r="AA74" s="17">
        <f t="shared" si="32"/>
        <v>160</v>
      </c>
      <c r="AB74" s="24">
        <f t="shared" si="33"/>
        <v>1770</v>
      </c>
    </row>
    <row r="75" spans="1:28" ht="15" customHeight="1" x14ac:dyDescent="0.25">
      <c r="A75" s="28">
        <v>2640</v>
      </c>
      <c r="B75" s="28">
        <v>1610</v>
      </c>
      <c r="C75" s="25">
        <v>11.73</v>
      </c>
      <c r="D75" s="25">
        <v>270.39</v>
      </c>
      <c r="E75" s="25">
        <v>212.45</v>
      </c>
      <c r="F75" s="25">
        <v>0</v>
      </c>
      <c r="G75" s="25">
        <f t="shared" si="36"/>
        <v>60</v>
      </c>
      <c r="H75" s="25">
        <v>0</v>
      </c>
      <c r="I75" s="25">
        <f t="shared" si="37"/>
        <v>207.14285714285714</v>
      </c>
      <c r="J75" s="29">
        <f t="shared" si="34"/>
        <v>1</v>
      </c>
      <c r="K75" s="29">
        <f t="shared" si="35"/>
        <v>1</v>
      </c>
      <c r="L75" s="29">
        <f t="shared" si="38"/>
        <v>1</v>
      </c>
      <c r="M75" s="29">
        <f t="shared" ca="1" si="26"/>
        <v>1</v>
      </c>
      <c r="N75" s="9"/>
      <c r="O75" s="9"/>
      <c r="P75" s="7"/>
      <c r="Q75" s="7"/>
      <c r="T75" s="20">
        <v>0</v>
      </c>
      <c r="U75" s="31">
        <f t="shared" si="27"/>
        <v>-1610</v>
      </c>
      <c r="V75" s="27">
        <f t="shared" si="28"/>
        <v>-1610</v>
      </c>
      <c r="W75" s="27"/>
      <c r="X75" s="27">
        <f t="shared" si="29"/>
        <v>1769.783885858162</v>
      </c>
      <c r="Y75" s="27">
        <f t="shared" si="30"/>
        <v>159.78388585816197</v>
      </c>
      <c r="Z75" s="27">
        <f t="shared" si="31"/>
        <v>160</v>
      </c>
      <c r="AA75" s="17">
        <f t="shared" si="32"/>
        <v>160</v>
      </c>
      <c r="AB75" s="24">
        <f t="shared" si="33"/>
        <v>1770</v>
      </c>
    </row>
    <row r="76" spans="1:28" ht="15" customHeight="1" x14ac:dyDescent="0.25">
      <c r="A76" s="28">
        <v>2558</v>
      </c>
      <c r="B76" s="28">
        <v>1610</v>
      </c>
      <c r="C76" s="25">
        <v>11.37</v>
      </c>
      <c r="D76" s="25">
        <v>270.49</v>
      </c>
      <c r="E76" s="25">
        <v>212.45</v>
      </c>
      <c r="F76" s="25">
        <v>0</v>
      </c>
      <c r="G76" s="25">
        <f t="shared" si="36"/>
        <v>62.75</v>
      </c>
      <c r="H76" s="25">
        <v>0</v>
      </c>
      <c r="I76" s="25">
        <f t="shared" si="37"/>
        <v>181.25</v>
      </c>
      <c r="J76" s="29">
        <f t="shared" si="34"/>
        <v>1</v>
      </c>
      <c r="K76" s="29">
        <f t="shared" si="35"/>
        <v>1</v>
      </c>
      <c r="L76" s="29">
        <f t="shared" si="38"/>
        <v>1</v>
      </c>
      <c r="M76" s="29">
        <f t="shared" ca="1" si="26"/>
        <v>0</v>
      </c>
      <c r="N76" s="9"/>
      <c r="O76" s="9"/>
      <c r="P76" s="7"/>
      <c r="Q76" s="7"/>
      <c r="T76" s="20">
        <v>0</v>
      </c>
      <c r="U76" s="31">
        <f t="shared" si="27"/>
        <v>-1610</v>
      </c>
      <c r="V76" s="27">
        <f t="shared" si="28"/>
        <v>-1610</v>
      </c>
      <c r="W76" s="27"/>
      <c r="X76" s="27">
        <f t="shared" si="29"/>
        <v>1769.783885858162</v>
      </c>
      <c r="Y76" s="27">
        <f t="shared" si="30"/>
        <v>159.78388585816197</v>
      </c>
      <c r="Z76" s="27">
        <f t="shared" si="31"/>
        <v>160</v>
      </c>
      <c r="AA76" s="17">
        <f t="shared" si="32"/>
        <v>160</v>
      </c>
      <c r="AB76" s="24">
        <f t="shared" si="33"/>
        <v>1770</v>
      </c>
    </row>
    <row r="77" spans="1:28" ht="15" customHeight="1" x14ac:dyDescent="0.25">
      <c r="A77" s="28">
        <v>2475</v>
      </c>
      <c r="B77" s="28">
        <v>1610</v>
      </c>
      <c r="C77" s="25">
        <v>11</v>
      </c>
      <c r="D77" s="25">
        <v>270.58999999999997</v>
      </c>
      <c r="E77" s="25">
        <v>212.45</v>
      </c>
      <c r="F77" s="25">
        <v>0</v>
      </c>
      <c r="G77" s="25">
        <f t="shared" si="36"/>
        <v>65</v>
      </c>
      <c r="H77" s="25">
        <v>0</v>
      </c>
      <c r="I77" s="25">
        <f t="shared" si="37"/>
        <v>161.11111111111111</v>
      </c>
      <c r="J77" s="29">
        <f t="shared" si="34"/>
        <v>1</v>
      </c>
      <c r="K77" s="29">
        <f t="shared" si="35"/>
        <v>1</v>
      </c>
      <c r="L77" s="29">
        <f t="shared" si="38"/>
        <v>1</v>
      </c>
      <c r="M77" s="29">
        <f t="shared" ca="1" si="26"/>
        <v>1</v>
      </c>
      <c r="N77" s="9"/>
      <c r="O77" s="9"/>
      <c r="P77" s="7"/>
      <c r="Q77" s="7"/>
      <c r="T77" s="20">
        <v>0</v>
      </c>
      <c r="U77" s="31">
        <f t="shared" si="27"/>
        <v>-1610</v>
      </c>
      <c r="V77" s="27">
        <f t="shared" si="28"/>
        <v>-1610</v>
      </c>
      <c r="W77" s="27"/>
      <c r="X77" s="27">
        <f t="shared" si="29"/>
        <v>1769.783885858162</v>
      </c>
      <c r="Y77" s="27">
        <f t="shared" si="30"/>
        <v>159.78388585816197</v>
      </c>
      <c r="Z77" s="27">
        <f t="shared" si="31"/>
        <v>160</v>
      </c>
      <c r="AA77" s="17">
        <f t="shared" si="32"/>
        <v>160</v>
      </c>
      <c r="AB77" s="24">
        <f t="shared" si="33"/>
        <v>1770</v>
      </c>
    </row>
    <row r="78" spans="1:28" ht="15" customHeight="1" x14ac:dyDescent="0.25">
      <c r="A78" s="28">
        <v>2380</v>
      </c>
      <c r="B78" s="28">
        <v>1610</v>
      </c>
      <c r="C78" s="25">
        <v>10.58</v>
      </c>
      <c r="D78" s="25">
        <v>270.67</v>
      </c>
      <c r="E78" s="25">
        <v>212.45</v>
      </c>
      <c r="F78" s="25">
        <v>0</v>
      </c>
      <c r="G78" s="25">
        <f t="shared" si="36"/>
        <v>68</v>
      </c>
      <c r="H78" s="25">
        <v>0</v>
      </c>
      <c r="I78" s="25">
        <f t="shared" si="37"/>
        <v>145</v>
      </c>
      <c r="J78" s="29">
        <f t="shared" si="34"/>
        <v>1</v>
      </c>
      <c r="K78" s="29">
        <f t="shared" si="35"/>
        <v>1</v>
      </c>
      <c r="L78" s="29">
        <f t="shared" si="38"/>
        <v>1</v>
      </c>
      <c r="M78" s="29">
        <f t="shared" ca="1" si="26"/>
        <v>1</v>
      </c>
      <c r="N78" s="9"/>
      <c r="O78" s="9"/>
      <c r="P78" s="7"/>
      <c r="Q78" s="7"/>
      <c r="T78" s="20">
        <v>0</v>
      </c>
      <c r="U78" s="31">
        <f t="shared" si="27"/>
        <v>-1610</v>
      </c>
      <c r="V78" s="27">
        <f t="shared" si="28"/>
        <v>-1610</v>
      </c>
      <c r="W78" s="27"/>
      <c r="X78" s="27">
        <f t="shared" si="29"/>
        <v>1769.783885858162</v>
      </c>
      <c r="Y78" s="27">
        <f t="shared" si="30"/>
        <v>159.78388585816197</v>
      </c>
      <c r="Z78" s="27">
        <f t="shared" si="31"/>
        <v>160</v>
      </c>
      <c r="AA78" s="17">
        <f t="shared" si="32"/>
        <v>160</v>
      </c>
      <c r="AB78" s="24">
        <f t="shared" si="33"/>
        <v>1770</v>
      </c>
    </row>
    <row r="79" spans="1:28" ht="15" customHeight="1" x14ac:dyDescent="0.25">
      <c r="A79" s="28">
        <v>2286</v>
      </c>
      <c r="B79" s="28">
        <v>1610</v>
      </c>
      <c r="C79" s="25">
        <v>10.16</v>
      </c>
      <c r="D79" s="25">
        <v>270.74</v>
      </c>
      <c r="E79" s="25">
        <v>212.45</v>
      </c>
      <c r="F79" s="25">
        <v>0</v>
      </c>
      <c r="G79" s="25">
        <f t="shared" si="36"/>
        <v>70.36363636363636</v>
      </c>
      <c r="H79" s="25">
        <v>0</v>
      </c>
      <c r="I79" s="25">
        <f t="shared" si="37"/>
        <v>131.81818181818181</v>
      </c>
      <c r="J79" s="29">
        <f t="shared" si="34"/>
        <v>1</v>
      </c>
      <c r="K79" s="29">
        <f t="shared" si="35"/>
        <v>1</v>
      </c>
      <c r="L79" s="29">
        <f t="shared" si="38"/>
        <v>1</v>
      </c>
      <c r="M79" s="29">
        <f t="shared" ca="1" si="26"/>
        <v>1</v>
      </c>
      <c r="N79" s="9"/>
      <c r="O79" s="9"/>
      <c r="P79" s="7"/>
      <c r="Q79" s="7"/>
      <c r="T79" s="20">
        <v>0</v>
      </c>
      <c r="U79" s="31">
        <f t="shared" si="27"/>
        <v>-1610</v>
      </c>
      <c r="V79" s="27">
        <f t="shared" si="28"/>
        <v>-1610</v>
      </c>
      <c r="W79" s="27"/>
      <c r="X79" s="27">
        <f t="shared" si="29"/>
        <v>1769.783885858162</v>
      </c>
      <c r="Y79" s="27">
        <f t="shared" si="30"/>
        <v>159.78388585816197</v>
      </c>
      <c r="Z79" s="27">
        <f t="shared" si="31"/>
        <v>160</v>
      </c>
      <c r="AA79" s="17">
        <f t="shared" si="32"/>
        <v>160</v>
      </c>
      <c r="AB79" s="24">
        <f t="shared" si="33"/>
        <v>1770</v>
      </c>
    </row>
    <row r="80" spans="1:28" ht="15" customHeight="1" x14ac:dyDescent="0.25">
      <c r="A80" s="28">
        <v>2190</v>
      </c>
      <c r="B80" s="28">
        <v>1610</v>
      </c>
      <c r="C80" s="25">
        <v>9.73</v>
      </c>
      <c r="D80" s="25">
        <v>270.81</v>
      </c>
      <c r="E80" s="25">
        <v>212.45</v>
      </c>
      <c r="F80" s="25">
        <v>0</v>
      </c>
      <c r="G80" s="25">
        <f t="shared" si="36"/>
        <v>72.5</v>
      </c>
      <c r="H80" s="25">
        <v>0</v>
      </c>
      <c r="I80" s="25">
        <f t="shared" si="37"/>
        <v>120.83333333333333</v>
      </c>
      <c r="J80" s="29">
        <f t="shared" si="34"/>
        <v>1</v>
      </c>
      <c r="K80" s="29">
        <f t="shared" si="35"/>
        <v>1</v>
      </c>
      <c r="L80" s="29">
        <f t="shared" si="38"/>
        <v>1</v>
      </c>
      <c r="M80" s="29">
        <f t="shared" ca="1" si="26"/>
        <v>1</v>
      </c>
      <c r="N80" s="9"/>
      <c r="O80" s="9"/>
      <c r="P80" s="7"/>
      <c r="Q80" s="7"/>
      <c r="T80" s="20">
        <v>0</v>
      </c>
      <c r="U80" s="31">
        <f t="shared" si="27"/>
        <v>-1610</v>
      </c>
      <c r="V80" s="27">
        <f t="shared" si="28"/>
        <v>-1610</v>
      </c>
      <c r="W80" s="27"/>
      <c r="X80" s="27">
        <f t="shared" si="29"/>
        <v>1769.783885858162</v>
      </c>
      <c r="Y80" s="27">
        <f t="shared" si="30"/>
        <v>159.78388585816197</v>
      </c>
      <c r="Z80" s="27">
        <f t="shared" si="31"/>
        <v>160</v>
      </c>
      <c r="AA80" s="17">
        <f t="shared" si="32"/>
        <v>160</v>
      </c>
      <c r="AB80" s="24">
        <f t="shared" si="33"/>
        <v>1770</v>
      </c>
    </row>
    <row r="81" spans="1:28" ht="15" customHeight="1" x14ac:dyDescent="0.25">
      <c r="A81" s="28">
        <v>2172</v>
      </c>
      <c r="B81" s="28">
        <v>1610</v>
      </c>
      <c r="C81" s="25">
        <v>9.65</v>
      </c>
      <c r="D81" s="25">
        <v>270.87</v>
      </c>
      <c r="E81" s="25">
        <v>212.45</v>
      </c>
      <c r="F81" s="25">
        <v>0</v>
      </c>
      <c r="G81" s="25">
        <f t="shared" si="36"/>
        <v>68.307692307692307</v>
      </c>
      <c r="H81" s="25">
        <v>0</v>
      </c>
      <c r="I81" s="25">
        <f t="shared" si="37"/>
        <v>111.53846153846153</v>
      </c>
      <c r="J81" s="29">
        <f t="shared" si="34"/>
        <v>1</v>
      </c>
      <c r="K81" s="29">
        <f t="shared" si="35"/>
        <v>1</v>
      </c>
      <c r="L81" s="29">
        <f t="shared" si="38"/>
        <v>1</v>
      </c>
      <c r="M81" s="29">
        <f t="shared" ca="1" si="26"/>
        <v>1</v>
      </c>
      <c r="N81" s="9"/>
      <c r="O81" s="9"/>
      <c r="P81" s="7"/>
      <c r="Q81" s="7"/>
      <c r="T81" s="20">
        <v>0</v>
      </c>
      <c r="U81" s="31">
        <f t="shared" si="27"/>
        <v>-1610</v>
      </c>
      <c r="V81" s="27">
        <f t="shared" si="28"/>
        <v>-1610</v>
      </c>
      <c r="W81" s="27"/>
      <c r="X81" s="27">
        <f t="shared" si="29"/>
        <v>1769.783885858162</v>
      </c>
      <c r="Y81" s="27">
        <f t="shared" si="30"/>
        <v>159.78388585816197</v>
      </c>
      <c r="Z81" s="27">
        <f t="shared" si="31"/>
        <v>160</v>
      </c>
      <c r="AA81" s="17">
        <f t="shared" si="32"/>
        <v>160</v>
      </c>
      <c r="AB81" s="24">
        <f t="shared" si="33"/>
        <v>1770</v>
      </c>
    </row>
    <row r="82" spans="1:28" ht="15" customHeight="1" x14ac:dyDescent="0.25">
      <c r="A82" s="28">
        <v>2154</v>
      </c>
      <c r="B82" s="28">
        <v>1610</v>
      </c>
      <c r="C82" s="25">
        <v>9.57</v>
      </c>
      <c r="D82" s="25">
        <v>270.93</v>
      </c>
      <c r="E82" s="25">
        <v>212.45</v>
      </c>
      <c r="F82" s="25">
        <v>0</v>
      </c>
      <c r="G82" s="25">
        <f t="shared" si="36"/>
        <v>64.714285714285708</v>
      </c>
      <c r="H82" s="25">
        <v>0</v>
      </c>
      <c r="I82" s="25">
        <f t="shared" si="37"/>
        <v>103.57142857142857</v>
      </c>
      <c r="J82" s="29">
        <f t="shared" si="34"/>
        <v>1</v>
      </c>
      <c r="K82" s="29">
        <f t="shared" si="35"/>
        <v>1</v>
      </c>
      <c r="L82" s="29">
        <f t="shared" si="38"/>
        <v>1</v>
      </c>
      <c r="M82" s="29">
        <f t="shared" ca="1" si="26"/>
        <v>1</v>
      </c>
      <c r="N82" s="9"/>
      <c r="O82" s="9"/>
      <c r="P82" s="7"/>
      <c r="Q82" s="7"/>
      <c r="T82" s="20">
        <v>0</v>
      </c>
      <c r="U82" s="31">
        <f t="shared" si="27"/>
        <v>-1610</v>
      </c>
      <c r="V82" s="27">
        <f t="shared" si="28"/>
        <v>-1610</v>
      </c>
      <c r="W82" s="27"/>
      <c r="X82" s="27">
        <f t="shared" si="29"/>
        <v>1769.783885858162</v>
      </c>
      <c r="Y82" s="27">
        <f t="shared" si="30"/>
        <v>159.78388585816197</v>
      </c>
      <c r="Z82" s="27">
        <f t="shared" si="31"/>
        <v>160</v>
      </c>
      <c r="AA82" s="17">
        <f t="shared" si="32"/>
        <v>160</v>
      </c>
      <c r="AB82" s="24">
        <f t="shared" si="33"/>
        <v>1770</v>
      </c>
    </row>
    <row r="83" spans="1:28" ht="15" customHeight="1" x14ac:dyDescent="0.25">
      <c r="A83" s="28">
        <v>2138</v>
      </c>
      <c r="B83" s="40">
        <v>1610</v>
      </c>
      <c r="C83" s="25">
        <v>9.5</v>
      </c>
      <c r="D83" s="25">
        <v>270.98</v>
      </c>
      <c r="E83" s="25">
        <v>212.45</v>
      </c>
      <c r="F83" s="25">
        <v>0</v>
      </c>
      <c r="G83" s="25">
        <f t="shared" si="36"/>
        <v>61.466666666666669</v>
      </c>
      <c r="H83" s="25">
        <v>0</v>
      </c>
      <c r="I83" s="25">
        <f t="shared" si="37"/>
        <v>96.666666666666671</v>
      </c>
      <c r="J83" s="29">
        <f t="shared" si="34"/>
        <v>1</v>
      </c>
      <c r="K83" s="29">
        <f t="shared" si="35"/>
        <v>1</v>
      </c>
      <c r="L83" s="29">
        <f t="shared" si="38"/>
        <v>1</v>
      </c>
      <c r="M83" s="29">
        <f t="shared" ca="1" si="26"/>
        <v>0</v>
      </c>
      <c r="N83" s="9"/>
      <c r="O83" s="9"/>
      <c r="P83" s="7"/>
      <c r="Q83" s="7"/>
      <c r="T83" s="20">
        <v>0</v>
      </c>
      <c r="U83" s="31">
        <f t="shared" si="27"/>
        <v>-1610</v>
      </c>
      <c r="V83" s="27">
        <f t="shared" si="28"/>
        <v>-1610</v>
      </c>
      <c r="W83" s="27"/>
      <c r="X83" s="27">
        <f t="shared" si="29"/>
        <v>1769.783885858162</v>
      </c>
      <c r="Y83" s="27">
        <f t="shared" si="30"/>
        <v>159.78388585816197</v>
      </c>
      <c r="Z83" s="27">
        <f t="shared" si="31"/>
        <v>160</v>
      </c>
      <c r="AA83" s="17">
        <f t="shared" si="32"/>
        <v>160</v>
      </c>
      <c r="AB83" s="24">
        <f t="shared" si="33"/>
        <v>1770</v>
      </c>
    </row>
    <row r="84" spans="1:28" ht="15" customHeight="1" x14ac:dyDescent="0.25">
      <c r="A84" s="28">
        <v>2104</v>
      </c>
      <c r="B84" s="28">
        <v>1610</v>
      </c>
      <c r="C84" s="25">
        <v>9.35</v>
      </c>
      <c r="D84" s="25">
        <v>271.04000000000002</v>
      </c>
      <c r="E84" s="25">
        <v>212.45</v>
      </c>
      <c r="F84" s="25">
        <v>0</v>
      </c>
      <c r="G84" s="25">
        <f t="shared" si="36"/>
        <v>59.75</v>
      </c>
      <c r="H84" s="25">
        <v>0</v>
      </c>
      <c r="I84" s="25">
        <f t="shared" si="37"/>
        <v>90.625</v>
      </c>
      <c r="J84" s="29">
        <f t="shared" si="34"/>
        <v>1</v>
      </c>
      <c r="K84" s="29">
        <f t="shared" si="35"/>
        <v>1</v>
      </c>
      <c r="L84" s="29">
        <f t="shared" si="38"/>
        <v>1</v>
      </c>
      <c r="M84" s="29">
        <f t="shared" ca="1" si="26"/>
        <v>0</v>
      </c>
      <c r="N84" s="9"/>
      <c r="O84" s="9"/>
      <c r="P84" s="7"/>
      <c r="Q84" s="7"/>
      <c r="T84" s="20">
        <v>0</v>
      </c>
      <c r="U84" s="31">
        <f t="shared" si="27"/>
        <v>-1610</v>
      </c>
      <c r="V84" s="27">
        <f t="shared" si="28"/>
        <v>-1610</v>
      </c>
      <c r="W84" s="27"/>
      <c r="X84" s="27">
        <f t="shared" si="29"/>
        <v>1769.783885858162</v>
      </c>
      <c r="Y84" s="27">
        <f t="shared" si="30"/>
        <v>159.78388585816197</v>
      </c>
      <c r="Z84" s="27">
        <f t="shared" si="31"/>
        <v>160</v>
      </c>
      <c r="AA84" s="17">
        <f t="shared" si="32"/>
        <v>160</v>
      </c>
      <c r="AB84" s="24">
        <f t="shared" si="33"/>
        <v>1770</v>
      </c>
    </row>
    <row r="85" spans="1:28" ht="15" customHeight="1" x14ac:dyDescent="0.25">
      <c r="A85" s="28">
        <v>2072</v>
      </c>
      <c r="B85" s="28">
        <v>1610</v>
      </c>
      <c r="C85" s="25">
        <v>9.2100000000000009</v>
      </c>
      <c r="D85" s="25">
        <v>271.08</v>
      </c>
      <c r="E85" s="25">
        <v>212.45</v>
      </c>
      <c r="F85" s="25">
        <v>0</v>
      </c>
      <c r="G85" s="25">
        <f t="shared" si="36"/>
        <v>58.117647058823529</v>
      </c>
      <c r="H85" s="25">
        <v>0</v>
      </c>
      <c r="I85" s="25">
        <f t="shared" si="37"/>
        <v>85.294117647058826</v>
      </c>
      <c r="J85" s="29">
        <f t="shared" si="34"/>
        <v>1</v>
      </c>
      <c r="K85" s="29">
        <f t="shared" si="35"/>
        <v>1</v>
      </c>
      <c r="L85" s="29">
        <f t="shared" si="38"/>
        <v>1</v>
      </c>
      <c r="M85" s="29">
        <f t="shared" ca="1" si="26"/>
        <v>1</v>
      </c>
      <c r="N85" s="9"/>
      <c r="O85" s="9"/>
      <c r="P85" s="7"/>
      <c r="Q85" s="7"/>
      <c r="T85" s="20">
        <v>0</v>
      </c>
      <c r="U85" s="31">
        <f t="shared" si="27"/>
        <v>-1610</v>
      </c>
      <c r="V85" s="27">
        <f t="shared" si="28"/>
        <v>-1610</v>
      </c>
      <c r="W85" s="27"/>
      <c r="X85" s="27">
        <f t="shared" si="29"/>
        <v>1769.783885858162</v>
      </c>
      <c r="Y85" s="27">
        <f t="shared" si="30"/>
        <v>159.78388585816197</v>
      </c>
      <c r="Z85" s="27">
        <f t="shared" si="31"/>
        <v>160</v>
      </c>
      <c r="AA85" s="17">
        <f t="shared" si="32"/>
        <v>160</v>
      </c>
      <c r="AB85" s="24">
        <f t="shared" si="33"/>
        <v>1770</v>
      </c>
    </row>
    <row r="86" spans="1:28" ht="15" customHeight="1" x14ac:dyDescent="0.25">
      <c r="A86" s="28">
        <v>2040</v>
      </c>
      <c r="B86" s="28">
        <v>1610</v>
      </c>
      <c r="C86" s="25">
        <v>9.07</v>
      </c>
      <c r="D86" s="25">
        <v>271.12</v>
      </c>
      <c r="E86" s="25">
        <v>212.45</v>
      </c>
      <c r="F86" s="25">
        <v>0</v>
      </c>
      <c r="G86" s="25">
        <f t="shared" si="36"/>
        <v>56.666666666666664</v>
      </c>
      <c r="H86" s="25">
        <v>0</v>
      </c>
      <c r="I86" s="25">
        <f t="shared" si="37"/>
        <v>80.555555555555557</v>
      </c>
      <c r="J86" s="29">
        <f t="shared" si="34"/>
        <v>1</v>
      </c>
      <c r="K86" s="29">
        <f t="shared" si="35"/>
        <v>1</v>
      </c>
      <c r="L86" s="29">
        <f t="shared" si="38"/>
        <v>1</v>
      </c>
      <c r="M86" s="29">
        <f t="shared" ca="1" si="26"/>
        <v>0</v>
      </c>
      <c r="N86" s="9"/>
      <c r="O86" s="9"/>
      <c r="P86" s="7"/>
      <c r="Q86" s="7"/>
      <c r="T86" s="20">
        <v>0</v>
      </c>
      <c r="U86" s="31">
        <f t="shared" si="27"/>
        <v>-1610</v>
      </c>
      <c r="V86" s="27">
        <f t="shared" si="28"/>
        <v>-1610</v>
      </c>
      <c r="W86" s="27"/>
      <c r="X86" s="27">
        <f t="shared" si="29"/>
        <v>1769.783885858162</v>
      </c>
      <c r="Y86" s="27">
        <f t="shared" si="30"/>
        <v>159.78388585816197</v>
      </c>
      <c r="Z86" s="27">
        <f t="shared" si="31"/>
        <v>160</v>
      </c>
      <c r="AA86" s="17">
        <f t="shared" si="32"/>
        <v>160</v>
      </c>
      <c r="AB86" s="24">
        <f t="shared" si="33"/>
        <v>1770</v>
      </c>
    </row>
    <row r="87" spans="1:28" ht="15" customHeight="1" x14ac:dyDescent="0.25">
      <c r="A87" s="28">
        <v>2040</v>
      </c>
      <c r="B87" s="28">
        <v>1610</v>
      </c>
      <c r="C87" s="25">
        <v>9.07</v>
      </c>
      <c r="D87" s="25">
        <v>271.17</v>
      </c>
      <c r="E87" s="25">
        <v>212.45</v>
      </c>
      <c r="F87" s="25">
        <v>0</v>
      </c>
      <c r="G87" s="25">
        <f t="shared" si="36"/>
        <v>53.684210526315788</v>
      </c>
      <c r="H87" s="25">
        <v>0</v>
      </c>
      <c r="I87" s="25">
        <f t="shared" si="37"/>
        <v>76.315789473684205</v>
      </c>
      <c r="J87" s="29">
        <f t="shared" si="34"/>
        <v>1</v>
      </c>
      <c r="K87" s="29">
        <f t="shared" si="35"/>
        <v>1</v>
      </c>
      <c r="L87" s="29">
        <f t="shared" si="38"/>
        <v>1</v>
      </c>
      <c r="M87" s="29">
        <f t="shared" ca="1" si="26"/>
        <v>1</v>
      </c>
      <c r="N87" s="9"/>
      <c r="O87" s="9"/>
      <c r="P87" s="7"/>
      <c r="Q87" s="7"/>
      <c r="T87" s="20">
        <v>0</v>
      </c>
      <c r="U87" s="31">
        <f t="shared" si="27"/>
        <v>-1610</v>
      </c>
      <c r="V87" s="27">
        <f t="shared" si="28"/>
        <v>-1610</v>
      </c>
      <c r="W87" s="27"/>
      <c r="X87" s="27">
        <f t="shared" si="29"/>
        <v>1769.783885858162</v>
      </c>
      <c r="Y87" s="27">
        <f t="shared" si="30"/>
        <v>159.78388585816197</v>
      </c>
      <c r="Z87" s="27">
        <f t="shared" si="31"/>
        <v>160</v>
      </c>
      <c r="AA87" s="17">
        <f t="shared" si="32"/>
        <v>160</v>
      </c>
      <c r="AB87" s="24">
        <f t="shared" si="33"/>
        <v>1770</v>
      </c>
    </row>
    <row r="88" spans="1:28" ht="15" customHeight="1" x14ac:dyDescent="0.25">
      <c r="A88" s="28">
        <v>2040</v>
      </c>
      <c r="B88" s="28">
        <v>1610</v>
      </c>
      <c r="C88" s="25">
        <v>9.07</v>
      </c>
      <c r="D88" s="25">
        <v>271.20999999999998</v>
      </c>
      <c r="E88" s="25">
        <v>212.45</v>
      </c>
      <c r="F88" s="25">
        <v>0</v>
      </c>
      <c r="G88" s="25">
        <f t="shared" si="36"/>
        <v>51</v>
      </c>
      <c r="H88" s="25">
        <v>0</v>
      </c>
      <c r="I88" s="25">
        <f t="shared" si="37"/>
        <v>72.5</v>
      </c>
      <c r="J88" s="29">
        <f t="shared" si="34"/>
        <v>1</v>
      </c>
      <c r="K88" s="29">
        <f t="shared" si="35"/>
        <v>1</v>
      </c>
      <c r="L88" s="29">
        <f t="shared" si="38"/>
        <v>1</v>
      </c>
      <c r="M88" s="29">
        <f t="shared" ca="1" si="26"/>
        <v>1</v>
      </c>
      <c r="N88" s="9"/>
      <c r="O88" s="9"/>
      <c r="P88" s="7"/>
      <c r="Q88" s="7"/>
      <c r="T88" s="20">
        <v>0</v>
      </c>
      <c r="U88" s="31">
        <f t="shared" si="27"/>
        <v>-1610</v>
      </c>
      <c r="V88" s="27">
        <f t="shared" si="28"/>
        <v>-1610</v>
      </c>
      <c r="W88" s="27"/>
      <c r="X88" s="27">
        <f t="shared" si="29"/>
        <v>1769.783885858162</v>
      </c>
      <c r="Y88" s="27">
        <f t="shared" si="30"/>
        <v>159.78388585816197</v>
      </c>
      <c r="Z88" s="27">
        <f t="shared" si="31"/>
        <v>160</v>
      </c>
      <c r="AA88" s="17">
        <f t="shared" si="32"/>
        <v>160</v>
      </c>
      <c r="AB88" s="24">
        <f t="shared" si="33"/>
        <v>1770</v>
      </c>
    </row>
    <row r="89" spans="1:28" ht="15" customHeight="1" x14ac:dyDescent="0.25">
      <c r="A89" s="28">
        <v>2040</v>
      </c>
      <c r="B89" s="28">
        <v>1610</v>
      </c>
      <c r="C89" s="25">
        <v>9.07</v>
      </c>
      <c r="D89" s="25">
        <v>271.25</v>
      </c>
      <c r="E89" s="25">
        <v>212.45</v>
      </c>
      <c r="F89" s="25">
        <v>0</v>
      </c>
      <c r="G89" s="25">
        <f t="shared" si="36"/>
        <v>48.571428571428569</v>
      </c>
      <c r="H89" s="25">
        <v>0</v>
      </c>
      <c r="I89" s="25">
        <f t="shared" si="37"/>
        <v>69.047619047619051</v>
      </c>
      <c r="J89" s="29">
        <f t="shared" si="34"/>
        <v>1</v>
      </c>
      <c r="K89" s="29">
        <f t="shared" si="35"/>
        <v>1</v>
      </c>
      <c r="L89" s="29">
        <f t="shared" si="38"/>
        <v>1</v>
      </c>
      <c r="M89" s="29">
        <f t="shared" ca="1" si="26"/>
        <v>1</v>
      </c>
      <c r="N89" s="9"/>
      <c r="O89" s="9"/>
      <c r="P89" s="7"/>
      <c r="Q89" s="7"/>
      <c r="T89" s="20">
        <v>0</v>
      </c>
      <c r="U89" s="31">
        <f t="shared" si="27"/>
        <v>-1610</v>
      </c>
      <c r="V89" s="27">
        <f t="shared" si="28"/>
        <v>-1610</v>
      </c>
      <c r="W89" s="27"/>
      <c r="X89" s="27">
        <f t="shared" si="29"/>
        <v>1769.783885858162</v>
      </c>
      <c r="Y89" s="27">
        <f t="shared" si="30"/>
        <v>159.78388585816197</v>
      </c>
      <c r="Z89" s="27">
        <f t="shared" si="31"/>
        <v>160</v>
      </c>
      <c r="AA89" s="17">
        <f t="shared" si="32"/>
        <v>160</v>
      </c>
      <c r="AB89" s="24">
        <f t="shared" si="33"/>
        <v>1770</v>
      </c>
    </row>
    <row r="90" spans="1:28" ht="15" customHeight="1" x14ac:dyDescent="0.25">
      <c r="A90" s="28">
        <v>2090</v>
      </c>
      <c r="B90" s="28">
        <v>1610</v>
      </c>
      <c r="C90" s="25">
        <v>9.2899999999999991</v>
      </c>
      <c r="D90" s="25">
        <v>271.3</v>
      </c>
      <c r="E90" s="25">
        <v>212.45</v>
      </c>
      <c r="F90" s="25">
        <v>0</v>
      </c>
      <c r="G90" s="25">
        <f t="shared" si="36"/>
        <v>44.090909090909093</v>
      </c>
      <c r="H90" s="25">
        <v>0</v>
      </c>
      <c r="I90" s="25">
        <f t="shared" si="37"/>
        <v>65.909090909090907</v>
      </c>
      <c r="J90" s="29">
        <f t="shared" si="34"/>
        <v>1</v>
      </c>
      <c r="K90" s="29">
        <f t="shared" si="35"/>
        <v>1</v>
      </c>
      <c r="L90" s="29">
        <f t="shared" si="38"/>
        <v>1</v>
      </c>
      <c r="M90" s="29">
        <f t="shared" ca="1" si="26"/>
        <v>1</v>
      </c>
      <c r="N90" s="9"/>
      <c r="O90" s="9"/>
      <c r="P90" s="7"/>
      <c r="Q90" s="7"/>
      <c r="T90" s="20">
        <v>0</v>
      </c>
      <c r="U90" s="31">
        <f t="shared" si="27"/>
        <v>-1610</v>
      </c>
      <c r="V90" s="27">
        <f t="shared" si="28"/>
        <v>-1610</v>
      </c>
      <c r="W90" s="27"/>
      <c r="X90" s="27">
        <f t="shared" si="29"/>
        <v>1769.783885858162</v>
      </c>
      <c r="Y90" s="27">
        <f t="shared" si="30"/>
        <v>159.78388585816197</v>
      </c>
      <c r="Z90" s="27">
        <f t="shared" si="31"/>
        <v>160</v>
      </c>
      <c r="AA90" s="17">
        <f t="shared" si="32"/>
        <v>160</v>
      </c>
      <c r="AB90" s="24">
        <f t="shared" si="33"/>
        <v>1770</v>
      </c>
    </row>
    <row r="91" spans="1:28" ht="15" customHeight="1" x14ac:dyDescent="0.25">
      <c r="A91" s="28">
        <v>2139</v>
      </c>
      <c r="B91" s="28">
        <v>1610</v>
      </c>
      <c r="C91" s="25">
        <v>9.51</v>
      </c>
      <c r="D91" s="25">
        <v>271.35000000000002</v>
      </c>
      <c r="E91" s="25">
        <v>212.45</v>
      </c>
      <c r="F91" s="25">
        <v>0</v>
      </c>
      <c r="G91" s="25">
        <f t="shared" si="36"/>
        <v>40.043478260869563</v>
      </c>
      <c r="H91" s="25">
        <v>0</v>
      </c>
      <c r="I91" s="25">
        <f t="shared" si="37"/>
        <v>63.043478260869563</v>
      </c>
      <c r="J91" s="29">
        <f t="shared" si="34"/>
        <v>1</v>
      </c>
      <c r="K91" s="29">
        <f t="shared" si="35"/>
        <v>1</v>
      </c>
      <c r="L91" s="29">
        <f t="shared" si="38"/>
        <v>1</v>
      </c>
      <c r="M91" s="29">
        <f t="shared" ca="1" si="26"/>
        <v>1</v>
      </c>
      <c r="N91" s="9"/>
      <c r="O91" s="9"/>
      <c r="P91" s="7"/>
      <c r="Q91" s="7"/>
      <c r="T91" s="20">
        <v>0</v>
      </c>
      <c r="U91" s="31">
        <f t="shared" si="27"/>
        <v>-1610</v>
      </c>
      <c r="V91" s="27">
        <f t="shared" si="28"/>
        <v>-1610</v>
      </c>
      <c r="W91" s="27"/>
      <c r="X91" s="27">
        <f t="shared" si="29"/>
        <v>1769.783885858162</v>
      </c>
      <c r="Y91" s="27">
        <f t="shared" si="30"/>
        <v>159.78388585816197</v>
      </c>
      <c r="Z91" s="27">
        <f t="shared" si="31"/>
        <v>160</v>
      </c>
      <c r="AA91" s="17">
        <f t="shared" si="32"/>
        <v>160</v>
      </c>
      <c r="AB91" s="24">
        <f t="shared" si="33"/>
        <v>1770</v>
      </c>
    </row>
    <row r="92" spans="1:28" ht="15" customHeight="1" x14ac:dyDescent="0.25">
      <c r="A92" s="28">
        <v>2190</v>
      </c>
      <c r="B92" s="28">
        <v>1610</v>
      </c>
      <c r="C92" s="25">
        <v>9.73</v>
      </c>
      <c r="D92" s="25">
        <v>271.41000000000003</v>
      </c>
      <c r="E92" s="25">
        <v>212.45</v>
      </c>
      <c r="F92" s="25">
        <v>0</v>
      </c>
      <c r="G92" s="25">
        <f t="shared" si="36"/>
        <v>36.25</v>
      </c>
      <c r="H92" s="25">
        <v>0</v>
      </c>
      <c r="I92" s="25">
        <f t="shared" si="37"/>
        <v>60.416666666666664</v>
      </c>
      <c r="J92" s="29">
        <f t="shared" si="34"/>
        <v>1</v>
      </c>
      <c r="K92" s="29">
        <f t="shared" si="35"/>
        <v>1</v>
      </c>
      <c r="L92" s="29">
        <f t="shared" si="38"/>
        <v>1</v>
      </c>
      <c r="M92" s="29">
        <f t="shared" ca="1" si="26"/>
        <v>1</v>
      </c>
      <c r="N92" s="9"/>
      <c r="O92" s="9"/>
      <c r="P92" s="7"/>
      <c r="Q92" s="7"/>
      <c r="T92" s="20">
        <v>0</v>
      </c>
      <c r="U92" s="31">
        <f t="shared" si="27"/>
        <v>-1610</v>
      </c>
      <c r="V92" s="27">
        <f t="shared" si="28"/>
        <v>-1610</v>
      </c>
      <c r="W92" s="27"/>
      <c r="X92" s="27">
        <f t="shared" si="29"/>
        <v>1769.783885858162</v>
      </c>
      <c r="Y92" s="27">
        <f t="shared" si="30"/>
        <v>159.78388585816197</v>
      </c>
      <c r="Z92" s="27">
        <f t="shared" si="31"/>
        <v>160</v>
      </c>
      <c r="AA92" s="17">
        <f t="shared" si="32"/>
        <v>160</v>
      </c>
      <c r="AB92" s="24">
        <f t="shared" si="33"/>
        <v>1770</v>
      </c>
    </row>
    <row r="93" spans="1:28" ht="15" customHeight="1" x14ac:dyDescent="0.25">
      <c r="A93" s="28">
        <v>2074</v>
      </c>
      <c r="B93" s="28">
        <v>1610</v>
      </c>
      <c r="C93" s="25">
        <v>9.2200000000000006</v>
      </c>
      <c r="D93" s="25">
        <v>271.45999999999998</v>
      </c>
      <c r="E93" s="25">
        <v>212.45</v>
      </c>
      <c r="F93" s="25">
        <v>0</v>
      </c>
      <c r="G93" s="25">
        <f t="shared" si="36"/>
        <v>39.44</v>
      </c>
      <c r="H93" s="25">
        <v>0</v>
      </c>
      <c r="I93" s="25">
        <f t="shared" si="37"/>
        <v>58</v>
      </c>
      <c r="J93" s="29">
        <f t="shared" si="34"/>
        <v>1</v>
      </c>
      <c r="K93" s="29">
        <f t="shared" si="35"/>
        <v>1</v>
      </c>
      <c r="L93" s="29">
        <f t="shared" si="38"/>
        <v>1</v>
      </c>
      <c r="M93" s="29">
        <f t="shared" ca="1" si="26"/>
        <v>1</v>
      </c>
      <c r="N93" s="9"/>
      <c r="O93" s="9"/>
      <c r="P93" s="7"/>
      <c r="Q93" s="7"/>
      <c r="T93" s="20">
        <v>0</v>
      </c>
      <c r="U93" s="31">
        <f t="shared" si="27"/>
        <v>-1610</v>
      </c>
      <c r="V93" s="27">
        <f t="shared" si="28"/>
        <v>-1610</v>
      </c>
      <c r="W93" s="27"/>
      <c r="X93" s="27">
        <f t="shared" si="29"/>
        <v>1769.783885858162</v>
      </c>
      <c r="Y93" s="27">
        <f t="shared" si="30"/>
        <v>159.78388585816197</v>
      </c>
      <c r="Z93" s="27">
        <f t="shared" si="31"/>
        <v>160</v>
      </c>
      <c r="AA93" s="17">
        <f t="shared" si="32"/>
        <v>160</v>
      </c>
      <c r="AB93" s="24">
        <f t="shared" si="33"/>
        <v>1770</v>
      </c>
    </row>
    <row r="94" spans="1:28" ht="15" customHeight="1" x14ac:dyDescent="0.25">
      <c r="A94" s="28">
        <v>1959</v>
      </c>
      <c r="B94" s="28">
        <v>1610</v>
      </c>
      <c r="C94" s="25">
        <v>8.7100000000000009</v>
      </c>
      <c r="D94" s="25">
        <v>271.49</v>
      </c>
      <c r="E94" s="25">
        <v>212.45</v>
      </c>
      <c r="F94" s="25">
        <v>0</v>
      </c>
      <c r="G94" s="25">
        <f t="shared" si="36"/>
        <v>42.346153846153847</v>
      </c>
      <c r="H94" s="25">
        <v>0</v>
      </c>
      <c r="I94" s="25">
        <f t="shared" si="37"/>
        <v>55.769230769230766</v>
      </c>
      <c r="J94" s="29">
        <f t="shared" si="34"/>
        <v>1</v>
      </c>
      <c r="K94" s="29">
        <f t="shared" si="35"/>
        <v>1</v>
      </c>
      <c r="L94" s="29">
        <f t="shared" si="38"/>
        <v>1</v>
      </c>
      <c r="M94" s="29">
        <f t="shared" ca="1" si="26"/>
        <v>0</v>
      </c>
      <c r="N94" s="9"/>
      <c r="O94" s="9"/>
      <c r="P94" s="7"/>
      <c r="Q94" s="7"/>
      <c r="T94" s="20">
        <v>0</v>
      </c>
      <c r="U94" s="31">
        <f t="shared" si="27"/>
        <v>-1610</v>
      </c>
      <c r="V94" s="27">
        <f t="shared" si="28"/>
        <v>-1610</v>
      </c>
      <c r="W94" s="27"/>
      <c r="X94" s="27">
        <f t="shared" si="29"/>
        <v>1769.783885858162</v>
      </c>
      <c r="Y94" s="27">
        <f t="shared" si="30"/>
        <v>159.78388585816197</v>
      </c>
      <c r="Z94" s="27">
        <f t="shared" si="31"/>
        <v>160</v>
      </c>
      <c r="AA94" s="17">
        <f t="shared" si="32"/>
        <v>160</v>
      </c>
      <c r="AB94" s="24">
        <f t="shared" si="33"/>
        <v>1770</v>
      </c>
    </row>
    <row r="95" spans="1:28" ht="15" customHeight="1" x14ac:dyDescent="0.25">
      <c r="A95" s="28">
        <v>1845</v>
      </c>
      <c r="B95" s="28">
        <v>1610</v>
      </c>
      <c r="C95" s="25">
        <v>8.1999999999999993</v>
      </c>
      <c r="D95" s="25">
        <v>271.52</v>
      </c>
      <c r="E95" s="25">
        <v>212.45</v>
      </c>
      <c r="F95" s="25">
        <v>0</v>
      </c>
      <c r="G95" s="25">
        <f t="shared" si="36"/>
        <v>45</v>
      </c>
      <c r="H95" s="25">
        <v>0</v>
      </c>
      <c r="I95" s="25">
        <f t="shared" si="37"/>
        <v>53.703703703703702</v>
      </c>
      <c r="J95" s="29">
        <f t="shared" si="34"/>
        <v>1</v>
      </c>
      <c r="K95" s="29">
        <f t="shared" si="35"/>
        <v>1</v>
      </c>
      <c r="L95" s="29">
        <f t="shared" si="38"/>
        <v>1</v>
      </c>
      <c r="M95" s="29">
        <f t="shared" ca="1" si="26"/>
        <v>1</v>
      </c>
      <c r="N95" s="9"/>
      <c r="O95" s="9"/>
      <c r="P95" s="7"/>
      <c r="Q95" s="7"/>
      <c r="T95" s="20">
        <v>0</v>
      </c>
      <c r="U95" s="31">
        <f t="shared" si="27"/>
        <v>-1610</v>
      </c>
      <c r="V95" s="27">
        <f t="shared" si="28"/>
        <v>-1610</v>
      </c>
      <c r="W95" s="27"/>
      <c r="X95" s="27">
        <f t="shared" si="29"/>
        <v>1769.783885858162</v>
      </c>
      <c r="Y95" s="27">
        <f t="shared" si="30"/>
        <v>159.78388585816197</v>
      </c>
      <c r="Z95" s="27">
        <f t="shared" si="31"/>
        <v>160</v>
      </c>
      <c r="AA95" s="17">
        <f t="shared" si="32"/>
        <v>160</v>
      </c>
      <c r="AB95" s="24">
        <f t="shared" si="33"/>
        <v>1770</v>
      </c>
    </row>
    <row r="96" spans="1:28" ht="15" customHeight="1" x14ac:dyDescent="0.25">
      <c r="A96" s="28">
        <v>1878</v>
      </c>
      <c r="B96" s="28">
        <v>1610</v>
      </c>
      <c r="C96" s="25">
        <v>8.35</v>
      </c>
      <c r="D96" s="25">
        <v>271.54000000000002</v>
      </c>
      <c r="E96" s="25">
        <v>212.45</v>
      </c>
      <c r="F96" s="25">
        <v>0</v>
      </c>
      <c r="G96" s="25">
        <f t="shared" si="36"/>
        <v>42.214285714285715</v>
      </c>
      <c r="H96" s="25">
        <v>0</v>
      </c>
      <c r="I96" s="25">
        <f t="shared" si="37"/>
        <v>51.785714285714285</v>
      </c>
      <c r="J96" s="29">
        <f t="shared" si="34"/>
        <v>1</v>
      </c>
      <c r="K96" s="29">
        <f t="shared" si="35"/>
        <v>1</v>
      </c>
      <c r="L96" s="29">
        <f t="shared" si="38"/>
        <v>1</v>
      </c>
      <c r="M96" s="29">
        <f t="shared" ca="1" si="26"/>
        <v>1</v>
      </c>
      <c r="N96" s="9"/>
      <c r="O96" s="9"/>
      <c r="P96" s="7"/>
      <c r="Q96" s="7"/>
      <c r="T96" s="20">
        <v>0</v>
      </c>
      <c r="U96" s="31">
        <f t="shared" si="27"/>
        <v>-1610</v>
      </c>
      <c r="V96" s="27">
        <f t="shared" si="28"/>
        <v>-1610</v>
      </c>
      <c r="W96" s="27"/>
      <c r="X96" s="27">
        <f t="shared" si="29"/>
        <v>1769.783885858162</v>
      </c>
      <c r="Y96" s="27">
        <f t="shared" si="30"/>
        <v>159.78388585816197</v>
      </c>
      <c r="Z96" s="27">
        <f t="shared" si="31"/>
        <v>160</v>
      </c>
      <c r="AA96" s="17">
        <f t="shared" si="32"/>
        <v>160</v>
      </c>
      <c r="AB96" s="24">
        <f t="shared" si="33"/>
        <v>1770</v>
      </c>
    </row>
    <row r="97" spans="1:28" ht="15" customHeight="1" x14ac:dyDescent="0.25">
      <c r="A97" s="28">
        <v>1911</v>
      </c>
      <c r="B97" s="28">
        <v>1610</v>
      </c>
      <c r="C97" s="25">
        <v>8.49</v>
      </c>
      <c r="D97" s="25">
        <v>271.57</v>
      </c>
      <c r="E97" s="25">
        <v>212.45</v>
      </c>
      <c r="F97" s="25">
        <v>0</v>
      </c>
      <c r="G97" s="25">
        <f t="shared" si="36"/>
        <v>39.620689655172413</v>
      </c>
      <c r="H97" s="25">
        <v>0</v>
      </c>
      <c r="I97" s="25">
        <f t="shared" si="37"/>
        <v>50</v>
      </c>
      <c r="J97" s="29">
        <f t="shared" si="34"/>
        <v>1</v>
      </c>
      <c r="K97" s="29">
        <f t="shared" si="35"/>
        <v>1</v>
      </c>
      <c r="L97" s="29">
        <f t="shared" si="38"/>
        <v>1</v>
      </c>
      <c r="M97" s="29">
        <f t="shared" ca="1" si="26"/>
        <v>1</v>
      </c>
      <c r="N97" s="9"/>
      <c r="O97" s="9"/>
      <c r="P97" s="7"/>
      <c r="Q97" s="7"/>
      <c r="T97" s="20">
        <v>0</v>
      </c>
      <c r="U97" s="31">
        <f t="shared" si="27"/>
        <v>-1610</v>
      </c>
      <c r="V97" s="27">
        <f t="shared" si="28"/>
        <v>-1610</v>
      </c>
      <c r="W97" s="27"/>
      <c r="X97" s="27">
        <f t="shared" si="29"/>
        <v>1769.783885858162</v>
      </c>
      <c r="Y97" s="27">
        <f t="shared" si="30"/>
        <v>159.78388585816197</v>
      </c>
      <c r="Z97" s="27">
        <f t="shared" si="31"/>
        <v>160</v>
      </c>
      <c r="AA97" s="17">
        <f t="shared" si="32"/>
        <v>160</v>
      </c>
      <c r="AB97" s="24">
        <f t="shared" si="33"/>
        <v>1770</v>
      </c>
    </row>
    <row r="98" spans="1:28" ht="15" customHeight="1" x14ac:dyDescent="0.25">
      <c r="A98" s="28">
        <v>1942</v>
      </c>
      <c r="B98" s="28">
        <v>1610</v>
      </c>
      <c r="C98" s="25">
        <v>8.6300000000000008</v>
      </c>
      <c r="D98" s="25">
        <v>271.61</v>
      </c>
      <c r="E98" s="25">
        <v>212.45</v>
      </c>
      <c r="F98" s="25">
        <v>0</v>
      </c>
      <c r="G98" s="25">
        <f t="shared" si="36"/>
        <v>37.266666666666666</v>
      </c>
      <c r="H98" s="25">
        <v>0</v>
      </c>
      <c r="I98" s="25">
        <f t="shared" si="37"/>
        <v>48.333333333333336</v>
      </c>
      <c r="J98" s="29">
        <f t="shared" si="34"/>
        <v>1</v>
      </c>
      <c r="K98" s="29">
        <f t="shared" si="35"/>
        <v>1</v>
      </c>
      <c r="L98" s="29">
        <f t="shared" si="38"/>
        <v>1</v>
      </c>
      <c r="M98" s="29">
        <f t="shared" ref="M98:M113" ca="1" si="39">IF(RAND()&lt;0.5,0,1)</f>
        <v>0</v>
      </c>
      <c r="N98" s="9"/>
      <c r="O98" s="9"/>
      <c r="P98" s="7"/>
      <c r="Q98" s="7"/>
      <c r="T98" s="20">
        <v>0</v>
      </c>
      <c r="U98" s="31">
        <f t="shared" ref="U98:U129" si="40">T98-B98</f>
        <v>-1610</v>
      </c>
      <c r="V98" s="27">
        <f t="shared" ref="V98:V129" si="41">ROUND(U98,0)</f>
        <v>-1610</v>
      </c>
      <c r="W98" s="27"/>
      <c r="X98" s="27">
        <f t="shared" ref="X98:X113" si="42">B98/$W$2*$W$3</f>
        <v>1769.783885858162</v>
      </c>
      <c r="Y98" s="27">
        <f t="shared" ref="Y98:Y129" si="43">X98-B98</f>
        <v>159.78388585816197</v>
      </c>
      <c r="Z98" s="27">
        <f t="shared" ref="Z98:Z129" si="44">ROUND(Y98,0)</f>
        <v>160</v>
      </c>
      <c r="AA98" s="17">
        <f t="shared" ref="AA98:AA129" si="45">IF(V98&gt;=0,V98,Z98)</f>
        <v>160</v>
      </c>
      <c r="AB98" s="24">
        <f t="shared" ref="AB98:AB129" si="46">B98+AA98</f>
        <v>1770</v>
      </c>
    </row>
    <row r="99" spans="1:28" ht="15" customHeight="1" x14ac:dyDescent="0.25">
      <c r="A99" s="28">
        <v>1833</v>
      </c>
      <c r="B99" s="28">
        <v>1610</v>
      </c>
      <c r="C99" s="25">
        <v>8.15</v>
      </c>
      <c r="D99" s="25">
        <v>271.63</v>
      </c>
      <c r="E99" s="25">
        <v>212.45</v>
      </c>
      <c r="F99" s="25">
        <v>0</v>
      </c>
      <c r="G99" s="25">
        <f t="shared" si="36"/>
        <v>39.58064516129032</v>
      </c>
      <c r="H99" s="25">
        <v>0</v>
      </c>
      <c r="I99" s="25">
        <f t="shared" si="37"/>
        <v>46.774193548387096</v>
      </c>
      <c r="J99" s="29">
        <f t="shared" ref="J99:J113" si="47">IF(ABS(B99-B98)&lt;=50,1,0)</f>
        <v>1</v>
      </c>
      <c r="K99" s="29">
        <f t="shared" ref="K99:K113" si="48">IF(ABS((B99-B98))&lt;=50,1,IF((B99-B98)*(1)&gt;=0,1,-1))</f>
        <v>1</v>
      </c>
      <c r="L99" s="29">
        <f t="shared" si="38"/>
        <v>1</v>
      </c>
      <c r="M99" s="29">
        <f t="shared" ca="1" si="39"/>
        <v>0</v>
      </c>
      <c r="N99" s="9"/>
      <c r="O99" s="9"/>
      <c r="P99" s="7"/>
      <c r="Q99" s="7"/>
      <c r="T99" s="20">
        <v>0</v>
      </c>
      <c r="U99" s="31">
        <f t="shared" si="40"/>
        <v>-1610</v>
      </c>
      <c r="V99" s="27">
        <f t="shared" si="41"/>
        <v>-1610</v>
      </c>
      <c r="W99" s="27"/>
      <c r="X99" s="27">
        <f t="shared" si="42"/>
        <v>1769.783885858162</v>
      </c>
      <c r="Y99" s="27">
        <f t="shared" si="43"/>
        <v>159.78388585816197</v>
      </c>
      <c r="Z99" s="27">
        <f t="shared" si="44"/>
        <v>160</v>
      </c>
      <c r="AA99" s="17">
        <f t="shared" si="45"/>
        <v>160</v>
      </c>
      <c r="AB99" s="24">
        <f t="shared" si="46"/>
        <v>1770</v>
      </c>
    </row>
    <row r="100" spans="1:28" ht="15" customHeight="1" x14ac:dyDescent="0.25">
      <c r="A100" s="28">
        <v>1724</v>
      </c>
      <c r="B100" s="28">
        <v>1610</v>
      </c>
      <c r="C100" s="25">
        <v>7.66</v>
      </c>
      <c r="D100" s="25">
        <v>271.64</v>
      </c>
      <c r="E100" s="25">
        <v>212.45</v>
      </c>
      <c r="F100" s="25">
        <v>0</v>
      </c>
      <c r="G100" s="25">
        <f t="shared" si="36"/>
        <v>41.75</v>
      </c>
      <c r="H100" s="25">
        <v>0</v>
      </c>
      <c r="I100" s="25">
        <f t="shared" si="37"/>
        <v>45.3125</v>
      </c>
      <c r="J100" s="29">
        <f t="shared" si="47"/>
        <v>1</v>
      </c>
      <c r="K100" s="29">
        <f t="shared" si="48"/>
        <v>1</v>
      </c>
      <c r="L100" s="29">
        <f t="shared" si="38"/>
        <v>1</v>
      </c>
      <c r="M100" s="29">
        <f t="shared" ca="1" si="39"/>
        <v>1</v>
      </c>
      <c r="N100" s="9"/>
      <c r="O100" s="9"/>
      <c r="P100" s="7"/>
      <c r="Q100" s="7"/>
      <c r="T100" s="20">
        <v>0</v>
      </c>
      <c r="U100" s="31">
        <f t="shared" si="40"/>
        <v>-1610</v>
      </c>
      <c r="V100" s="27">
        <f t="shared" si="41"/>
        <v>-1610</v>
      </c>
      <c r="W100" s="27"/>
      <c r="X100" s="27">
        <f t="shared" si="42"/>
        <v>1769.783885858162</v>
      </c>
      <c r="Y100" s="27">
        <f t="shared" si="43"/>
        <v>159.78388585816197</v>
      </c>
      <c r="Z100" s="27">
        <f t="shared" si="44"/>
        <v>160</v>
      </c>
      <c r="AA100" s="17">
        <f t="shared" si="45"/>
        <v>160</v>
      </c>
      <c r="AB100" s="24">
        <f t="shared" si="46"/>
        <v>1770</v>
      </c>
    </row>
    <row r="101" spans="1:28" ht="15" customHeight="1" x14ac:dyDescent="0.25">
      <c r="A101" s="28">
        <v>1612</v>
      </c>
      <c r="B101" s="28">
        <v>1610</v>
      </c>
      <c r="C101" s="25">
        <v>7.17</v>
      </c>
      <c r="D101" s="25">
        <v>271.64</v>
      </c>
      <c r="E101" s="25">
        <v>212.45</v>
      </c>
      <c r="F101" s="25">
        <v>0</v>
      </c>
      <c r="G101" s="25">
        <f t="shared" si="36"/>
        <v>43.878787878787875</v>
      </c>
      <c r="H101" s="25">
        <v>0</v>
      </c>
      <c r="I101" s="25">
        <f t="shared" si="37"/>
        <v>43.939393939393938</v>
      </c>
      <c r="J101" s="29">
        <f t="shared" si="47"/>
        <v>1</v>
      </c>
      <c r="K101" s="29">
        <f t="shared" si="48"/>
        <v>1</v>
      </c>
      <c r="L101" s="29">
        <f t="shared" si="38"/>
        <v>1</v>
      </c>
      <c r="M101" s="29">
        <f t="shared" ca="1" si="39"/>
        <v>1</v>
      </c>
      <c r="N101" s="9"/>
      <c r="O101" s="9"/>
      <c r="P101" s="7"/>
      <c r="Q101" s="7"/>
      <c r="T101" s="20">
        <v>0</v>
      </c>
      <c r="U101" s="31">
        <f t="shared" si="40"/>
        <v>-1610</v>
      </c>
      <c r="V101" s="27">
        <f t="shared" si="41"/>
        <v>-1610</v>
      </c>
      <c r="W101" s="27"/>
      <c r="X101" s="27">
        <f t="shared" si="42"/>
        <v>1769.783885858162</v>
      </c>
      <c r="Y101" s="27">
        <f t="shared" si="43"/>
        <v>159.78388585816197</v>
      </c>
      <c r="Z101" s="27">
        <f t="shared" si="44"/>
        <v>160</v>
      </c>
      <c r="AA101" s="17">
        <f t="shared" si="45"/>
        <v>160</v>
      </c>
      <c r="AB101" s="24">
        <f t="shared" si="46"/>
        <v>1770</v>
      </c>
    </row>
    <row r="102" spans="1:28" ht="15" customHeight="1" x14ac:dyDescent="0.25">
      <c r="A102" s="28">
        <v>1436</v>
      </c>
      <c r="B102" s="28">
        <v>1610</v>
      </c>
      <c r="C102" s="25">
        <v>6.38</v>
      </c>
      <c r="D102" s="25">
        <v>271.62</v>
      </c>
      <c r="E102" s="25">
        <v>212.45</v>
      </c>
      <c r="F102" s="25">
        <v>0</v>
      </c>
      <c r="G102" s="25">
        <f t="shared" si="36"/>
        <v>47.764705882352942</v>
      </c>
      <c r="H102" s="25">
        <v>0</v>
      </c>
      <c r="I102" s="25">
        <f t="shared" si="37"/>
        <v>42.647058823529413</v>
      </c>
      <c r="J102" s="29">
        <f t="shared" si="47"/>
        <v>1</v>
      </c>
      <c r="K102" s="29">
        <f t="shared" si="48"/>
        <v>1</v>
      </c>
      <c r="L102" s="29">
        <f t="shared" si="38"/>
        <v>1</v>
      </c>
      <c r="M102" s="29">
        <f t="shared" ca="1" si="39"/>
        <v>1</v>
      </c>
      <c r="N102" s="9"/>
      <c r="O102" s="9"/>
      <c r="P102" s="7"/>
      <c r="Q102" s="7"/>
      <c r="T102" s="20">
        <v>0</v>
      </c>
      <c r="U102" s="31">
        <f t="shared" si="40"/>
        <v>-1610</v>
      </c>
      <c r="V102" s="27">
        <f t="shared" si="41"/>
        <v>-1610</v>
      </c>
      <c r="W102" s="27"/>
      <c r="X102" s="27">
        <f t="shared" si="42"/>
        <v>1769.783885858162</v>
      </c>
      <c r="Y102" s="27">
        <f t="shared" si="43"/>
        <v>159.78388585816197</v>
      </c>
      <c r="Z102" s="27">
        <f t="shared" si="44"/>
        <v>160</v>
      </c>
      <c r="AA102" s="17">
        <f t="shared" si="45"/>
        <v>160</v>
      </c>
      <c r="AB102" s="24">
        <f t="shared" si="46"/>
        <v>1770</v>
      </c>
    </row>
    <row r="103" spans="1:28" ht="15" customHeight="1" x14ac:dyDescent="0.25">
      <c r="A103" s="28">
        <v>1258</v>
      </c>
      <c r="B103" s="28">
        <v>1610</v>
      </c>
      <c r="C103" s="25">
        <v>5.59</v>
      </c>
      <c r="D103" s="25">
        <v>271.58999999999997</v>
      </c>
      <c r="E103" s="25">
        <v>212.45</v>
      </c>
      <c r="F103" s="25">
        <v>0</v>
      </c>
      <c r="G103" s="25">
        <f t="shared" si="36"/>
        <v>51.485714285714288</v>
      </c>
      <c r="H103" s="25">
        <v>0</v>
      </c>
      <c r="I103" s="25">
        <f t="shared" si="37"/>
        <v>41.428571428571431</v>
      </c>
      <c r="J103" s="29">
        <f t="shared" si="47"/>
        <v>1</v>
      </c>
      <c r="K103" s="29">
        <f t="shared" si="48"/>
        <v>1</v>
      </c>
      <c r="L103" s="29">
        <f t="shared" ref="L103:L134" si="49">IF(OR(COUNTIF(K99:K103,1)=5,COUNTIF(K99:K103,-1)=5),1,0)</f>
        <v>1</v>
      </c>
      <c r="M103" s="29">
        <f t="shared" ca="1" si="39"/>
        <v>1</v>
      </c>
      <c r="N103" s="9"/>
      <c r="O103" s="9"/>
      <c r="P103" s="7"/>
      <c r="Q103" s="7"/>
      <c r="T103" s="20">
        <v>0</v>
      </c>
      <c r="U103" s="31">
        <f t="shared" si="40"/>
        <v>-1610</v>
      </c>
      <c r="V103" s="27">
        <f t="shared" si="41"/>
        <v>-1610</v>
      </c>
      <c r="W103" s="27"/>
      <c r="X103" s="27">
        <f t="shared" si="42"/>
        <v>1769.783885858162</v>
      </c>
      <c r="Y103" s="27">
        <f t="shared" si="43"/>
        <v>159.78388585816197</v>
      </c>
      <c r="Z103" s="27">
        <f t="shared" si="44"/>
        <v>160</v>
      </c>
      <c r="AA103" s="17">
        <f t="shared" si="45"/>
        <v>160</v>
      </c>
      <c r="AB103" s="24">
        <f t="shared" si="46"/>
        <v>1770</v>
      </c>
    </row>
    <row r="104" spans="1:28" ht="15" customHeight="1" x14ac:dyDescent="0.25">
      <c r="A104" s="28">
        <v>1080</v>
      </c>
      <c r="B104" s="28">
        <v>1610</v>
      </c>
      <c r="C104" s="25">
        <v>4.8</v>
      </c>
      <c r="D104" s="25">
        <v>271.54000000000002</v>
      </c>
      <c r="E104" s="25">
        <v>212.45</v>
      </c>
      <c r="F104" s="25">
        <v>0</v>
      </c>
      <c r="G104" s="25">
        <f t="shared" si="36"/>
        <v>55</v>
      </c>
      <c r="H104" s="25">
        <v>0</v>
      </c>
      <c r="I104" s="25">
        <f t="shared" si="37"/>
        <v>40.277777777777779</v>
      </c>
      <c r="J104" s="29">
        <f t="shared" si="47"/>
        <v>1</v>
      </c>
      <c r="K104" s="29">
        <f t="shared" si="48"/>
        <v>1</v>
      </c>
      <c r="L104" s="29">
        <f t="shared" si="49"/>
        <v>1</v>
      </c>
      <c r="M104" s="29">
        <f t="shared" ca="1" si="39"/>
        <v>0</v>
      </c>
      <c r="N104" s="9"/>
      <c r="O104" s="9"/>
      <c r="P104" s="7"/>
      <c r="Q104" s="7"/>
      <c r="T104" s="20">
        <v>0</v>
      </c>
      <c r="U104" s="31">
        <f t="shared" si="40"/>
        <v>-1610</v>
      </c>
      <c r="V104" s="27">
        <f t="shared" si="41"/>
        <v>-1610</v>
      </c>
      <c r="W104" s="27"/>
      <c r="X104" s="27">
        <f t="shared" si="42"/>
        <v>1769.783885858162</v>
      </c>
      <c r="Y104" s="27">
        <f t="shared" si="43"/>
        <v>159.78388585816197</v>
      </c>
      <c r="Z104" s="27">
        <f t="shared" si="44"/>
        <v>160</v>
      </c>
      <c r="AA104" s="17">
        <f t="shared" si="45"/>
        <v>160</v>
      </c>
      <c r="AB104" s="24">
        <f t="shared" si="46"/>
        <v>1770</v>
      </c>
    </row>
    <row r="105" spans="1:28" ht="15" customHeight="1" x14ac:dyDescent="0.25">
      <c r="A105" s="28">
        <v>950</v>
      </c>
      <c r="B105" s="28">
        <v>1610</v>
      </c>
      <c r="C105" s="25">
        <v>4.22</v>
      </c>
      <c r="D105" s="25">
        <v>271.47000000000003</v>
      </c>
      <c r="E105" s="25">
        <v>212.45</v>
      </c>
      <c r="F105" s="25">
        <v>0</v>
      </c>
      <c r="G105" s="25">
        <f t="shared" si="36"/>
        <v>57.027027027027025</v>
      </c>
      <c r="H105" s="25">
        <v>0</v>
      </c>
      <c r="I105" s="25">
        <f t="shared" si="37"/>
        <v>39.189189189189186</v>
      </c>
      <c r="J105" s="29">
        <f t="shared" si="47"/>
        <v>1</v>
      </c>
      <c r="K105" s="29">
        <f t="shared" si="48"/>
        <v>1</v>
      </c>
      <c r="L105" s="29">
        <f t="shared" si="49"/>
        <v>1</v>
      </c>
      <c r="M105" s="29">
        <f t="shared" ca="1" si="39"/>
        <v>1</v>
      </c>
      <c r="N105" s="9"/>
      <c r="O105" s="9"/>
      <c r="P105" s="7"/>
      <c r="Q105" s="7"/>
      <c r="T105" s="20">
        <v>0</v>
      </c>
      <c r="U105" s="31">
        <f t="shared" si="40"/>
        <v>-1610</v>
      </c>
      <c r="V105" s="27">
        <f t="shared" si="41"/>
        <v>-1610</v>
      </c>
      <c r="W105" s="27"/>
      <c r="X105" s="27">
        <f t="shared" si="42"/>
        <v>1769.783885858162</v>
      </c>
      <c r="Y105" s="27">
        <f t="shared" si="43"/>
        <v>159.78388585816197</v>
      </c>
      <c r="Z105" s="27">
        <f t="shared" si="44"/>
        <v>160</v>
      </c>
      <c r="AA105" s="17">
        <f t="shared" si="45"/>
        <v>160</v>
      </c>
      <c r="AB105" s="24">
        <f t="shared" si="46"/>
        <v>1770</v>
      </c>
    </row>
    <row r="106" spans="1:28" ht="15" customHeight="1" x14ac:dyDescent="0.25">
      <c r="A106" s="28">
        <v>819</v>
      </c>
      <c r="B106" s="28">
        <v>1610</v>
      </c>
      <c r="C106" s="25">
        <v>3.64</v>
      </c>
      <c r="D106" s="25">
        <v>271.39</v>
      </c>
      <c r="E106" s="25">
        <v>212.45</v>
      </c>
      <c r="F106" s="25">
        <v>0</v>
      </c>
      <c r="G106" s="25">
        <f t="shared" si="36"/>
        <v>58.973684210526315</v>
      </c>
      <c r="H106" s="25">
        <v>0</v>
      </c>
      <c r="I106" s="25">
        <f t="shared" si="37"/>
        <v>38.157894736842103</v>
      </c>
      <c r="J106" s="29">
        <f t="shared" si="47"/>
        <v>1</v>
      </c>
      <c r="K106" s="29">
        <f t="shared" si="48"/>
        <v>1</v>
      </c>
      <c r="L106" s="29">
        <f t="shared" si="49"/>
        <v>1</v>
      </c>
      <c r="M106" s="29">
        <f t="shared" ca="1" si="39"/>
        <v>0</v>
      </c>
      <c r="N106" s="9"/>
      <c r="O106" s="9"/>
      <c r="P106" s="7"/>
      <c r="Q106" s="7"/>
      <c r="T106" s="20">
        <v>0</v>
      </c>
      <c r="U106" s="31">
        <f t="shared" si="40"/>
        <v>-1610</v>
      </c>
      <c r="V106" s="27">
        <f t="shared" si="41"/>
        <v>-1610</v>
      </c>
      <c r="W106" s="27"/>
      <c r="X106" s="27">
        <f t="shared" si="42"/>
        <v>1769.783885858162</v>
      </c>
      <c r="Y106" s="27">
        <f t="shared" si="43"/>
        <v>159.78388585816197</v>
      </c>
      <c r="Z106" s="27">
        <f t="shared" si="44"/>
        <v>160</v>
      </c>
      <c r="AA106" s="17">
        <f t="shared" si="45"/>
        <v>160</v>
      </c>
      <c r="AB106" s="24">
        <f t="shared" si="46"/>
        <v>1770</v>
      </c>
    </row>
    <row r="107" spans="1:28" ht="15" customHeight="1" x14ac:dyDescent="0.25">
      <c r="A107" s="28">
        <v>690</v>
      </c>
      <c r="B107" s="28">
        <v>1610</v>
      </c>
      <c r="C107" s="25">
        <v>3.07</v>
      </c>
      <c r="D107" s="25">
        <v>271.3</v>
      </c>
      <c r="E107" s="25">
        <v>212.45</v>
      </c>
      <c r="F107" s="25">
        <v>0</v>
      </c>
      <c r="G107" s="25">
        <f t="shared" si="36"/>
        <v>60.769230769230766</v>
      </c>
      <c r="H107" s="25">
        <v>0</v>
      </c>
      <c r="I107" s="25">
        <f t="shared" si="37"/>
        <v>37.179487179487182</v>
      </c>
      <c r="J107" s="29">
        <f t="shared" si="47"/>
        <v>1</v>
      </c>
      <c r="K107" s="29">
        <f t="shared" si="48"/>
        <v>1</v>
      </c>
      <c r="L107" s="29">
        <f t="shared" si="49"/>
        <v>1</v>
      </c>
      <c r="M107" s="29">
        <f t="shared" ca="1" si="39"/>
        <v>0</v>
      </c>
      <c r="N107" s="9"/>
      <c r="O107" s="9"/>
      <c r="P107" s="7"/>
      <c r="Q107" s="7"/>
      <c r="T107" s="20">
        <v>0</v>
      </c>
      <c r="U107" s="31">
        <f t="shared" si="40"/>
        <v>-1610</v>
      </c>
      <c r="V107" s="27">
        <f t="shared" si="41"/>
        <v>-1610</v>
      </c>
      <c r="W107" s="27"/>
      <c r="X107" s="27">
        <f t="shared" si="42"/>
        <v>1769.783885858162</v>
      </c>
      <c r="Y107" s="27">
        <f t="shared" si="43"/>
        <v>159.78388585816197</v>
      </c>
      <c r="Z107" s="27">
        <f t="shared" si="44"/>
        <v>160</v>
      </c>
      <c r="AA107" s="17">
        <f t="shared" si="45"/>
        <v>160</v>
      </c>
      <c r="AB107" s="24">
        <f t="shared" si="46"/>
        <v>1770</v>
      </c>
    </row>
    <row r="108" spans="1:28" ht="15" customHeight="1" x14ac:dyDescent="0.25">
      <c r="A108" s="28">
        <v>754</v>
      </c>
      <c r="B108" s="28">
        <v>1610</v>
      </c>
      <c r="C108" s="25">
        <v>3.35</v>
      </c>
      <c r="D108" s="25">
        <v>271.20999999999998</v>
      </c>
      <c r="E108" s="25">
        <v>212.45</v>
      </c>
      <c r="F108" s="25">
        <v>0</v>
      </c>
      <c r="G108" s="25">
        <f t="shared" si="36"/>
        <v>57.65</v>
      </c>
      <c r="H108" s="25">
        <v>0</v>
      </c>
      <c r="I108" s="25">
        <f t="shared" si="37"/>
        <v>36.25</v>
      </c>
      <c r="J108" s="29">
        <f t="shared" si="47"/>
        <v>1</v>
      </c>
      <c r="K108" s="29">
        <f t="shared" si="48"/>
        <v>1</v>
      </c>
      <c r="L108" s="29">
        <f t="shared" si="49"/>
        <v>1</v>
      </c>
      <c r="M108" s="29">
        <f t="shared" ca="1" si="39"/>
        <v>1</v>
      </c>
      <c r="N108" s="9"/>
      <c r="O108" s="9"/>
      <c r="P108" s="7"/>
      <c r="Q108" s="7"/>
      <c r="T108" s="20">
        <v>0</v>
      </c>
      <c r="U108" s="31">
        <f t="shared" si="40"/>
        <v>-1610</v>
      </c>
      <c r="V108" s="27">
        <f t="shared" si="41"/>
        <v>-1610</v>
      </c>
      <c r="W108" s="27"/>
      <c r="X108" s="27">
        <f t="shared" si="42"/>
        <v>1769.783885858162</v>
      </c>
      <c r="Y108" s="27">
        <f t="shared" si="43"/>
        <v>159.78388585816197</v>
      </c>
      <c r="Z108" s="27">
        <f t="shared" si="44"/>
        <v>160</v>
      </c>
      <c r="AA108" s="17">
        <f t="shared" si="45"/>
        <v>160</v>
      </c>
      <c r="AB108" s="24">
        <f t="shared" si="46"/>
        <v>1770</v>
      </c>
    </row>
    <row r="109" spans="1:28" ht="15" customHeight="1" x14ac:dyDescent="0.25">
      <c r="A109" s="28">
        <v>819</v>
      </c>
      <c r="B109" s="28">
        <v>1610</v>
      </c>
      <c r="C109" s="25">
        <v>3.64</v>
      </c>
      <c r="D109" s="25">
        <v>271.13</v>
      </c>
      <c r="E109" s="25">
        <v>212.45</v>
      </c>
      <c r="F109" s="25">
        <v>0</v>
      </c>
      <c r="G109" s="25">
        <f t="shared" si="36"/>
        <v>54.658536585365852</v>
      </c>
      <c r="H109" s="25">
        <v>0</v>
      </c>
      <c r="I109" s="25">
        <f t="shared" si="37"/>
        <v>35.365853658536587</v>
      </c>
      <c r="J109" s="29">
        <f t="shared" si="47"/>
        <v>1</v>
      </c>
      <c r="K109" s="29">
        <f t="shared" si="48"/>
        <v>1</v>
      </c>
      <c r="L109" s="29">
        <f t="shared" si="49"/>
        <v>1</v>
      </c>
      <c r="M109" s="29">
        <f t="shared" ca="1" si="39"/>
        <v>0</v>
      </c>
      <c r="N109" s="9"/>
      <c r="O109" s="9"/>
      <c r="P109" s="7"/>
      <c r="Q109" s="7"/>
      <c r="T109" s="20">
        <v>0</v>
      </c>
      <c r="U109" s="31">
        <f t="shared" si="40"/>
        <v>-1610</v>
      </c>
      <c r="V109" s="27">
        <f t="shared" si="41"/>
        <v>-1610</v>
      </c>
      <c r="W109" s="27"/>
      <c r="X109" s="27">
        <f t="shared" si="42"/>
        <v>1769.783885858162</v>
      </c>
      <c r="Y109" s="27">
        <f t="shared" si="43"/>
        <v>159.78388585816197</v>
      </c>
      <c r="Z109" s="27">
        <f t="shared" si="44"/>
        <v>160</v>
      </c>
      <c r="AA109" s="17">
        <f t="shared" si="45"/>
        <v>160</v>
      </c>
      <c r="AB109" s="24">
        <f t="shared" si="46"/>
        <v>1770</v>
      </c>
    </row>
    <row r="110" spans="1:28" ht="15" customHeight="1" x14ac:dyDescent="0.25">
      <c r="A110" s="28">
        <v>885</v>
      </c>
      <c r="B110" s="28">
        <v>1610</v>
      </c>
      <c r="C110" s="25">
        <v>3.93</v>
      </c>
      <c r="D110" s="25">
        <v>271.06</v>
      </c>
      <c r="E110" s="25">
        <v>212.45</v>
      </c>
      <c r="F110" s="25">
        <v>0</v>
      </c>
      <c r="G110" s="25">
        <f t="shared" si="36"/>
        <v>51.785714285714285</v>
      </c>
      <c r="H110" s="25">
        <v>0</v>
      </c>
      <c r="I110" s="25">
        <f t="shared" si="37"/>
        <v>34.523809523809526</v>
      </c>
      <c r="J110" s="29">
        <f t="shared" si="47"/>
        <v>1</v>
      </c>
      <c r="K110" s="29">
        <f t="shared" si="48"/>
        <v>1</v>
      </c>
      <c r="L110" s="29">
        <f t="shared" si="49"/>
        <v>1</v>
      </c>
      <c r="M110" s="29">
        <f t="shared" ca="1" si="39"/>
        <v>1</v>
      </c>
      <c r="N110" s="9"/>
      <c r="O110" s="9"/>
      <c r="P110" s="7"/>
      <c r="Q110" s="7"/>
      <c r="T110" s="20">
        <v>0</v>
      </c>
      <c r="U110" s="31">
        <f t="shared" si="40"/>
        <v>-1610</v>
      </c>
      <c r="V110" s="27">
        <f t="shared" si="41"/>
        <v>-1610</v>
      </c>
      <c r="W110" s="27"/>
      <c r="X110" s="27">
        <f t="shared" si="42"/>
        <v>1769.783885858162</v>
      </c>
      <c r="Y110" s="27">
        <f t="shared" si="43"/>
        <v>159.78388585816197</v>
      </c>
      <c r="Z110" s="27">
        <f t="shared" si="44"/>
        <v>160</v>
      </c>
      <c r="AA110" s="17">
        <f t="shared" si="45"/>
        <v>160</v>
      </c>
      <c r="AB110" s="24">
        <f t="shared" si="46"/>
        <v>1770</v>
      </c>
    </row>
    <row r="111" spans="1:28" ht="15" customHeight="1" x14ac:dyDescent="0.25">
      <c r="A111" s="28">
        <v>802</v>
      </c>
      <c r="B111" s="28">
        <v>1610</v>
      </c>
      <c r="C111" s="25">
        <v>3.57</v>
      </c>
      <c r="D111" s="25">
        <v>270.98</v>
      </c>
      <c r="E111" s="25">
        <v>212.45</v>
      </c>
      <c r="F111" s="25">
        <v>0</v>
      </c>
      <c r="G111" s="25">
        <f t="shared" si="36"/>
        <v>52.511627906976742</v>
      </c>
      <c r="H111" s="25">
        <v>0</v>
      </c>
      <c r="I111" s="25">
        <f t="shared" si="37"/>
        <v>33.720930232558139</v>
      </c>
      <c r="J111" s="29">
        <f t="shared" si="47"/>
        <v>1</v>
      </c>
      <c r="K111" s="29">
        <f t="shared" si="48"/>
        <v>1</v>
      </c>
      <c r="L111" s="29">
        <f t="shared" si="49"/>
        <v>1</v>
      </c>
      <c r="M111" s="29">
        <f t="shared" ca="1" si="39"/>
        <v>0</v>
      </c>
      <c r="N111" s="9"/>
      <c r="O111" s="9"/>
      <c r="P111" s="7"/>
      <c r="Q111" s="7"/>
      <c r="T111" s="20">
        <v>0</v>
      </c>
      <c r="U111" s="31">
        <f t="shared" si="40"/>
        <v>-1610</v>
      </c>
      <c r="V111" s="27">
        <f t="shared" si="41"/>
        <v>-1610</v>
      </c>
      <c r="W111" s="27"/>
      <c r="X111" s="27">
        <f t="shared" si="42"/>
        <v>1769.783885858162</v>
      </c>
      <c r="Y111" s="27">
        <f t="shared" si="43"/>
        <v>159.78388585816197</v>
      </c>
      <c r="Z111" s="27">
        <f t="shared" si="44"/>
        <v>160</v>
      </c>
      <c r="AA111" s="17">
        <f t="shared" si="45"/>
        <v>160</v>
      </c>
      <c r="AB111" s="24">
        <f t="shared" si="46"/>
        <v>1770</v>
      </c>
    </row>
    <row r="112" spans="1:28" ht="15" customHeight="1" x14ac:dyDescent="0.25">
      <c r="A112" s="28">
        <v>720</v>
      </c>
      <c r="B112" s="28">
        <v>1610</v>
      </c>
      <c r="C112" s="25">
        <v>3.2</v>
      </c>
      <c r="D112" s="25">
        <v>270.88</v>
      </c>
      <c r="E112" s="25">
        <v>212.45</v>
      </c>
      <c r="F112" s="25">
        <v>0</v>
      </c>
      <c r="G112" s="25">
        <f t="shared" si="36"/>
        <v>53.18181818181818</v>
      </c>
      <c r="H112" s="25">
        <v>0</v>
      </c>
      <c r="I112" s="25">
        <f t="shared" si="37"/>
        <v>32.954545454545453</v>
      </c>
      <c r="J112" s="29">
        <f t="shared" si="47"/>
        <v>1</v>
      </c>
      <c r="K112" s="29">
        <f t="shared" si="48"/>
        <v>1</v>
      </c>
      <c r="L112" s="29">
        <f t="shared" si="49"/>
        <v>1</v>
      </c>
      <c r="M112" s="29">
        <f t="shared" ca="1" si="39"/>
        <v>1</v>
      </c>
      <c r="N112" s="9"/>
      <c r="O112" s="9"/>
      <c r="P112" s="7"/>
      <c r="Q112" s="7"/>
      <c r="T112" s="20">
        <v>0</v>
      </c>
      <c r="U112" s="31">
        <f t="shared" si="40"/>
        <v>-1610</v>
      </c>
      <c r="V112" s="27">
        <f t="shared" si="41"/>
        <v>-1610</v>
      </c>
      <c r="W112" s="27"/>
      <c r="X112" s="27">
        <f t="shared" si="42"/>
        <v>1769.783885858162</v>
      </c>
      <c r="Y112" s="27">
        <f t="shared" si="43"/>
        <v>159.78388585816197</v>
      </c>
      <c r="Z112" s="27">
        <f t="shared" si="44"/>
        <v>160</v>
      </c>
      <c r="AA112" s="17">
        <f t="shared" si="45"/>
        <v>160</v>
      </c>
      <c r="AB112" s="24">
        <f t="shared" si="46"/>
        <v>1770</v>
      </c>
    </row>
    <row r="113" spans="1:28" ht="15" customHeight="1" x14ac:dyDescent="0.25">
      <c r="A113" s="28">
        <v>638</v>
      </c>
      <c r="B113" s="28">
        <v>1610</v>
      </c>
      <c r="C113" s="25">
        <v>2.83</v>
      </c>
      <c r="D113" s="25">
        <v>270.77999999999997</v>
      </c>
      <c r="E113" s="25">
        <v>212.45</v>
      </c>
      <c r="F113" s="25">
        <v>0</v>
      </c>
      <c r="G113" s="25">
        <f t="shared" si="36"/>
        <v>53.822222222222223</v>
      </c>
      <c r="H113" s="25">
        <v>0</v>
      </c>
      <c r="I113" s="25">
        <f t="shared" si="37"/>
        <v>32.222222222222221</v>
      </c>
      <c r="J113" s="29">
        <f t="shared" si="47"/>
        <v>1</v>
      </c>
      <c r="K113" s="29">
        <f t="shared" si="48"/>
        <v>1</v>
      </c>
      <c r="L113" s="29">
        <f t="shared" si="49"/>
        <v>1</v>
      </c>
      <c r="M113" s="29">
        <f t="shared" ca="1" si="39"/>
        <v>0</v>
      </c>
      <c r="N113" s="9"/>
      <c r="O113" s="9"/>
      <c r="P113" s="7"/>
      <c r="Q113" s="7"/>
      <c r="T113" s="20">
        <v>0</v>
      </c>
      <c r="U113" s="31">
        <f t="shared" si="40"/>
        <v>-1610</v>
      </c>
      <c r="V113" s="27">
        <f t="shared" si="41"/>
        <v>-1610</v>
      </c>
      <c r="W113" s="27"/>
      <c r="X113" s="27">
        <f t="shared" si="42"/>
        <v>1769.783885858162</v>
      </c>
      <c r="Y113" s="27">
        <f t="shared" si="43"/>
        <v>159.78388585816197</v>
      </c>
      <c r="Z113" s="27">
        <f t="shared" si="44"/>
        <v>160</v>
      </c>
      <c r="AA113" s="17">
        <f t="shared" si="45"/>
        <v>160</v>
      </c>
      <c r="AB113" s="24">
        <f t="shared" si="46"/>
        <v>1770</v>
      </c>
    </row>
    <row r="114" spans="1:28" ht="15" customHeight="1" x14ac:dyDescent="0.25">
      <c r="A114" s="28"/>
      <c r="B114" s="43"/>
      <c r="C114" s="25"/>
      <c r="D114" s="25"/>
      <c r="E114" s="25"/>
      <c r="F114" s="25"/>
      <c r="G114" s="25"/>
      <c r="H114" s="25"/>
      <c r="I114" s="25"/>
      <c r="J114" s="29"/>
      <c r="K114" s="29"/>
      <c r="L114" s="29"/>
      <c r="M114" s="29"/>
      <c r="N114" s="9"/>
      <c r="O114" s="9"/>
      <c r="P114" s="7"/>
      <c r="Q114" s="7"/>
      <c r="U114" s="31"/>
      <c r="V114" s="27"/>
      <c r="W114" s="27"/>
      <c r="X114" s="27"/>
      <c r="Y114" s="27"/>
      <c r="Z114" s="27"/>
      <c r="AA114" s="17"/>
    </row>
    <row r="115" spans="1:28" ht="15" customHeight="1" x14ac:dyDescent="0.25">
      <c r="A115" s="28"/>
      <c r="B115" s="28"/>
      <c r="C115" s="25"/>
      <c r="D115" s="25"/>
      <c r="E115" s="25"/>
      <c r="F115" s="25"/>
      <c r="G115" s="25"/>
      <c r="H115" s="25"/>
      <c r="I115" s="25"/>
      <c r="J115" s="29"/>
      <c r="K115" s="29"/>
      <c r="L115" s="29"/>
      <c r="M115" s="29"/>
      <c r="N115" s="9"/>
      <c r="O115" s="9"/>
      <c r="P115" s="7"/>
      <c r="Q115" s="7"/>
      <c r="U115" s="31"/>
      <c r="V115" s="27"/>
      <c r="W115" s="27"/>
      <c r="X115" s="27"/>
      <c r="Y115" s="27"/>
      <c r="Z115" s="27"/>
      <c r="AA115" s="17"/>
    </row>
    <row r="116" spans="1:28" ht="15" customHeight="1" x14ac:dyDescent="0.25">
      <c r="A116" s="28"/>
      <c r="B116" s="28"/>
      <c r="C116" s="25"/>
      <c r="D116" s="25"/>
      <c r="E116" s="25"/>
      <c r="F116" s="25"/>
      <c r="G116" s="25"/>
      <c r="H116" s="25"/>
      <c r="I116" s="25"/>
      <c r="J116" s="29"/>
      <c r="K116" s="29"/>
      <c r="L116" s="29"/>
      <c r="M116" s="29"/>
      <c r="N116" s="9"/>
      <c r="O116" s="9"/>
      <c r="P116" s="7"/>
      <c r="Q116" s="7"/>
      <c r="U116" s="31"/>
      <c r="V116" s="27"/>
      <c r="W116" s="27"/>
      <c r="X116" s="27"/>
      <c r="Y116" s="27"/>
      <c r="Z116" s="27"/>
      <c r="AA116" s="17"/>
    </row>
    <row r="117" spans="1:28" ht="15" customHeight="1" x14ac:dyDescent="0.25">
      <c r="A117" s="28"/>
      <c r="B117" s="28"/>
      <c r="C117" s="25"/>
      <c r="D117" s="25"/>
      <c r="E117" s="25"/>
      <c r="F117" s="25"/>
      <c r="G117" s="25"/>
      <c r="H117" s="25"/>
      <c r="I117" s="25"/>
      <c r="J117" s="29"/>
      <c r="K117" s="29"/>
      <c r="L117" s="29"/>
      <c r="M117" s="29"/>
      <c r="N117" s="9"/>
      <c r="O117" s="9"/>
      <c r="P117" s="7"/>
      <c r="Q117" s="7"/>
      <c r="U117" s="31"/>
      <c r="V117" s="27"/>
      <c r="W117" s="27"/>
      <c r="X117" s="27"/>
      <c r="Y117" s="27"/>
      <c r="Z117" s="27"/>
      <c r="AA117" s="17"/>
    </row>
    <row r="118" spans="1:28" ht="15" customHeight="1" x14ac:dyDescent="0.25">
      <c r="A118" s="28"/>
      <c r="B118" s="28"/>
      <c r="C118" s="25"/>
      <c r="D118" s="25"/>
      <c r="E118" s="25"/>
      <c r="F118" s="25"/>
      <c r="G118" s="25"/>
      <c r="H118" s="25"/>
      <c r="I118" s="25"/>
      <c r="J118" s="29"/>
      <c r="K118" s="29"/>
      <c r="L118" s="29"/>
      <c r="M118" s="29"/>
      <c r="N118" s="9"/>
      <c r="O118" s="9"/>
      <c r="P118" s="7"/>
      <c r="Q118" s="7"/>
      <c r="U118" s="31"/>
      <c r="V118" s="27"/>
      <c r="W118" s="27"/>
      <c r="X118" s="27"/>
      <c r="Y118" s="27"/>
      <c r="Z118" s="27"/>
      <c r="AA118" s="17"/>
    </row>
    <row r="119" spans="1:28" ht="15" customHeight="1" x14ac:dyDescent="0.25">
      <c r="A119" s="28"/>
      <c r="B119" s="28"/>
      <c r="C119" s="25"/>
      <c r="D119" s="25"/>
      <c r="E119" s="25"/>
      <c r="F119" s="25"/>
      <c r="G119" s="25"/>
      <c r="H119" s="25"/>
      <c r="I119" s="25"/>
      <c r="J119" s="29"/>
      <c r="K119" s="29"/>
      <c r="L119" s="29"/>
      <c r="M119" s="29"/>
      <c r="N119" s="9"/>
      <c r="O119" s="9"/>
      <c r="P119" s="7"/>
      <c r="Q119" s="7"/>
      <c r="U119" s="31"/>
      <c r="V119" s="27"/>
      <c r="W119" s="27"/>
      <c r="X119" s="27"/>
      <c r="Y119" s="27"/>
      <c r="Z119" s="27"/>
      <c r="AA119" s="17"/>
    </row>
    <row r="120" spans="1:28" ht="15" customHeight="1" x14ac:dyDescent="0.25">
      <c r="A120" s="28"/>
      <c r="B120" s="28"/>
      <c r="C120" s="25"/>
      <c r="D120" s="25"/>
      <c r="E120" s="25"/>
      <c r="F120" s="25"/>
      <c r="G120" s="25"/>
      <c r="H120" s="25"/>
      <c r="I120" s="25"/>
      <c r="J120" s="29"/>
      <c r="K120" s="29"/>
      <c r="L120" s="29"/>
      <c r="M120" s="29"/>
      <c r="N120" s="9"/>
      <c r="O120" s="9"/>
      <c r="P120" s="7"/>
      <c r="Q120" s="7"/>
      <c r="U120" s="31"/>
      <c r="V120" s="27"/>
      <c r="W120" s="27"/>
      <c r="X120" s="27"/>
      <c r="Y120" s="27"/>
      <c r="Z120" s="27"/>
      <c r="AA120" s="17"/>
    </row>
    <row r="121" spans="1:28" ht="15" customHeight="1" x14ac:dyDescent="0.25">
      <c r="A121" s="28"/>
      <c r="B121" s="28"/>
      <c r="C121" s="25"/>
      <c r="D121" s="25"/>
      <c r="E121" s="25"/>
      <c r="F121" s="25"/>
      <c r="G121" s="25"/>
      <c r="H121" s="25"/>
      <c r="I121" s="25"/>
      <c r="J121" s="29"/>
      <c r="K121" s="29"/>
      <c r="L121" s="29"/>
      <c r="M121" s="29"/>
      <c r="N121" s="9"/>
      <c r="O121" s="9"/>
      <c r="P121" s="7"/>
      <c r="Q121" s="7"/>
      <c r="U121" s="31"/>
      <c r="V121" s="27"/>
      <c r="W121" s="27"/>
      <c r="X121" s="27"/>
      <c r="Y121" s="27"/>
      <c r="Z121" s="27"/>
      <c r="AA121" s="17"/>
    </row>
    <row r="122" spans="1:28" ht="15" customHeight="1" x14ac:dyDescent="0.25">
      <c r="A122" s="28"/>
      <c r="B122" s="28"/>
      <c r="C122" s="25"/>
      <c r="D122" s="25"/>
      <c r="E122" s="25"/>
      <c r="F122" s="25"/>
      <c r="G122" s="25"/>
      <c r="H122" s="25"/>
      <c r="I122" s="25"/>
      <c r="J122" s="29"/>
      <c r="K122" s="29"/>
      <c r="L122" s="29"/>
      <c r="M122" s="29"/>
      <c r="N122" s="9"/>
      <c r="O122" s="9"/>
      <c r="P122" s="7"/>
      <c r="Q122" s="7"/>
      <c r="U122" s="31"/>
      <c r="V122" s="27"/>
      <c r="W122" s="27"/>
      <c r="X122" s="27"/>
      <c r="Y122" s="27"/>
      <c r="Z122" s="27"/>
      <c r="AA122" s="17"/>
    </row>
    <row r="123" spans="1:28" ht="15" customHeight="1" x14ac:dyDescent="0.25">
      <c r="A123" s="28"/>
      <c r="B123" s="28"/>
      <c r="C123" s="25"/>
      <c r="D123" s="25"/>
      <c r="E123" s="25"/>
      <c r="F123" s="25"/>
      <c r="G123" s="25"/>
      <c r="H123" s="25"/>
      <c r="I123" s="25"/>
      <c r="J123" s="29"/>
      <c r="K123" s="29"/>
      <c r="L123" s="29"/>
      <c r="M123" s="29"/>
      <c r="N123" s="9"/>
      <c r="O123" s="9"/>
      <c r="P123" s="7"/>
      <c r="Q123" s="7"/>
      <c r="U123" s="31"/>
      <c r="V123" s="27"/>
      <c r="W123" s="27"/>
      <c r="X123" s="27"/>
      <c r="Y123" s="27"/>
      <c r="Z123" s="27"/>
      <c r="AA123" s="17"/>
    </row>
    <row r="124" spans="1:28" ht="15" customHeight="1" x14ac:dyDescent="0.25">
      <c r="A124" s="28"/>
      <c r="B124" s="28"/>
      <c r="C124" s="25"/>
      <c r="D124" s="25"/>
      <c r="E124" s="25"/>
      <c r="F124" s="25"/>
      <c r="G124" s="25"/>
      <c r="H124" s="25"/>
      <c r="I124" s="25"/>
      <c r="J124" s="29"/>
      <c r="K124" s="29"/>
      <c r="L124" s="29"/>
      <c r="M124" s="29"/>
      <c r="N124" s="9"/>
      <c r="O124" s="9"/>
      <c r="P124" s="7"/>
      <c r="Q124" s="7"/>
      <c r="U124" s="31"/>
      <c r="V124" s="27"/>
      <c r="W124" s="27"/>
      <c r="X124" s="27"/>
      <c r="Y124" s="27"/>
      <c r="Z124" s="27"/>
      <c r="AA124" s="17"/>
    </row>
    <row r="125" spans="1:28" ht="15" customHeight="1" x14ac:dyDescent="0.25">
      <c r="A125" s="28"/>
      <c r="B125" s="28"/>
      <c r="C125" s="25"/>
      <c r="D125" s="25"/>
      <c r="E125" s="25"/>
      <c r="F125" s="25"/>
      <c r="G125" s="25"/>
      <c r="H125" s="25"/>
      <c r="I125" s="25"/>
      <c r="J125" s="29"/>
      <c r="K125" s="29"/>
      <c r="L125" s="29"/>
      <c r="M125" s="29"/>
      <c r="N125" s="9"/>
      <c r="O125" s="9"/>
      <c r="P125" s="7"/>
      <c r="Q125" s="7"/>
      <c r="U125" s="31"/>
      <c r="V125" s="27"/>
      <c r="W125" s="27"/>
      <c r="X125" s="27"/>
      <c r="Y125" s="27"/>
      <c r="Z125" s="27"/>
      <c r="AA125" s="17"/>
    </row>
    <row r="126" spans="1:28" ht="15" customHeight="1" x14ac:dyDescent="0.25">
      <c r="A126" s="28"/>
      <c r="B126" s="28"/>
      <c r="C126" s="25"/>
      <c r="D126" s="25"/>
      <c r="E126" s="25"/>
      <c r="F126" s="25"/>
      <c r="G126" s="25"/>
      <c r="H126" s="25"/>
      <c r="I126" s="25"/>
      <c r="J126" s="29"/>
      <c r="K126" s="29"/>
      <c r="L126" s="29"/>
      <c r="M126" s="29"/>
      <c r="N126" s="9"/>
      <c r="O126" s="9"/>
      <c r="P126" s="7"/>
      <c r="Q126" s="7"/>
      <c r="U126" s="31"/>
      <c r="V126" s="27"/>
      <c r="W126" s="27"/>
      <c r="X126" s="27"/>
      <c r="Y126" s="27"/>
      <c r="Z126" s="27"/>
      <c r="AA126" s="17"/>
    </row>
    <row r="127" spans="1:28" ht="15" customHeight="1" x14ac:dyDescent="0.25">
      <c r="A127" s="28"/>
      <c r="B127" s="28"/>
      <c r="C127" s="25"/>
      <c r="D127" s="25"/>
      <c r="E127" s="25"/>
      <c r="F127" s="25"/>
      <c r="G127" s="25"/>
      <c r="H127" s="25"/>
      <c r="I127" s="25"/>
      <c r="J127" s="29"/>
      <c r="K127" s="29"/>
      <c r="L127" s="29"/>
      <c r="M127" s="29"/>
      <c r="N127" s="9"/>
      <c r="O127" s="9"/>
      <c r="P127" s="7"/>
      <c r="Q127" s="7"/>
      <c r="U127" s="31"/>
      <c r="V127" s="27"/>
      <c r="W127" s="27"/>
      <c r="X127" s="27"/>
      <c r="Y127" s="27"/>
      <c r="Z127" s="27"/>
      <c r="AA127" s="17"/>
    </row>
    <row r="128" spans="1:28" ht="15" customHeight="1" x14ac:dyDescent="0.25">
      <c r="A128" s="28"/>
      <c r="B128" s="28"/>
      <c r="C128" s="25"/>
      <c r="D128" s="25"/>
      <c r="E128" s="25"/>
      <c r="F128" s="25"/>
      <c r="G128" s="25"/>
      <c r="H128" s="25"/>
      <c r="I128" s="25"/>
      <c r="J128" s="29"/>
      <c r="K128" s="29"/>
      <c r="L128" s="29"/>
      <c r="M128" s="29"/>
      <c r="N128" s="9"/>
      <c r="O128" s="9"/>
      <c r="P128" s="7"/>
      <c r="Q128" s="7"/>
      <c r="U128" s="31"/>
      <c r="V128" s="27"/>
      <c r="W128" s="27"/>
      <c r="X128" s="27"/>
      <c r="Y128" s="27"/>
      <c r="Z128" s="27"/>
      <c r="AA128" s="17"/>
    </row>
    <row r="129" spans="1:27" ht="15" customHeight="1" x14ac:dyDescent="0.25">
      <c r="A129" s="28"/>
      <c r="B129" s="28"/>
      <c r="C129" s="25"/>
      <c r="D129" s="25"/>
      <c r="E129" s="25"/>
      <c r="F129" s="25"/>
      <c r="G129" s="25"/>
      <c r="H129" s="25"/>
      <c r="I129" s="25"/>
      <c r="J129" s="29"/>
      <c r="K129" s="29"/>
      <c r="L129" s="29"/>
      <c r="M129" s="29"/>
      <c r="N129" s="9"/>
      <c r="O129" s="9"/>
      <c r="P129" s="7"/>
      <c r="Q129" s="7"/>
      <c r="U129" s="31"/>
      <c r="V129" s="27"/>
      <c r="W129" s="27"/>
      <c r="X129" s="27"/>
      <c r="Y129" s="27"/>
      <c r="Z129" s="27"/>
      <c r="AA129" s="17"/>
    </row>
    <row r="130" spans="1:27" ht="15" customHeight="1" x14ac:dyDescent="0.25">
      <c r="A130" s="28"/>
      <c r="B130" s="28"/>
      <c r="C130" s="25"/>
      <c r="D130" s="25"/>
      <c r="E130" s="25"/>
      <c r="F130" s="25"/>
      <c r="G130" s="25"/>
      <c r="H130" s="25"/>
      <c r="I130" s="25"/>
      <c r="J130" s="29"/>
      <c r="K130" s="29"/>
      <c r="L130" s="29"/>
      <c r="M130" s="29"/>
      <c r="N130" s="7"/>
      <c r="O130" s="7"/>
      <c r="P130" s="7"/>
      <c r="Q130" s="7"/>
      <c r="U130" s="31"/>
      <c r="V130" s="27"/>
      <c r="W130" s="27"/>
      <c r="X130" s="27"/>
      <c r="Y130" s="27"/>
      <c r="Z130" s="27"/>
      <c r="AA130" s="17"/>
    </row>
    <row r="131" spans="1:27" ht="15" customHeight="1" x14ac:dyDescent="0.25">
      <c r="A131" s="28"/>
      <c r="B131" s="28"/>
      <c r="C131" s="25"/>
      <c r="D131" s="25"/>
      <c r="E131" s="25"/>
      <c r="F131" s="25"/>
      <c r="G131" s="25"/>
      <c r="H131" s="25"/>
      <c r="I131" s="25"/>
      <c r="J131" s="29"/>
      <c r="K131" s="29"/>
      <c r="L131" s="29"/>
      <c r="M131" s="29"/>
      <c r="N131" s="7"/>
      <c r="O131" s="7"/>
      <c r="P131" s="7"/>
      <c r="Q131" s="7"/>
      <c r="U131" s="31"/>
      <c r="V131" s="27"/>
      <c r="W131" s="27"/>
      <c r="X131" s="27"/>
      <c r="Y131" s="27"/>
      <c r="Z131" s="27"/>
      <c r="AA131" s="17"/>
    </row>
    <row r="132" spans="1:27" ht="15" customHeight="1" x14ac:dyDescent="0.25">
      <c r="A132" s="28"/>
      <c r="B132" s="28"/>
      <c r="C132" s="25"/>
      <c r="D132" s="25"/>
      <c r="E132" s="25"/>
      <c r="F132" s="25"/>
      <c r="G132" s="25"/>
      <c r="H132" s="25"/>
      <c r="I132" s="25"/>
      <c r="J132" s="29"/>
      <c r="K132" s="29"/>
      <c r="L132" s="29"/>
      <c r="M132" s="29"/>
      <c r="N132" s="7"/>
      <c r="O132" s="7"/>
      <c r="P132" s="7"/>
      <c r="Q132" s="7"/>
      <c r="U132" s="31"/>
      <c r="V132" s="27"/>
      <c r="W132" s="27"/>
      <c r="X132" s="27"/>
      <c r="Y132" s="27"/>
      <c r="Z132" s="27"/>
      <c r="AA132" s="17"/>
    </row>
    <row r="133" spans="1:27" ht="15" customHeight="1" x14ac:dyDescent="0.25">
      <c r="A133" s="28"/>
      <c r="B133" s="28"/>
      <c r="C133" s="25"/>
      <c r="D133" s="25"/>
      <c r="E133" s="25"/>
      <c r="F133" s="25"/>
      <c r="G133" s="25"/>
      <c r="H133" s="25"/>
      <c r="I133" s="25"/>
      <c r="J133" s="29"/>
      <c r="K133" s="29"/>
      <c r="L133" s="29"/>
      <c r="M133" s="29"/>
      <c r="N133" s="7"/>
      <c r="O133" s="7"/>
      <c r="P133" s="7"/>
      <c r="Q133" s="7"/>
      <c r="U133" s="31"/>
      <c r="V133" s="27"/>
      <c r="W133" s="27"/>
      <c r="X133" s="27"/>
      <c r="Y133" s="27"/>
      <c r="Z133" s="27"/>
      <c r="AA133" s="17"/>
    </row>
    <row r="134" spans="1:27" ht="15" customHeight="1" x14ac:dyDescent="0.25">
      <c r="A134" s="28"/>
      <c r="B134" s="28"/>
      <c r="C134" s="25"/>
      <c r="D134" s="25"/>
      <c r="E134" s="25"/>
      <c r="F134" s="25"/>
      <c r="G134" s="25"/>
      <c r="H134" s="25"/>
      <c r="I134" s="25"/>
      <c r="J134" s="29"/>
      <c r="K134" s="29"/>
      <c r="L134" s="29"/>
      <c r="M134" s="29"/>
      <c r="N134" s="7"/>
      <c r="O134" s="7"/>
      <c r="P134" s="7"/>
      <c r="Q134" s="7"/>
      <c r="U134" s="31"/>
      <c r="V134" s="27"/>
      <c r="W134" s="27"/>
      <c r="X134" s="27"/>
      <c r="Y134" s="27"/>
      <c r="Z134" s="27"/>
      <c r="AA134" s="17"/>
    </row>
    <row r="135" spans="1:27" ht="15" customHeight="1" x14ac:dyDescent="0.25">
      <c r="A135" s="28"/>
      <c r="B135" s="28"/>
      <c r="C135" s="25"/>
      <c r="D135" s="25"/>
      <c r="E135" s="25"/>
      <c r="F135" s="25"/>
      <c r="G135" s="25"/>
      <c r="H135" s="25"/>
      <c r="I135" s="25"/>
      <c r="J135" s="29"/>
      <c r="K135" s="29"/>
      <c r="L135" s="29"/>
      <c r="M135" s="29"/>
      <c r="N135" s="7"/>
      <c r="O135" s="7"/>
      <c r="P135" s="7"/>
      <c r="Q135" s="7"/>
      <c r="U135" s="31"/>
      <c r="V135" s="27"/>
      <c r="W135" s="27"/>
      <c r="X135" s="27"/>
      <c r="Y135" s="27"/>
      <c r="Z135" s="27"/>
      <c r="AA135" s="17"/>
    </row>
    <row r="136" spans="1:27" ht="15" customHeight="1" x14ac:dyDescent="0.25">
      <c r="A136" s="28"/>
      <c r="B136" s="28"/>
      <c r="C136" s="25"/>
      <c r="D136" s="25"/>
      <c r="E136" s="25"/>
      <c r="F136" s="25"/>
      <c r="G136" s="25"/>
      <c r="H136" s="25"/>
      <c r="I136" s="25"/>
      <c r="J136" s="29"/>
      <c r="K136" s="29"/>
      <c r="L136" s="29"/>
      <c r="M136" s="29"/>
      <c r="N136" s="7"/>
      <c r="O136" s="7"/>
      <c r="P136" s="7"/>
      <c r="Q136" s="7"/>
      <c r="U136" s="31"/>
      <c r="V136" s="27"/>
      <c r="W136" s="27"/>
      <c r="X136" s="27"/>
      <c r="Y136" s="27"/>
      <c r="Z136" s="27"/>
      <c r="AA136" s="17"/>
    </row>
    <row r="137" spans="1:27" ht="15" customHeight="1" x14ac:dyDescent="0.25">
      <c r="A137" s="28"/>
      <c r="B137" s="28"/>
      <c r="C137" s="25"/>
      <c r="D137" s="25"/>
      <c r="E137" s="25"/>
      <c r="F137" s="25"/>
      <c r="G137" s="25"/>
      <c r="H137" s="25"/>
      <c r="I137" s="25"/>
      <c r="J137" s="29"/>
      <c r="K137" s="29"/>
      <c r="L137" s="29"/>
      <c r="M137" s="29"/>
      <c r="N137" s="7"/>
      <c r="O137" s="7"/>
      <c r="P137" s="7"/>
      <c r="Q137" s="7"/>
      <c r="U137" s="31"/>
      <c r="V137" s="27"/>
      <c r="W137" s="27"/>
      <c r="X137" s="27"/>
      <c r="Y137" s="27"/>
      <c r="Z137" s="27"/>
      <c r="AA137" s="17"/>
    </row>
    <row r="138" spans="1:27" ht="15" customHeight="1" x14ac:dyDescent="0.25">
      <c r="A138" s="28"/>
      <c r="B138" s="28"/>
      <c r="C138" s="25"/>
      <c r="D138" s="25"/>
      <c r="E138" s="25"/>
      <c r="F138" s="25"/>
      <c r="G138" s="25"/>
      <c r="H138" s="25"/>
      <c r="I138" s="25"/>
      <c r="J138" s="29"/>
      <c r="K138" s="29"/>
      <c r="L138" s="29"/>
      <c r="M138" s="29"/>
      <c r="N138" s="7"/>
      <c r="O138" s="7"/>
      <c r="P138" s="7"/>
      <c r="Q138" s="7"/>
      <c r="U138" s="31"/>
      <c r="V138" s="27"/>
      <c r="W138" s="27"/>
      <c r="X138" s="27"/>
      <c r="Y138" s="27"/>
      <c r="Z138" s="27"/>
      <c r="AA138" s="17"/>
    </row>
    <row r="139" spans="1:27" ht="15" customHeight="1" x14ac:dyDescent="0.2">
      <c r="A139" s="28"/>
      <c r="B139" s="28"/>
      <c r="C139" s="25"/>
      <c r="D139" s="25"/>
      <c r="E139" s="25"/>
      <c r="F139" s="25"/>
      <c r="G139" s="25"/>
      <c r="H139" s="25"/>
      <c r="I139" s="25"/>
      <c r="J139" s="29"/>
      <c r="K139" s="29"/>
      <c r="L139" s="29"/>
      <c r="M139" s="29"/>
      <c r="U139" s="31"/>
      <c r="V139" s="27"/>
      <c r="W139" s="27"/>
      <c r="X139" s="27"/>
      <c r="Y139" s="27"/>
      <c r="Z139" s="27"/>
      <c r="AA139" s="17"/>
    </row>
    <row r="140" spans="1:27" ht="15" customHeight="1" x14ac:dyDescent="0.2">
      <c r="A140" s="28"/>
      <c r="B140" s="28"/>
      <c r="C140" s="25"/>
      <c r="D140" s="25"/>
      <c r="E140" s="25"/>
      <c r="F140" s="25"/>
      <c r="G140" s="25"/>
      <c r="H140" s="25"/>
      <c r="I140" s="25"/>
      <c r="J140" s="29"/>
      <c r="K140" s="29"/>
      <c r="L140" s="29"/>
      <c r="M140" s="29"/>
      <c r="U140" s="31"/>
      <c r="V140" s="27"/>
      <c r="W140" s="27"/>
      <c r="X140" s="27"/>
      <c r="Y140" s="27"/>
      <c r="Z140" s="27"/>
      <c r="AA140" s="17"/>
    </row>
    <row r="141" spans="1:27" ht="15" customHeight="1" x14ac:dyDescent="0.2">
      <c r="A141" s="28"/>
      <c r="B141" s="28"/>
      <c r="C141" s="25"/>
      <c r="D141" s="25"/>
      <c r="E141" s="25"/>
      <c r="F141" s="25"/>
      <c r="G141" s="25"/>
      <c r="H141" s="25"/>
      <c r="I141" s="25"/>
      <c r="J141" s="29"/>
      <c r="K141" s="29"/>
      <c r="L141" s="29"/>
      <c r="M141" s="29"/>
      <c r="U141" s="31"/>
      <c r="V141" s="27"/>
      <c r="W141" s="27"/>
      <c r="X141" s="27"/>
      <c r="Y141" s="27"/>
      <c r="Z141" s="27"/>
      <c r="AA141" s="17"/>
    </row>
    <row r="142" spans="1:27" ht="15" customHeight="1" x14ac:dyDescent="0.2">
      <c r="A142" s="28"/>
      <c r="B142" s="28"/>
      <c r="C142" s="25"/>
      <c r="D142" s="25"/>
      <c r="E142" s="25"/>
      <c r="F142" s="25"/>
      <c r="G142" s="25"/>
      <c r="H142" s="25"/>
      <c r="I142" s="25"/>
      <c r="J142" s="29"/>
      <c r="K142" s="29"/>
      <c r="L142" s="29"/>
      <c r="M142" s="29"/>
      <c r="U142" s="31"/>
      <c r="V142" s="27"/>
      <c r="W142" s="27"/>
      <c r="X142" s="27"/>
      <c r="Y142" s="27"/>
      <c r="Z142" s="27"/>
      <c r="AA142" s="17"/>
    </row>
    <row r="143" spans="1:27" ht="15" customHeight="1" x14ac:dyDescent="0.2">
      <c r="A143" s="28"/>
      <c r="B143" s="28"/>
      <c r="C143" s="25"/>
      <c r="D143" s="25"/>
      <c r="E143" s="25"/>
      <c r="F143" s="25"/>
      <c r="G143" s="25"/>
      <c r="H143" s="25"/>
      <c r="I143" s="25"/>
      <c r="J143" s="29"/>
      <c r="K143" s="29"/>
      <c r="L143" s="29"/>
      <c r="M143" s="29"/>
      <c r="U143" s="31"/>
      <c r="V143" s="27"/>
      <c r="W143" s="27"/>
      <c r="X143" s="27"/>
      <c r="Y143" s="27"/>
      <c r="Z143" s="27"/>
      <c r="AA143" s="17"/>
    </row>
    <row r="144" spans="1:27" ht="15" customHeight="1" x14ac:dyDescent="0.2">
      <c r="A144" s="28"/>
      <c r="B144" s="28"/>
      <c r="C144" s="25"/>
      <c r="D144" s="25"/>
      <c r="E144" s="25"/>
      <c r="F144" s="25"/>
      <c r="G144" s="25"/>
      <c r="H144" s="25"/>
      <c r="I144" s="25"/>
      <c r="J144" s="29"/>
      <c r="K144" s="29"/>
      <c r="L144" s="29"/>
      <c r="M144" s="29"/>
      <c r="U144" s="31"/>
      <c r="V144" s="27"/>
      <c r="W144" s="27"/>
      <c r="X144" s="27"/>
      <c r="Y144" s="27"/>
      <c r="Z144" s="27"/>
      <c r="AA144" s="17"/>
    </row>
    <row r="145" spans="1:27" ht="15" customHeight="1" x14ac:dyDescent="0.2">
      <c r="A145" s="28"/>
      <c r="B145" s="28"/>
      <c r="C145" s="25"/>
      <c r="D145" s="25"/>
      <c r="E145" s="25"/>
      <c r="F145" s="25"/>
      <c r="G145" s="25"/>
      <c r="H145" s="25"/>
      <c r="I145" s="25"/>
      <c r="J145" s="29"/>
      <c r="K145" s="29"/>
      <c r="L145" s="29"/>
      <c r="M145" s="29"/>
      <c r="U145" s="31"/>
      <c r="V145" s="27"/>
      <c r="W145" s="27"/>
      <c r="X145" s="27"/>
      <c r="Y145" s="27"/>
      <c r="Z145" s="27"/>
      <c r="AA145" s="17"/>
    </row>
    <row r="146" spans="1:27" ht="15" customHeight="1" x14ac:dyDescent="0.2">
      <c r="A146" s="28"/>
      <c r="B146" s="28"/>
      <c r="C146" s="25"/>
      <c r="D146" s="25"/>
      <c r="E146" s="25"/>
      <c r="F146" s="25"/>
      <c r="G146" s="25"/>
      <c r="H146" s="25"/>
      <c r="I146" s="25"/>
      <c r="J146" s="29"/>
      <c r="K146" s="29"/>
      <c r="L146" s="29"/>
      <c r="M146" s="29"/>
      <c r="U146" s="31"/>
      <c r="V146" s="27"/>
      <c r="W146" s="27"/>
      <c r="X146" s="27"/>
      <c r="Y146" s="27"/>
      <c r="Z146" s="27"/>
      <c r="AA146" s="17"/>
    </row>
    <row r="147" spans="1:27" ht="15" customHeight="1" x14ac:dyDescent="0.2">
      <c r="A147" s="28"/>
      <c r="B147" s="28"/>
      <c r="C147" s="25"/>
      <c r="D147" s="25"/>
      <c r="E147" s="25"/>
      <c r="F147" s="25"/>
      <c r="G147" s="25"/>
      <c r="H147" s="25"/>
      <c r="I147" s="25"/>
      <c r="J147" s="29"/>
      <c r="K147" s="29"/>
      <c r="L147" s="29"/>
      <c r="M147" s="29"/>
      <c r="U147" s="31"/>
      <c r="V147" s="27"/>
      <c r="W147" s="27"/>
      <c r="X147" s="27"/>
      <c r="Y147" s="27"/>
      <c r="Z147" s="27"/>
      <c r="AA147" s="17"/>
    </row>
    <row r="148" spans="1:27" ht="15" customHeight="1" x14ac:dyDescent="0.2">
      <c r="A148" s="28"/>
      <c r="B148" s="28"/>
      <c r="C148" s="25"/>
      <c r="D148" s="25"/>
      <c r="E148" s="25"/>
      <c r="F148" s="25"/>
      <c r="G148" s="25"/>
      <c r="H148" s="25"/>
      <c r="I148" s="25"/>
      <c r="J148" s="29"/>
      <c r="K148" s="29"/>
      <c r="L148" s="29"/>
      <c r="M148" s="29"/>
      <c r="U148" s="31"/>
      <c r="V148" s="27"/>
      <c r="W148" s="27"/>
      <c r="X148" s="27"/>
      <c r="Y148" s="27"/>
      <c r="Z148" s="27"/>
      <c r="AA148" s="17"/>
    </row>
    <row r="149" spans="1:27" ht="15" customHeight="1" x14ac:dyDescent="0.2">
      <c r="A149" s="28"/>
      <c r="B149" s="28"/>
      <c r="C149" s="25"/>
      <c r="D149" s="25"/>
      <c r="E149" s="25"/>
      <c r="F149" s="25"/>
      <c r="G149" s="25"/>
      <c r="H149" s="25"/>
      <c r="I149" s="25"/>
      <c r="J149" s="29"/>
      <c r="K149" s="29"/>
      <c r="L149" s="29"/>
      <c r="M149" s="29"/>
      <c r="U149" s="31"/>
      <c r="V149" s="27"/>
      <c r="W149" s="27"/>
      <c r="X149" s="27"/>
      <c r="Y149" s="27"/>
      <c r="Z149" s="27"/>
      <c r="AA149" s="17"/>
    </row>
    <row r="150" spans="1:27" ht="15" customHeight="1" x14ac:dyDescent="0.25">
      <c r="A150" s="7"/>
      <c r="B150" s="7"/>
      <c r="C150" s="7"/>
      <c r="D150" s="7"/>
      <c r="E150" s="7"/>
      <c r="F150" s="7"/>
      <c r="G150" s="25"/>
      <c r="H150" s="7"/>
      <c r="I150" s="25"/>
      <c r="J150" s="29"/>
      <c r="K150" s="29"/>
      <c r="L150" s="29"/>
      <c r="M150" s="29"/>
      <c r="U150" s="31"/>
      <c r="V150" s="27"/>
      <c r="W150" s="27"/>
      <c r="X150" s="27"/>
      <c r="Y150" s="27"/>
      <c r="Z150" s="27"/>
      <c r="AA150" s="17"/>
    </row>
    <row r="151" spans="1:27" ht="15" customHeight="1" x14ac:dyDescent="0.25">
      <c r="A151" s="7"/>
      <c r="B151" s="7"/>
      <c r="C151" s="7"/>
      <c r="D151" s="7"/>
      <c r="E151" s="7"/>
      <c r="F151" s="7"/>
      <c r="G151" s="25"/>
      <c r="H151" s="7"/>
      <c r="I151" s="25"/>
      <c r="J151" s="29"/>
      <c r="K151" s="29"/>
      <c r="L151" s="29"/>
      <c r="M151" s="29"/>
      <c r="U151" s="31"/>
      <c r="V151" s="27"/>
      <c r="W151" s="27"/>
      <c r="X151" s="27"/>
      <c r="Y151" s="27"/>
      <c r="Z151" s="27"/>
      <c r="AA151" s="17"/>
    </row>
    <row r="152" spans="1:27" ht="15" customHeight="1" x14ac:dyDescent="0.25">
      <c r="A152" s="7"/>
      <c r="B152" s="7"/>
      <c r="C152" s="7"/>
      <c r="D152" s="7"/>
      <c r="E152" s="7"/>
      <c r="F152" s="7"/>
      <c r="G152" s="25"/>
      <c r="H152" s="7"/>
      <c r="I152" s="25"/>
      <c r="J152" s="29"/>
      <c r="K152" s="29"/>
      <c r="L152" s="29"/>
      <c r="M152" s="29"/>
      <c r="U152" s="31"/>
      <c r="V152" s="27"/>
      <c r="W152" s="27"/>
      <c r="X152" s="27"/>
      <c r="Y152" s="27"/>
      <c r="Z152" s="27"/>
      <c r="AA152" s="17"/>
    </row>
    <row r="153" spans="1:27" ht="15" customHeight="1" x14ac:dyDescent="0.25">
      <c r="A153" s="7"/>
      <c r="B153" s="7"/>
      <c r="C153" s="7"/>
      <c r="D153" s="7"/>
      <c r="E153" s="7"/>
      <c r="F153" s="7"/>
      <c r="G153" s="25"/>
      <c r="H153" s="7"/>
      <c r="I153" s="25"/>
      <c r="J153" s="29"/>
      <c r="K153" s="29"/>
      <c r="L153" s="29"/>
      <c r="M153" s="29"/>
      <c r="U153" s="31"/>
      <c r="V153" s="27"/>
      <c r="W153" s="27"/>
      <c r="X153" s="27"/>
      <c r="Y153" s="27"/>
      <c r="Z153" s="27"/>
      <c r="AA153" s="17"/>
    </row>
    <row r="154" spans="1:27" ht="15" customHeight="1" x14ac:dyDescent="0.25">
      <c r="A154" s="7"/>
      <c r="B154" s="7"/>
      <c r="C154" s="7"/>
      <c r="D154" s="7"/>
      <c r="E154" s="7"/>
      <c r="F154" s="7"/>
      <c r="G154" s="25"/>
      <c r="H154" s="7"/>
      <c r="I154" s="25"/>
      <c r="J154" s="29"/>
      <c r="K154" s="29"/>
      <c r="L154" s="29"/>
      <c r="M154" s="29"/>
      <c r="U154" s="31"/>
      <c r="V154" s="27"/>
      <c r="W154" s="27"/>
      <c r="X154" s="27"/>
      <c r="Y154" s="27"/>
      <c r="Z154" s="27"/>
      <c r="AA154" s="17"/>
    </row>
    <row r="155" spans="1:27" ht="15" customHeight="1" x14ac:dyDescent="0.25">
      <c r="A155" s="7"/>
      <c r="B155" s="7"/>
      <c r="C155" s="7"/>
      <c r="D155" s="7"/>
      <c r="E155" s="7"/>
      <c r="F155" s="7"/>
      <c r="G155" s="25"/>
      <c r="H155" s="7"/>
      <c r="I155" s="25"/>
      <c r="J155" s="29"/>
      <c r="K155" s="29"/>
      <c r="L155" s="29"/>
      <c r="M155" s="29"/>
      <c r="U155" s="31"/>
      <c r="V155" s="27"/>
      <c r="W155" s="27"/>
      <c r="X155" s="27"/>
      <c r="Y155" s="27"/>
      <c r="Z155" s="27"/>
      <c r="AA155" s="17"/>
    </row>
    <row r="156" spans="1:27" ht="15" customHeight="1" x14ac:dyDescent="0.25">
      <c r="A156" s="7"/>
      <c r="B156" s="7"/>
      <c r="C156" s="7"/>
      <c r="D156" s="7"/>
      <c r="E156" s="7"/>
      <c r="F156" s="7"/>
      <c r="G156" s="25"/>
      <c r="H156" s="7"/>
      <c r="I156" s="25"/>
      <c r="J156" s="29"/>
      <c r="K156" s="29"/>
      <c r="L156" s="29"/>
      <c r="M156" s="29"/>
      <c r="U156" s="31"/>
      <c r="V156" s="27"/>
      <c r="W156" s="27"/>
      <c r="X156" s="27"/>
      <c r="Y156" s="27"/>
      <c r="Z156" s="27"/>
      <c r="AA156" s="17"/>
    </row>
    <row r="157" spans="1:27" ht="15" customHeight="1" x14ac:dyDescent="0.25">
      <c r="A157" s="7"/>
      <c r="B157" s="7"/>
      <c r="C157" s="7"/>
      <c r="D157" s="7"/>
      <c r="E157" s="7"/>
      <c r="F157" s="7"/>
      <c r="G157" s="25"/>
      <c r="H157" s="7"/>
      <c r="I157" s="25"/>
      <c r="J157" s="29"/>
      <c r="K157" s="29"/>
      <c r="L157" s="29"/>
      <c r="M157" s="29"/>
      <c r="U157" s="31"/>
      <c r="V157" s="27"/>
      <c r="W157" s="27"/>
      <c r="X157" s="27"/>
      <c r="Y157" s="27"/>
      <c r="Z157" s="27"/>
      <c r="AA157" s="17"/>
    </row>
    <row r="158" spans="1:27" ht="15" customHeight="1" x14ac:dyDescent="0.25">
      <c r="A158" s="7"/>
      <c r="B158" s="7"/>
      <c r="C158" s="7"/>
      <c r="D158" s="7"/>
      <c r="E158" s="7"/>
      <c r="F158" s="7"/>
      <c r="G158" s="25"/>
      <c r="H158" s="7"/>
      <c r="I158" s="25"/>
      <c r="J158" s="29"/>
      <c r="K158" s="29"/>
      <c r="L158" s="29"/>
      <c r="M158" s="29"/>
      <c r="U158" s="31"/>
      <c r="V158" s="27"/>
      <c r="W158" s="27"/>
      <c r="X158" s="27"/>
      <c r="Y158" s="27"/>
      <c r="Z158" s="27"/>
      <c r="AA158" s="17"/>
    </row>
    <row r="159" spans="1:27" x14ac:dyDescent="0.2">
      <c r="U159" s="31"/>
      <c r="V159" s="27"/>
      <c r="W159" s="27"/>
      <c r="X159" s="27"/>
      <c r="Y159" s="27"/>
      <c r="Z159" s="27"/>
      <c r="AA159" s="17"/>
    </row>
    <row r="160" spans="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278"/>
  <sheetViews>
    <sheetView topLeftCell="N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20" style="21" customWidth="1"/>
    <col min="5" max="5" width="22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3.25" style="21" customWidth="1"/>
    <col min="16" max="16" width="20.125" style="21" customWidth="1"/>
    <col min="17" max="17" width="12.7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2936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824</v>
      </c>
      <c r="B2" s="28">
        <v>570</v>
      </c>
      <c r="C2" s="25">
        <v>3.66</v>
      </c>
      <c r="D2" s="25">
        <v>263.62</v>
      </c>
      <c r="E2" s="25">
        <v>211.7</v>
      </c>
      <c r="F2" s="25">
        <f t="shared" ref="F2:F28" si="0">($A$29-A2)/(ROW($A$29)-ROW(A2))</f>
        <v>78.222222222222229</v>
      </c>
      <c r="G2" s="25">
        <v>0</v>
      </c>
      <c r="H2" s="25">
        <f t="shared" ref="H2:H28" si="1">($A$29-B2)/(ROW($A$29)-ROW(B2))</f>
        <v>87.629629629629633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30">
        <v>0.01</v>
      </c>
      <c r="P2" s="6" t="s">
        <v>39</v>
      </c>
      <c r="Q2" s="7">
        <f>LARGE(A:A,2)</f>
        <v>2920</v>
      </c>
      <c r="T2" s="20">
        <v>0</v>
      </c>
      <c r="U2" s="31">
        <f t="shared" ref="U2:U33" si="3">T2-B2</f>
        <v>-570</v>
      </c>
      <c r="V2" s="27">
        <f t="shared" ref="V2:V33" si="4">ROUND(U2,0)</f>
        <v>-570</v>
      </c>
      <c r="W2" s="27">
        <v>4766</v>
      </c>
      <c r="X2" s="27">
        <f t="shared" ref="X2:X33" si="5">B2/$W$2*$W$3</f>
        <v>626.56945027276549</v>
      </c>
      <c r="Y2" s="27">
        <f t="shared" ref="Y2:Y33" si="6">X2-B2</f>
        <v>56.569450272765494</v>
      </c>
      <c r="Z2" s="27">
        <f t="shared" ref="Z2:Z33" si="7">ROUND(Y2,0)</f>
        <v>57</v>
      </c>
      <c r="AA2" s="17">
        <f t="shared" ref="AA2:AA33" si="8">IF(V2&gt;=0,V2,Z2)</f>
        <v>57</v>
      </c>
      <c r="AB2" s="24">
        <f t="shared" ref="AB2:AB33" si="9">B2+AA2</f>
        <v>627</v>
      </c>
    </row>
    <row r="3" spans="1:28" ht="15" customHeight="1" x14ac:dyDescent="0.25">
      <c r="A3" s="28">
        <v>831</v>
      </c>
      <c r="B3" s="28">
        <v>570</v>
      </c>
      <c r="C3" s="25">
        <v>3.69</v>
      </c>
      <c r="D3" s="25">
        <v>263.66000000000003</v>
      </c>
      <c r="E3" s="25">
        <v>211.7</v>
      </c>
      <c r="F3" s="25">
        <f t="shared" si="0"/>
        <v>80.961538461538467</v>
      </c>
      <c r="G3" s="25">
        <v>0</v>
      </c>
      <c r="H3" s="25">
        <f t="shared" si="1"/>
        <v>91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148</v>
      </c>
      <c r="P3" s="6" t="s">
        <v>41</v>
      </c>
      <c r="Q3" s="7">
        <f>LARGE(A:A,3)</f>
        <v>2880</v>
      </c>
      <c r="T3" s="20">
        <v>0</v>
      </c>
      <c r="U3" s="31">
        <f t="shared" si="3"/>
        <v>-570</v>
      </c>
      <c r="V3" s="27">
        <f t="shared" si="4"/>
        <v>-570</v>
      </c>
      <c r="W3" s="27">
        <v>5239</v>
      </c>
      <c r="X3" s="27">
        <f t="shared" si="5"/>
        <v>626.56945027276549</v>
      </c>
      <c r="Y3" s="27">
        <f t="shared" si="6"/>
        <v>56.569450272765494</v>
      </c>
      <c r="Z3" s="27">
        <f t="shared" si="7"/>
        <v>57</v>
      </c>
      <c r="AA3" s="17">
        <f t="shared" si="8"/>
        <v>57</v>
      </c>
      <c r="AB3" s="24">
        <f t="shared" si="9"/>
        <v>627</v>
      </c>
    </row>
    <row r="4" spans="1:28" ht="15" customHeight="1" x14ac:dyDescent="0.25">
      <c r="A4" s="28">
        <v>840</v>
      </c>
      <c r="B4" s="28">
        <v>570</v>
      </c>
      <c r="C4" s="25">
        <v>3.73</v>
      </c>
      <c r="D4" s="25">
        <v>263.7</v>
      </c>
      <c r="E4" s="25">
        <v>211.7</v>
      </c>
      <c r="F4" s="25">
        <f t="shared" si="0"/>
        <v>83.84</v>
      </c>
      <c r="G4" s="25">
        <v>0</v>
      </c>
      <c r="H4" s="25">
        <f t="shared" si="1"/>
        <v>94.64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0</v>
      </c>
      <c r="N4" s="9" t="s">
        <v>42</v>
      </c>
      <c r="O4" s="32">
        <f>MAX(A:A)</f>
        <v>2936</v>
      </c>
      <c r="P4" s="6" t="s">
        <v>43</v>
      </c>
      <c r="Q4" s="7">
        <f>LARGE(B:B,1)</f>
        <v>2920</v>
      </c>
      <c r="T4" s="20">
        <v>0</v>
      </c>
      <c r="U4" s="31">
        <f t="shared" si="3"/>
        <v>-570</v>
      </c>
      <c r="V4" s="27">
        <f t="shared" si="4"/>
        <v>-570</v>
      </c>
      <c r="W4" s="27"/>
      <c r="X4" s="27">
        <f t="shared" si="5"/>
        <v>626.56945027276549</v>
      </c>
      <c r="Y4" s="27">
        <f t="shared" si="6"/>
        <v>56.569450272765494</v>
      </c>
      <c r="Z4" s="27">
        <f t="shared" si="7"/>
        <v>57</v>
      </c>
      <c r="AA4" s="17">
        <f t="shared" si="8"/>
        <v>57</v>
      </c>
      <c r="AB4" s="24">
        <f t="shared" si="9"/>
        <v>627</v>
      </c>
    </row>
    <row r="5" spans="1:28" ht="15" customHeight="1" x14ac:dyDescent="0.25">
      <c r="A5" s="28">
        <v>849</v>
      </c>
      <c r="B5" s="28">
        <v>570</v>
      </c>
      <c r="C5" s="25">
        <v>3.77</v>
      </c>
      <c r="D5" s="25">
        <v>263.75</v>
      </c>
      <c r="E5" s="25">
        <v>211.7</v>
      </c>
      <c r="F5" s="25">
        <f t="shared" si="0"/>
        <v>86.958333333333329</v>
      </c>
      <c r="G5" s="25">
        <v>0</v>
      </c>
      <c r="H5" s="25">
        <f t="shared" si="1"/>
        <v>98.583333333333329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1.73</v>
      </c>
      <c r="P5" s="6" t="s">
        <v>45</v>
      </c>
      <c r="Q5" s="7">
        <f>LARGE(B:B,2)</f>
        <v>2880</v>
      </c>
      <c r="T5" s="20">
        <v>0</v>
      </c>
      <c r="U5" s="31">
        <f t="shared" si="3"/>
        <v>-570</v>
      </c>
      <c r="V5" s="27">
        <f t="shared" si="4"/>
        <v>-570</v>
      </c>
      <c r="W5" s="27"/>
      <c r="X5" s="27">
        <f t="shared" si="5"/>
        <v>626.56945027276549</v>
      </c>
      <c r="Y5" s="27">
        <f t="shared" si="6"/>
        <v>56.569450272765494</v>
      </c>
      <c r="Z5" s="27">
        <f t="shared" si="7"/>
        <v>57</v>
      </c>
      <c r="AA5" s="17">
        <f t="shared" si="8"/>
        <v>57</v>
      </c>
      <c r="AB5" s="24">
        <f t="shared" si="9"/>
        <v>627</v>
      </c>
    </row>
    <row r="6" spans="1:28" ht="15" customHeight="1" x14ac:dyDescent="0.25">
      <c r="A6" s="28">
        <v>842</v>
      </c>
      <c r="B6" s="28">
        <v>570</v>
      </c>
      <c r="C6" s="25">
        <v>3.74</v>
      </c>
      <c r="D6" s="25">
        <v>263.79000000000002</v>
      </c>
      <c r="E6" s="25">
        <v>211.7</v>
      </c>
      <c r="F6" s="25">
        <f t="shared" si="0"/>
        <v>91.043478260869563</v>
      </c>
      <c r="G6" s="25">
        <v>0</v>
      </c>
      <c r="H6" s="25">
        <f t="shared" si="1"/>
        <v>102.8695652173913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1</v>
      </c>
      <c r="N6" s="9" t="s">
        <v>46</v>
      </c>
      <c r="O6" s="33">
        <v>2.72</v>
      </c>
      <c r="P6" s="6" t="s">
        <v>47</v>
      </c>
      <c r="Q6" s="7">
        <f>LARGE(B:B,3)</f>
        <v>2868</v>
      </c>
      <c r="T6" s="20">
        <v>0</v>
      </c>
      <c r="U6" s="31">
        <f t="shared" si="3"/>
        <v>-570</v>
      </c>
      <c r="V6" s="27">
        <f t="shared" si="4"/>
        <v>-570</v>
      </c>
      <c r="W6" s="27"/>
      <c r="X6" s="27">
        <f t="shared" si="5"/>
        <v>626.56945027276549</v>
      </c>
      <c r="Y6" s="27">
        <f t="shared" si="6"/>
        <v>56.569450272765494</v>
      </c>
      <c r="Z6" s="27">
        <f t="shared" si="7"/>
        <v>57</v>
      </c>
      <c r="AA6" s="17">
        <f t="shared" si="8"/>
        <v>57</v>
      </c>
      <c r="AB6" s="24">
        <f t="shared" si="9"/>
        <v>627</v>
      </c>
    </row>
    <row r="7" spans="1:28" ht="15" customHeight="1" x14ac:dyDescent="0.25">
      <c r="A7" s="28">
        <v>836</v>
      </c>
      <c r="B7" s="28">
        <v>620</v>
      </c>
      <c r="C7" s="25">
        <v>0</v>
      </c>
      <c r="D7" s="25">
        <v>263.82</v>
      </c>
      <c r="E7" s="25">
        <v>211.76</v>
      </c>
      <c r="F7" s="25">
        <f t="shared" si="0"/>
        <v>95.454545454545453</v>
      </c>
      <c r="G7" s="25">
        <v>0</v>
      </c>
      <c r="H7" s="25">
        <f t="shared" si="1"/>
        <v>105.27272727272727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1</v>
      </c>
      <c r="N7" s="9" t="s">
        <v>48</v>
      </c>
      <c r="O7" s="33">
        <v>3.59</v>
      </c>
      <c r="P7" s="7"/>
      <c r="Q7" s="7"/>
      <c r="T7" s="20">
        <v>0</v>
      </c>
      <c r="U7" s="31">
        <f t="shared" si="3"/>
        <v>-620</v>
      </c>
      <c r="V7" s="27">
        <f t="shared" si="4"/>
        <v>-620</v>
      </c>
      <c r="W7" s="27"/>
      <c r="X7" s="27">
        <f t="shared" si="5"/>
        <v>681.53168275283258</v>
      </c>
      <c r="Y7" s="27">
        <f t="shared" si="6"/>
        <v>61.53168275283258</v>
      </c>
      <c r="Z7" s="27">
        <f t="shared" si="7"/>
        <v>62</v>
      </c>
      <c r="AA7" s="17">
        <f t="shared" si="8"/>
        <v>62</v>
      </c>
      <c r="AB7" s="24">
        <f t="shared" si="9"/>
        <v>682</v>
      </c>
    </row>
    <row r="8" spans="1:28" ht="15" customHeight="1" x14ac:dyDescent="0.25">
      <c r="A8" s="28">
        <v>830</v>
      </c>
      <c r="B8" s="28">
        <v>620</v>
      </c>
      <c r="C8" s="25">
        <v>3.68</v>
      </c>
      <c r="D8" s="25">
        <v>263.86</v>
      </c>
      <c r="E8" s="25">
        <v>211.76</v>
      </c>
      <c r="F8" s="25">
        <f t="shared" si="0"/>
        <v>100.28571428571429</v>
      </c>
      <c r="G8" s="25">
        <v>0</v>
      </c>
      <c r="H8" s="25">
        <f t="shared" si="1"/>
        <v>110.28571428571429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-620</v>
      </c>
      <c r="V8" s="27">
        <f t="shared" si="4"/>
        <v>-620</v>
      </c>
      <c r="W8" s="27"/>
      <c r="X8" s="27">
        <f t="shared" si="5"/>
        <v>681.53168275283258</v>
      </c>
      <c r="Y8" s="27">
        <f t="shared" si="6"/>
        <v>61.53168275283258</v>
      </c>
      <c r="Z8" s="27">
        <f t="shared" si="7"/>
        <v>62</v>
      </c>
      <c r="AA8" s="17">
        <f t="shared" si="8"/>
        <v>62</v>
      </c>
      <c r="AB8" s="24">
        <f t="shared" si="9"/>
        <v>682</v>
      </c>
    </row>
    <row r="9" spans="1:28" ht="15" customHeight="1" x14ac:dyDescent="0.25">
      <c r="A9" s="28">
        <v>822</v>
      </c>
      <c r="B9" s="28">
        <v>620</v>
      </c>
      <c r="C9" s="25">
        <v>0</v>
      </c>
      <c r="D9" s="25">
        <v>263.89</v>
      </c>
      <c r="E9" s="25">
        <v>211.76</v>
      </c>
      <c r="F9" s="25">
        <f t="shared" si="0"/>
        <v>105.7</v>
      </c>
      <c r="G9" s="25">
        <v>0</v>
      </c>
      <c r="H9" s="25">
        <f t="shared" si="1"/>
        <v>115.8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-620</v>
      </c>
      <c r="V9" s="27">
        <f t="shared" si="4"/>
        <v>-620</v>
      </c>
      <c r="W9" s="27"/>
      <c r="X9" s="27">
        <f t="shared" si="5"/>
        <v>681.53168275283258</v>
      </c>
      <c r="Y9" s="27">
        <f t="shared" si="6"/>
        <v>61.53168275283258</v>
      </c>
      <c r="Z9" s="27">
        <f t="shared" si="7"/>
        <v>62</v>
      </c>
      <c r="AA9" s="17">
        <f t="shared" si="8"/>
        <v>62</v>
      </c>
      <c r="AB9" s="24">
        <f t="shared" si="9"/>
        <v>682</v>
      </c>
    </row>
    <row r="10" spans="1:28" ht="15" customHeight="1" x14ac:dyDescent="0.25">
      <c r="A10" s="28">
        <v>814</v>
      </c>
      <c r="B10" s="28">
        <v>620</v>
      </c>
      <c r="C10" s="25">
        <v>0</v>
      </c>
      <c r="D10" s="25">
        <v>263.92</v>
      </c>
      <c r="E10" s="25">
        <v>211.76</v>
      </c>
      <c r="F10" s="25">
        <f t="shared" si="0"/>
        <v>111.68421052631579</v>
      </c>
      <c r="G10" s="25">
        <v>0</v>
      </c>
      <c r="H10" s="25">
        <f t="shared" si="1"/>
        <v>121.89473684210526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1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-620</v>
      </c>
      <c r="V10" s="27">
        <f t="shared" si="4"/>
        <v>-620</v>
      </c>
      <c r="W10" s="27"/>
      <c r="X10" s="27">
        <f t="shared" si="5"/>
        <v>681.53168275283258</v>
      </c>
      <c r="Y10" s="27">
        <f t="shared" si="6"/>
        <v>61.53168275283258</v>
      </c>
      <c r="Z10" s="27">
        <f t="shared" si="7"/>
        <v>62</v>
      </c>
      <c r="AA10" s="17">
        <f t="shared" si="8"/>
        <v>62</v>
      </c>
      <c r="AB10" s="24">
        <f t="shared" si="9"/>
        <v>682</v>
      </c>
    </row>
    <row r="11" spans="1:28" ht="15" customHeight="1" x14ac:dyDescent="0.25">
      <c r="A11" s="28">
        <v>808</v>
      </c>
      <c r="B11" s="28">
        <v>620</v>
      </c>
      <c r="C11" s="25">
        <v>3.59</v>
      </c>
      <c r="D11" s="25">
        <v>263.95</v>
      </c>
      <c r="E11" s="25">
        <v>211.76</v>
      </c>
      <c r="F11" s="25">
        <f t="shared" si="0"/>
        <v>118.22222222222223</v>
      </c>
      <c r="G11" s="25">
        <v>0</v>
      </c>
      <c r="H11" s="25">
        <f t="shared" si="1"/>
        <v>128.66666666666666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280</v>
      </c>
      <c r="P11" s="14" t="s">
        <v>53</v>
      </c>
      <c r="Q11" s="7">
        <f>MIN(D:D)</f>
        <v>263.62</v>
      </c>
      <c r="T11" s="20">
        <v>0</v>
      </c>
      <c r="U11" s="31">
        <f t="shared" si="3"/>
        <v>-620</v>
      </c>
      <c r="V11" s="27">
        <f t="shared" si="4"/>
        <v>-620</v>
      </c>
      <c r="W11" s="27"/>
      <c r="X11" s="27">
        <f t="shared" si="5"/>
        <v>681.53168275283258</v>
      </c>
      <c r="Y11" s="27">
        <f t="shared" si="6"/>
        <v>61.53168275283258</v>
      </c>
      <c r="Z11" s="27">
        <f t="shared" si="7"/>
        <v>62</v>
      </c>
      <c r="AA11" s="17">
        <f t="shared" si="8"/>
        <v>62</v>
      </c>
      <c r="AB11" s="24">
        <f t="shared" si="9"/>
        <v>682</v>
      </c>
    </row>
    <row r="12" spans="1:28" ht="15" customHeight="1" x14ac:dyDescent="0.25">
      <c r="A12" s="28">
        <v>922</v>
      </c>
      <c r="B12" s="28">
        <v>670</v>
      </c>
      <c r="C12" s="25">
        <v>4.0999999999999996</v>
      </c>
      <c r="D12" s="25">
        <v>263.99</v>
      </c>
      <c r="E12" s="25">
        <v>211.83</v>
      </c>
      <c r="F12" s="25">
        <f t="shared" si="0"/>
        <v>118.47058823529412</v>
      </c>
      <c r="G12" s="25">
        <v>0</v>
      </c>
      <c r="H12" s="25">
        <f t="shared" si="1"/>
        <v>133.29411764705881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1</v>
      </c>
      <c r="N12" s="9" t="s">
        <v>54</v>
      </c>
      <c r="O12" s="34">
        <v>275</v>
      </c>
      <c r="P12" s="15" t="s">
        <v>55</v>
      </c>
      <c r="Q12" s="35">
        <f>D2</f>
        <v>263.62</v>
      </c>
      <c r="T12" s="20">
        <v>0</v>
      </c>
      <c r="U12" s="31">
        <f t="shared" si="3"/>
        <v>-670</v>
      </c>
      <c r="V12" s="27">
        <f t="shared" si="4"/>
        <v>-670</v>
      </c>
      <c r="W12" s="27"/>
      <c r="X12" s="27">
        <f t="shared" si="5"/>
        <v>736.49391523289967</v>
      </c>
      <c r="Y12" s="27">
        <f t="shared" si="6"/>
        <v>66.493915232899667</v>
      </c>
      <c r="Z12" s="27">
        <f t="shared" si="7"/>
        <v>66</v>
      </c>
      <c r="AA12" s="17">
        <f t="shared" si="8"/>
        <v>66</v>
      </c>
      <c r="AB12" s="24">
        <f t="shared" si="9"/>
        <v>736</v>
      </c>
    </row>
    <row r="13" spans="1:28" ht="15" customHeight="1" x14ac:dyDescent="0.25">
      <c r="A13" s="28">
        <v>1036</v>
      </c>
      <c r="B13" s="28">
        <v>670</v>
      </c>
      <c r="C13" s="25">
        <v>4.6100000000000003</v>
      </c>
      <c r="D13" s="25">
        <v>264.04000000000002</v>
      </c>
      <c r="E13" s="25">
        <v>211.83</v>
      </c>
      <c r="F13" s="25">
        <f t="shared" si="0"/>
        <v>118.75</v>
      </c>
      <c r="G13" s="25">
        <v>0</v>
      </c>
      <c r="H13" s="25">
        <f t="shared" si="1"/>
        <v>141.625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-670</v>
      </c>
      <c r="V13" s="27">
        <f t="shared" si="4"/>
        <v>-670</v>
      </c>
      <c r="W13" s="27"/>
      <c r="X13" s="27">
        <f t="shared" si="5"/>
        <v>736.49391523289967</v>
      </c>
      <c r="Y13" s="27">
        <f t="shared" si="6"/>
        <v>66.493915232899667</v>
      </c>
      <c r="Z13" s="27">
        <f t="shared" si="7"/>
        <v>66</v>
      </c>
      <c r="AA13" s="17">
        <f t="shared" si="8"/>
        <v>66</v>
      </c>
      <c r="AB13" s="24">
        <f t="shared" si="9"/>
        <v>736</v>
      </c>
    </row>
    <row r="14" spans="1:28" ht="15" customHeight="1" x14ac:dyDescent="0.25">
      <c r="A14" s="28">
        <v>1149</v>
      </c>
      <c r="B14" s="28">
        <v>670</v>
      </c>
      <c r="C14" s="25">
        <v>5.1100000000000003</v>
      </c>
      <c r="D14" s="25">
        <v>264.12</v>
      </c>
      <c r="E14" s="25">
        <v>211.83</v>
      </c>
      <c r="F14" s="25">
        <f t="shared" si="0"/>
        <v>119.13333333333334</v>
      </c>
      <c r="G14" s="25">
        <v>0</v>
      </c>
      <c r="H14" s="25">
        <f t="shared" si="1"/>
        <v>151.06666666666666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2920</v>
      </c>
      <c r="T14" s="20">
        <v>0</v>
      </c>
      <c r="U14" s="31">
        <f t="shared" si="3"/>
        <v>-670</v>
      </c>
      <c r="V14" s="27">
        <f t="shared" si="4"/>
        <v>-670</v>
      </c>
      <c r="W14" s="27"/>
      <c r="X14" s="27">
        <f t="shared" si="5"/>
        <v>736.49391523289967</v>
      </c>
      <c r="Y14" s="27">
        <f t="shared" si="6"/>
        <v>66.493915232899667</v>
      </c>
      <c r="Z14" s="27">
        <f t="shared" si="7"/>
        <v>66</v>
      </c>
      <c r="AA14" s="17">
        <f t="shared" si="8"/>
        <v>66</v>
      </c>
      <c r="AB14" s="24">
        <f t="shared" si="9"/>
        <v>736</v>
      </c>
    </row>
    <row r="15" spans="1:28" ht="15" customHeight="1" x14ac:dyDescent="0.25">
      <c r="A15" s="28">
        <v>1214</v>
      </c>
      <c r="B15" s="28">
        <v>670</v>
      </c>
      <c r="C15" s="25">
        <v>5.39</v>
      </c>
      <c r="D15" s="25">
        <v>264.2</v>
      </c>
      <c r="E15" s="25">
        <v>211.83</v>
      </c>
      <c r="F15" s="25">
        <f t="shared" si="0"/>
        <v>123</v>
      </c>
      <c r="G15" s="25">
        <v>0</v>
      </c>
      <c r="H15" s="25">
        <f t="shared" si="1"/>
        <v>161.85714285714286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0</v>
      </c>
      <c r="N15" s="9" t="s">
        <v>60</v>
      </c>
      <c r="O15" s="9">
        <f>COUNT(C:C)</f>
        <v>148</v>
      </c>
      <c r="P15" s="14" t="s">
        <v>61</v>
      </c>
      <c r="Q15" s="7">
        <f>MAX(D:D)</f>
        <v>272.3</v>
      </c>
      <c r="R15" s="20">
        <f ca="1">TREND(OFFSET('Z-V'!B1,MATCH(Q15,'Z-V'!A:A,1)-1,,2,1),OFFSET('Z-V'!A1,MATCH(Q15,'Z-V'!A:A,1)-1,,2,1),Q15)</f>
        <v>60479.999999999884</v>
      </c>
      <c r="T15" s="20">
        <v>0</v>
      </c>
      <c r="U15" s="31">
        <f t="shared" si="3"/>
        <v>-670</v>
      </c>
      <c r="V15" s="27">
        <f t="shared" si="4"/>
        <v>-670</v>
      </c>
      <c r="W15" s="27"/>
      <c r="X15" s="27">
        <f t="shared" si="5"/>
        <v>736.49391523289967</v>
      </c>
      <c r="Y15" s="27">
        <f t="shared" si="6"/>
        <v>66.493915232899667</v>
      </c>
      <c r="Z15" s="27">
        <f t="shared" si="7"/>
        <v>66</v>
      </c>
      <c r="AA15" s="17">
        <f t="shared" si="8"/>
        <v>66</v>
      </c>
      <c r="AB15" s="24">
        <f t="shared" si="9"/>
        <v>736</v>
      </c>
    </row>
    <row r="16" spans="1:28" ht="15" customHeight="1" x14ac:dyDescent="0.25">
      <c r="A16" s="28">
        <v>1278</v>
      </c>
      <c r="B16" s="28">
        <v>670</v>
      </c>
      <c r="C16" s="25">
        <v>5.68</v>
      </c>
      <c r="D16" s="25">
        <v>264.3</v>
      </c>
      <c r="E16" s="25">
        <v>211.83</v>
      </c>
      <c r="F16" s="25">
        <f t="shared" si="0"/>
        <v>127.53846153846153</v>
      </c>
      <c r="G16" s="25">
        <v>0</v>
      </c>
      <c r="H16" s="25">
        <f t="shared" si="1"/>
        <v>174.30769230769232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13.05</v>
      </c>
      <c r="P16" s="14" t="s">
        <v>63</v>
      </c>
      <c r="Q16" s="35">
        <f>D2</f>
        <v>263.62</v>
      </c>
      <c r="R16" s="20">
        <f ca="1">TREND(OFFSET('Z-V'!B1,MATCH(Q16,'Z-V'!A:A,1)-1,,2,1),OFFSET('Z-V'!A1,MATCH(Q16,'Z-V'!A:A,1)-1,,2,1),Q16)</f>
        <v>36126</v>
      </c>
      <c r="T16" s="20">
        <v>0</v>
      </c>
      <c r="U16" s="31">
        <f t="shared" si="3"/>
        <v>-670</v>
      </c>
      <c r="V16" s="27">
        <f t="shared" si="4"/>
        <v>-670</v>
      </c>
      <c r="W16" s="27"/>
      <c r="X16" s="27">
        <f t="shared" si="5"/>
        <v>736.49391523289967</v>
      </c>
      <c r="Y16" s="27">
        <f t="shared" si="6"/>
        <v>66.493915232899667</v>
      </c>
      <c r="Z16" s="27">
        <f t="shared" si="7"/>
        <v>66</v>
      </c>
      <c r="AA16" s="17">
        <f t="shared" si="8"/>
        <v>66</v>
      </c>
      <c r="AB16" s="24">
        <f t="shared" si="9"/>
        <v>736</v>
      </c>
    </row>
    <row r="17" spans="1:28" ht="15" customHeight="1" x14ac:dyDescent="0.25">
      <c r="A17" s="28">
        <v>1344</v>
      </c>
      <c r="B17" s="28">
        <v>720</v>
      </c>
      <c r="C17" s="25">
        <v>5.97</v>
      </c>
      <c r="D17" s="25">
        <v>264.39999999999998</v>
      </c>
      <c r="E17" s="25">
        <v>211.89</v>
      </c>
      <c r="F17" s="25">
        <f t="shared" si="0"/>
        <v>132.66666666666666</v>
      </c>
      <c r="G17" s="25">
        <v>0</v>
      </c>
      <c r="H17" s="25">
        <f t="shared" si="1"/>
        <v>184.66666666666666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1</v>
      </c>
      <c r="N17" s="9" t="s">
        <v>64</v>
      </c>
      <c r="O17" s="12">
        <v>1000</v>
      </c>
      <c r="P17" s="14" t="s">
        <v>65</v>
      </c>
      <c r="Q17" s="7">
        <f>INDEX(D:D, COUNTA(D:D))</f>
        <v>271.2</v>
      </c>
      <c r="T17" s="20">
        <v>0</v>
      </c>
      <c r="U17" s="31">
        <f t="shared" si="3"/>
        <v>-720</v>
      </c>
      <c r="V17" s="27">
        <f t="shared" si="4"/>
        <v>-720</v>
      </c>
      <c r="W17" s="27"/>
      <c r="X17" s="27">
        <f t="shared" si="5"/>
        <v>791.45614771296687</v>
      </c>
      <c r="Y17" s="27">
        <f t="shared" si="6"/>
        <v>71.456147712966867</v>
      </c>
      <c r="Z17" s="27">
        <f t="shared" si="7"/>
        <v>71</v>
      </c>
      <c r="AA17" s="17">
        <f t="shared" si="8"/>
        <v>71</v>
      </c>
      <c r="AB17" s="24">
        <f t="shared" si="9"/>
        <v>791</v>
      </c>
    </row>
    <row r="18" spans="1:28" ht="15" customHeight="1" x14ac:dyDescent="0.2">
      <c r="A18" s="28">
        <v>1678</v>
      </c>
      <c r="B18" s="28">
        <v>720</v>
      </c>
      <c r="C18" s="25">
        <v>7.46</v>
      </c>
      <c r="D18" s="25">
        <v>264.55</v>
      </c>
      <c r="E18" s="25">
        <v>211.89</v>
      </c>
      <c r="F18" s="25">
        <f t="shared" si="0"/>
        <v>114.36363636363636</v>
      </c>
      <c r="G18" s="25">
        <v>0</v>
      </c>
      <c r="H18" s="25">
        <f t="shared" si="1"/>
        <v>201.45454545454547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2920</v>
      </c>
      <c r="R18" s="20"/>
      <c r="S18" s="20"/>
      <c r="T18" s="20">
        <v>0</v>
      </c>
      <c r="U18" s="31">
        <f t="shared" si="3"/>
        <v>-720</v>
      </c>
      <c r="V18" s="27">
        <f t="shared" si="4"/>
        <v>-720</v>
      </c>
      <c r="W18" s="27"/>
      <c r="X18" s="27">
        <f t="shared" si="5"/>
        <v>791.45614771296687</v>
      </c>
      <c r="Y18" s="27">
        <f t="shared" si="6"/>
        <v>71.456147712966867</v>
      </c>
      <c r="Z18" s="27">
        <f t="shared" si="7"/>
        <v>71</v>
      </c>
      <c r="AA18" s="17">
        <f t="shared" si="8"/>
        <v>71</v>
      </c>
      <c r="AB18" s="24">
        <f t="shared" si="9"/>
        <v>791</v>
      </c>
    </row>
    <row r="19" spans="1:28" ht="15" customHeight="1" x14ac:dyDescent="0.25">
      <c r="A19" s="28">
        <v>2013</v>
      </c>
      <c r="B19" s="28">
        <v>720</v>
      </c>
      <c r="C19" s="25">
        <v>8.9499999999999993</v>
      </c>
      <c r="D19" s="25">
        <v>264.75</v>
      </c>
      <c r="E19" s="25">
        <v>211.89</v>
      </c>
      <c r="F19" s="25">
        <f t="shared" si="0"/>
        <v>92.3</v>
      </c>
      <c r="G19" s="25">
        <v>0</v>
      </c>
      <c r="H19" s="25">
        <f t="shared" si="1"/>
        <v>221.6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0.64285666555295684</v>
      </c>
      <c r="R19" s="37">
        <f>MAX(AB:AB)</f>
        <v>3210</v>
      </c>
      <c r="S19" s="37">
        <f>'Z-V'!P8-R19</f>
        <v>5769</v>
      </c>
      <c r="T19" s="20">
        <v>0</v>
      </c>
      <c r="U19" s="31">
        <f t="shared" si="3"/>
        <v>-720</v>
      </c>
      <c r="V19" s="27">
        <f t="shared" si="4"/>
        <v>-720</v>
      </c>
      <c r="W19" s="27"/>
      <c r="X19" s="27">
        <f t="shared" si="5"/>
        <v>791.45614771296687</v>
      </c>
      <c r="Y19" s="27">
        <f t="shared" si="6"/>
        <v>71.456147712966867</v>
      </c>
      <c r="Z19" s="27">
        <f t="shared" si="7"/>
        <v>71</v>
      </c>
      <c r="AA19" s="17">
        <f t="shared" si="8"/>
        <v>71</v>
      </c>
      <c r="AB19" s="24">
        <f t="shared" si="9"/>
        <v>791</v>
      </c>
    </row>
    <row r="20" spans="1:28" ht="15" customHeight="1" x14ac:dyDescent="0.25">
      <c r="A20" s="28">
        <v>2346</v>
      </c>
      <c r="B20" s="28">
        <v>720</v>
      </c>
      <c r="C20" s="25">
        <v>10.43</v>
      </c>
      <c r="D20" s="25">
        <v>265</v>
      </c>
      <c r="E20" s="25">
        <v>211.89</v>
      </c>
      <c r="F20" s="25">
        <f t="shared" si="0"/>
        <v>65.555555555555557</v>
      </c>
      <c r="G20" s="25">
        <v>0</v>
      </c>
      <c r="H20" s="25">
        <f t="shared" si="1"/>
        <v>246.22222222222223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0</v>
      </c>
      <c r="P20" s="14" t="s">
        <v>1</v>
      </c>
      <c r="Q20" s="7">
        <f ca="1">('Z-V'!R16-'Z-V'!R17)*(S20-'Z-V'!R13)/('Z-V'!R9-'Z-V'!R13)+'Z-V'!R17</f>
        <v>0.54507019446522287</v>
      </c>
      <c r="R20" s="20">
        <f ca="1">R15-R16</f>
        <v>24353.999999999884</v>
      </c>
      <c r="S20" s="20">
        <f ca="1">'Z-V'!P9-R20</f>
        <v>29126.000000000116</v>
      </c>
      <c r="T20" s="20">
        <v>0</v>
      </c>
      <c r="U20" s="31">
        <f t="shared" si="3"/>
        <v>-720</v>
      </c>
      <c r="V20" s="27">
        <f t="shared" si="4"/>
        <v>-720</v>
      </c>
      <c r="W20" s="27"/>
      <c r="X20" s="27">
        <f t="shared" si="5"/>
        <v>791.45614771296687</v>
      </c>
      <c r="Y20" s="27">
        <f t="shared" si="6"/>
        <v>71.456147712966867</v>
      </c>
      <c r="Z20" s="27">
        <f t="shared" si="7"/>
        <v>71</v>
      </c>
      <c r="AA20" s="17">
        <f t="shared" si="8"/>
        <v>71</v>
      </c>
      <c r="AB20" s="24">
        <f t="shared" si="9"/>
        <v>791</v>
      </c>
    </row>
    <row r="21" spans="1:28" ht="15" customHeight="1" x14ac:dyDescent="0.25">
      <c r="A21" s="28">
        <v>2472</v>
      </c>
      <c r="B21" s="28">
        <v>720</v>
      </c>
      <c r="C21" s="25">
        <v>10.99</v>
      </c>
      <c r="D21" s="25">
        <v>265.27999999999997</v>
      </c>
      <c r="E21" s="25">
        <v>211.89</v>
      </c>
      <c r="F21" s="25">
        <f t="shared" si="0"/>
        <v>58</v>
      </c>
      <c r="G21" s="25">
        <v>0</v>
      </c>
      <c r="H21" s="25">
        <f t="shared" si="1"/>
        <v>277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0</v>
      </c>
      <c r="N21" s="9" t="s">
        <v>69</v>
      </c>
      <c r="O21" s="9">
        <v>1</v>
      </c>
      <c r="P21" s="14" t="s">
        <v>2</v>
      </c>
      <c r="Q21" s="7">
        <f>('Z-V'!R16-'Z-V'!R17)*(S21-'Z-V'!R14)/('Z-V'!R10-'Z-V'!R14)+'Z-V'!R17</f>
        <v>0.65406943809958962</v>
      </c>
      <c r="R21" s="20">
        <f>ABS(Q12-Q17)</f>
        <v>7.5799999999999841</v>
      </c>
      <c r="S21" s="20">
        <f>'Z-V'!P10-R21</f>
        <v>14.310000000000016</v>
      </c>
      <c r="T21" s="20">
        <v>0</v>
      </c>
      <c r="U21" s="31">
        <f t="shared" si="3"/>
        <v>-720</v>
      </c>
      <c r="V21" s="27">
        <f t="shared" si="4"/>
        <v>-720</v>
      </c>
      <c r="W21" s="27"/>
      <c r="X21" s="27">
        <f t="shared" si="5"/>
        <v>791.45614771296687</v>
      </c>
      <c r="Y21" s="27">
        <f t="shared" si="6"/>
        <v>71.456147712966867</v>
      </c>
      <c r="Z21" s="27">
        <f t="shared" si="7"/>
        <v>71</v>
      </c>
      <c r="AA21" s="17">
        <f t="shared" si="8"/>
        <v>71</v>
      </c>
      <c r="AB21" s="24">
        <f t="shared" si="9"/>
        <v>791</v>
      </c>
    </row>
    <row r="22" spans="1:28" ht="15" customHeight="1" x14ac:dyDescent="0.25">
      <c r="A22" s="28">
        <v>2598</v>
      </c>
      <c r="B22" s="28">
        <v>780</v>
      </c>
      <c r="C22" s="25">
        <v>11.55</v>
      </c>
      <c r="D22" s="25">
        <v>265.56</v>
      </c>
      <c r="E22" s="25">
        <v>211.97</v>
      </c>
      <c r="F22" s="25">
        <f t="shared" si="0"/>
        <v>48.285714285714285</v>
      </c>
      <c r="G22" s="25">
        <v>0</v>
      </c>
      <c r="H22" s="25">
        <f t="shared" si="1"/>
        <v>308</v>
      </c>
      <c r="I22" s="25">
        <v>0</v>
      </c>
      <c r="J22" s="29">
        <f t="shared" si="10"/>
        <v>0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0.623</v>
      </c>
      <c r="R22" s="20"/>
      <c r="S22" s="20"/>
      <c r="T22" s="20">
        <v>0</v>
      </c>
      <c r="U22" s="31">
        <f t="shared" si="3"/>
        <v>-780</v>
      </c>
      <c r="V22" s="27">
        <f t="shared" si="4"/>
        <v>-780</v>
      </c>
      <c r="W22" s="27"/>
      <c r="X22" s="27">
        <f t="shared" si="5"/>
        <v>857.41082668904744</v>
      </c>
      <c r="Y22" s="27">
        <f t="shared" si="6"/>
        <v>77.41082668904744</v>
      </c>
      <c r="Z22" s="27">
        <f t="shared" si="7"/>
        <v>77</v>
      </c>
      <c r="AA22" s="17">
        <f t="shared" si="8"/>
        <v>77</v>
      </c>
      <c r="AB22" s="24">
        <f t="shared" si="9"/>
        <v>857</v>
      </c>
    </row>
    <row r="23" spans="1:28" ht="15" customHeight="1" x14ac:dyDescent="0.25">
      <c r="A23" s="28">
        <v>2722</v>
      </c>
      <c r="B23" s="28">
        <v>780</v>
      </c>
      <c r="C23" s="25">
        <v>12.1</v>
      </c>
      <c r="D23" s="25">
        <v>265.87</v>
      </c>
      <c r="E23" s="25">
        <v>211.97</v>
      </c>
      <c r="F23" s="25">
        <f t="shared" si="0"/>
        <v>35.666666666666664</v>
      </c>
      <c r="G23" s="25">
        <v>0</v>
      </c>
      <c r="H23" s="25">
        <f t="shared" si="1"/>
        <v>359.33333333333331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-780</v>
      </c>
      <c r="V23" s="27">
        <f t="shared" si="4"/>
        <v>-780</v>
      </c>
      <c r="W23" s="27"/>
      <c r="X23" s="27">
        <f t="shared" si="5"/>
        <v>857.41082668904744</v>
      </c>
      <c r="Y23" s="27">
        <f t="shared" si="6"/>
        <v>77.41082668904744</v>
      </c>
      <c r="Z23" s="27">
        <f t="shared" si="7"/>
        <v>77</v>
      </c>
      <c r="AA23" s="17">
        <f t="shared" si="8"/>
        <v>77</v>
      </c>
      <c r="AB23" s="24">
        <f t="shared" si="9"/>
        <v>857</v>
      </c>
    </row>
    <row r="24" spans="1:28" ht="15" customHeight="1" x14ac:dyDescent="0.25">
      <c r="A24" s="28">
        <v>2708</v>
      </c>
      <c r="B24" s="28">
        <v>780</v>
      </c>
      <c r="C24" s="25">
        <v>12.03</v>
      </c>
      <c r="D24" s="25">
        <v>266.16000000000003</v>
      </c>
      <c r="E24" s="25">
        <v>211.97</v>
      </c>
      <c r="F24" s="25">
        <f t="shared" si="0"/>
        <v>45.6</v>
      </c>
      <c r="G24" s="25">
        <v>0</v>
      </c>
      <c r="H24" s="25">
        <f t="shared" si="1"/>
        <v>431.2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-780</v>
      </c>
      <c r="V24" s="27">
        <f t="shared" si="4"/>
        <v>-780</v>
      </c>
      <c r="W24" s="27"/>
      <c r="X24" s="27">
        <f t="shared" si="5"/>
        <v>857.41082668904744</v>
      </c>
      <c r="Y24" s="27">
        <f t="shared" si="6"/>
        <v>77.41082668904744</v>
      </c>
      <c r="Z24" s="27">
        <f t="shared" si="7"/>
        <v>77</v>
      </c>
      <c r="AA24" s="17">
        <f t="shared" si="8"/>
        <v>77</v>
      </c>
      <c r="AB24" s="24">
        <f t="shared" si="9"/>
        <v>857</v>
      </c>
    </row>
    <row r="25" spans="1:28" ht="15" customHeight="1" x14ac:dyDescent="0.25">
      <c r="A25" s="28">
        <v>2692</v>
      </c>
      <c r="B25" s="28">
        <v>780</v>
      </c>
      <c r="C25" s="25">
        <v>11.97</v>
      </c>
      <c r="D25" s="25">
        <v>266.45</v>
      </c>
      <c r="E25" s="25">
        <v>211.97</v>
      </c>
      <c r="F25" s="25">
        <f t="shared" si="0"/>
        <v>61</v>
      </c>
      <c r="G25" s="25">
        <v>0</v>
      </c>
      <c r="H25" s="25">
        <f t="shared" si="1"/>
        <v>539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-780</v>
      </c>
      <c r="V25" s="27">
        <f t="shared" si="4"/>
        <v>-780</v>
      </c>
      <c r="W25" s="27"/>
      <c r="X25" s="27">
        <f t="shared" si="5"/>
        <v>857.41082668904744</v>
      </c>
      <c r="Y25" s="27">
        <f t="shared" si="6"/>
        <v>77.41082668904744</v>
      </c>
      <c r="Z25" s="27">
        <f t="shared" si="7"/>
        <v>77</v>
      </c>
      <c r="AA25" s="17">
        <f t="shared" si="8"/>
        <v>77</v>
      </c>
      <c r="AB25" s="24">
        <f t="shared" si="9"/>
        <v>857</v>
      </c>
    </row>
    <row r="26" spans="1:28" ht="15" customHeight="1" x14ac:dyDescent="0.25">
      <c r="A26" s="28">
        <v>2676</v>
      </c>
      <c r="B26" s="40">
        <v>780</v>
      </c>
      <c r="C26" s="25">
        <v>11.89</v>
      </c>
      <c r="D26" s="25">
        <v>266.73</v>
      </c>
      <c r="E26" s="25">
        <v>211.97</v>
      </c>
      <c r="F26" s="25">
        <f t="shared" si="0"/>
        <v>86.666666666666671</v>
      </c>
      <c r="G26" s="25">
        <v>0</v>
      </c>
      <c r="H26" s="25">
        <f t="shared" si="1"/>
        <v>718.66666666666663</v>
      </c>
      <c r="I26" s="25">
        <v>0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-780</v>
      </c>
      <c r="V26" s="27">
        <f t="shared" si="4"/>
        <v>-780</v>
      </c>
      <c r="W26" s="27"/>
      <c r="X26" s="27">
        <f t="shared" si="5"/>
        <v>857.41082668904744</v>
      </c>
      <c r="Y26" s="27">
        <f t="shared" si="6"/>
        <v>77.41082668904744</v>
      </c>
      <c r="Z26" s="27">
        <f t="shared" si="7"/>
        <v>77</v>
      </c>
      <c r="AA26" s="17">
        <f t="shared" si="8"/>
        <v>77</v>
      </c>
      <c r="AB26" s="24">
        <f t="shared" si="9"/>
        <v>857</v>
      </c>
    </row>
    <row r="27" spans="1:28" ht="15" customHeight="1" x14ac:dyDescent="0.25">
      <c r="A27" s="28">
        <v>2763</v>
      </c>
      <c r="B27" s="28">
        <v>830</v>
      </c>
      <c r="C27" s="25">
        <v>12.28</v>
      </c>
      <c r="D27" s="25">
        <v>267.02</v>
      </c>
      <c r="E27" s="25">
        <v>212.03</v>
      </c>
      <c r="F27" s="25">
        <f t="shared" si="0"/>
        <v>86.5</v>
      </c>
      <c r="G27" s="25">
        <v>0</v>
      </c>
      <c r="H27" s="25">
        <f t="shared" si="1"/>
        <v>1053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1</v>
      </c>
      <c r="N27" s="9"/>
      <c r="O27" s="9"/>
      <c r="P27" s="7"/>
      <c r="Q27" s="7"/>
      <c r="T27" s="20">
        <v>0</v>
      </c>
      <c r="U27" s="31">
        <f t="shared" si="3"/>
        <v>-830</v>
      </c>
      <c r="V27" s="27">
        <f t="shared" si="4"/>
        <v>-830</v>
      </c>
      <c r="W27" s="27"/>
      <c r="X27" s="27">
        <f t="shared" si="5"/>
        <v>912.37305916911464</v>
      </c>
      <c r="Y27" s="27">
        <f t="shared" si="6"/>
        <v>82.37305916911464</v>
      </c>
      <c r="Z27" s="27">
        <f t="shared" si="7"/>
        <v>82</v>
      </c>
      <c r="AA27" s="17">
        <f t="shared" si="8"/>
        <v>82</v>
      </c>
      <c r="AB27" s="24">
        <f t="shared" si="9"/>
        <v>912</v>
      </c>
    </row>
    <row r="28" spans="1:28" ht="15" customHeight="1" x14ac:dyDescent="0.25">
      <c r="A28" s="28">
        <v>2850</v>
      </c>
      <c r="B28" s="28">
        <v>830</v>
      </c>
      <c r="C28" s="25">
        <v>12.67</v>
      </c>
      <c r="D28" s="25">
        <v>267.3</v>
      </c>
      <c r="E28" s="25">
        <v>212.03</v>
      </c>
      <c r="F28" s="25">
        <f t="shared" si="0"/>
        <v>86</v>
      </c>
      <c r="G28" s="25">
        <v>0</v>
      </c>
      <c r="H28" s="25">
        <f t="shared" si="1"/>
        <v>2106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0</v>
      </c>
      <c r="N28" s="9"/>
      <c r="O28" s="9"/>
      <c r="P28" s="7"/>
      <c r="Q28" s="7"/>
      <c r="T28" s="20">
        <v>0</v>
      </c>
      <c r="U28" s="31">
        <f t="shared" si="3"/>
        <v>-830</v>
      </c>
      <c r="V28" s="27">
        <f t="shared" si="4"/>
        <v>-830</v>
      </c>
      <c r="W28" s="27"/>
      <c r="X28" s="27">
        <f t="shared" si="5"/>
        <v>912.37305916911464</v>
      </c>
      <c r="Y28" s="27">
        <f t="shared" si="6"/>
        <v>82.37305916911464</v>
      </c>
      <c r="Z28" s="27">
        <f t="shared" si="7"/>
        <v>82</v>
      </c>
      <c r="AA28" s="17">
        <f t="shared" si="8"/>
        <v>82</v>
      </c>
      <c r="AB28" s="24">
        <f t="shared" si="9"/>
        <v>912</v>
      </c>
    </row>
    <row r="29" spans="1:28" ht="15" customHeight="1" x14ac:dyDescent="0.25">
      <c r="A29" s="40">
        <v>2936</v>
      </c>
      <c r="B29" s="28">
        <v>830</v>
      </c>
      <c r="C29" s="25">
        <v>13.05</v>
      </c>
      <c r="D29" s="25">
        <v>267.58999999999997</v>
      </c>
      <c r="E29" s="25">
        <v>212.03</v>
      </c>
      <c r="F29" s="39">
        <v>0</v>
      </c>
      <c r="G29" s="39">
        <v>0</v>
      </c>
      <c r="H29" s="39">
        <v>0</v>
      </c>
      <c r="I29" s="39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-830</v>
      </c>
      <c r="V29" s="27">
        <f t="shared" si="4"/>
        <v>-830</v>
      </c>
      <c r="W29" s="27"/>
      <c r="X29" s="27">
        <f t="shared" si="5"/>
        <v>912.37305916911464</v>
      </c>
      <c r="Y29" s="27">
        <f t="shared" si="6"/>
        <v>82.37305916911464</v>
      </c>
      <c r="Z29" s="27">
        <f t="shared" si="7"/>
        <v>82</v>
      </c>
      <c r="AA29" s="17">
        <f t="shared" si="8"/>
        <v>82</v>
      </c>
      <c r="AB29" s="24">
        <f t="shared" si="9"/>
        <v>912</v>
      </c>
    </row>
    <row r="30" spans="1:28" ht="15" customHeight="1" x14ac:dyDescent="0.25">
      <c r="A30" s="28">
        <v>2433</v>
      </c>
      <c r="B30" s="28">
        <v>830</v>
      </c>
      <c r="C30" s="25">
        <v>10.81</v>
      </c>
      <c r="D30" s="25">
        <v>267.81</v>
      </c>
      <c r="E30" s="25">
        <v>212.03</v>
      </c>
      <c r="F30" s="25">
        <v>0</v>
      </c>
      <c r="G30" s="25">
        <f t="shared" ref="G30:G61" si="13">($A$29-A30)/(ROW(A30)-ROW($A$29))</f>
        <v>503</v>
      </c>
      <c r="H30" s="25">
        <v>0</v>
      </c>
      <c r="I30" s="25">
        <f t="shared" ref="I30:I61" si="14">($A$29-B30)/(ROW(B30)-ROW($A$29))</f>
        <v>2106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-830</v>
      </c>
      <c r="V30" s="27">
        <f t="shared" si="4"/>
        <v>-830</v>
      </c>
      <c r="W30" s="27"/>
      <c r="X30" s="27">
        <f t="shared" si="5"/>
        <v>912.37305916911464</v>
      </c>
      <c r="Y30" s="27">
        <f t="shared" si="6"/>
        <v>82.37305916911464</v>
      </c>
      <c r="Z30" s="27">
        <f t="shared" si="7"/>
        <v>82</v>
      </c>
      <c r="AA30" s="17">
        <f t="shared" si="8"/>
        <v>82</v>
      </c>
      <c r="AB30" s="24">
        <f t="shared" si="9"/>
        <v>912</v>
      </c>
    </row>
    <row r="31" spans="1:28" ht="15" customHeight="1" x14ac:dyDescent="0.25">
      <c r="A31" s="28">
        <v>1930</v>
      </c>
      <c r="B31" s="28">
        <v>830</v>
      </c>
      <c r="C31" s="25">
        <v>8.58</v>
      </c>
      <c r="D31" s="25">
        <v>267.97000000000003</v>
      </c>
      <c r="E31" s="25">
        <v>212.03</v>
      </c>
      <c r="F31" s="25">
        <v>0</v>
      </c>
      <c r="G31" s="25">
        <f t="shared" si="13"/>
        <v>503</v>
      </c>
      <c r="H31" s="25">
        <v>0</v>
      </c>
      <c r="I31" s="25">
        <f t="shared" si="14"/>
        <v>1053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-830</v>
      </c>
      <c r="V31" s="27">
        <f t="shared" si="4"/>
        <v>-830</v>
      </c>
      <c r="W31" s="27"/>
      <c r="X31" s="27">
        <f t="shared" si="5"/>
        <v>912.37305916911464</v>
      </c>
      <c r="Y31" s="27">
        <f t="shared" si="6"/>
        <v>82.37305916911464</v>
      </c>
      <c r="Z31" s="27">
        <f t="shared" si="7"/>
        <v>82</v>
      </c>
      <c r="AA31" s="17">
        <f t="shared" si="8"/>
        <v>82</v>
      </c>
      <c r="AB31" s="24">
        <f t="shared" si="9"/>
        <v>912</v>
      </c>
    </row>
    <row r="32" spans="1:28" ht="15" customHeight="1" x14ac:dyDescent="0.25">
      <c r="A32" s="28">
        <v>1426</v>
      </c>
      <c r="B32" s="28">
        <v>880</v>
      </c>
      <c r="C32" s="25">
        <v>6.34</v>
      </c>
      <c r="D32" s="25">
        <v>268.04000000000002</v>
      </c>
      <c r="E32" s="25">
        <v>212.07</v>
      </c>
      <c r="F32" s="25">
        <v>0</v>
      </c>
      <c r="G32" s="25">
        <f t="shared" si="13"/>
        <v>503.33333333333331</v>
      </c>
      <c r="H32" s="25">
        <v>0</v>
      </c>
      <c r="I32" s="25">
        <f t="shared" si="14"/>
        <v>685.33333333333337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1</v>
      </c>
      <c r="N32" s="9"/>
      <c r="O32" s="9"/>
      <c r="P32" s="7"/>
      <c r="Q32" s="7"/>
      <c r="T32" s="20">
        <v>0</v>
      </c>
      <c r="U32" s="31">
        <f t="shared" si="3"/>
        <v>-880</v>
      </c>
      <c r="V32" s="27">
        <f t="shared" si="4"/>
        <v>-880</v>
      </c>
      <c r="W32" s="27"/>
      <c r="X32" s="27">
        <f t="shared" si="5"/>
        <v>967.33529164918161</v>
      </c>
      <c r="Y32" s="27">
        <f t="shared" si="6"/>
        <v>87.335291649181613</v>
      </c>
      <c r="Z32" s="27">
        <f t="shared" si="7"/>
        <v>87</v>
      </c>
      <c r="AA32" s="17">
        <f t="shared" si="8"/>
        <v>87</v>
      </c>
      <c r="AB32" s="24">
        <f t="shared" si="9"/>
        <v>967</v>
      </c>
    </row>
    <row r="33" spans="1:28" ht="15" customHeight="1" x14ac:dyDescent="0.25">
      <c r="A33" s="28">
        <v>1586</v>
      </c>
      <c r="B33" s="28">
        <v>880</v>
      </c>
      <c r="C33" s="25">
        <v>7.05</v>
      </c>
      <c r="D33" s="25">
        <v>268.13</v>
      </c>
      <c r="E33" s="25">
        <v>212.07</v>
      </c>
      <c r="F33" s="25">
        <v>0</v>
      </c>
      <c r="G33" s="25">
        <f t="shared" si="13"/>
        <v>337.5</v>
      </c>
      <c r="H33" s="25">
        <v>0</v>
      </c>
      <c r="I33" s="25">
        <f t="shared" si="14"/>
        <v>514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-880</v>
      </c>
      <c r="V33" s="27">
        <f t="shared" si="4"/>
        <v>-880</v>
      </c>
      <c r="W33" s="27"/>
      <c r="X33" s="27">
        <f t="shared" si="5"/>
        <v>967.33529164918161</v>
      </c>
      <c r="Y33" s="27">
        <f t="shared" si="6"/>
        <v>87.335291649181613</v>
      </c>
      <c r="Z33" s="27">
        <f t="shared" si="7"/>
        <v>87</v>
      </c>
      <c r="AA33" s="17">
        <f t="shared" si="8"/>
        <v>87</v>
      </c>
      <c r="AB33" s="24">
        <f t="shared" si="9"/>
        <v>967</v>
      </c>
    </row>
    <row r="34" spans="1:28" ht="15" customHeight="1" x14ac:dyDescent="0.25">
      <c r="A34" s="28">
        <v>1744</v>
      </c>
      <c r="B34" s="28">
        <v>880</v>
      </c>
      <c r="C34" s="25">
        <v>7.75</v>
      </c>
      <c r="D34" s="25">
        <v>268.24</v>
      </c>
      <c r="E34" s="25">
        <v>212.07</v>
      </c>
      <c r="F34" s="25">
        <v>0</v>
      </c>
      <c r="G34" s="25">
        <f t="shared" si="13"/>
        <v>238.4</v>
      </c>
      <c r="H34" s="25">
        <v>0</v>
      </c>
      <c r="I34" s="25">
        <f t="shared" si="14"/>
        <v>411.2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5">IF(RAND()&lt;0.5,0,1)</f>
        <v>0</v>
      </c>
      <c r="N34" s="9"/>
      <c r="O34" s="9"/>
      <c r="P34" s="7"/>
      <c r="Q34" s="7"/>
      <c r="T34" s="20">
        <v>0</v>
      </c>
      <c r="U34" s="31">
        <f t="shared" ref="U34:U65" si="16">T34-B34</f>
        <v>-880</v>
      </c>
      <c r="V34" s="27">
        <f t="shared" ref="V34:V65" si="17">ROUND(U34,0)</f>
        <v>-880</v>
      </c>
      <c r="W34" s="27"/>
      <c r="X34" s="27">
        <f t="shared" ref="X34:X65" si="18">B34/$W$2*$W$3</f>
        <v>967.33529164918161</v>
      </c>
      <c r="Y34" s="27">
        <f t="shared" ref="Y34:Y65" si="19">X34-B34</f>
        <v>87.335291649181613</v>
      </c>
      <c r="Z34" s="27">
        <f t="shared" ref="Z34:Z65" si="20">ROUND(Y34,0)</f>
        <v>87</v>
      </c>
      <c r="AA34" s="17">
        <f t="shared" ref="AA34:AA65" si="21">IF(V34&gt;=0,V34,Z34)</f>
        <v>87</v>
      </c>
      <c r="AB34" s="24">
        <f t="shared" ref="AB34:AB65" si="22">B34+AA34</f>
        <v>967</v>
      </c>
    </row>
    <row r="35" spans="1:28" ht="15" customHeight="1" x14ac:dyDescent="0.25">
      <c r="A35" s="28">
        <v>1905</v>
      </c>
      <c r="B35" s="28">
        <v>880</v>
      </c>
      <c r="C35" s="25">
        <v>8.4700000000000006</v>
      </c>
      <c r="D35" s="25">
        <v>268.37</v>
      </c>
      <c r="E35" s="25">
        <v>212.07</v>
      </c>
      <c r="F35" s="25">
        <v>0</v>
      </c>
      <c r="G35" s="25">
        <f t="shared" si="13"/>
        <v>171.83333333333334</v>
      </c>
      <c r="H35" s="25">
        <v>0</v>
      </c>
      <c r="I35" s="25">
        <f t="shared" si="14"/>
        <v>342.66666666666669</v>
      </c>
      <c r="J35" s="29">
        <f t="shared" ref="J35:J66" si="23">IF(ABS(B35-B34)&lt;=50,1,0)</f>
        <v>1</v>
      </c>
      <c r="K35" s="29">
        <f t="shared" ref="K35:K66" si="24">IF(ABS((B35-B34))&lt;=50,1,IF((B35-B34)*(1)&gt;=0,1,-1))</f>
        <v>1</v>
      </c>
      <c r="L35" s="29">
        <f t="shared" si="12"/>
        <v>1</v>
      </c>
      <c r="M35" s="29">
        <f t="shared" ca="1" si="15"/>
        <v>1</v>
      </c>
      <c r="N35" s="9"/>
      <c r="O35" s="9"/>
      <c r="P35" s="7"/>
      <c r="Q35" s="7"/>
      <c r="T35" s="20">
        <v>0</v>
      </c>
      <c r="U35" s="31">
        <f t="shared" si="16"/>
        <v>-880</v>
      </c>
      <c r="V35" s="27">
        <f t="shared" si="17"/>
        <v>-880</v>
      </c>
      <c r="W35" s="27"/>
      <c r="X35" s="27">
        <f t="shared" si="18"/>
        <v>967.33529164918161</v>
      </c>
      <c r="Y35" s="27">
        <f t="shared" si="19"/>
        <v>87.335291649181613</v>
      </c>
      <c r="Z35" s="27">
        <f t="shared" si="20"/>
        <v>87</v>
      </c>
      <c r="AA35" s="17">
        <f t="shared" si="21"/>
        <v>87</v>
      </c>
      <c r="AB35" s="24">
        <f t="shared" si="22"/>
        <v>967</v>
      </c>
    </row>
    <row r="36" spans="1:28" ht="15" customHeight="1" x14ac:dyDescent="0.25">
      <c r="A36" s="28">
        <v>1814</v>
      </c>
      <c r="B36" s="28">
        <v>880</v>
      </c>
      <c r="C36" s="25">
        <v>8.06</v>
      </c>
      <c r="D36" s="25">
        <v>268.49</v>
      </c>
      <c r="E36" s="25">
        <v>212.07</v>
      </c>
      <c r="F36" s="25">
        <v>0</v>
      </c>
      <c r="G36" s="25">
        <f t="shared" si="13"/>
        <v>160.28571428571428</v>
      </c>
      <c r="H36" s="25">
        <v>0</v>
      </c>
      <c r="I36" s="25">
        <f t="shared" si="14"/>
        <v>293.71428571428572</v>
      </c>
      <c r="J36" s="29">
        <f t="shared" si="23"/>
        <v>1</v>
      </c>
      <c r="K36" s="29">
        <f t="shared" si="24"/>
        <v>1</v>
      </c>
      <c r="L36" s="29">
        <f t="shared" si="12"/>
        <v>1</v>
      </c>
      <c r="M36" s="29">
        <f t="shared" ca="1" si="15"/>
        <v>0</v>
      </c>
      <c r="N36" s="9"/>
      <c r="O36" s="9"/>
      <c r="P36" s="7"/>
      <c r="Q36" s="7"/>
      <c r="T36" s="20">
        <v>0</v>
      </c>
      <c r="U36" s="31">
        <f t="shared" si="16"/>
        <v>-880</v>
      </c>
      <c r="V36" s="27">
        <f t="shared" si="17"/>
        <v>-880</v>
      </c>
      <c r="W36" s="27"/>
      <c r="X36" s="27">
        <f t="shared" si="18"/>
        <v>967.33529164918161</v>
      </c>
      <c r="Y36" s="27">
        <f t="shared" si="19"/>
        <v>87.335291649181613</v>
      </c>
      <c r="Z36" s="27">
        <f t="shared" si="20"/>
        <v>87</v>
      </c>
      <c r="AA36" s="17">
        <f t="shared" si="21"/>
        <v>87</v>
      </c>
      <c r="AB36" s="24">
        <f t="shared" si="22"/>
        <v>967</v>
      </c>
    </row>
    <row r="37" spans="1:28" ht="15" customHeight="1" x14ac:dyDescent="0.25">
      <c r="A37" s="28">
        <v>1722</v>
      </c>
      <c r="B37" s="28">
        <v>930</v>
      </c>
      <c r="C37" s="25">
        <v>7.65</v>
      </c>
      <c r="D37" s="25">
        <v>268.58999999999997</v>
      </c>
      <c r="E37" s="25">
        <v>212.12</v>
      </c>
      <c r="F37" s="25">
        <v>0</v>
      </c>
      <c r="G37" s="25">
        <f t="shared" si="13"/>
        <v>151.75</v>
      </c>
      <c r="H37" s="25">
        <v>0</v>
      </c>
      <c r="I37" s="25">
        <f t="shared" si="14"/>
        <v>250.75</v>
      </c>
      <c r="J37" s="29">
        <f t="shared" si="23"/>
        <v>1</v>
      </c>
      <c r="K37" s="29">
        <f t="shared" si="24"/>
        <v>1</v>
      </c>
      <c r="L37" s="29">
        <f t="shared" si="12"/>
        <v>1</v>
      </c>
      <c r="M37" s="29">
        <f t="shared" ca="1" si="15"/>
        <v>1</v>
      </c>
      <c r="N37" s="9"/>
      <c r="O37" s="9"/>
      <c r="P37" s="7"/>
      <c r="Q37" s="7"/>
      <c r="T37" s="20">
        <v>0</v>
      </c>
      <c r="U37" s="31">
        <f t="shared" si="16"/>
        <v>-930</v>
      </c>
      <c r="V37" s="27">
        <f t="shared" si="17"/>
        <v>-930</v>
      </c>
      <c r="W37" s="27"/>
      <c r="X37" s="27">
        <f t="shared" si="18"/>
        <v>1022.2975241292488</v>
      </c>
      <c r="Y37" s="27">
        <f t="shared" si="19"/>
        <v>92.297524129248814</v>
      </c>
      <c r="Z37" s="27">
        <f t="shared" si="20"/>
        <v>92</v>
      </c>
      <c r="AA37" s="17">
        <f t="shared" si="21"/>
        <v>92</v>
      </c>
      <c r="AB37" s="24">
        <f t="shared" si="22"/>
        <v>1022</v>
      </c>
    </row>
    <row r="38" spans="1:28" ht="15" customHeight="1" x14ac:dyDescent="0.25">
      <c r="A38" s="28">
        <v>1629</v>
      </c>
      <c r="B38" s="28">
        <v>930</v>
      </c>
      <c r="C38" s="25">
        <v>7.24</v>
      </c>
      <c r="D38" s="25">
        <v>268.68</v>
      </c>
      <c r="E38" s="25">
        <v>212.12</v>
      </c>
      <c r="F38" s="25">
        <v>0</v>
      </c>
      <c r="G38" s="25">
        <f t="shared" si="13"/>
        <v>145.22222222222223</v>
      </c>
      <c r="H38" s="25">
        <v>0</v>
      </c>
      <c r="I38" s="25">
        <f t="shared" si="14"/>
        <v>222.88888888888889</v>
      </c>
      <c r="J38" s="29">
        <f t="shared" si="23"/>
        <v>1</v>
      </c>
      <c r="K38" s="29">
        <f t="shared" si="24"/>
        <v>1</v>
      </c>
      <c r="L38" s="29">
        <f t="shared" si="12"/>
        <v>1</v>
      </c>
      <c r="M38" s="29">
        <f t="shared" ca="1" si="15"/>
        <v>1</v>
      </c>
      <c r="N38" s="9"/>
      <c r="O38" s="9"/>
      <c r="P38" s="7"/>
      <c r="Q38" s="7"/>
      <c r="T38" s="20">
        <v>0</v>
      </c>
      <c r="U38" s="31">
        <f t="shared" si="16"/>
        <v>-930</v>
      </c>
      <c r="V38" s="27">
        <f t="shared" si="17"/>
        <v>-930</v>
      </c>
      <c r="W38" s="27"/>
      <c r="X38" s="27">
        <f t="shared" si="18"/>
        <v>1022.2975241292488</v>
      </c>
      <c r="Y38" s="27">
        <f t="shared" si="19"/>
        <v>92.297524129248814</v>
      </c>
      <c r="Z38" s="27">
        <f t="shared" si="20"/>
        <v>92</v>
      </c>
      <c r="AA38" s="17">
        <f t="shared" si="21"/>
        <v>92</v>
      </c>
      <c r="AB38" s="24">
        <f t="shared" si="22"/>
        <v>1022</v>
      </c>
    </row>
    <row r="39" spans="1:28" ht="15" customHeight="1" x14ac:dyDescent="0.25">
      <c r="A39" s="28">
        <v>1712</v>
      </c>
      <c r="B39" s="28">
        <v>930</v>
      </c>
      <c r="C39" s="25">
        <v>7.61</v>
      </c>
      <c r="D39" s="25">
        <v>268.77999999999997</v>
      </c>
      <c r="E39" s="25">
        <v>212.12</v>
      </c>
      <c r="F39" s="25">
        <v>0</v>
      </c>
      <c r="G39" s="25">
        <f t="shared" si="13"/>
        <v>122.4</v>
      </c>
      <c r="H39" s="25">
        <v>0</v>
      </c>
      <c r="I39" s="25">
        <f t="shared" si="14"/>
        <v>200.6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1</v>
      </c>
      <c r="M39" s="29">
        <f t="shared" ca="1" si="15"/>
        <v>1</v>
      </c>
      <c r="N39" s="9"/>
      <c r="O39" s="9"/>
      <c r="P39" s="7"/>
      <c r="Q39" s="7"/>
      <c r="T39" s="20">
        <v>0</v>
      </c>
      <c r="U39" s="31">
        <f t="shared" si="16"/>
        <v>-930</v>
      </c>
      <c r="V39" s="27">
        <f t="shared" si="17"/>
        <v>-930</v>
      </c>
      <c r="W39" s="27"/>
      <c r="X39" s="27">
        <f t="shared" si="18"/>
        <v>1022.2975241292488</v>
      </c>
      <c r="Y39" s="27">
        <f t="shared" si="19"/>
        <v>92.297524129248814</v>
      </c>
      <c r="Z39" s="27">
        <f t="shared" si="20"/>
        <v>92</v>
      </c>
      <c r="AA39" s="17">
        <f t="shared" si="21"/>
        <v>92</v>
      </c>
      <c r="AB39" s="24">
        <f t="shared" si="22"/>
        <v>1022</v>
      </c>
    </row>
    <row r="40" spans="1:28" ht="15" customHeight="1" x14ac:dyDescent="0.25">
      <c r="A40" s="28">
        <v>1794</v>
      </c>
      <c r="B40" s="28">
        <v>930</v>
      </c>
      <c r="C40" s="25">
        <v>7.97</v>
      </c>
      <c r="D40" s="25">
        <v>268.89999999999998</v>
      </c>
      <c r="E40" s="25">
        <v>212.12</v>
      </c>
      <c r="F40" s="25">
        <v>0</v>
      </c>
      <c r="G40" s="25">
        <f t="shared" si="13"/>
        <v>103.81818181818181</v>
      </c>
      <c r="H40" s="25">
        <v>0</v>
      </c>
      <c r="I40" s="25">
        <f t="shared" si="14"/>
        <v>182.36363636363637</v>
      </c>
      <c r="J40" s="29">
        <f t="shared" si="23"/>
        <v>1</v>
      </c>
      <c r="K40" s="29">
        <f t="shared" si="24"/>
        <v>1</v>
      </c>
      <c r="L40" s="29">
        <f t="shared" si="25"/>
        <v>1</v>
      </c>
      <c r="M40" s="29">
        <f t="shared" ca="1" si="15"/>
        <v>1</v>
      </c>
      <c r="N40" s="9"/>
      <c r="O40" s="9"/>
      <c r="P40" s="7"/>
      <c r="Q40" s="7"/>
      <c r="T40" s="20">
        <v>0</v>
      </c>
      <c r="U40" s="31">
        <f t="shared" si="16"/>
        <v>-930</v>
      </c>
      <c r="V40" s="27">
        <f t="shared" si="17"/>
        <v>-930</v>
      </c>
      <c r="W40" s="27"/>
      <c r="X40" s="27">
        <f t="shared" si="18"/>
        <v>1022.2975241292488</v>
      </c>
      <c r="Y40" s="27">
        <f t="shared" si="19"/>
        <v>92.297524129248814</v>
      </c>
      <c r="Z40" s="27">
        <f t="shared" si="20"/>
        <v>92</v>
      </c>
      <c r="AA40" s="17">
        <f t="shared" si="21"/>
        <v>92</v>
      </c>
      <c r="AB40" s="24">
        <f t="shared" si="22"/>
        <v>1022</v>
      </c>
    </row>
    <row r="41" spans="1:28" ht="15" customHeight="1" x14ac:dyDescent="0.25">
      <c r="A41" s="28">
        <v>1878</v>
      </c>
      <c r="B41" s="28">
        <v>930</v>
      </c>
      <c r="C41" s="25">
        <v>8.35</v>
      </c>
      <c r="D41" s="25">
        <v>269.02</v>
      </c>
      <c r="E41" s="25">
        <v>212.12</v>
      </c>
      <c r="F41" s="25">
        <v>0</v>
      </c>
      <c r="G41" s="25">
        <f t="shared" si="13"/>
        <v>88.166666666666671</v>
      </c>
      <c r="H41" s="25">
        <v>0</v>
      </c>
      <c r="I41" s="25">
        <f t="shared" si="14"/>
        <v>167.16666666666666</v>
      </c>
      <c r="J41" s="29">
        <f t="shared" si="23"/>
        <v>1</v>
      </c>
      <c r="K41" s="29">
        <f t="shared" si="24"/>
        <v>1</v>
      </c>
      <c r="L41" s="29">
        <f t="shared" si="25"/>
        <v>1</v>
      </c>
      <c r="M41" s="29">
        <f t="shared" ca="1" si="15"/>
        <v>1</v>
      </c>
      <c r="N41" s="9"/>
      <c r="O41" s="9"/>
      <c r="P41" s="7"/>
      <c r="Q41" s="7"/>
      <c r="T41" s="20">
        <v>0</v>
      </c>
      <c r="U41" s="31">
        <f t="shared" si="16"/>
        <v>-930</v>
      </c>
      <c r="V41" s="27">
        <f t="shared" si="17"/>
        <v>-930</v>
      </c>
      <c r="W41" s="27"/>
      <c r="X41" s="27">
        <f t="shared" si="18"/>
        <v>1022.2975241292488</v>
      </c>
      <c r="Y41" s="27">
        <f t="shared" si="19"/>
        <v>92.297524129248814</v>
      </c>
      <c r="Z41" s="27">
        <f t="shared" si="20"/>
        <v>92</v>
      </c>
      <c r="AA41" s="17">
        <f t="shared" si="21"/>
        <v>92</v>
      </c>
      <c r="AB41" s="24">
        <f t="shared" si="22"/>
        <v>1022</v>
      </c>
    </row>
    <row r="42" spans="1:28" ht="15" customHeight="1" x14ac:dyDescent="0.25">
      <c r="A42" s="28">
        <v>1836</v>
      </c>
      <c r="B42" s="28">
        <v>980</v>
      </c>
      <c r="C42" s="25">
        <v>8.16</v>
      </c>
      <c r="D42" s="25">
        <v>269.12</v>
      </c>
      <c r="E42" s="25">
        <v>212.16</v>
      </c>
      <c r="F42" s="25">
        <v>0</v>
      </c>
      <c r="G42" s="25">
        <f t="shared" si="13"/>
        <v>84.615384615384613</v>
      </c>
      <c r="H42" s="25">
        <v>0</v>
      </c>
      <c r="I42" s="25">
        <f t="shared" si="14"/>
        <v>150.46153846153845</v>
      </c>
      <c r="J42" s="29">
        <f t="shared" si="23"/>
        <v>1</v>
      </c>
      <c r="K42" s="29">
        <f t="shared" si="24"/>
        <v>1</v>
      </c>
      <c r="L42" s="29">
        <f t="shared" si="25"/>
        <v>1</v>
      </c>
      <c r="M42" s="29">
        <f t="shared" ca="1" si="15"/>
        <v>1</v>
      </c>
      <c r="N42" s="9"/>
      <c r="O42" s="9"/>
      <c r="P42" s="7"/>
      <c r="Q42" s="7"/>
      <c r="T42" s="20">
        <v>0</v>
      </c>
      <c r="U42" s="31">
        <f t="shared" si="16"/>
        <v>-980</v>
      </c>
      <c r="V42" s="27">
        <f t="shared" si="17"/>
        <v>-980</v>
      </c>
      <c r="W42" s="27"/>
      <c r="X42" s="27">
        <f t="shared" si="18"/>
        <v>1077.2597566093159</v>
      </c>
      <c r="Y42" s="27">
        <f t="shared" si="19"/>
        <v>97.2597566093159</v>
      </c>
      <c r="Z42" s="27">
        <f t="shared" si="20"/>
        <v>97</v>
      </c>
      <c r="AA42" s="17">
        <f t="shared" si="21"/>
        <v>97</v>
      </c>
      <c r="AB42" s="24">
        <f t="shared" si="22"/>
        <v>1077</v>
      </c>
    </row>
    <row r="43" spans="1:28" ht="15" customHeight="1" x14ac:dyDescent="0.25">
      <c r="A43" s="28">
        <v>1794</v>
      </c>
      <c r="B43" s="28">
        <v>980</v>
      </c>
      <c r="C43" s="25">
        <v>7.97</v>
      </c>
      <c r="D43" s="25">
        <v>269.20999999999998</v>
      </c>
      <c r="E43" s="25">
        <v>212.16</v>
      </c>
      <c r="F43" s="25">
        <v>0</v>
      </c>
      <c r="G43" s="25">
        <f t="shared" si="13"/>
        <v>81.571428571428569</v>
      </c>
      <c r="H43" s="25">
        <v>0</v>
      </c>
      <c r="I43" s="25">
        <f t="shared" si="14"/>
        <v>139.71428571428572</v>
      </c>
      <c r="J43" s="29">
        <f t="shared" si="23"/>
        <v>1</v>
      </c>
      <c r="K43" s="29">
        <f t="shared" si="24"/>
        <v>1</v>
      </c>
      <c r="L43" s="29">
        <f t="shared" si="25"/>
        <v>1</v>
      </c>
      <c r="M43" s="29">
        <f t="shared" ca="1" si="15"/>
        <v>0</v>
      </c>
      <c r="N43" s="9"/>
      <c r="O43" s="9"/>
      <c r="P43" s="7"/>
      <c r="Q43" s="7"/>
      <c r="T43" s="20">
        <v>0</v>
      </c>
      <c r="U43" s="31">
        <f t="shared" si="16"/>
        <v>-980</v>
      </c>
      <c r="V43" s="27">
        <f t="shared" si="17"/>
        <v>-980</v>
      </c>
      <c r="W43" s="27"/>
      <c r="X43" s="27">
        <f t="shared" si="18"/>
        <v>1077.2597566093159</v>
      </c>
      <c r="Y43" s="27">
        <f t="shared" si="19"/>
        <v>97.2597566093159</v>
      </c>
      <c r="Z43" s="27">
        <f t="shared" si="20"/>
        <v>97</v>
      </c>
      <c r="AA43" s="17">
        <f t="shared" si="21"/>
        <v>97</v>
      </c>
      <c r="AB43" s="24">
        <f t="shared" si="22"/>
        <v>1077</v>
      </c>
    </row>
    <row r="44" spans="1:28" ht="15" customHeight="1" x14ac:dyDescent="0.25">
      <c r="A44" s="28">
        <v>1754</v>
      </c>
      <c r="B44" s="28">
        <v>980</v>
      </c>
      <c r="C44" s="25">
        <v>7.79</v>
      </c>
      <c r="D44" s="25">
        <v>269.3</v>
      </c>
      <c r="E44" s="25">
        <v>212.16</v>
      </c>
      <c r="F44" s="25">
        <v>0</v>
      </c>
      <c r="G44" s="25">
        <f t="shared" si="13"/>
        <v>78.8</v>
      </c>
      <c r="H44" s="25">
        <v>0</v>
      </c>
      <c r="I44" s="25">
        <f t="shared" si="14"/>
        <v>130.4</v>
      </c>
      <c r="J44" s="29">
        <f t="shared" si="23"/>
        <v>1</v>
      </c>
      <c r="K44" s="29">
        <f t="shared" si="24"/>
        <v>1</v>
      </c>
      <c r="L44" s="29">
        <f t="shared" si="25"/>
        <v>1</v>
      </c>
      <c r="M44" s="29">
        <f t="shared" ca="1" si="15"/>
        <v>1</v>
      </c>
      <c r="N44" s="9"/>
      <c r="O44" s="9"/>
      <c r="P44" s="7"/>
      <c r="Q44" s="7"/>
      <c r="T44" s="20">
        <v>0</v>
      </c>
      <c r="U44" s="31">
        <f t="shared" si="16"/>
        <v>-980</v>
      </c>
      <c r="V44" s="27">
        <f t="shared" si="17"/>
        <v>-980</v>
      </c>
      <c r="W44" s="27"/>
      <c r="X44" s="27">
        <f t="shared" si="18"/>
        <v>1077.2597566093159</v>
      </c>
      <c r="Y44" s="27">
        <f t="shared" si="19"/>
        <v>97.2597566093159</v>
      </c>
      <c r="Z44" s="27">
        <f t="shared" si="20"/>
        <v>97</v>
      </c>
      <c r="AA44" s="17">
        <f t="shared" si="21"/>
        <v>97</v>
      </c>
      <c r="AB44" s="24">
        <f t="shared" si="22"/>
        <v>1077</v>
      </c>
    </row>
    <row r="45" spans="1:28" ht="15" customHeight="1" x14ac:dyDescent="0.25">
      <c r="A45" s="28">
        <v>1756</v>
      </c>
      <c r="B45" s="28">
        <v>980</v>
      </c>
      <c r="C45" s="25">
        <v>7.81</v>
      </c>
      <c r="D45" s="25">
        <v>269.39</v>
      </c>
      <c r="E45" s="25">
        <v>212.16</v>
      </c>
      <c r="F45" s="25">
        <v>0</v>
      </c>
      <c r="G45" s="25">
        <f t="shared" si="13"/>
        <v>73.75</v>
      </c>
      <c r="H45" s="25">
        <v>0</v>
      </c>
      <c r="I45" s="25">
        <f t="shared" si="14"/>
        <v>122.25</v>
      </c>
      <c r="J45" s="29">
        <f t="shared" si="23"/>
        <v>1</v>
      </c>
      <c r="K45" s="29">
        <f t="shared" si="24"/>
        <v>1</v>
      </c>
      <c r="L45" s="29">
        <f t="shared" si="25"/>
        <v>1</v>
      </c>
      <c r="M45" s="29">
        <f t="shared" ca="1" si="15"/>
        <v>1</v>
      </c>
      <c r="N45" s="9"/>
      <c r="O45" s="9"/>
      <c r="P45" s="7"/>
      <c r="Q45" s="7"/>
      <c r="T45" s="20">
        <v>0</v>
      </c>
      <c r="U45" s="31">
        <f t="shared" si="16"/>
        <v>-980</v>
      </c>
      <c r="V45" s="27">
        <f t="shared" si="17"/>
        <v>-980</v>
      </c>
      <c r="W45" s="27"/>
      <c r="X45" s="27">
        <f t="shared" si="18"/>
        <v>1077.2597566093159</v>
      </c>
      <c r="Y45" s="27">
        <f t="shared" si="19"/>
        <v>97.2597566093159</v>
      </c>
      <c r="Z45" s="27">
        <f t="shared" si="20"/>
        <v>97</v>
      </c>
      <c r="AA45" s="17">
        <f t="shared" si="21"/>
        <v>97</v>
      </c>
      <c r="AB45" s="24">
        <f t="shared" si="22"/>
        <v>1077</v>
      </c>
    </row>
    <row r="46" spans="1:28" ht="15" customHeight="1" x14ac:dyDescent="0.25">
      <c r="A46" s="28">
        <v>1760</v>
      </c>
      <c r="B46" s="28">
        <v>980</v>
      </c>
      <c r="C46" s="25">
        <v>7.82</v>
      </c>
      <c r="D46" s="25">
        <v>269.48</v>
      </c>
      <c r="E46" s="25">
        <v>212.16</v>
      </c>
      <c r="F46" s="25">
        <v>0</v>
      </c>
      <c r="G46" s="25">
        <f t="shared" si="13"/>
        <v>69.17647058823529</v>
      </c>
      <c r="H46" s="25">
        <v>0</v>
      </c>
      <c r="I46" s="25">
        <f t="shared" si="14"/>
        <v>115.05882352941177</v>
      </c>
      <c r="J46" s="29">
        <f t="shared" si="23"/>
        <v>1</v>
      </c>
      <c r="K46" s="29">
        <f t="shared" si="24"/>
        <v>1</v>
      </c>
      <c r="L46" s="29">
        <f t="shared" si="25"/>
        <v>1</v>
      </c>
      <c r="M46" s="29">
        <f t="shared" ca="1" si="15"/>
        <v>0</v>
      </c>
      <c r="N46" s="9"/>
      <c r="O46" s="9"/>
      <c r="P46" s="7"/>
      <c r="Q46" s="7"/>
      <c r="T46" s="20">
        <v>0</v>
      </c>
      <c r="U46" s="31">
        <f t="shared" si="16"/>
        <v>-980</v>
      </c>
      <c r="V46" s="27">
        <f t="shared" si="17"/>
        <v>-980</v>
      </c>
      <c r="W46" s="27"/>
      <c r="X46" s="27">
        <f t="shared" si="18"/>
        <v>1077.2597566093159</v>
      </c>
      <c r="Y46" s="27">
        <f t="shared" si="19"/>
        <v>97.2597566093159</v>
      </c>
      <c r="Z46" s="27">
        <f t="shared" si="20"/>
        <v>97</v>
      </c>
      <c r="AA46" s="17">
        <f t="shared" si="21"/>
        <v>97</v>
      </c>
      <c r="AB46" s="24">
        <f t="shared" si="22"/>
        <v>1077</v>
      </c>
    </row>
    <row r="47" spans="1:28" ht="15" customHeight="1" x14ac:dyDescent="0.25">
      <c r="A47" s="28">
        <v>1762</v>
      </c>
      <c r="B47" s="28">
        <v>1040</v>
      </c>
      <c r="C47" s="25">
        <v>7.84</v>
      </c>
      <c r="D47" s="25">
        <v>269.56</v>
      </c>
      <c r="E47" s="25">
        <v>212.22</v>
      </c>
      <c r="F47" s="25">
        <v>0</v>
      </c>
      <c r="G47" s="25">
        <f t="shared" si="13"/>
        <v>65.222222222222229</v>
      </c>
      <c r="H47" s="25">
        <v>0</v>
      </c>
      <c r="I47" s="25">
        <f t="shared" si="14"/>
        <v>105.33333333333333</v>
      </c>
      <c r="J47" s="29">
        <f t="shared" si="23"/>
        <v>0</v>
      </c>
      <c r="K47" s="29">
        <f t="shared" si="24"/>
        <v>1</v>
      </c>
      <c r="L47" s="29">
        <f t="shared" si="25"/>
        <v>1</v>
      </c>
      <c r="M47" s="29">
        <f t="shared" ca="1" si="15"/>
        <v>1</v>
      </c>
      <c r="N47" s="9"/>
      <c r="O47" s="9"/>
      <c r="P47" s="7"/>
      <c r="Q47" s="7"/>
      <c r="T47" s="20">
        <v>0</v>
      </c>
      <c r="U47" s="31">
        <f t="shared" si="16"/>
        <v>-1040</v>
      </c>
      <c r="V47" s="27">
        <f t="shared" si="17"/>
        <v>-1040</v>
      </c>
      <c r="W47" s="27"/>
      <c r="X47" s="27">
        <f t="shared" si="18"/>
        <v>1143.2144355853966</v>
      </c>
      <c r="Y47" s="27">
        <f t="shared" si="19"/>
        <v>103.21443558539659</v>
      </c>
      <c r="Z47" s="27">
        <f t="shared" si="20"/>
        <v>103</v>
      </c>
      <c r="AA47" s="17">
        <f t="shared" si="21"/>
        <v>103</v>
      </c>
      <c r="AB47" s="24">
        <f t="shared" si="22"/>
        <v>1143</v>
      </c>
    </row>
    <row r="48" spans="1:28" ht="15" customHeight="1" x14ac:dyDescent="0.25">
      <c r="A48" s="28">
        <v>1869</v>
      </c>
      <c r="B48" s="28">
        <v>1040</v>
      </c>
      <c r="C48" s="25">
        <v>8.31</v>
      </c>
      <c r="D48" s="25">
        <v>269.66000000000003</v>
      </c>
      <c r="E48" s="25">
        <v>212.22</v>
      </c>
      <c r="F48" s="25">
        <v>0</v>
      </c>
      <c r="G48" s="25">
        <f t="shared" si="13"/>
        <v>56.157894736842103</v>
      </c>
      <c r="H48" s="25">
        <v>0</v>
      </c>
      <c r="I48" s="25">
        <f t="shared" si="14"/>
        <v>99.78947368421052</v>
      </c>
      <c r="J48" s="29">
        <f t="shared" si="23"/>
        <v>1</v>
      </c>
      <c r="K48" s="29">
        <f t="shared" si="24"/>
        <v>1</v>
      </c>
      <c r="L48" s="29">
        <f t="shared" si="25"/>
        <v>1</v>
      </c>
      <c r="M48" s="29">
        <f t="shared" ca="1" si="15"/>
        <v>0</v>
      </c>
      <c r="N48" s="9"/>
      <c r="O48" s="9"/>
      <c r="P48" s="7"/>
      <c r="Q48" s="7"/>
      <c r="T48" s="20">
        <v>0</v>
      </c>
      <c r="U48" s="31">
        <f t="shared" si="16"/>
        <v>-1040</v>
      </c>
      <c r="V48" s="27">
        <f t="shared" si="17"/>
        <v>-1040</v>
      </c>
      <c r="W48" s="27"/>
      <c r="X48" s="27">
        <f t="shared" si="18"/>
        <v>1143.2144355853966</v>
      </c>
      <c r="Y48" s="27">
        <f t="shared" si="19"/>
        <v>103.21443558539659</v>
      </c>
      <c r="Z48" s="27">
        <f t="shared" si="20"/>
        <v>103</v>
      </c>
      <c r="AA48" s="17">
        <f t="shared" si="21"/>
        <v>103</v>
      </c>
      <c r="AB48" s="24">
        <f t="shared" si="22"/>
        <v>1143</v>
      </c>
    </row>
    <row r="49" spans="1:28" ht="15" customHeight="1" x14ac:dyDescent="0.25">
      <c r="A49" s="28">
        <v>1976</v>
      </c>
      <c r="B49" s="28">
        <v>1040</v>
      </c>
      <c r="C49" s="25">
        <v>8.7799999999999994</v>
      </c>
      <c r="D49" s="25">
        <v>269.77</v>
      </c>
      <c r="E49" s="25">
        <v>212.22</v>
      </c>
      <c r="F49" s="25">
        <v>0</v>
      </c>
      <c r="G49" s="25">
        <f t="shared" si="13"/>
        <v>48</v>
      </c>
      <c r="H49" s="25">
        <v>0</v>
      </c>
      <c r="I49" s="25">
        <f t="shared" si="14"/>
        <v>94.8</v>
      </c>
      <c r="J49" s="29">
        <f t="shared" si="23"/>
        <v>1</v>
      </c>
      <c r="K49" s="29">
        <f t="shared" si="24"/>
        <v>1</v>
      </c>
      <c r="L49" s="29">
        <f t="shared" si="25"/>
        <v>1</v>
      </c>
      <c r="M49" s="29">
        <f t="shared" ca="1" si="15"/>
        <v>1</v>
      </c>
      <c r="N49" s="9"/>
      <c r="O49" s="9"/>
      <c r="P49" s="7"/>
      <c r="Q49" s="7"/>
      <c r="T49" s="20">
        <v>0</v>
      </c>
      <c r="U49" s="31">
        <f t="shared" si="16"/>
        <v>-1040</v>
      </c>
      <c r="V49" s="27">
        <f t="shared" si="17"/>
        <v>-1040</v>
      </c>
      <c r="W49" s="27"/>
      <c r="X49" s="27">
        <f t="shared" si="18"/>
        <v>1143.2144355853966</v>
      </c>
      <c r="Y49" s="27">
        <f t="shared" si="19"/>
        <v>103.21443558539659</v>
      </c>
      <c r="Z49" s="27">
        <f t="shared" si="20"/>
        <v>103</v>
      </c>
      <c r="AA49" s="17">
        <f t="shared" si="21"/>
        <v>103</v>
      </c>
      <c r="AB49" s="24">
        <f t="shared" si="22"/>
        <v>1143</v>
      </c>
    </row>
    <row r="50" spans="1:28" ht="15" customHeight="1" x14ac:dyDescent="0.25">
      <c r="A50" s="28">
        <v>2080</v>
      </c>
      <c r="B50" s="28">
        <v>1040</v>
      </c>
      <c r="C50" s="25">
        <v>9.25</v>
      </c>
      <c r="D50" s="25">
        <v>269.89</v>
      </c>
      <c r="E50" s="25">
        <v>212.22</v>
      </c>
      <c r="F50" s="25">
        <v>0</v>
      </c>
      <c r="G50" s="25">
        <f t="shared" si="13"/>
        <v>40.761904761904759</v>
      </c>
      <c r="H50" s="25">
        <v>0</v>
      </c>
      <c r="I50" s="25">
        <f t="shared" si="14"/>
        <v>90.285714285714292</v>
      </c>
      <c r="J50" s="29">
        <f t="shared" si="23"/>
        <v>1</v>
      </c>
      <c r="K50" s="29">
        <f t="shared" si="24"/>
        <v>1</v>
      </c>
      <c r="L50" s="29">
        <f t="shared" si="25"/>
        <v>1</v>
      </c>
      <c r="M50" s="29">
        <f t="shared" ca="1" si="15"/>
        <v>1</v>
      </c>
      <c r="N50" s="9"/>
      <c r="O50" s="9"/>
      <c r="P50" s="7"/>
      <c r="Q50" s="7"/>
      <c r="T50" s="20">
        <v>0</v>
      </c>
      <c r="U50" s="31">
        <f t="shared" si="16"/>
        <v>-1040</v>
      </c>
      <c r="V50" s="27">
        <f t="shared" si="17"/>
        <v>-1040</v>
      </c>
      <c r="W50" s="27"/>
      <c r="X50" s="27">
        <f t="shared" si="18"/>
        <v>1143.2144355853966</v>
      </c>
      <c r="Y50" s="27">
        <f t="shared" si="19"/>
        <v>103.21443558539659</v>
      </c>
      <c r="Z50" s="27">
        <f t="shared" si="20"/>
        <v>103</v>
      </c>
      <c r="AA50" s="17">
        <f t="shared" si="21"/>
        <v>103</v>
      </c>
      <c r="AB50" s="24">
        <f t="shared" si="22"/>
        <v>1143</v>
      </c>
    </row>
    <row r="51" spans="1:28" ht="15" customHeight="1" x14ac:dyDescent="0.25">
      <c r="A51" s="28">
        <v>2037</v>
      </c>
      <c r="B51" s="28">
        <v>1040</v>
      </c>
      <c r="C51" s="25">
        <v>9.0500000000000007</v>
      </c>
      <c r="D51" s="25">
        <v>270.01</v>
      </c>
      <c r="E51" s="25">
        <v>212.22</v>
      </c>
      <c r="F51" s="25">
        <v>0</v>
      </c>
      <c r="G51" s="25">
        <f t="shared" si="13"/>
        <v>40.863636363636367</v>
      </c>
      <c r="H51" s="25">
        <v>0</v>
      </c>
      <c r="I51" s="25">
        <f t="shared" si="14"/>
        <v>86.181818181818187</v>
      </c>
      <c r="J51" s="29">
        <f t="shared" si="23"/>
        <v>1</v>
      </c>
      <c r="K51" s="29">
        <f t="shared" si="24"/>
        <v>1</v>
      </c>
      <c r="L51" s="29">
        <f t="shared" si="25"/>
        <v>1</v>
      </c>
      <c r="M51" s="29">
        <f t="shared" ca="1" si="15"/>
        <v>1</v>
      </c>
      <c r="N51" s="9"/>
      <c r="O51" s="9"/>
      <c r="P51" s="7"/>
      <c r="Q51" s="7"/>
      <c r="T51" s="20">
        <v>0</v>
      </c>
      <c r="U51" s="31">
        <f t="shared" si="16"/>
        <v>-1040</v>
      </c>
      <c r="V51" s="27">
        <f t="shared" si="17"/>
        <v>-1040</v>
      </c>
      <c r="W51" s="27"/>
      <c r="X51" s="27">
        <f t="shared" si="18"/>
        <v>1143.2144355853966</v>
      </c>
      <c r="Y51" s="27">
        <f t="shared" si="19"/>
        <v>103.21443558539659</v>
      </c>
      <c r="Z51" s="27">
        <f t="shared" si="20"/>
        <v>103</v>
      </c>
      <c r="AA51" s="17">
        <f t="shared" si="21"/>
        <v>103</v>
      </c>
      <c r="AB51" s="24">
        <f t="shared" si="22"/>
        <v>1143</v>
      </c>
    </row>
    <row r="52" spans="1:28" ht="15" customHeight="1" x14ac:dyDescent="0.25">
      <c r="A52" s="28">
        <v>1994</v>
      </c>
      <c r="B52" s="28">
        <v>1090</v>
      </c>
      <c r="C52" s="25">
        <v>8.86</v>
      </c>
      <c r="D52" s="25">
        <v>270.10000000000002</v>
      </c>
      <c r="E52" s="25">
        <v>212.26</v>
      </c>
      <c r="F52" s="25">
        <v>0</v>
      </c>
      <c r="G52" s="25">
        <f t="shared" si="13"/>
        <v>40.956521739130437</v>
      </c>
      <c r="H52" s="25">
        <v>0</v>
      </c>
      <c r="I52" s="25">
        <f t="shared" si="14"/>
        <v>80.260869565217391</v>
      </c>
      <c r="J52" s="29">
        <f t="shared" si="23"/>
        <v>1</v>
      </c>
      <c r="K52" s="29">
        <f t="shared" si="24"/>
        <v>1</v>
      </c>
      <c r="L52" s="29">
        <f t="shared" si="25"/>
        <v>1</v>
      </c>
      <c r="M52" s="29">
        <f t="shared" ca="1" si="15"/>
        <v>1</v>
      </c>
      <c r="N52" s="9"/>
      <c r="O52" s="9"/>
      <c r="P52" s="7"/>
      <c r="Q52" s="7"/>
      <c r="T52" s="20">
        <v>0</v>
      </c>
      <c r="U52" s="31">
        <f t="shared" si="16"/>
        <v>-1090</v>
      </c>
      <c r="V52" s="27">
        <f t="shared" si="17"/>
        <v>-1090</v>
      </c>
      <c r="W52" s="27"/>
      <c r="X52" s="27">
        <f t="shared" si="18"/>
        <v>1198.1766680654637</v>
      </c>
      <c r="Y52" s="27">
        <f t="shared" si="19"/>
        <v>108.17666806546367</v>
      </c>
      <c r="Z52" s="27">
        <f t="shared" si="20"/>
        <v>108</v>
      </c>
      <c r="AA52" s="17">
        <f t="shared" si="21"/>
        <v>108</v>
      </c>
      <c r="AB52" s="24">
        <f t="shared" si="22"/>
        <v>1198</v>
      </c>
    </row>
    <row r="53" spans="1:28" ht="15" customHeight="1" x14ac:dyDescent="0.25">
      <c r="A53" s="28">
        <v>1948</v>
      </c>
      <c r="B53" s="28">
        <v>1090</v>
      </c>
      <c r="C53" s="25">
        <v>8.66</v>
      </c>
      <c r="D53" s="25">
        <v>270.2</v>
      </c>
      <c r="E53" s="25">
        <v>212.26</v>
      </c>
      <c r="F53" s="25">
        <v>0</v>
      </c>
      <c r="G53" s="25">
        <f t="shared" si="13"/>
        <v>41.166666666666664</v>
      </c>
      <c r="H53" s="25">
        <v>0</v>
      </c>
      <c r="I53" s="25">
        <f t="shared" si="14"/>
        <v>76.916666666666671</v>
      </c>
      <c r="J53" s="29">
        <f t="shared" si="23"/>
        <v>1</v>
      </c>
      <c r="K53" s="29">
        <f t="shared" si="24"/>
        <v>1</v>
      </c>
      <c r="L53" s="29">
        <f t="shared" si="25"/>
        <v>1</v>
      </c>
      <c r="M53" s="29">
        <f t="shared" ca="1" si="15"/>
        <v>0</v>
      </c>
      <c r="N53" s="9"/>
      <c r="O53" s="9"/>
      <c r="P53" s="7"/>
      <c r="Q53" s="7"/>
      <c r="T53" s="20">
        <v>0</v>
      </c>
      <c r="U53" s="31">
        <f t="shared" si="16"/>
        <v>-1090</v>
      </c>
      <c r="V53" s="27">
        <f t="shared" si="17"/>
        <v>-1090</v>
      </c>
      <c r="W53" s="27"/>
      <c r="X53" s="27">
        <f t="shared" si="18"/>
        <v>1198.1766680654637</v>
      </c>
      <c r="Y53" s="27">
        <f t="shared" si="19"/>
        <v>108.17666806546367</v>
      </c>
      <c r="Z53" s="27">
        <f t="shared" si="20"/>
        <v>108</v>
      </c>
      <c r="AA53" s="17">
        <f t="shared" si="21"/>
        <v>108</v>
      </c>
      <c r="AB53" s="24">
        <f t="shared" si="22"/>
        <v>1198</v>
      </c>
    </row>
    <row r="54" spans="1:28" ht="15" customHeight="1" x14ac:dyDescent="0.25">
      <c r="A54" s="28">
        <v>2002</v>
      </c>
      <c r="B54" s="28">
        <v>1090</v>
      </c>
      <c r="C54" s="25">
        <v>8.9</v>
      </c>
      <c r="D54" s="25">
        <v>270.3</v>
      </c>
      <c r="E54" s="25">
        <v>212.26</v>
      </c>
      <c r="F54" s="25">
        <v>0</v>
      </c>
      <c r="G54" s="25">
        <f t="shared" si="13"/>
        <v>37.36</v>
      </c>
      <c r="H54" s="25">
        <v>0</v>
      </c>
      <c r="I54" s="25">
        <f t="shared" si="14"/>
        <v>73.84</v>
      </c>
      <c r="J54" s="29">
        <f t="shared" si="23"/>
        <v>1</v>
      </c>
      <c r="K54" s="29">
        <f t="shared" si="24"/>
        <v>1</v>
      </c>
      <c r="L54" s="29">
        <f t="shared" si="25"/>
        <v>1</v>
      </c>
      <c r="M54" s="29">
        <f t="shared" ca="1" si="15"/>
        <v>0</v>
      </c>
      <c r="N54" s="9"/>
      <c r="O54" s="9"/>
      <c r="P54" s="7"/>
      <c r="Q54" s="7"/>
      <c r="T54" s="20">
        <v>0</v>
      </c>
      <c r="U54" s="31">
        <f t="shared" si="16"/>
        <v>-1090</v>
      </c>
      <c r="V54" s="27">
        <f t="shared" si="17"/>
        <v>-1090</v>
      </c>
      <c r="W54" s="27"/>
      <c r="X54" s="27">
        <f t="shared" si="18"/>
        <v>1198.1766680654637</v>
      </c>
      <c r="Y54" s="27">
        <f t="shared" si="19"/>
        <v>108.17666806546367</v>
      </c>
      <c r="Z54" s="27">
        <f t="shared" si="20"/>
        <v>108</v>
      </c>
      <c r="AA54" s="17">
        <f t="shared" si="21"/>
        <v>108</v>
      </c>
      <c r="AB54" s="24">
        <f t="shared" si="22"/>
        <v>1198</v>
      </c>
    </row>
    <row r="55" spans="1:28" ht="15" customHeight="1" x14ac:dyDescent="0.25">
      <c r="A55" s="28">
        <v>2056</v>
      </c>
      <c r="B55" s="28">
        <v>1090</v>
      </c>
      <c r="C55" s="25">
        <v>9.14</v>
      </c>
      <c r="D55" s="25">
        <v>270.39999999999998</v>
      </c>
      <c r="E55" s="25">
        <v>212.26</v>
      </c>
      <c r="F55" s="25">
        <v>0</v>
      </c>
      <c r="G55" s="25">
        <f t="shared" si="13"/>
        <v>33.846153846153847</v>
      </c>
      <c r="H55" s="25">
        <v>0</v>
      </c>
      <c r="I55" s="25">
        <f t="shared" si="14"/>
        <v>71</v>
      </c>
      <c r="J55" s="29">
        <f t="shared" si="23"/>
        <v>1</v>
      </c>
      <c r="K55" s="29">
        <f t="shared" si="24"/>
        <v>1</v>
      </c>
      <c r="L55" s="29">
        <f t="shared" si="25"/>
        <v>1</v>
      </c>
      <c r="M55" s="29">
        <f t="shared" ca="1" si="15"/>
        <v>0</v>
      </c>
      <c r="N55" s="9"/>
      <c r="O55" s="9"/>
      <c r="P55" s="7"/>
      <c r="Q55" s="7"/>
      <c r="T55" s="20">
        <v>0</v>
      </c>
      <c r="U55" s="31">
        <f t="shared" si="16"/>
        <v>-1090</v>
      </c>
      <c r="V55" s="27">
        <f t="shared" si="17"/>
        <v>-1090</v>
      </c>
      <c r="W55" s="27"/>
      <c r="X55" s="27">
        <f t="shared" si="18"/>
        <v>1198.1766680654637</v>
      </c>
      <c r="Y55" s="27">
        <f t="shared" si="19"/>
        <v>108.17666806546367</v>
      </c>
      <c r="Z55" s="27">
        <f t="shared" si="20"/>
        <v>108</v>
      </c>
      <c r="AA55" s="17">
        <f t="shared" si="21"/>
        <v>108</v>
      </c>
      <c r="AB55" s="24">
        <f t="shared" si="22"/>
        <v>1198</v>
      </c>
    </row>
    <row r="56" spans="1:28" ht="15" customHeight="1" x14ac:dyDescent="0.25">
      <c r="A56" s="28">
        <v>2112</v>
      </c>
      <c r="B56" s="28">
        <v>1090</v>
      </c>
      <c r="C56" s="25">
        <v>9.39</v>
      </c>
      <c r="D56" s="25">
        <v>270.51</v>
      </c>
      <c r="E56" s="25">
        <v>212.26</v>
      </c>
      <c r="F56" s="25">
        <v>0</v>
      </c>
      <c r="G56" s="25">
        <f t="shared" si="13"/>
        <v>30.518518518518519</v>
      </c>
      <c r="H56" s="25">
        <v>0</v>
      </c>
      <c r="I56" s="25">
        <f t="shared" si="14"/>
        <v>68.370370370370367</v>
      </c>
      <c r="J56" s="29">
        <f t="shared" si="23"/>
        <v>1</v>
      </c>
      <c r="K56" s="29">
        <f t="shared" si="24"/>
        <v>1</v>
      </c>
      <c r="L56" s="29">
        <f t="shared" si="25"/>
        <v>1</v>
      </c>
      <c r="M56" s="29">
        <f t="shared" ca="1" si="15"/>
        <v>1</v>
      </c>
      <c r="N56" s="9"/>
      <c r="O56" s="9"/>
      <c r="P56" s="7"/>
      <c r="Q56" s="7"/>
      <c r="T56" s="20">
        <v>0</v>
      </c>
      <c r="U56" s="31">
        <f t="shared" si="16"/>
        <v>-1090</v>
      </c>
      <c r="V56" s="27">
        <f t="shared" si="17"/>
        <v>-1090</v>
      </c>
      <c r="W56" s="27"/>
      <c r="X56" s="27">
        <f t="shared" si="18"/>
        <v>1198.1766680654637</v>
      </c>
      <c r="Y56" s="27">
        <f t="shared" si="19"/>
        <v>108.17666806546367</v>
      </c>
      <c r="Z56" s="27">
        <f t="shared" si="20"/>
        <v>108</v>
      </c>
      <c r="AA56" s="17">
        <f t="shared" si="21"/>
        <v>108</v>
      </c>
      <c r="AB56" s="24">
        <f t="shared" si="22"/>
        <v>1198</v>
      </c>
    </row>
    <row r="57" spans="1:28" ht="15" customHeight="1" x14ac:dyDescent="0.25">
      <c r="A57" s="28">
        <v>2097</v>
      </c>
      <c r="B57" s="28">
        <v>1140</v>
      </c>
      <c r="C57" s="25">
        <v>9.32</v>
      </c>
      <c r="D57" s="25">
        <v>270.62</v>
      </c>
      <c r="E57" s="25">
        <v>212.3</v>
      </c>
      <c r="F57" s="25">
        <v>0</v>
      </c>
      <c r="G57" s="25">
        <f t="shared" si="13"/>
        <v>29.964285714285715</v>
      </c>
      <c r="H57" s="25">
        <v>0</v>
      </c>
      <c r="I57" s="25">
        <f t="shared" si="14"/>
        <v>64.142857142857139</v>
      </c>
      <c r="J57" s="29">
        <f t="shared" si="23"/>
        <v>1</v>
      </c>
      <c r="K57" s="29">
        <f t="shared" si="24"/>
        <v>1</v>
      </c>
      <c r="L57" s="29">
        <f t="shared" si="25"/>
        <v>1</v>
      </c>
      <c r="M57" s="29">
        <f t="shared" ca="1" si="15"/>
        <v>1</v>
      </c>
      <c r="N57" s="9"/>
      <c r="O57" s="9"/>
      <c r="P57" s="7"/>
      <c r="Q57" s="7"/>
      <c r="T57" s="20">
        <v>0</v>
      </c>
      <c r="U57" s="31">
        <f t="shared" si="16"/>
        <v>-1140</v>
      </c>
      <c r="V57" s="27">
        <f t="shared" si="17"/>
        <v>-1140</v>
      </c>
      <c r="W57" s="27"/>
      <c r="X57" s="27">
        <f t="shared" si="18"/>
        <v>1253.138900545531</v>
      </c>
      <c r="Y57" s="27">
        <f t="shared" si="19"/>
        <v>113.13890054553099</v>
      </c>
      <c r="Z57" s="27">
        <f t="shared" si="20"/>
        <v>113</v>
      </c>
      <c r="AA57" s="17">
        <f t="shared" si="21"/>
        <v>113</v>
      </c>
      <c r="AB57" s="24">
        <f t="shared" si="22"/>
        <v>1253</v>
      </c>
    </row>
    <row r="58" spans="1:28" ht="15" customHeight="1" x14ac:dyDescent="0.25">
      <c r="A58" s="28">
        <v>2082</v>
      </c>
      <c r="B58" s="28">
        <v>1140</v>
      </c>
      <c r="C58" s="25">
        <v>9.25</v>
      </c>
      <c r="D58" s="25">
        <v>270.72000000000003</v>
      </c>
      <c r="E58" s="25">
        <v>212.3</v>
      </c>
      <c r="F58" s="25">
        <v>0</v>
      </c>
      <c r="G58" s="25">
        <f t="shared" si="13"/>
        <v>29.448275862068964</v>
      </c>
      <c r="H58" s="25">
        <v>0</v>
      </c>
      <c r="I58" s="25">
        <f t="shared" si="14"/>
        <v>61.931034482758619</v>
      </c>
      <c r="J58" s="29">
        <f t="shared" si="23"/>
        <v>1</v>
      </c>
      <c r="K58" s="29">
        <f t="shared" si="24"/>
        <v>1</v>
      </c>
      <c r="L58" s="29">
        <f t="shared" si="25"/>
        <v>1</v>
      </c>
      <c r="M58" s="29">
        <f t="shared" ca="1" si="15"/>
        <v>1</v>
      </c>
      <c r="N58" s="9"/>
      <c r="O58" s="9"/>
      <c r="P58" s="7"/>
      <c r="Q58" s="7"/>
      <c r="T58" s="20">
        <v>0</v>
      </c>
      <c r="U58" s="31">
        <f t="shared" si="16"/>
        <v>-1140</v>
      </c>
      <c r="V58" s="27">
        <f t="shared" si="17"/>
        <v>-1140</v>
      </c>
      <c r="W58" s="27"/>
      <c r="X58" s="27">
        <f t="shared" si="18"/>
        <v>1253.138900545531</v>
      </c>
      <c r="Y58" s="27">
        <f t="shared" si="19"/>
        <v>113.13890054553099</v>
      </c>
      <c r="Z58" s="27">
        <f t="shared" si="20"/>
        <v>113</v>
      </c>
      <c r="AA58" s="17">
        <f t="shared" si="21"/>
        <v>113</v>
      </c>
      <c r="AB58" s="24">
        <f t="shared" si="22"/>
        <v>1253</v>
      </c>
    </row>
    <row r="59" spans="1:28" ht="15" customHeight="1" x14ac:dyDescent="0.25">
      <c r="A59" s="28">
        <v>2067</v>
      </c>
      <c r="B59" s="28">
        <v>1140</v>
      </c>
      <c r="C59" s="25">
        <v>9.19</v>
      </c>
      <c r="D59" s="25">
        <v>270.82</v>
      </c>
      <c r="E59" s="25">
        <v>212.3</v>
      </c>
      <c r="F59" s="25">
        <v>0</v>
      </c>
      <c r="G59" s="25">
        <f t="shared" si="13"/>
        <v>28.966666666666665</v>
      </c>
      <c r="H59" s="25">
        <v>0</v>
      </c>
      <c r="I59" s="25">
        <f t="shared" si="14"/>
        <v>59.866666666666667</v>
      </c>
      <c r="J59" s="29">
        <f t="shared" si="23"/>
        <v>1</v>
      </c>
      <c r="K59" s="29">
        <f t="shared" si="24"/>
        <v>1</v>
      </c>
      <c r="L59" s="29">
        <f t="shared" si="25"/>
        <v>1</v>
      </c>
      <c r="M59" s="29">
        <f t="shared" ca="1" si="15"/>
        <v>1</v>
      </c>
      <c r="N59" s="9"/>
      <c r="O59" s="9"/>
      <c r="P59" s="7"/>
      <c r="Q59" s="7"/>
      <c r="T59" s="20">
        <v>0</v>
      </c>
      <c r="U59" s="31">
        <f t="shared" si="16"/>
        <v>-1140</v>
      </c>
      <c r="V59" s="27">
        <f t="shared" si="17"/>
        <v>-1140</v>
      </c>
      <c r="W59" s="27"/>
      <c r="X59" s="27">
        <f t="shared" si="18"/>
        <v>1253.138900545531</v>
      </c>
      <c r="Y59" s="27">
        <f t="shared" si="19"/>
        <v>113.13890054553099</v>
      </c>
      <c r="Z59" s="27">
        <f t="shared" si="20"/>
        <v>113</v>
      </c>
      <c r="AA59" s="17">
        <f t="shared" si="21"/>
        <v>113</v>
      </c>
      <c r="AB59" s="24">
        <f t="shared" si="22"/>
        <v>1253</v>
      </c>
    </row>
    <row r="60" spans="1:28" ht="15" customHeight="1" x14ac:dyDescent="0.25">
      <c r="A60" s="28">
        <v>2082</v>
      </c>
      <c r="B60" s="28">
        <v>1140</v>
      </c>
      <c r="C60" s="25">
        <v>9.25</v>
      </c>
      <c r="D60" s="25">
        <v>270.93</v>
      </c>
      <c r="E60" s="25">
        <v>212.3</v>
      </c>
      <c r="F60" s="25">
        <v>0</v>
      </c>
      <c r="G60" s="25">
        <f t="shared" si="13"/>
        <v>27.548387096774192</v>
      </c>
      <c r="H60" s="25">
        <v>0</v>
      </c>
      <c r="I60" s="25">
        <f t="shared" si="14"/>
        <v>57.935483870967744</v>
      </c>
      <c r="J60" s="29">
        <f t="shared" si="23"/>
        <v>1</v>
      </c>
      <c r="K60" s="29">
        <f t="shared" si="24"/>
        <v>1</v>
      </c>
      <c r="L60" s="29">
        <f t="shared" si="25"/>
        <v>1</v>
      </c>
      <c r="M60" s="29">
        <f t="shared" ca="1" si="15"/>
        <v>0</v>
      </c>
      <c r="N60" s="9"/>
      <c r="O60" s="9"/>
      <c r="P60" s="7"/>
      <c r="Q60" s="7"/>
      <c r="T60" s="20">
        <v>0</v>
      </c>
      <c r="U60" s="31">
        <f t="shared" si="16"/>
        <v>-1140</v>
      </c>
      <c r="V60" s="27">
        <f t="shared" si="17"/>
        <v>-1140</v>
      </c>
      <c r="W60" s="27"/>
      <c r="X60" s="27">
        <f t="shared" si="18"/>
        <v>1253.138900545531</v>
      </c>
      <c r="Y60" s="27">
        <f t="shared" si="19"/>
        <v>113.13890054553099</v>
      </c>
      <c r="Z60" s="27">
        <f t="shared" si="20"/>
        <v>113</v>
      </c>
      <c r="AA60" s="17">
        <f t="shared" si="21"/>
        <v>113</v>
      </c>
      <c r="AB60" s="24">
        <f t="shared" si="22"/>
        <v>1253</v>
      </c>
    </row>
    <row r="61" spans="1:28" ht="15" customHeight="1" x14ac:dyDescent="0.25">
      <c r="A61" s="28">
        <v>2097</v>
      </c>
      <c r="B61" s="28">
        <v>1140</v>
      </c>
      <c r="C61" s="25">
        <v>9.32</v>
      </c>
      <c r="D61" s="25">
        <v>271.02999999999997</v>
      </c>
      <c r="E61" s="25">
        <v>212.3</v>
      </c>
      <c r="F61" s="25">
        <v>0</v>
      </c>
      <c r="G61" s="25">
        <f t="shared" si="13"/>
        <v>26.21875</v>
      </c>
      <c r="H61" s="25">
        <v>0</v>
      </c>
      <c r="I61" s="25">
        <f t="shared" si="14"/>
        <v>56.125</v>
      </c>
      <c r="J61" s="29">
        <f t="shared" si="23"/>
        <v>1</v>
      </c>
      <c r="K61" s="29">
        <f t="shared" si="24"/>
        <v>1</v>
      </c>
      <c r="L61" s="29">
        <f t="shared" si="25"/>
        <v>1</v>
      </c>
      <c r="M61" s="29">
        <f t="shared" ca="1" si="15"/>
        <v>1</v>
      </c>
      <c r="N61" s="9"/>
      <c r="O61" s="9"/>
      <c r="P61" s="7"/>
      <c r="Q61" s="7"/>
      <c r="T61" s="20">
        <v>0</v>
      </c>
      <c r="U61" s="31">
        <f t="shared" si="16"/>
        <v>-1140</v>
      </c>
      <c r="V61" s="27">
        <f t="shared" si="17"/>
        <v>-1140</v>
      </c>
      <c r="W61" s="27"/>
      <c r="X61" s="27">
        <f t="shared" si="18"/>
        <v>1253.138900545531</v>
      </c>
      <c r="Y61" s="27">
        <f t="shared" si="19"/>
        <v>113.13890054553099</v>
      </c>
      <c r="Z61" s="27">
        <f t="shared" si="20"/>
        <v>113</v>
      </c>
      <c r="AA61" s="17">
        <f t="shared" si="21"/>
        <v>113</v>
      </c>
      <c r="AB61" s="24">
        <f t="shared" si="22"/>
        <v>1253</v>
      </c>
    </row>
    <row r="62" spans="1:28" ht="15" customHeight="1" x14ac:dyDescent="0.25">
      <c r="A62" s="28">
        <v>2112</v>
      </c>
      <c r="B62" s="28">
        <v>1190</v>
      </c>
      <c r="C62" s="25">
        <v>9.39</v>
      </c>
      <c r="D62" s="25">
        <v>271.12</v>
      </c>
      <c r="E62" s="25">
        <v>212.32</v>
      </c>
      <c r="F62" s="25">
        <v>0</v>
      </c>
      <c r="G62" s="25">
        <f t="shared" ref="G62:G93" si="26">($A$29-A62)/(ROW(A62)-ROW($A$29))</f>
        <v>24.969696969696969</v>
      </c>
      <c r="H62" s="25">
        <v>0</v>
      </c>
      <c r="I62" s="25">
        <f t="shared" ref="I62:I93" si="27">($A$29-B62)/(ROW(B62)-ROW($A$29))</f>
        <v>52.909090909090907</v>
      </c>
      <c r="J62" s="29">
        <f t="shared" si="23"/>
        <v>1</v>
      </c>
      <c r="K62" s="29">
        <f t="shared" si="24"/>
        <v>1</v>
      </c>
      <c r="L62" s="29">
        <f t="shared" si="25"/>
        <v>1</v>
      </c>
      <c r="M62" s="29">
        <f t="shared" ca="1" si="15"/>
        <v>1</v>
      </c>
      <c r="N62" s="9"/>
      <c r="O62" s="9"/>
      <c r="P62" s="7"/>
      <c r="Q62" s="7"/>
      <c r="T62" s="20">
        <v>0</v>
      </c>
      <c r="U62" s="31">
        <f t="shared" si="16"/>
        <v>-1190</v>
      </c>
      <c r="V62" s="27">
        <f t="shared" si="17"/>
        <v>-1190</v>
      </c>
      <c r="W62" s="27"/>
      <c r="X62" s="27">
        <f t="shared" si="18"/>
        <v>1308.1011330255978</v>
      </c>
      <c r="Y62" s="27">
        <f t="shared" si="19"/>
        <v>118.10113302559785</v>
      </c>
      <c r="Z62" s="27">
        <f t="shared" si="20"/>
        <v>118</v>
      </c>
      <c r="AA62" s="17">
        <f t="shared" si="21"/>
        <v>118</v>
      </c>
      <c r="AB62" s="24">
        <f t="shared" si="22"/>
        <v>1308</v>
      </c>
    </row>
    <row r="63" spans="1:28" ht="15" customHeight="1" x14ac:dyDescent="0.25">
      <c r="A63" s="28">
        <v>2096</v>
      </c>
      <c r="B63" s="28">
        <v>1190</v>
      </c>
      <c r="C63" s="25">
        <v>9.31</v>
      </c>
      <c r="D63" s="25">
        <v>271.20999999999998</v>
      </c>
      <c r="E63" s="25">
        <v>212.32</v>
      </c>
      <c r="F63" s="25">
        <v>0</v>
      </c>
      <c r="G63" s="25">
        <f t="shared" si="26"/>
        <v>24.705882352941178</v>
      </c>
      <c r="H63" s="25">
        <v>0</v>
      </c>
      <c r="I63" s="25">
        <f t="shared" si="27"/>
        <v>51.352941176470587</v>
      </c>
      <c r="J63" s="29">
        <f t="shared" si="23"/>
        <v>1</v>
      </c>
      <c r="K63" s="29">
        <f t="shared" si="24"/>
        <v>1</v>
      </c>
      <c r="L63" s="29">
        <f t="shared" si="25"/>
        <v>1</v>
      </c>
      <c r="M63" s="29">
        <f t="shared" ca="1" si="15"/>
        <v>0</v>
      </c>
      <c r="N63" s="9"/>
      <c r="O63" s="9"/>
      <c r="P63" s="7"/>
      <c r="Q63" s="7"/>
      <c r="T63" s="20">
        <v>0</v>
      </c>
      <c r="U63" s="31">
        <f t="shared" si="16"/>
        <v>-1190</v>
      </c>
      <c r="V63" s="27">
        <f t="shared" si="17"/>
        <v>-1190</v>
      </c>
      <c r="W63" s="27"/>
      <c r="X63" s="27">
        <f t="shared" si="18"/>
        <v>1308.1011330255978</v>
      </c>
      <c r="Y63" s="27">
        <f t="shared" si="19"/>
        <v>118.10113302559785</v>
      </c>
      <c r="Z63" s="27">
        <f t="shared" si="20"/>
        <v>118</v>
      </c>
      <c r="AA63" s="17">
        <f t="shared" si="21"/>
        <v>118</v>
      </c>
      <c r="AB63" s="24">
        <f t="shared" si="22"/>
        <v>1308</v>
      </c>
    </row>
    <row r="64" spans="1:28" ht="15" customHeight="1" x14ac:dyDescent="0.25">
      <c r="A64" s="28">
        <v>2079</v>
      </c>
      <c r="B64" s="28">
        <v>1190</v>
      </c>
      <c r="C64" s="25">
        <v>9.24</v>
      </c>
      <c r="D64" s="25">
        <v>271.3</v>
      </c>
      <c r="E64" s="25">
        <v>212.32</v>
      </c>
      <c r="F64" s="25">
        <v>0</v>
      </c>
      <c r="G64" s="25">
        <f t="shared" si="26"/>
        <v>24.485714285714284</v>
      </c>
      <c r="H64" s="25">
        <v>0</v>
      </c>
      <c r="I64" s="25">
        <f t="shared" si="27"/>
        <v>49.885714285714286</v>
      </c>
      <c r="J64" s="29">
        <f t="shared" si="23"/>
        <v>1</v>
      </c>
      <c r="K64" s="29">
        <f t="shared" si="24"/>
        <v>1</v>
      </c>
      <c r="L64" s="29">
        <f t="shared" si="25"/>
        <v>1</v>
      </c>
      <c r="M64" s="29">
        <f t="shared" ca="1" si="15"/>
        <v>0</v>
      </c>
      <c r="N64" s="9"/>
      <c r="O64" s="9"/>
      <c r="P64" s="7"/>
      <c r="Q64" s="7"/>
      <c r="T64" s="20">
        <v>0</v>
      </c>
      <c r="U64" s="31">
        <f t="shared" si="16"/>
        <v>-1190</v>
      </c>
      <c r="V64" s="27">
        <f t="shared" si="17"/>
        <v>-1190</v>
      </c>
      <c r="W64" s="27"/>
      <c r="X64" s="27">
        <f t="shared" si="18"/>
        <v>1308.1011330255978</v>
      </c>
      <c r="Y64" s="27">
        <f t="shared" si="19"/>
        <v>118.10113302559785</v>
      </c>
      <c r="Z64" s="27">
        <f t="shared" si="20"/>
        <v>118</v>
      </c>
      <c r="AA64" s="17">
        <f t="shared" si="21"/>
        <v>118</v>
      </c>
      <c r="AB64" s="24">
        <f t="shared" si="22"/>
        <v>1308</v>
      </c>
    </row>
    <row r="65" spans="1:28" ht="15" customHeight="1" x14ac:dyDescent="0.25">
      <c r="A65" s="28">
        <v>2064</v>
      </c>
      <c r="B65" s="28">
        <v>1190</v>
      </c>
      <c r="C65" s="25">
        <v>9.17</v>
      </c>
      <c r="D65" s="25">
        <v>271.39</v>
      </c>
      <c r="E65" s="25">
        <v>212.32</v>
      </c>
      <c r="F65" s="25">
        <v>0</v>
      </c>
      <c r="G65" s="25">
        <f t="shared" si="26"/>
        <v>24.222222222222221</v>
      </c>
      <c r="H65" s="25">
        <v>0</v>
      </c>
      <c r="I65" s="25">
        <f t="shared" si="27"/>
        <v>48.5</v>
      </c>
      <c r="J65" s="29">
        <f t="shared" si="23"/>
        <v>1</v>
      </c>
      <c r="K65" s="29">
        <f t="shared" si="24"/>
        <v>1</v>
      </c>
      <c r="L65" s="29">
        <f t="shared" si="25"/>
        <v>1</v>
      </c>
      <c r="M65" s="29">
        <f t="shared" ca="1" si="15"/>
        <v>1</v>
      </c>
      <c r="N65" s="9"/>
      <c r="O65" s="9"/>
      <c r="P65" s="7"/>
      <c r="Q65" s="7"/>
      <c r="T65" s="20">
        <v>0</v>
      </c>
      <c r="U65" s="31">
        <f t="shared" si="16"/>
        <v>-1190</v>
      </c>
      <c r="V65" s="27">
        <f t="shared" si="17"/>
        <v>-1190</v>
      </c>
      <c r="W65" s="27"/>
      <c r="X65" s="27">
        <f t="shared" si="18"/>
        <v>1308.1011330255978</v>
      </c>
      <c r="Y65" s="27">
        <f t="shared" si="19"/>
        <v>118.10113302559785</v>
      </c>
      <c r="Z65" s="27">
        <f t="shared" si="20"/>
        <v>118</v>
      </c>
      <c r="AA65" s="17">
        <f t="shared" si="21"/>
        <v>118</v>
      </c>
      <c r="AB65" s="24">
        <f t="shared" si="22"/>
        <v>1308</v>
      </c>
    </row>
    <row r="66" spans="1:28" ht="15" customHeight="1" x14ac:dyDescent="0.25">
      <c r="A66" s="28">
        <v>2064</v>
      </c>
      <c r="B66" s="28">
        <v>1190</v>
      </c>
      <c r="C66" s="25">
        <v>9.17</v>
      </c>
      <c r="D66" s="25">
        <v>271.47000000000003</v>
      </c>
      <c r="E66" s="25">
        <v>212.32</v>
      </c>
      <c r="F66" s="25">
        <v>0</v>
      </c>
      <c r="G66" s="25">
        <f t="shared" si="26"/>
        <v>23.567567567567568</v>
      </c>
      <c r="H66" s="25">
        <v>0</v>
      </c>
      <c r="I66" s="25">
        <f t="shared" si="27"/>
        <v>47.189189189189186</v>
      </c>
      <c r="J66" s="29">
        <f t="shared" si="23"/>
        <v>1</v>
      </c>
      <c r="K66" s="29">
        <f t="shared" si="24"/>
        <v>1</v>
      </c>
      <c r="L66" s="29">
        <f t="shared" si="25"/>
        <v>1</v>
      </c>
      <c r="M66" s="29">
        <f t="shared" ref="M66:M97" ca="1" si="28">IF(RAND()&lt;0.5,0,1)</f>
        <v>1</v>
      </c>
      <c r="N66" s="9"/>
      <c r="O66" s="9"/>
      <c r="P66" s="7"/>
      <c r="Q66" s="7"/>
      <c r="T66" s="20">
        <v>0</v>
      </c>
      <c r="U66" s="31">
        <f t="shared" ref="U66:U97" si="29">T66-B66</f>
        <v>-1190</v>
      </c>
      <c r="V66" s="27">
        <f t="shared" ref="V66:V97" si="30">ROUND(U66,0)</f>
        <v>-1190</v>
      </c>
      <c r="W66" s="27"/>
      <c r="X66" s="27">
        <f t="shared" ref="X66:X97" si="31">B66/$W$2*$W$3</f>
        <v>1308.1011330255978</v>
      </c>
      <c r="Y66" s="27">
        <f t="shared" ref="Y66:Y97" si="32">X66-B66</f>
        <v>118.10113302559785</v>
      </c>
      <c r="Z66" s="27">
        <f t="shared" ref="Z66:Z97" si="33">ROUND(Y66,0)</f>
        <v>118</v>
      </c>
      <c r="AA66" s="17">
        <f t="shared" ref="AA66:AA97" si="34">IF(V66&gt;=0,V66,Z66)</f>
        <v>118</v>
      </c>
      <c r="AB66" s="24">
        <f t="shared" ref="AB66:AB97" si="35">B66+AA66</f>
        <v>1308</v>
      </c>
    </row>
    <row r="67" spans="1:28" ht="15" customHeight="1" x14ac:dyDescent="0.25">
      <c r="A67" s="28">
        <v>2064</v>
      </c>
      <c r="B67" s="28">
        <v>1250</v>
      </c>
      <c r="C67" s="25">
        <v>9.17</v>
      </c>
      <c r="D67" s="25">
        <v>271.56</v>
      </c>
      <c r="E67" s="25">
        <v>212.34</v>
      </c>
      <c r="F67" s="25">
        <v>0</v>
      </c>
      <c r="G67" s="25">
        <f t="shared" si="26"/>
        <v>22.94736842105263</v>
      </c>
      <c r="H67" s="25">
        <v>0</v>
      </c>
      <c r="I67" s="25">
        <f t="shared" si="27"/>
        <v>44.368421052631582</v>
      </c>
      <c r="J67" s="29">
        <f t="shared" ref="J67:J98" si="36">IF(ABS(B67-B66)&lt;=50,1,0)</f>
        <v>0</v>
      </c>
      <c r="K67" s="29">
        <f t="shared" ref="K67:K98" si="37">IF(ABS((B67-B66))&lt;=50,1,IF((B67-B66)*(1)&gt;=0,1,-1))</f>
        <v>1</v>
      </c>
      <c r="L67" s="29">
        <f t="shared" si="25"/>
        <v>1</v>
      </c>
      <c r="M67" s="29">
        <f t="shared" ca="1" si="28"/>
        <v>0</v>
      </c>
      <c r="N67" s="9"/>
      <c r="O67" s="9"/>
      <c r="P67" s="7"/>
      <c r="Q67" s="7"/>
      <c r="T67" s="20">
        <v>0</v>
      </c>
      <c r="U67" s="31">
        <f t="shared" si="29"/>
        <v>-1250</v>
      </c>
      <c r="V67" s="27">
        <f t="shared" si="30"/>
        <v>-1250</v>
      </c>
      <c r="W67" s="27"/>
      <c r="X67" s="27">
        <f t="shared" si="31"/>
        <v>1374.0558120016788</v>
      </c>
      <c r="Y67" s="27">
        <f t="shared" si="32"/>
        <v>124.05581200167876</v>
      </c>
      <c r="Z67" s="27">
        <f t="shared" si="33"/>
        <v>124</v>
      </c>
      <c r="AA67" s="17">
        <f t="shared" si="34"/>
        <v>124</v>
      </c>
      <c r="AB67" s="24">
        <f t="shared" si="35"/>
        <v>1374</v>
      </c>
    </row>
    <row r="68" spans="1:28" ht="15" customHeight="1" x14ac:dyDescent="0.25">
      <c r="A68" s="28">
        <v>2064</v>
      </c>
      <c r="B68" s="28">
        <v>1250</v>
      </c>
      <c r="C68" s="25">
        <v>9.17</v>
      </c>
      <c r="D68" s="25">
        <v>271.64</v>
      </c>
      <c r="E68" s="25">
        <v>212.34</v>
      </c>
      <c r="F68" s="25">
        <v>0</v>
      </c>
      <c r="G68" s="25">
        <f t="shared" si="26"/>
        <v>22.358974358974358</v>
      </c>
      <c r="H68" s="25">
        <v>0</v>
      </c>
      <c r="I68" s="25">
        <f t="shared" si="27"/>
        <v>43.230769230769234</v>
      </c>
      <c r="J68" s="29">
        <f t="shared" si="36"/>
        <v>1</v>
      </c>
      <c r="K68" s="29">
        <f t="shared" si="37"/>
        <v>1</v>
      </c>
      <c r="L68" s="29">
        <f t="shared" si="25"/>
        <v>1</v>
      </c>
      <c r="M68" s="29">
        <f t="shared" ca="1" si="28"/>
        <v>1</v>
      </c>
      <c r="N68" s="9"/>
      <c r="O68" s="9"/>
      <c r="P68" s="7"/>
      <c r="Q68" s="7"/>
      <c r="T68" s="20">
        <v>0</v>
      </c>
      <c r="U68" s="31">
        <f t="shared" si="29"/>
        <v>-1250</v>
      </c>
      <c r="V68" s="27">
        <f t="shared" si="30"/>
        <v>-1250</v>
      </c>
      <c r="W68" s="27"/>
      <c r="X68" s="27">
        <f t="shared" si="31"/>
        <v>1374.0558120016788</v>
      </c>
      <c r="Y68" s="27">
        <f t="shared" si="32"/>
        <v>124.05581200167876</v>
      </c>
      <c r="Z68" s="27">
        <f t="shared" si="33"/>
        <v>124</v>
      </c>
      <c r="AA68" s="17">
        <f t="shared" si="34"/>
        <v>124</v>
      </c>
      <c r="AB68" s="24">
        <f t="shared" si="35"/>
        <v>1374</v>
      </c>
    </row>
    <row r="69" spans="1:28" ht="15" customHeight="1" x14ac:dyDescent="0.25">
      <c r="A69" s="28">
        <v>2031</v>
      </c>
      <c r="B69" s="28">
        <v>1250</v>
      </c>
      <c r="C69" s="25">
        <v>9.0299999999999994</v>
      </c>
      <c r="D69" s="25">
        <v>271.70999999999998</v>
      </c>
      <c r="E69" s="25">
        <v>212.34</v>
      </c>
      <c r="F69" s="25">
        <v>0</v>
      </c>
      <c r="G69" s="25">
        <f t="shared" si="26"/>
        <v>22.625</v>
      </c>
      <c r="H69" s="25">
        <v>0</v>
      </c>
      <c r="I69" s="25">
        <f t="shared" si="27"/>
        <v>42.15</v>
      </c>
      <c r="J69" s="29">
        <f t="shared" si="36"/>
        <v>1</v>
      </c>
      <c r="K69" s="29">
        <f t="shared" si="37"/>
        <v>1</v>
      </c>
      <c r="L69" s="29">
        <f t="shared" si="25"/>
        <v>1</v>
      </c>
      <c r="M69" s="29">
        <f t="shared" ca="1" si="28"/>
        <v>0</v>
      </c>
      <c r="N69" s="9"/>
      <c r="O69" s="9"/>
      <c r="P69" s="7"/>
      <c r="Q69" s="7"/>
      <c r="T69" s="20">
        <v>0</v>
      </c>
      <c r="U69" s="31">
        <f t="shared" si="29"/>
        <v>-1250</v>
      </c>
      <c r="V69" s="27">
        <f t="shared" si="30"/>
        <v>-1250</v>
      </c>
      <c r="W69" s="27"/>
      <c r="X69" s="27">
        <f t="shared" si="31"/>
        <v>1374.0558120016788</v>
      </c>
      <c r="Y69" s="27">
        <f t="shared" si="32"/>
        <v>124.05581200167876</v>
      </c>
      <c r="Z69" s="27">
        <f t="shared" si="33"/>
        <v>124</v>
      </c>
      <c r="AA69" s="17">
        <f t="shared" si="34"/>
        <v>124</v>
      </c>
      <c r="AB69" s="24">
        <f t="shared" si="35"/>
        <v>1374</v>
      </c>
    </row>
    <row r="70" spans="1:28" ht="15" customHeight="1" x14ac:dyDescent="0.25">
      <c r="A70" s="28">
        <v>1998</v>
      </c>
      <c r="B70" s="28">
        <v>1250</v>
      </c>
      <c r="C70" s="25">
        <v>8.8800000000000008</v>
      </c>
      <c r="D70" s="25">
        <v>271.79000000000002</v>
      </c>
      <c r="E70" s="25">
        <v>212.34</v>
      </c>
      <c r="F70" s="25">
        <v>0</v>
      </c>
      <c r="G70" s="25">
        <f t="shared" si="26"/>
        <v>22.878048780487806</v>
      </c>
      <c r="H70" s="25">
        <v>0</v>
      </c>
      <c r="I70" s="25">
        <f t="shared" si="27"/>
        <v>41.121951219512198</v>
      </c>
      <c r="J70" s="29">
        <f t="shared" si="36"/>
        <v>1</v>
      </c>
      <c r="K70" s="29">
        <f t="shared" si="37"/>
        <v>1</v>
      </c>
      <c r="L70" s="29">
        <f t="shared" si="25"/>
        <v>1</v>
      </c>
      <c r="M70" s="29">
        <f t="shared" ca="1" si="28"/>
        <v>0</v>
      </c>
      <c r="N70" s="9"/>
      <c r="O70" s="9"/>
      <c r="P70" s="7"/>
      <c r="Q70" s="7"/>
      <c r="T70" s="20">
        <v>0</v>
      </c>
      <c r="U70" s="31">
        <f t="shared" si="29"/>
        <v>-1250</v>
      </c>
      <c r="V70" s="27">
        <f t="shared" si="30"/>
        <v>-1250</v>
      </c>
      <c r="W70" s="27"/>
      <c r="X70" s="27">
        <f t="shared" si="31"/>
        <v>1374.0558120016788</v>
      </c>
      <c r="Y70" s="27">
        <f t="shared" si="32"/>
        <v>124.05581200167876</v>
      </c>
      <c r="Z70" s="27">
        <f t="shared" si="33"/>
        <v>124</v>
      </c>
      <c r="AA70" s="17">
        <f t="shared" si="34"/>
        <v>124</v>
      </c>
      <c r="AB70" s="24">
        <f t="shared" si="35"/>
        <v>1374</v>
      </c>
    </row>
    <row r="71" spans="1:28" ht="15" customHeight="1" x14ac:dyDescent="0.25">
      <c r="A71" s="28">
        <v>1966</v>
      </c>
      <c r="B71" s="28">
        <v>1250</v>
      </c>
      <c r="C71" s="25">
        <v>8.74</v>
      </c>
      <c r="D71" s="25">
        <v>271.86</v>
      </c>
      <c r="E71" s="25">
        <v>212.34</v>
      </c>
      <c r="F71" s="25">
        <v>0</v>
      </c>
      <c r="G71" s="25">
        <f t="shared" si="26"/>
        <v>23.095238095238095</v>
      </c>
      <c r="H71" s="25">
        <v>0</v>
      </c>
      <c r="I71" s="25">
        <f t="shared" si="27"/>
        <v>40.142857142857146</v>
      </c>
      <c r="J71" s="29">
        <f t="shared" si="36"/>
        <v>1</v>
      </c>
      <c r="K71" s="29">
        <f t="shared" si="37"/>
        <v>1</v>
      </c>
      <c r="L71" s="29">
        <f t="shared" ref="L71:L102" si="38">IF(OR(COUNTIF(K67:K71,1)=5,COUNTIF(K67:K71,-1)=5),1,0)</f>
        <v>1</v>
      </c>
      <c r="M71" s="29">
        <f t="shared" ca="1" si="28"/>
        <v>0</v>
      </c>
      <c r="N71" s="9"/>
      <c r="O71" s="9"/>
      <c r="P71" s="7"/>
      <c r="Q71" s="7"/>
      <c r="T71" s="20">
        <v>0</v>
      </c>
      <c r="U71" s="31">
        <f t="shared" si="29"/>
        <v>-1250</v>
      </c>
      <c r="V71" s="27">
        <f t="shared" si="30"/>
        <v>-1250</v>
      </c>
      <c r="W71" s="27"/>
      <c r="X71" s="27">
        <f t="shared" si="31"/>
        <v>1374.0558120016788</v>
      </c>
      <c r="Y71" s="27">
        <f t="shared" si="32"/>
        <v>124.05581200167876</v>
      </c>
      <c r="Z71" s="27">
        <f t="shared" si="33"/>
        <v>124</v>
      </c>
      <c r="AA71" s="17">
        <f t="shared" si="34"/>
        <v>124</v>
      </c>
      <c r="AB71" s="24">
        <f t="shared" si="35"/>
        <v>1374</v>
      </c>
    </row>
    <row r="72" spans="1:28" ht="15" customHeight="1" x14ac:dyDescent="0.25">
      <c r="A72" s="28">
        <v>1918</v>
      </c>
      <c r="B72" s="28">
        <v>1300</v>
      </c>
      <c r="C72" s="25">
        <v>8.5299999999999994</v>
      </c>
      <c r="D72" s="25">
        <v>271.92</v>
      </c>
      <c r="E72" s="25">
        <v>212.35</v>
      </c>
      <c r="F72" s="25">
        <v>0</v>
      </c>
      <c r="G72" s="25">
        <f t="shared" si="26"/>
        <v>23.674418604651162</v>
      </c>
      <c r="H72" s="25">
        <v>0</v>
      </c>
      <c r="I72" s="25">
        <f t="shared" si="27"/>
        <v>38.046511627906973</v>
      </c>
      <c r="J72" s="29">
        <f t="shared" si="36"/>
        <v>1</v>
      </c>
      <c r="K72" s="29">
        <f t="shared" si="37"/>
        <v>1</v>
      </c>
      <c r="L72" s="29">
        <f t="shared" si="38"/>
        <v>1</v>
      </c>
      <c r="M72" s="29">
        <f t="shared" ca="1" si="28"/>
        <v>0</v>
      </c>
      <c r="N72" s="9"/>
      <c r="O72" s="9"/>
      <c r="P72" s="7"/>
      <c r="Q72" s="7"/>
      <c r="T72" s="20">
        <v>0</v>
      </c>
      <c r="U72" s="31">
        <f t="shared" si="29"/>
        <v>-1300</v>
      </c>
      <c r="V72" s="27">
        <f t="shared" si="30"/>
        <v>-1300</v>
      </c>
      <c r="W72" s="27"/>
      <c r="X72" s="27">
        <f t="shared" si="31"/>
        <v>1429.0180444817456</v>
      </c>
      <c r="Y72" s="27">
        <f t="shared" si="32"/>
        <v>129.01804448174562</v>
      </c>
      <c r="Z72" s="27">
        <f t="shared" si="33"/>
        <v>129</v>
      </c>
      <c r="AA72" s="17">
        <f t="shared" si="34"/>
        <v>129</v>
      </c>
      <c r="AB72" s="24">
        <f t="shared" si="35"/>
        <v>1429</v>
      </c>
    </row>
    <row r="73" spans="1:28" ht="15" customHeight="1" x14ac:dyDescent="0.25">
      <c r="A73" s="28">
        <v>1870</v>
      </c>
      <c r="B73" s="28">
        <v>1300</v>
      </c>
      <c r="C73" s="25">
        <v>8.31</v>
      </c>
      <c r="D73" s="25">
        <v>271.98</v>
      </c>
      <c r="E73" s="25">
        <v>212.35</v>
      </c>
      <c r="F73" s="25">
        <v>0</v>
      </c>
      <c r="G73" s="25">
        <f t="shared" si="26"/>
        <v>24.227272727272727</v>
      </c>
      <c r="H73" s="25">
        <v>0</v>
      </c>
      <c r="I73" s="25">
        <f t="shared" si="27"/>
        <v>37.18181818181818</v>
      </c>
      <c r="J73" s="29">
        <f t="shared" si="36"/>
        <v>1</v>
      </c>
      <c r="K73" s="29">
        <f t="shared" si="37"/>
        <v>1</v>
      </c>
      <c r="L73" s="29">
        <f t="shared" si="38"/>
        <v>1</v>
      </c>
      <c r="M73" s="29">
        <f t="shared" ca="1" si="28"/>
        <v>0</v>
      </c>
      <c r="N73" s="9"/>
      <c r="O73" s="9"/>
      <c r="P73" s="7"/>
      <c r="Q73" s="7"/>
      <c r="T73" s="20">
        <v>0</v>
      </c>
      <c r="U73" s="31">
        <f t="shared" si="29"/>
        <v>-1300</v>
      </c>
      <c r="V73" s="27">
        <f t="shared" si="30"/>
        <v>-1300</v>
      </c>
      <c r="W73" s="27"/>
      <c r="X73" s="27">
        <f t="shared" si="31"/>
        <v>1429.0180444817456</v>
      </c>
      <c r="Y73" s="27">
        <f t="shared" si="32"/>
        <v>129.01804448174562</v>
      </c>
      <c r="Z73" s="27">
        <f t="shared" si="33"/>
        <v>129</v>
      </c>
      <c r="AA73" s="17">
        <f t="shared" si="34"/>
        <v>129</v>
      </c>
      <c r="AB73" s="24">
        <f t="shared" si="35"/>
        <v>1429</v>
      </c>
    </row>
    <row r="74" spans="1:28" ht="15" customHeight="1" x14ac:dyDescent="0.25">
      <c r="A74" s="28">
        <v>1824</v>
      </c>
      <c r="B74" s="28">
        <v>1300</v>
      </c>
      <c r="C74" s="25">
        <v>8.1</v>
      </c>
      <c r="D74" s="25">
        <v>272.02999999999997</v>
      </c>
      <c r="E74" s="25">
        <v>212.35</v>
      </c>
      <c r="F74" s="25">
        <v>0</v>
      </c>
      <c r="G74" s="25">
        <f t="shared" si="26"/>
        <v>24.711111111111112</v>
      </c>
      <c r="H74" s="25">
        <v>0</v>
      </c>
      <c r="I74" s="25">
        <f t="shared" si="27"/>
        <v>36.355555555555554</v>
      </c>
      <c r="J74" s="29">
        <f t="shared" si="36"/>
        <v>1</v>
      </c>
      <c r="K74" s="29">
        <f t="shared" si="37"/>
        <v>1</v>
      </c>
      <c r="L74" s="29">
        <f t="shared" si="38"/>
        <v>1</v>
      </c>
      <c r="M74" s="29">
        <f t="shared" ca="1" si="28"/>
        <v>0</v>
      </c>
      <c r="N74" s="9"/>
      <c r="O74" s="9"/>
      <c r="P74" s="7"/>
      <c r="Q74" s="7"/>
      <c r="T74" s="20">
        <v>0</v>
      </c>
      <c r="U74" s="31">
        <f t="shared" si="29"/>
        <v>-1300</v>
      </c>
      <c r="V74" s="27">
        <f t="shared" si="30"/>
        <v>-1300</v>
      </c>
      <c r="W74" s="27"/>
      <c r="X74" s="27">
        <f t="shared" si="31"/>
        <v>1429.0180444817456</v>
      </c>
      <c r="Y74" s="27">
        <f t="shared" si="32"/>
        <v>129.01804448174562</v>
      </c>
      <c r="Z74" s="27">
        <f t="shared" si="33"/>
        <v>129</v>
      </c>
      <c r="AA74" s="17">
        <f t="shared" si="34"/>
        <v>129</v>
      </c>
      <c r="AB74" s="24">
        <f t="shared" si="35"/>
        <v>1429</v>
      </c>
    </row>
    <row r="75" spans="1:28" ht="15" customHeight="1" x14ac:dyDescent="0.25">
      <c r="A75" s="28">
        <v>1758</v>
      </c>
      <c r="B75" s="28">
        <v>1300</v>
      </c>
      <c r="C75" s="25">
        <v>7.81</v>
      </c>
      <c r="D75" s="25">
        <v>272.08</v>
      </c>
      <c r="E75" s="25">
        <v>212.35</v>
      </c>
      <c r="F75" s="25">
        <v>0</v>
      </c>
      <c r="G75" s="25">
        <f t="shared" si="26"/>
        <v>25.608695652173914</v>
      </c>
      <c r="H75" s="25">
        <v>0</v>
      </c>
      <c r="I75" s="25">
        <f t="shared" si="27"/>
        <v>35.565217391304351</v>
      </c>
      <c r="J75" s="29">
        <f t="shared" si="36"/>
        <v>1</v>
      </c>
      <c r="K75" s="29">
        <f t="shared" si="37"/>
        <v>1</v>
      </c>
      <c r="L75" s="29">
        <f t="shared" si="38"/>
        <v>1</v>
      </c>
      <c r="M75" s="29">
        <f t="shared" ca="1" si="28"/>
        <v>0</v>
      </c>
      <c r="N75" s="9"/>
      <c r="O75" s="9"/>
      <c r="P75" s="7"/>
      <c r="Q75" s="7"/>
      <c r="T75" s="20">
        <v>0</v>
      </c>
      <c r="U75" s="31">
        <f t="shared" si="29"/>
        <v>-1300</v>
      </c>
      <c r="V75" s="27">
        <f t="shared" si="30"/>
        <v>-1300</v>
      </c>
      <c r="W75" s="27"/>
      <c r="X75" s="27">
        <f t="shared" si="31"/>
        <v>1429.0180444817456</v>
      </c>
      <c r="Y75" s="27">
        <f t="shared" si="32"/>
        <v>129.01804448174562</v>
      </c>
      <c r="Z75" s="27">
        <f t="shared" si="33"/>
        <v>129</v>
      </c>
      <c r="AA75" s="17">
        <f t="shared" si="34"/>
        <v>129</v>
      </c>
      <c r="AB75" s="24">
        <f t="shared" si="35"/>
        <v>1429</v>
      </c>
    </row>
    <row r="76" spans="1:28" ht="15" customHeight="1" x14ac:dyDescent="0.25">
      <c r="A76" s="28">
        <v>1694</v>
      </c>
      <c r="B76" s="28">
        <v>1300</v>
      </c>
      <c r="C76" s="25">
        <v>7.53</v>
      </c>
      <c r="D76" s="25">
        <v>272.12</v>
      </c>
      <c r="E76" s="25">
        <v>212.35</v>
      </c>
      <c r="F76" s="25">
        <v>0</v>
      </c>
      <c r="G76" s="25">
        <f t="shared" si="26"/>
        <v>26.425531914893618</v>
      </c>
      <c r="H76" s="25">
        <v>0</v>
      </c>
      <c r="I76" s="25">
        <f t="shared" si="27"/>
        <v>34.808510638297875</v>
      </c>
      <c r="J76" s="29">
        <f t="shared" si="36"/>
        <v>1</v>
      </c>
      <c r="K76" s="29">
        <f t="shared" si="37"/>
        <v>1</v>
      </c>
      <c r="L76" s="29">
        <f t="shared" si="38"/>
        <v>1</v>
      </c>
      <c r="M76" s="29">
        <f t="shared" ca="1" si="28"/>
        <v>1</v>
      </c>
      <c r="N76" s="9"/>
      <c r="O76" s="9"/>
      <c r="P76" s="7"/>
      <c r="Q76" s="7"/>
      <c r="T76" s="20">
        <v>0</v>
      </c>
      <c r="U76" s="31">
        <f t="shared" si="29"/>
        <v>-1300</v>
      </c>
      <c r="V76" s="27">
        <f t="shared" si="30"/>
        <v>-1300</v>
      </c>
      <c r="W76" s="27"/>
      <c r="X76" s="27">
        <f t="shared" si="31"/>
        <v>1429.0180444817456</v>
      </c>
      <c r="Y76" s="27">
        <f t="shared" si="32"/>
        <v>129.01804448174562</v>
      </c>
      <c r="Z76" s="27">
        <f t="shared" si="33"/>
        <v>129</v>
      </c>
      <c r="AA76" s="17">
        <f t="shared" si="34"/>
        <v>129</v>
      </c>
      <c r="AB76" s="24">
        <f t="shared" si="35"/>
        <v>1429</v>
      </c>
    </row>
    <row r="77" spans="1:28" ht="15" customHeight="1" x14ac:dyDescent="0.25">
      <c r="A77" s="28">
        <v>1629</v>
      </c>
      <c r="B77" s="28">
        <v>1350</v>
      </c>
      <c r="C77" s="25">
        <v>7.24</v>
      </c>
      <c r="D77" s="25">
        <v>272.14999999999998</v>
      </c>
      <c r="E77" s="25">
        <v>212.37</v>
      </c>
      <c r="F77" s="25">
        <v>0</v>
      </c>
      <c r="G77" s="25">
        <f t="shared" si="26"/>
        <v>27.229166666666668</v>
      </c>
      <c r="H77" s="25">
        <v>0</v>
      </c>
      <c r="I77" s="25">
        <f t="shared" si="27"/>
        <v>33.041666666666664</v>
      </c>
      <c r="J77" s="29">
        <f t="shared" si="36"/>
        <v>1</v>
      </c>
      <c r="K77" s="29">
        <f t="shared" si="37"/>
        <v>1</v>
      </c>
      <c r="L77" s="29">
        <f t="shared" si="38"/>
        <v>1</v>
      </c>
      <c r="M77" s="29">
        <f t="shared" ca="1" si="28"/>
        <v>1</v>
      </c>
      <c r="N77" s="9"/>
      <c r="O77" s="9"/>
      <c r="P77" s="7"/>
      <c r="Q77" s="7"/>
      <c r="T77" s="20">
        <v>0</v>
      </c>
      <c r="U77" s="31">
        <f t="shared" si="29"/>
        <v>-1350</v>
      </c>
      <c r="V77" s="27">
        <f t="shared" si="30"/>
        <v>-1350</v>
      </c>
      <c r="W77" s="27"/>
      <c r="X77" s="27">
        <f t="shared" si="31"/>
        <v>1483.9802769618127</v>
      </c>
      <c r="Y77" s="27">
        <f t="shared" si="32"/>
        <v>133.98027696181271</v>
      </c>
      <c r="Z77" s="27">
        <f t="shared" si="33"/>
        <v>134</v>
      </c>
      <c r="AA77" s="17">
        <f t="shared" si="34"/>
        <v>134</v>
      </c>
      <c r="AB77" s="24">
        <f t="shared" si="35"/>
        <v>1484</v>
      </c>
    </row>
    <row r="78" spans="1:28" ht="15" customHeight="1" x14ac:dyDescent="0.25">
      <c r="A78" s="28">
        <v>1612</v>
      </c>
      <c r="B78" s="28">
        <v>1350</v>
      </c>
      <c r="C78" s="25">
        <v>7.17</v>
      </c>
      <c r="D78" s="25">
        <v>272.17</v>
      </c>
      <c r="E78" s="25">
        <v>212.37</v>
      </c>
      <c r="F78" s="25">
        <v>0</v>
      </c>
      <c r="G78" s="25">
        <f t="shared" si="26"/>
        <v>27.020408163265305</v>
      </c>
      <c r="H78" s="25">
        <v>0</v>
      </c>
      <c r="I78" s="25">
        <f t="shared" si="27"/>
        <v>32.367346938775512</v>
      </c>
      <c r="J78" s="29">
        <f t="shared" si="36"/>
        <v>1</v>
      </c>
      <c r="K78" s="29">
        <f t="shared" si="37"/>
        <v>1</v>
      </c>
      <c r="L78" s="29">
        <f t="shared" si="38"/>
        <v>1</v>
      </c>
      <c r="M78" s="29">
        <f t="shared" ca="1" si="28"/>
        <v>1</v>
      </c>
      <c r="N78" s="9"/>
      <c r="O78" s="9"/>
      <c r="P78" s="7"/>
      <c r="Q78" s="7"/>
      <c r="T78" s="20">
        <v>0</v>
      </c>
      <c r="U78" s="31">
        <f t="shared" si="29"/>
        <v>-1350</v>
      </c>
      <c r="V78" s="27">
        <f t="shared" si="30"/>
        <v>-1350</v>
      </c>
      <c r="W78" s="27"/>
      <c r="X78" s="27">
        <f t="shared" si="31"/>
        <v>1483.9802769618127</v>
      </c>
      <c r="Y78" s="27">
        <f t="shared" si="32"/>
        <v>133.98027696181271</v>
      </c>
      <c r="Z78" s="27">
        <f t="shared" si="33"/>
        <v>134</v>
      </c>
      <c r="AA78" s="17">
        <f t="shared" si="34"/>
        <v>134</v>
      </c>
      <c r="AB78" s="24">
        <f t="shared" si="35"/>
        <v>1484</v>
      </c>
    </row>
    <row r="79" spans="1:28" ht="15" customHeight="1" x14ac:dyDescent="0.25">
      <c r="A79" s="28">
        <v>1596</v>
      </c>
      <c r="B79" s="28">
        <v>1350</v>
      </c>
      <c r="C79" s="25">
        <v>7.09</v>
      </c>
      <c r="D79" s="25">
        <v>272.2</v>
      </c>
      <c r="E79" s="25">
        <v>212.37</v>
      </c>
      <c r="F79" s="25">
        <v>0</v>
      </c>
      <c r="G79" s="25">
        <f t="shared" si="26"/>
        <v>26.8</v>
      </c>
      <c r="H79" s="25">
        <v>0</v>
      </c>
      <c r="I79" s="25">
        <f t="shared" si="27"/>
        <v>31.72</v>
      </c>
      <c r="J79" s="29">
        <f t="shared" si="36"/>
        <v>1</v>
      </c>
      <c r="K79" s="29">
        <f t="shared" si="37"/>
        <v>1</v>
      </c>
      <c r="L79" s="29">
        <f t="shared" si="38"/>
        <v>1</v>
      </c>
      <c r="M79" s="29">
        <f t="shared" ca="1" si="28"/>
        <v>0</v>
      </c>
      <c r="N79" s="9"/>
      <c r="O79" s="9"/>
      <c r="P79" s="7"/>
      <c r="Q79" s="7"/>
      <c r="T79" s="20">
        <v>0</v>
      </c>
      <c r="U79" s="31">
        <f t="shared" si="29"/>
        <v>-1350</v>
      </c>
      <c r="V79" s="27">
        <f t="shared" si="30"/>
        <v>-1350</v>
      </c>
      <c r="W79" s="27"/>
      <c r="X79" s="27">
        <f t="shared" si="31"/>
        <v>1483.9802769618127</v>
      </c>
      <c r="Y79" s="27">
        <f t="shared" si="32"/>
        <v>133.98027696181271</v>
      </c>
      <c r="Z79" s="27">
        <f t="shared" si="33"/>
        <v>134</v>
      </c>
      <c r="AA79" s="17">
        <f t="shared" si="34"/>
        <v>134</v>
      </c>
      <c r="AB79" s="24">
        <f t="shared" si="35"/>
        <v>1484</v>
      </c>
    </row>
    <row r="80" spans="1:28" ht="15" customHeight="1" x14ac:dyDescent="0.25">
      <c r="A80" s="28">
        <v>1578</v>
      </c>
      <c r="B80" s="28">
        <v>1350</v>
      </c>
      <c r="C80" s="25">
        <v>7.01</v>
      </c>
      <c r="D80" s="25">
        <v>272.22000000000003</v>
      </c>
      <c r="E80" s="25">
        <v>212.37</v>
      </c>
      <c r="F80" s="25">
        <v>0</v>
      </c>
      <c r="G80" s="25">
        <f t="shared" si="26"/>
        <v>26.627450980392158</v>
      </c>
      <c r="H80" s="25">
        <v>0</v>
      </c>
      <c r="I80" s="25">
        <f t="shared" si="27"/>
        <v>31.098039215686274</v>
      </c>
      <c r="J80" s="29">
        <f t="shared" si="36"/>
        <v>1</v>
      </c>
      <c r="K80" s="29">
        <f t="shared" si="37"/>
        <v>1</v>
      </c>
      <c r="L80" s="29">
        <f t="shared" si="38"/>
        <v>1</v>
      </c>
      <c r="M80" s="29">
        <f t="shared" ca="1" si="28"/>
        <v>0</v>
      </c>
      <c r="N80" s="9"/>
      <c r="O80" s="9"/>
      <c r="P80" s="7"/>
      <c r="Q80" s="7"/>
      <c r="T80" s="20">
        <v>0</v>
      </c>
      <c r="U80" s="31">
        <f t="shared" si="29"/>
        <v>-1350</v>
      </c>
      <c r="V80" s="27">
        <f t="shared" si="30"/>
        <v>-1350</v>
      </c>
      <c r="W80" s="27"/>
      <c r="X80" s="27">
        <f t="shared" si="31"/>
        <v>1483.9802769618127</v>
      </c>
      <c r="Y80" s="27">
        <f t="shared" si="32"/>
        <v>133.98027696181271</v>
      </c>
      <c r="Z80" s="27">
        <f t="shared" si="33"/>
        <v>134</v>
      </c>
      <c r="AA80" s="17">
        <f t="shared" si="34"/>
        <v>134</v>
      </c>
      <c r="AB80" s="24">
        <f t="shared" si="35"/>
        <v>1484</v>
      </c>
    </row>
    <row r="81" spans="1:28" ht="15" customHeight="1" x14ac:dyDescent="0.25">
      <c r="A81" s="28">
        <v>1496</v>
      </c>
      <c r="B81" s="28">
        <v>1350</v>
      </c>
      <c r="C81" s="25">
        <v>6.65</v>
      </c>
      <c r="D81" s="25">
        <v>272.23</v>
      </c>
      <c r="E81" s="25">
        <v>212.37</v>
      </c>
      <c r="F81" s="25">
        <v>0</v>
      </c>
      <c r="G81" s="25">
        <f t="shared" si="26"/>
        <v>27.692307692307693</v>
      </c>
      <c r="H81" s="25">
        <v>0</v>
      </c>
      <c r="I81" s="25">
        <f t="shared" si="27"/>
        <v>30.5</v>
      </c>
      <c r="J81" s="29">
        <f t="shared" si="36"/>
        <v>1</v>
      </c>
      <c r="K81" s="29">
        <f t="shared" si="37"/>
        <v>1</v>
      </c>
      <c r="L81" s="29">
        <f t="shared" si="38"/>
        <v>1</v>
      </c>
      <c r="M81" s="29">
        <f t="shared" ca="1" si="28"/>
        <v>1</v>
      </c>
      <c r="N81" s="9"/>
      <c r="O81" s="9"/>
      <c r="P81" s="7"/>
      <c r="Q81" s="7"/>
      <c r="T81" s="20">
        <v>0</v>
      </c>
      <c r="U81" s="31">
        <f t="shared" si="29"/>
        <v>-1350</v>
      </c>
      <c r="V81" s="27">
        <f t="shared" si="30"/>
        <v>-1350</v>
      </c>
      <c r="W81" s="27"/>
      <c r="X81" s="27">
        <f t="shared" si="31"/>
        <v>1483.9802769618127</v>
      </c>
      <c r="Y81" s="27">
        <f t="shared" si="32"/>
        <v>133.98027696181271</v>
      </c>
      <c r="Z81" s="27">
        <f t="shared" si="33"/>
        <v>134</v>
      </c>
      <c r="AA81" s="17">
        <f t="shared" si="34"/>
        <v>134</v>
      </c>
      <c r="AB81" s="24">
        <f t="shared" si="35"/>
        <v>1484</v>
      </c>
    </row>
    <row r="82" spans="1:28" ht="15" customHeight="1" x14ac:dyDescent="0.25">
      <c r="A82" s="28">
        <v>1413</v>
      </c>
      <c r="B82" s="28">
        <v>1400</v>
      </c>
      <c r="C82" s="25">
        <v>6.28</v>
      </c>
      <c r="D82" s="25">
        <v>272.23</v>
      </c>
      <c r="E82" s="25">
        <v>212.38</v>
      </c>
      <c r="F82" s="25">
        <v>0</v>
      </c>
      <c r="G82" s="25">
        <f t="shared" si="26"/>
        <v>28.735849056603772</v>
      </c>
      <c r="H82" s="25">
        <v>0</v>
      </c>
      <c r="I82" s="25">
        <f t="shared" si="27"/>
        <v>28.981132075471699</v>
      </c>
      <c r="J82" s="29">
        <f t="shared" si="36"/>
        <v>1</v>
      </c>
      <c r="K82" s="29">
        <f t="shared" si="37"/>
        <v>1</v>
      </c>
      <c r="L82" s="29">
        <f t="shared" si="38"/>
        <v>1</v>
      </c>
      <c r="M82" s="29">
        <f t="shared" ca="1" si="28"/>
        <v>0</v>
      </c>
      <c r="N82" s="9"/>
      <c r="O82" s="9"/>
      <c r="P82" s="7"/>
      <c r="Q82" s="7"/>
      <c r="T82" s="20">
        <v>0</v>
      </c>
      <c r="U82" s="31">
        <f t="shared" si="29"/>
        <v>-1400</v>
      </c>
      <c r="V82" s="27">
        <f t="shared" si="30"/>
        <v>-1400</v>
      </c>
      <c r="W82" s="27"/>
      <c r="X82" s="27">
        <f t="shared" si="31"/>
        <v>1538.94250944188</v>
      </c>
      <c r="Y82" s="27">
        <f t="shared" si="32"/>
        <v>138.94250944188002</v>
      </c>
      <c r="Z82" s="27">
        <f t="shared" si="33"/>
        <v>139</v>
      </c>
      <c r="AA82" s="17">
        <f t="shared" si="34"/>
        <v>139</v>
      </c>
      <c r="AB82" s="24">
        <f t="shared" si="35"/>
        <v>1539</v>
      </c>
    </row>
    <row r="83" spans="1:28" ht="15" customHeight="1" x14ac:dyDescent="0.25">
      <c r="A83" s="28">
        <v>1332</v>
      </c>
      <c r="B83" s="28">
        <v>1400</v>
      </c>
      <c r="C83" s="25">
        <v>0</v>
      </c>
      <c r="D83" s="25">
        <v>272.23</v>
      </c>
      <c r="E83" s="25">
        <v>212.38</v>
      </c>
      <c r="F83" s="25">
        <v>0</v>
      </c>
      <c r="G83" s="25">
        <f t="shared" si="26"/>
        <v>29.703703703703702</v>
      </c>
      <c r="H83" s="25">
        <v>0</v>
      </c>
      <c r="I83" s="25">
        <f t="shared" si="27"/>
        <v>28.444444444444443</v>
      </c>
      <c r="J83" s="29">
        <f t="shared" si="36"/>
        <v>1</v>
      </c>
      <c r="K83" s="29">
        <f t="shared" si="37"/>
        <v>1</v>
      </c>
      <c r="L83" s="29">
        <f t="shared" si="38"/>
        <v>1</v>
      </c>
      <c r="M83" s="29">
        <f t="shared" ca="1" si="28"/>
        <v>1</v>
      </c>
      <c r="N83" s="9"/>
      <c r="O83" s="9"/>
      <c r="P83" s="7"/>
      <c r="Q83" s="7"/>
      <c r="T83" s="20">
        <v>0</v>
      </c>
      <c r="U83" s="31">
        <f t="shared" si="29"/>
        <v>-1400</v>
      </c>
      <c r="V83" s="27">
        <f t="shared" si="30"/>
        <v>-1400</v>
      </c>
      <c r="W83" s="27"/>
      <c r="X83" s="27">
        <f t="shared" si="31"/>
        <v>1538.94250944188</v>
      </c>
      <c r="Y83" s="27">
        <f t="shared" si="32"/>
        <v>138.94250944188002</v>
      </c>
      <c r="Z83" s="27">
        <f t="shared" si="33"/>
        <v>139</v>
      </c>
      <c r="AA83" s="17">
        <f t="shared" si="34"/>
        <v>139</v>
      </c>
      <c r="AB83" s="24">
        <f t="shared" si="35"/>
        <v>1539</v>
      </c>
    </row>
    <row r="84" spans="1:28" ht="15" customHeight="1" x14ac:dyDescent="0.25">
      <c r="A84" s="28">
        <v>1311</v>
      </c>
      <c r="B84" s="28">
        <v>1400</v>
      </c>
      <c r="C84" s="25">
        <v>0</v>
      </c>
      <c r="D84" s="25">
        <v>272.22000000000003</v>
      </c>
      <c r="E84" s="25">
        <v>212.38</v>
      </c>
      <c r="F84" s="25">
        <v>0</v>
      </c>
      <c r="G84" s="25">
        <f t="shared" si="26"/>
        <v>29.545454545454547</v>
      </c>
      <c r="H84" s="25">
        <v>0</v>
      </c>
      <c r="I84" s="25">
        <f t="shared" si="27"/>
        <v>27.927272727272726</v>
      </c>
      <c r="J84" s="29">
        <f t="shared" si="36"/>
        <v>1</v>
      </c>
      <c r="K84" s="29">
        <f t="shared" si="37"/>
        <v>1</v>
      </c>
      <c r="L84" s="29">
        <f t="shared" si="38"/>
        <v>1</v>
      </c>
      <c r="M84" s="29">
        <f t="shared" ca="1" si="28"/>
        <v>1</v>
      </c>
      <c r="N84" s="9"/>
      <c r="O84" s="9"/>
      <c r="P84" s="7"/>
      <c r="Q84" s="7"/>
      <c r="T84" s="20">
        <v>0</v>
      </c>
      <c r="U84" s="31">
        <f t="shared" si="29"/>
        <v>-1400</v>
      </c>
      <c r="V84" s="27">
        <f t="shared" si="30"/>
        <v>-1400</v>
      </c>
      <c r="W84" s="27"/>
      <c r="X84" s="27">
        <f t="shared" si="31"/>
        <v>1538.94250944188</v>
      </c>
      <c r="Y84" s="27">
        <f t="shared" si="32"/>
        <v>138.94250944188002</v>
      </c>
      <c r="Z84" s="27">
        <f t="shared" si="33"/>
        <v>139</v>
      </c>
      <c r="AA84" s="17">
        <f t="shared" si="34"/>
        <v>139</v>
      </c>
      <c r="AB84" s="24">
        <f t="shared" si="35"/>
        <v>1539</v>
      </c>
    </row>
    <row r="85" spans="1:28" ht="15" customHeight="1" x14ac:dyDescent="0.25">
      <c r="A85" s="28">
        <v>1290</v>
      </c>
      <c r="B85" s="28">
        <v>1400</v>
      </c>
      <c r="C85" s="25">
        <v>0</v>
      </c>
      <c r="D85" s="25">
        <v>272.20999999999998</v>
      </c>
      <c r="E85" s="25">
        <v>212.38</v>
      </c>
      <c r="F85" s="25">
        <v>0</v>
      </c>
      <c r="G85" s="25">
        <f t="shared" si="26"/>
        <v>29.392857142857142</v>
      </c>
      <c r="H85" s="25">
        <v>0</v>
      </c>
      <c r="I85" s="25">
        <f t="shared" si="27"/>
        <v>27.428571428571427</v>
      </c>
      <c r="J85" s="29">
        <f t="shared" si="36"/>
        <v>1</v>
      </c>
      <c r="K85" s="29">
        <f t="shared" si="37"/>
        <v>1</v>
      </c>
      <c r="L85" s="29">
        <f t="shared" si="38"/>
        <v>1</v>
      </c>
      <c r="M85" s="29">
        <f t="shared" ca="1" si="28"/>
        <v>1</v>
      </c>
      <c r="N85" s="9"/>
      <c r="O85" s="9"/>
      <c r="P85" s="7"/>
      <c r="Q85" s="7"/>
      <c r="T85" s="20">
        <v>0</v>
      </c>
      <c r="U85" s="31">
        <f t="shared" si="29"/>
        <v>-1400</v>
      </c>
      <c r="V85" s="27">
        <f t="shared" si="30"/>
        <v>-1400</v>
      </c>
      <c r="W85" s="27"/>
      <c r="X85" s="27">
        <f t="shared" si="31"/>
        <v>1538.94250944188</v>
      </c>
      <c r="Y85" s="27">
        <f t="shared" si="32"/>
        <v>138.94250944188002</v>
      </c>
      <c r="Z85" s="27">
        <f t="shared" si="33"/>
        <v>139</v>
      </c>
      <c r="AA85" s="17">
        <f t="shared" si="34"/>
        <v>139</v>
      </c>
      <c r="AB85" s="24">
        <f t="shared" si="35"/>
        <v>1539</v>
      </c>
    </row>
    <row r="86" spans="1:28" ht="15" customHeight="1" x14ac:dyDescent="0.25">
      <c r="A86" s="28">
        <v>1269</v>
      </c>
      <c r="B86" s="28">
        <v>1400</v>
      </c>
      <c r="C86" s="25">
        <v>0</v>
      </c>
      <c r="D86" s="25">
        <v>272.19</v>
      </c>
      <c r="E86" s="25">
        <v>212.38</v>
      </c>
      <c r="F86" s="25">
        <v>0</v>
      </c>
      <c r="G86" s="25">
        <f t="shared" si="26"/>
        <v>29.245614035087719</v>
      </c>
      <c r="H86" s="25">
        <v>0</v>
      </c>
      <c r="I86" s="25">
        <f t="shared" si="27"/>
        <v>26.94736842105263</v>
      </c>
      <c r="J86" s="29">
        <f t="shared" si="36"/>
        <v>1</v>
      </c>
      <c r="K86" s="29">
        <f t="shared" si="37"/>
        <v>1</v>
      </c>
      <c r="L86" s="29">
        <f t="shared" si="38"/>
        <v>1</v>
      </c>
      <c r="M86" s="29">
        <f t="shared" ca="1" si="28"/>
        <v>1</v>
      </c>
      <c r="N86" s="9"/>
      <c r="O86" s="9"/>
      <c r="P86" s="7"/>
      <c r="Q86" s="7"/>
      <c r="T86" s="20">
        <v>0</v>
      </c>
      <c r="U86" s="31">
        <f t="shared" si="29"/>
        <v>-1400</v>
      </c>
      <c r="V86" s="27">
        <f t="shared" si="30"/>
        <v>-1400</v>
      </c>
      <c r="W86" s="27"/>
      <c r="X86" s="27">
        <f t="shared" si="31"/>
        <v>1538.94250944188</v>
      </c>
      <c r="Y86" s="27">
        <f t="shared" si="32"/>
        <v>138.94250944188002</v>
      </c>
      <c r="Z86" s="27">
        <f t="shared" si="33"/>
        <v>139</v>
      </c>
      <c r="AA86" s="17">
        <f t="shared" si="34"/>
        <v>139</v>
      </c>
      <c r="AB86" s="24">
        <f t="shared" si="35"/>
        <v>1539</v>
      </c>
    </row>
    <row r="87" spans="1:28" ht="15" customHeight="1" x14ac:dyDescent="0.25">
      <c r="A87" s="28">
        <v>1202</v>
      </c>
      <c r="B87" s="28">
        <v>1450</v>
      </c>
      <c r="C87" s="25">
        <v>0</v>
      </c>
      <c r="D87" s="25">
        <v>272.17</v>
      </c>
      <c r="E87" s="25">
        <v>212.4</v>
      </c>
      <c r="F87" s="25">
        <v>0</v>
      </c>
      <c r="G87" s="25">
        <f t="shared" si="26"/>
        <v>29.896551724137932</v>
      </c>
      <c r="H87" s="25">
        <v>0</v>
      </c>
      <c r="I87" s="25">
        <f t="shared" si="27"/>
        <v>25.620689655172413</v>
      </c>
      <c r="J87" s="29">
        <f t="shared" si="36"/>
        <v>1</v>
      </c>
      <c r="K87" s="29">
        <f t="shared" si="37"/>
        <v>1</v>
      </c>
      <c r="L87" s="29">
        <f t="shared" si="38"/>
        <v>1</v>
      </c>
      <c r="M87" s="29">
        <f t="shared" ca="1" si="28"/>
        <v>1</v>
      </c>
      <c r="N87" s="9"/>
      <c r="O87" s="9"/>
      <c r="P87" s="7"/>
      <c r="Q87" s="7"/>
      <c r="T87" s="20">
        <v>0</v>
      </c>
      <c r="U87" s="31">
        <f t="shared" si="29"/>
        <v>-1450</v>
      </c>
      <c r="V87" s="27">
        <f t="shared" si="30"/>
        <v>-1450</v>
      </c>
      <c r="W87" s="27"/>
      <c r="X87" s="27">
        <f t="shared" si="31"/>
        <v>1593.9047419219471</v>
      </c>
      <c r="Y87" s="27">
        <f t="shared" si="32"/>
        <v>143.90474192194711</v>
      </c>
      <c r="Z87" s="27">
        <f t="shared" si="33"/>
        <v>144</v>
      </c>
      <c r="AA87" s="17">
        <f t="shared" si="34"/>
        <v>144</v>
      </c>
      <c r="AB87" s="24">
        <f t="shared" si="35"/>
        <v>1594</v>
      </c>
    </row>
    <row r="88" spans="1:28" ht="15" customHeight="1" x14ac:dyDescent="0.25">
      <c r="A88" s="28">
        <v>1134</v>
      </c>
      <c r="B88" s="28">
        <v>1450</v>
      </c>
      <c r="C88" s="25">
        <v>0</v>
      </c>
      <c r="D88" s="25">
        <v>272.14</v>
      </c>
      <c r="E88" s="25">
        <v>212.4</v>
      </c>
      <c r="F88" s="25">
        <v>0</v>
      </c>
      <c r="G88" s="25">
        <f t="shared" si="26"/>
        <v>30.542372881355931</v>
      </c>
      <c r="H88" s="25">
        <v>0</v>
      </c>
      <c r="I88" s="25">
        <f t="shared" si="27"/>
        <v>25.1864406779661</v>
      </c>
      <c r="J88" s="29">
        <f t="shared" si="36"/>
        <v>1</v>
      </c>
      <c r="K88" s="29">
        <f t="shared" si="37"/>
        <v>1</v>
      </c>
      <c r="L88" s="29">
        <f t="shared" si="38"/>
        <v>1</v>
      </c>
      <c r="M88" s="29">
        <f t="shared" ca="1" si="28"/>
        <v>1</v>
      </c>
      <c r="N88" s="9"/>
      <c r="O88" s="9"/>
      <c r="P88" s="7"/>
      <c r="Q88" s="7"/>
      <c r="T88" s="20">
        <v>0</v>
      </c>
      <c r="U88" s="31">
        <f t="shared" si="29"/>
        <v>-1450</v>
      </c>
      <c r="V88" s="27">
        <f t="shared" si="30"/>
        <v>-1450</v>
      </c>
      <c r="W88" s="27"/>
      <c r="X88" s="27">
        <f t="shared" si="31"/>
        <v>1593.9047419219471</v>
      </c>
      <c r="Y88" s="27">
        <f t="shared" si="32"/>
        <v>143.90474192194711</v>
      </c>
      <c r="Z88" s="27">
        <f t="shared" si="33"/>
        <v>144</v>
      </c>
      <c r="AA88" s="17">
        <f t="shared" si="34"/>
        <v>144</v>
      </c>
      <c r="AB88" s="24">
        <f t="shared" si="35"/>
        <v>1594</v>
      </c>
    </row>
    <row r="89" spans="1:28" ht="15" customHeight="1" x14ac:dyDescent="0.25">
      <c r="A89" s="28">
        <v>1065</v>
      </c>
      <c r="B89" s="28">
        <v>1450</v>
      </c>
      <c r="C89" s="25">
        <v>0</v>
      </c>
      <c r="D89" s="25">
        <v>272.10000000000002</v>
      </c>
      <c r="E89" s="25">
        <v>212.4</v>
      </c>
      <c r="F89" s="25">
        <v>0</v>
      </c>
      <c r="G89" s="25">
        <f t="shared" si="26"/>
        <v>31.183333333333334</v>
      </c>
      <c r="H89" s="25">
        <v>0</v>
      </c>
      <c r="I89" s="25">
        <f t="shared" si="27"/>
        <v>24.766666666666666</v>
      </c>
      <c r="J89" s="29">
        <f t="shared" si="36"/>
        <v>1</v>
      </c>
      <c r="K89" s="29">
        <f t="shared" si="37"/>
        <v>1</v>
      </c>
      <c r="L89" s="29">
        <f t="shared" si="38"/>
        <v>1</v>
      </c>
      <c r="M89" s="29">
        <f t="shared" ca="1" si="28"/>
        <v>1</v>
      </c>
      <c r="N89" s="9"/>
      <c r="O89" s="9"/>
      <c r="P89" s="7"/>
      <c r="Q89" s="7"/>
      <c r="T89" s="20">
        <v>0</v>
      </c>
      <c r="U89" s="31">
        <f t="shared" si="29"/>
        <v>-1450</v>
      </c>
      <c r="V89" s="27">
        <f t="shared" si="30"/>
        <v>-1450</v>
      </c>
      <c r="W89" s="27"/>
      <c r="X89" s="27">
        <f t="shared" si="31"/>
        <v>1593.9047419219471</v>
      </c>
      <c r="Y89" s="27">
        <f t="shared" si="32"/>
        <v>143.90474192194711</v>
      </c>
      <c r="Z89" s="27">
        <f t="shared" si="33"/>
        <v>144</v>
      </c>
      <c r="AA89" s="17">
        <f t="shared" si="34"/>
        <v>144</v>
      </c>
      <c r="AB89" s="24">
        <f t="shared" si="35"/>
        <v>1594</v>
      </c>
    </row>
    <row r="90" spans="1:28" ht="15" customHeight="1" x14ac:dyDescent="0.25">
      <c r="A90" s="28">
        <v>1194</v>
      </c>
      <c r="B90" s="28">
        <v>1450</v>
      </c>
      <c r="C90" s="25">
        <v>0</v>
      </c>
      <c r="D90" s="25">
        <v>272.07</v>
      </c>
      <c r="E90" s="25">
        <v>212.4</v>
      </c>
      <c r="F90" s="25">
        <v>0</v>
      </c>
      <c r="G90" s="25">
        <f t="shared" si="26"/>
        <v>28.557377049180328</v>
      </c>
      <c r="H90" s="25">
        <v>0</v>
      </c>
      <c r="I90" s="25">
        <f t="shared" si="27"/>
        <v>24.360655737704917</v>
      </c>
      <c r="J90" s="29">
        <f t="shared" si="36"/>
        <v>1</v>
      </c>
      <c r="K90" s="29">
        <f t="shared" si="37"/>
        <v>1</v>
      </c>
      <c r="L90" s="29">
        <f t="shared" si="38"/>
        <v>1</v>
      </c>
      <c r="M90" s="29">
        <f t="shared" ca="1" si="28"/>
        <v>1</v>
      </c>
      <c r="N90" s="9"/>
      <c r="O90" s="9"/>
      <c r="P90" s="7"/>
      <c r="Q90" s="7"/>
      <c r="T90" s="20">
        <v>0</v>
      </c>
      <c r="U90" s="31">
        <f t="shared" si="29"/>
        <v>-1450</v>
      </c>
      <c r="V90" s="27">
        <f t="shared" si="30"/>
        <v>-1450</v>
      </c>
      <c r="W90" s="27"/>
      <c r="X90" s="27">
        <f t="shared" si="31"/>
        <v>1593.9047419219471</v>
      </c>
      <c r="Y90" s="27">
        <f t="shared" si="32"/>
        <v>143.90474192194711</v>
      </c>
      <c r="Z90" s="27">
        <f t="shared" si="33"/>
        <v>144</v>
      </c>
      <c r="AA90" s="17">
        <f t="shared" si="34"/>
        <v>144</v>
      </c>
      <c r="AB90" s="24">
        <f t="shared" si="35"/>
        <v>1594</v>
      </c>
    </row>
    <row r="91" spans="1:28" ht="15" customHeight="1" x14ac:dyDescent="0.25">
      <c r="A91" s="28">
        <v>1323</v>
      </c>
      <c r="B91" s="28">
        <v>1450</v>
      </c>
      <c r="C91" s="25">
        <v>0</v>
      </c>
      <c r="D91" s="25">
        <v>272.06</v>
      </c>
      <c r="E91" s="25">
        <v>212.4</v>
      </c>
      <c r="F91" s="25">
        <v>0</v>
      </c>
      <c r="G91" s="25">
        <f t="shared" si="26"/>
        <v>26.016129032258064</v>
      </c>
      <c r="H91" s="25">
        <v>0</v>
      </c>
      <c r="I91" s="25">
        <f t="shared" si="27"/>
        <v>23.967741935483872</v>
      </c>
      <c r="J91" s="29">
        <f t="shared" si="36"/>
        <v>1</v>
      </c>
      <c r="K91" s="29">
        <f t="shared" si="37"/>
        <v>1</v>
      </c>
      <c r="L91" s="29">
        <f t="shared" si="38"/>
        <v>1</v>
      </c>
      <c r="M91" s="29">
        <f t="shared" ca="1" si="28"/>
        <v>1</v>
      </c>
      <c r="N91" s="9"/>
      <c r="O91" s="9"/>
      <c r="P91" s="7"/>
      <c r="Q91" s="7"/>
      <c r="T91" s="20">
        <v>0</v>
      </c>
      <c r="U91" s="31">
        <f t="shared" si="29"/>
        <v>-1450</v>
      </c>
      <c r="V91" s="27">
        <f t="shared" si="30"/>
        <v>-1450</v>
      </c>
      <c r="W91" s="27"/>
      <c r="X91" s="27">
        <f t="shared" si="31"/>
        <v>1593.9047419219471</v>
      </c>
      <c r="Y91" s="27">
        <f t="shared" si="32"/>
        <v>143.90474192194711</v>
      </c>
      <c r="Z91" s="27">
        <f t="shared" si="33"/>
        <v>144</v>
      </c>
      <c r="AA91" s="17">
        <f t="shared" si="34"/>
        <v>144</v>
      </c>
      <c r="AB91" s="24">
        <f t="shared" si="35"/>
        <v>1594</v>
      </c>
    </row>
    <row r="92" spans="1:28" ht="15" customHeight="1" x14ac:dyDescent="0.25">
      <c r="A92" s="28">
        <v>1454</v>
      </c>
      <c r="B92" s="28">
        <v>1450</v>
      </c>
      <c r="C92" s="25">
        <v>6.46</v>
      </c>
      <c r="D92" s="25">
        <v>272.06</v>
      </c>
      <c r="E92" s="25">
        <v>212.4</v>
      </c>
      <c r="F92" s="25">
        <v>0</v>
      </c>
      <c r="G92" s="25">
        <f t="shared" si="26"/>
        <v>23.523809523809526</v>
      </c>
      <c r="H92" s="25">
        <v>0</v>
      </c>
      <c r="I92" s="25">
        <f t="shared" si="27"/>
        <v>23.587301587301589</v>
      </c>
      <c r="J92" s="29">
        <f t="shared" si="36"/>
        <v>1</v>
      </c>
      <c r="K92" s="29">
        <f t="shared" si="37"/>
        <v>1</v>
      </c>
      <c r="L92" s="29">
        <f t="shared" si="38"/>
        <v>1</v>
      </c>
      <c r="M92" s="29">
        <f t="shared" ca="1" si="28"/>
        <v>0</v>
      </c>
      <c r="N92" s="9"/>
      <c r="O92" s="9"/>
      <c r="P92" s="7"/>
      <c r="Q92" s="7"/>
      <c r="T92" s="20">
        <v>0</v>
      </c>
      <c r="U92" s="31">
        <f t="shared" si="29"/>
        <v>-1450</v>
      </c>
      <c r="V92" s="27">
        <f t="shared" si="30"/>
        <v>-1450</v>
      </c>
      <c r="W92" s="27"/>
      <c r="X92" s="27">
        <f t="shared" si="31"/>
        <v>1593.9047419219471</v>
      </c>
      <c r="Y92" s="27">
        <f t="shared" si="32"/>
        <v>143.90474192194711</v>
      </c>
      <c r="Z92" s="27">
        <f t="shared" si="33"/>
        <v>144</v>
      </c>
      <c r="AA92" s="17">
        <f t="shared" si="34"/>
        <v>144</v>
      </c>
      <c r="AB92" s="24">
        <f t="shared" si="35"/>
        <v>1594</v>
      </c>
    </row>
    <row r="93" spans="1:28" ht="15" customHeight="1" x14ac:dyDescent="0.25">
      <c r="A93" s="28">
        <v>1616</v>
      </c>
      <c r="B93" s="28">
        <v>1450</v>
      </c>
      <c r="C93" s="25">
        <v>7.18</v>
      </c>
      <c r="D93" s="25">
        <v>272.08</v>
      </c>
      <c r="E93" s="25">
        <v>212.4</v>
      </c>
      <c r="F93" s="25">
        <v>0</v>
      </c>
      <c r="G93" s="25">
        <f t="shared" si="26"/>
        <v>20.625</v>
      </c>
      <c r="H93" s="25">
        <v>0</v>
      </c>
      <c r="I93" s="25">
        <f t="shared" si="27"/>
        <v>23.21875</v>
      </c>
      <c r="J93" s="29">
        <f t="shared" si="36"/>
        <v>1</v>
      </c>
      <c r="K93" s="29">
        <f t="shared" si="37"/>
        <v>1</v>
      </c>
      <c r="L93" s="29">
        <f t="shared" si="38"/>
        <v>1</v>
      </c>
      <c r="M93" s="29">
        <f t="shared" ca="1" si="28"/>
        <v>1</v>
      </c>
      <c r="N93" s="9"/>
      <c r="O93" s="9"/>
      <c r="P93" s="7"/>
      <c r="Q93" s="7"/>
      <c r="T93" s="20">
        <v>0</v>
      </c>
      <c r="U93" s="31">
        <f t="shared" si="29"/>
        <v>-1450</v>
      </c>
      <c r="V93" s="27">
        <f t="shared" si="30"/>
        <v>-1450</v>
      </c>
      <c r="W93" s="27"/>
      <c r="X93" s="27">
        <f t="shared" si="31"/>
        <v>1593.9047419219471</v>
      </c>
      <c r="Y93" s="27">
        <f t="shared" si="32"/>
        <v>143.90474192194711</v>
      </c>
      <c r="Z93" s="27">
        <f t="shared" si="33"/>
        <v>144</v>
      </c>
      <c r="AA93" s="17">
        <f t="shared" si="34"/>
        <v>144</v>
      </c>
      <c r="AB93" s="24">
        <f t="shared" si="35"/>
        <v>1594</v>
      </c>
    </row>
    <row r="94" spans="1:28" ht="15" customHeight="1" x14ac:dyDescent="0.25">
      <c r="A94" s="28">
        <v>1778</v>
      </c>
      <c r="B94" s="28">
        <v>1450</v>
      </c>
      <c r="C94" s="25">
        <v>7.9</v>
      </c>
      <c r="D94" s="25">
        <v>272.11</v>
      </c>
      <c r="E94" s="25">
        <v>212.4</v>
      </c>
      <c r="F94" s="25">
        <v>0</v>
      </c>
      <c r="G94" s="25">
        <f t="shared" ref="G94:G125" si="39">($A$29-A94)/(ROW(A94)-ROW($A$29))</f>
        <v>17.815384615384616</v>
      </c>
      <c r="H94" s="25">
        <v>0</v>
      </c>
      <c r="I94" s="25">
        <f t="shared" ref="I94:I125" si="40">($A$29-B94)/(ROW(B94)-ROW($A$29))</f>
        <v>22.861538461538462</v>
      </c>
      <c r="J94" s="29">
        <f t="shared" si="36"/>
        <v>1</v>
      </c>
      <c r="K94" s="29">
        <f t="shared" si="37"/>
        <v>1</v>
      </c>
      <c r="L94" s="29">
        <f t="shared" si="38"/>
        <v>1</v>
      </c>
      <c r="M94" s="29">
        <f t="shared" ca="1" si="28"/>
        <v>1</v>
      </c>
      <c r="N94" s="9"/>
      <c r="O94" s="9"/>
      <c r="P94" s="7"/>
      <c r="Q94" s="7"/>
      <c r="T94" s="20">
        <v>0</v>
      </c>
      <c r="U94" s="31">
        <f t="shared" si="29"/>
        <v>-1450</v>
      </c>
      <c r="V94" s="27">
        <f t="shared" si="30"/>
        <v>-1450</v>
      </c>
      <c r="W94" s="27"/>
      <c r="X94" s="27">
        <f t="shared" si="31"/>
        <v>1593.9047419219471</v>
      </c>
      <c r="Y94" s="27">
        <f t="shared" si="32"/>
        <v>143.90474192194711</v>
      </c>
      <c r="Z94" s="27">
        <f t="shared" si="33"/>
        <v>144</v>
      </c>
      <c r="AA94" s="17">
        <f t="shared" si="34"/>
        <v>144</v>
      </c>
      <c r="AB94" s="24">
        <f t="shared" si="35"/>
        <v>1594</v>
      </c>
    </row>
    <row r="95" spans="1:28" ht="15" customHeight="1" x14ac:dyDescent="0.25">
      <c r="A95" s="28">
        <v>1940</v>
      </c>
      <c r="B95" s="28">
        <v>1450</v>
      </c>
      <c r="C95" s="25">
        <v>8.6199999999999992</v>
      </c>
      <c r="D95" s="25">
        <v>272.16000000000003</v>
      </c>
      <c r="E95" s="25">
        <v>212.4</v>
      </c>
      <c r="F95" s="25">
        <v>0</v>
      </c>
      <c r="G95" s="25">
        <f t="shared" si="39"/>
        <v>15.090909090909092</v>
      </c>
      <c r="H95" s="25">
        <v>0</v>
      </c>
      <c r="I95" s="25">
        <f t="shared" si="40"/>
        <v>22.515151515151516</v>
      </c>
      <c r="J95" s="29">
        <f t="shared" si="36"/>
        <v>1</v>
      </c>
      <c r="K95" s="29">
        <f t="shared" si="37"/>
        <v>1</v>
      </c>
      <c r="L95" s="29">
        <f t="shared" si="38"/>
        <v>1</v>
      </c>
      <c r="M95" s="29">
        <f t="shared" ca="1" si="28"/>
        <v>0</v>
      </c>
      <c r="N95" s="9"/>
      <c r="O95" s="9"/>
      <c r="P95" s="7"/>
      <c r="Q95" s="7"/>
      <c r="T95" s="20">
        <v>0</v>
      </c>
      <c r="U95" s="31">
        <f t="shared" si="29"/>
        <v>-1450</v>
      </c>
      <c r="V95" s="27">
        <f t="shared" si="30"/>
        <v>-1450</v>
      </c>
      <c r="W95" s="27"/>
      <c r="X95" s="27">
        <f t="shared" si="31"/>
        <v>1593.9047419219471</v>
      </c>
      <c r="Y95" s="27">
        <f t="shared" si="32"/>
        <v>143.90474192194711</v>
      </c>
      <c r="Z95" s="27">
        <f t="shared" si="33"/>
        <v>144</v>
      </c>
      <c r="AA95" s="17">
        <f t="shared" si="34"/>
        <v>144</v>
      </c>
      <c r="AB95" s="24">
        <f t="shared" si="35"/>
        <v>1594</v>
      </c>
    </row>
    <row r="96" spans="1:28" ht="15" customHeight="1" x14ac:dyDescent="0.25">
      <c r="A96" s="28">
        <v>2253</v>
      </c>
      <c r="B96" s="28">
        <v>1450</v>
      </c>
      <c r="C96" s="25">
        <v>10.01</v>
      </c>
      <c r="D96" s="25">
        <v>272.24</v>
      </c>
      <c r="E96" s="25">
        <v>212.4</v>
      </c>
      <c r="F96" s="25">
        <v>0</v>
      </c>
      <c r="G96" s="25">
        <f t="shared" si="39"/>
        <v>10.194029850746269</v>
      </c>
      <c r="H96" s="25">
        <v>0</v>
      </c>
      <c r="I96" s="25">
        <f t="shared" si="40"/>
        <v>22.17910447761194</v>
      </c>
      <c r="J96" s="29">
        <f t="shared" si="36"/>
        <v>1</v>
      </c>
      <c r="K96" s="29">
        <f t="shared" si="37"/>
        <v>1</v>
      </c>
      <c r="L96" s="29">
        <f t="shared" si="38"/>
        <v>1</v>
      </c>
      <c r="M96" s="29">
        <f t="shared" ca="1" si="28"/>
        <v>0</v>
      </c>
      <c r="N96" s="9"/>
      <c r="O96" s="9"/>
      <c r="P96" s="7"/>
      <c r="Q96" s="7"/>
      <c r="T96" s="20">
        <v>0</v>
      </c>
      <c r="U96" s="31">
        <f t="shared" si="29"/>
        <v>-1450</v>
      </c>
      <c r="V96" s="27">
        <f t="shared" si="30"/>
        <v>-1450</v>
      </c>
      <c r="W96" s="27"/>
      <c r="X96" s="27">
        <f t="shared" si="31"/>
        <v>1593.9047419219471</v>
      </c>
      <c r="Y96" s="27">
        <f t="shared" si="32"/>
        <v>143.90474192194711</v>
      </c>
      <c r="Z96" s="27">
        <f t="shared" si="33"/>
        <v>144</v>
      </c>
      <c r="AA96" s="17">
        <f t="shared" si="34"/>
        <v>144</v>
      </c>
      <c r="AB96" s="24">
        <f t="shared" si="35"/>
        <v>1594</v>
      </c>
    </row>
    <row r="97" spans="1:28" ht="15" customHeight="1" x14ac:dyDescent="0.25">
      <c r="A97" s="28">
        <v>2566</v>
      </c>
      <c r="B97" s="28">
        <v>1974</v>
      </c>
      <c r="C97" s="25">
        <v>11.41</v>
      </c>
      <c r="D97" s="25">
        <v>272.3</v>
      </c>
      <c r="E97" s="25">
        <v>212.53</v>
      </c>
      <c r="F97" s="25">
        <v>0</v>
      </c>
      <c r="G97" s="25">
        <f t="shared" si="39"/>
        <v>5.4411764705882355</v>
      </c>
      <c r="H97" s="25">
        <v>0</v>
      </c>
      <c r="I97" s="25">
        <f t="shared" si="40"/>
        <v>14.147058823529411</v>
      </c>
      <c r="J97" s="29">
        <f t="shared" si="36"/>
        <v>0</v>
      </c>
      <c r="K97" s="29">
        <f t="shared" si="37"/>
        <v>1</v>
      </c>
      <c r="L97" s="29">
        <f t="shared" si="38"/>
        <v>1</v>
      </c>
      <c r="M97" s="29">
        <f t="shared" ca="1" si="28"/>
        <v>1</v>
      </c>
      <c r="N97" s="9"/>
      <c r="O97" s="9"/>
      <c r="P97" s="7"/>
      <c r="Q97" s="7"/>
      <c r="T97" s="20">
        <v>0</v>
      </c>
      <c r="U97" s="31">
        <f t="shared" si="29"/>
        <v>-1974</v>
      </c>
      <c r="V97" s="27">
        <f t="shared" si="30"/>
        <v>-1974</v>
      </c>
      <c r="W97" s="27"/>
      <c r="X97" s="27">
        <f t="shared" si="31"/>
        <v>2169.9089383130508</v>
      </c>
      <c r="Y97" s="27">
        <f t="shared" si="32"/>
        <v>195.90893831305084</v>
      </c>
      <c r="Z97" s="27">
        <f t="shared" si="33"/>
        <v>196</v>
      </c>
      <c r="AA97" s="17">
        <f t="shared" si="34"/>
        <v>196</v>
      </c>
      <c r="AB97" s="24">
        <f t="shared" si="35"/>
        <v>2170</v>
      </c>
    </row>
    <row r="98" spans="1:28" ht="15" customHeight="1" x14ac:dyDescent="0.25">
      <c r="A98" s="28">
        <v>2880</v>
      </c>
      <c r="B98" s="28">
        <v>2880</v>
      </c>
      <c r="C98" s="25">
        <v>12.8</v>
      </c>
      <c r="D98" s="25">
        <v>272.3</v>
      </c>
      <c r="E98" s="25">
        <v>212.68</v>
      </c>
      <c r="F98" s="25">
        <v>0</v>
      </c>
      <c r="G98" s="25">
        <f t="shared" si="39"/>
        <v>0.81159420289855078</v>
      </c>
      <c r="H98" s="25">
        <v>0</v>
      </c>
      <c r="I98" s="25">
        <f t="shared" si="40"/>
        <v>0.81159420289855078</v>
      </c>
      <c r="J98" s="29">
        <f t="shared" si="36"/>
        <v>0</v>
      </c>
      <c r="K98" s="29">
        <f t="shared" si="37"/>
        <v>1</v>
      </c>
      <c r="L98" s="29">
        <f t="shared" si="38"/>
        <v>1</v>
      </c>
      <c r="M98" s="29">
        <f t="shared" ref="M98:M129" ca="1" si="41">IF(RAND()&lt;0.5,0,1)</f>
        <v>0</v>
      </c>
      <c r="N98" s="9"/>
      <c r="O98" s="9"/>
      <c r="P98" s="7"/>
      <c r="Q98" s="7"/>
      <c r="T98" s="20">
        <v>0</v>
      </c>
      <c r="U98" s="31">
        <f t="shared" ref="U98:U129" si="42">T98-B98</f>
        <v>-2880</v>
      </c>
      <c r="V98" s="27">
        <f t="shared" ref="V98:V129" si="43">ROUND(U98,0)</f>
        <v>-2880</v>
      </c>
      <c r="W98" s="27"/>
      <c r="X98" s="27">
        <f t="shared" ref="X98:X129" si="44">B98/$W$2*$W$3</f>
        <v>3165.8245908518675</v>
      </c>
      <c r="Y98" s="27">
        <f t="shared" ref="Y98:Y129" si="45">X98-B98</f>
        <v>285.82459085186747</v>
      </c>
      <c r="Z98" s="27">
        <f t="shared" ref="Z98:Z129" si="46">ROUND(Y98,0)</f>
        <v>286</v>
      </c>
      <c r="AA98" s="17">
        <f t="shared" ref="AA98:AA129" si="47">IF(V98&gt;=0,V98,Z98)</f>
        <v>286</v>
      </c>
      <c r="AB98" s="24">
        <f t="shared" ref="AB98:AB129" si="48">B98+AA98</f>
        <v>3166</v>
      </c>
    </row>
    <row r="99" spans="1:28" ht="15" customHeight="1" x14ac:dyDescent="0.25">
      <c r="A99" s="28">
        <v>2841</v>
      </c>
      <c r="B99" s="28">
        <v>2841</v>
      </c>
      <c r="C99" s="25">
        <v>12.63</v>
      </c>
      <c r="D99" s="25">
        <v>272.3</v>
      </c>
      <c r="E99" s="25">
        <v>212.67</v>
      </c>
      <c r="F99" s="25">
        <v>0</v>
      </c>
      <c r="G99" s="25">
        <f t="shared" si="39"/>
        <v>1.3571428571428572</v>
      </c>
      <c r="H99" s="25">
        <v>0</v>
      </c>
      <c r="I99" s="25">
        <f t="shared" si="40"/>
        <v>1.3571428571428572</v>
      </c>
      <c r="J99" s="29">
        <f t="shared" ref="J99:J130" si="49">IF(ABS(B99-B98)&lt;=50,1,0)</f>
        <v>1</v>
      </c>
      <c r="K99" s="29">
        <f t="shared" ref="K99:K130" si="50">IF(ABS((B99-B98))&lt;=50,1,IF((B99-B98)*(1)&gt;=0,1,-1))</f>
        <v>1</v>
      </c>
      <c r="L99" s="29">
        <f t="shared" si="38"/>
        <v>1</v>
      </c>
      <c r="M99" s="29">
        <f t="shared" ca="1" si="41"/>
        <v>1</v>
      </c>
      <c r="N99" s="9"/>
      <c r="O99" s="9"/>
      <c r="P99" s="7"/>
      <c r="Q99" s="7"/>
      <c r="T99" s="20">
        <v>0</v>
      </c>
      <c r="U99" s="31">
        <f t="shared" si="42"/>
        <v>-2841</v>
      </c>
      <c r="V99" s="27">
        <f t="shared" si="43"/>
        <v>-2841</v>
      </c>
      <c r="W99" s="27"/>
      <c r="X99" s="27">
        <f t="shared" si="44"/>
        <v>3122.9540495174151</v>
      </c>
      <c r="Y99" s="27">
        <f t="shared" si="45"/>
        <v>281.95404951741511</v>
      </c>
      <c r="Z99" s="27">
        <f t="shared" si="46"/>
        <v>282</v>
      </c>
      <c r="AA99" s="17">
        <f t="shared" si="47"/>
        <v>282</v>
      </c>
      <c r="AB99" s="24">
        <f t="shared" si="48"/>
        <v>3123</v>
      </c>
    </row>
    <row r="100" spans="1:28" ht="15" customHeight="1" x14ac:dyDescent="0.25">
      <c r="A100" s="28">
        <v>2802</v>
      </c>
      <c r="B100" s="28">
        <v>2802</v>
      </c>
      <c r="C100" s="25">
        <v>12.45</v>
      </c>
      <c r="D100" s="25">
        <v>272.3</v>
      </c>
      <c r="E100" s="25">
        <v>212.67</v>
      </c>
      <c r="F100" s="25">
        <v>0</v>
      </c>
      <c r="G100" s="25">
        <f t="shared" si="39"/>
        <v>1.8873239436619718</v>
      </c>
      <c r="H100" s="25">
        <v>0</v>
      </c>
      <c r="I100" s="25">
        <f t="shared" si="40"/>
        <v>1.8873239436619718</v>
      </c>
      <c r="J100" s="29">
        <f t="shared" si="49"/>
        <v>1</v>
      </c>
      <c r="K100" s="29">
        <f t="shared" si="50"/>
        <v>1</v>
      </c>
      <c r="L100" s="29">
        <f t="shared" si="38"/>
        <v>1</v>
      </c>
      <c r="M100" s="29">
        <f t="shared" ca="1" si="41"/>
        <v>1</v>
      </c>
      <c r="N100" s="9"/>
      <c r="O100" s="9"/>
      <c r="P100" s="7"/>
      <c r="Q100" s="7"/>
      <c r="T100" s="20">
        <v>0</v>
      </c>
      <c r="U100" s="31">
        <f t="shared" si="42"/>
        <v>-2802</v>
      </c>
      <c r="V100" s="27">
        <f t="shared" si="43"/>
        <v>-2802</v>
      </c>
      <c r="W100" s="27"/>
      <c r="X100" s="27">
        <f t="shared" si="44"/>
        <v>3080.0835081829628</v>
      </c>
      <c r="Y100" s="27">
        <f t="shared" si="45"/>
        <v>278.08350818296276</v>
      </c>
      <c r="Z100" s="27">
        <f t="shared" si="46"/>
        <v>278</v>
      </c>
      <c r="AA100" s="17">
        <f t="shared" si="47"/>
        <v>278</v>
      </c>
      <c r="AB100" s="24">
        <f t="shared" si="48"/>
        <v>3080</v>
      </c>
    </row>
    <row r="101" spans="1:28" ht="15" customHeight="1" x14ac:dyDescent="0.25">
      <c r="A101" s="28">
        <v>2764</v>
      </c>
      <c r="B101" s="28">
        <v>2764</v>
      </c>
      <c r="C101" s="25">
        <v>12.28</v>
      </c>
      <c r="D101" s="25">
        <v>272.3</v>
      </c>
      <c r="E101" s="25">
        <v>212.66</v>
      </c>
      <c r="F101" s="25">
        <v>0</v>
      </c>
      <c r="G101" s="25">
        <f t="shared" si="39"/>
        <v>2.3888888888888888</v>
      </c>
      <c r="H101" s="25">
        <v>0</v>
      </c>
      <c r="I101" s="25">
        <f t="shared" si="40"/>
        <v>2.3888888888888888</v>
      </c>
      <c r="J101" s="29">
        <f t="shared" si="49"/>
        <v>1</v>
      </c>
      <c r="K101" s="29">
        <f t="shared" si="50"/>
        <v>1</v>
      </c>
      <c r="L101" s="29">
        <f t="shared" si="38"/>
        <v>1</v>
      </c>
      <c r="M101" s="29">
        <f t="shared" ca="1" si="41"/>
        <v>0</v>
      </c>
      <c r="N101" s="9"/>
      <c r="O101" s="9"/>
      <c r="P101" s="7"/>
      <c r="Q101" s="7"/>
      <c r="T101" s="20">
        <v>0</v>
      </c>
      <c r="U101" s="31">
        <f t="shared" si="42"/>
        <v>-2764</v>
      </c>
      <c r="V101" s="27">
        <f t="shared" si="43"/>
        <v>-2764</v>
      </c>
      <c r="W101" s="27"/>
      <c r="X101" s="27">
        <f t="shared" si="44"/>
        <v>3038.312211498112</v>
      </c>
      <c r="Y101" s="27">
        <f t="shared" si="45"/>
        <v>274.31221149811199</v>
      </c>
      <c r="Z101" s="27">
        <f t="shared" si="46"/>
        <v>274</v>
      </c>
      <c r="AA101" s="17">
        <f t="shared" si="47"/>
        <v>274</v>
      </c>
      <c r="AB101" s="24">
        <f t="shared" si="48"/>
        <v>3038</v>
      </c>
    </row>
    <row r="102" spans="1:28" ht="15" customHeight="1" x14ac:dyDescent="0.25">
      <c r="A102" s="28">
        <v>2816</v>
      </c>
      <c r="B102" s="28">
        <v>2816</v>
      </c>
      <c r="C102" s="25">
        <v>12.51</v>
      </c>
      <c r="D102" s="25">
        <v>272.3</v>
      </c>
      <c r="E102" s="25">
        <v>212.67</v>
      </c>
      <c r="F102" s="25">
        <v>0</v>
      </c>
      <c r="G102" s="25">
        <f t="shared" si="39"/>
        <v>1.6438356164383561</v>
      </c>
      <c r="H102" s="25">
        <v>0</v>
      </c>
      <c r="I102" s="25">
        <f t="shared" si="40"/>
        <v>1.6438356164383561</v>
      </c>
      <c r="J102" s="29">
        <f t="shared" si="49"/>
        <v>0</v>
      </c>
      <c r="K102" s="29">
        <f t="shared" si="50"/>
        <v>1</v>
      </c>
      <c r="L102" s="29">
        <f t="shared" si="38"/>
        <v>1</v>
      </c>
      <c r="M102" s="29">
        <f t="shared" ca="1" si="41"/>
        <v>0</v>
      </c>
      <c r="N102" s="9"/>
      <c r="O102" s="9"/>
      <c r="P102" s="7"/>
      <c r="Q102" s="7"/>
      <c r="T102" s="20">
        <v>0</v>
      </c>
      <c r="U102" s="31">
        <f t="shared" si="42"/>
        <v>-2816</v>
      </c>
      <c r="V102" s="27">
        <f t="shared" si="43"/>
        <v>-2816</v>
      </c>
      <c r="W102" s="27"/>
      <c r="X102" s="27">
        <f t="shared" si="44"/>
        <v>3095.4729332773818</v>
      </c>
      <c r="Y102" s="27">
        <f t="shared" si="45"/>
        <v>279.4729332773818</v>
      </c>
      <c r="Z102" s="27">
        <f t="shared" si="46"/>
        <v>279</v>
      </c>
      <c r="AA102" s="17">
        <f t="shared" si="47"/>
        <v>279</v>
      </c>
      <c r="AB102" s="24">
        <f t="shared" si="48"/>
        <v>3095</v>
      </c>
    </row>
    <row r="103" spans="1:28" ht="15" customHeight="1" x14ac:dyDescent="0.25">
      <c r="A103" s="28">
        <v>2868</v>
      </c>
      <c r="B103" s="28">
        <v>2868</v>
      </c>
      <c r="C103" s="25">
        <v>12.75</v>
      </c>
      <c r="D103" s="25">
        <v>272.3</v>
      </c>
      <c r="E103" s="25">
        <v>212.68</v>
      </c>
      <c r="F103" s="25">
        <v>0</v>
      </c>
      <c r="G103" s="25">
        <f t="shared" si="39"/>
        <v>0.91891891891891897</v>
      </c>
      <c r="H103" s="25">
        <v>0</v>
      </c>
      <c r="I103" s="25">
        <f t="shared" si="40"/>
        <v>0.91891891891891897</v>
      </c>
      <c r="J103" s="29">
        <f t="shared" si="49"/>
        <v>0</v>
      </c>
      <c r="K103" s="29">
        <f t="shared" si="50"/>
        <v>1</v>
      </c>
      <c r="L103" s="29">
        <f t="shared" ref="L103:L134" si="51">IF(OR(COUNTIF(K99:K103,1)=5,COUNTIF(K99:K103,-1)=5),1,0)</f>
        <v>1</v>
      </c>
      <c r="M103" s="29">
        <f t="shared" ca="1" si="41"/>
        <v>0</v>
      </c>
      <c r="N103" s="9"/>
      <c r="O103" s="9"/>
      <c r="P103" s="7"/>
      <c r="Q103" s="7"/>
      <c r="T103" s="20">
        <v>0</v>
      </c>
      <c r="U103" s="31">
        <f t="shared" si="42"/>
        <v>-2868</v>
      </c>
      <c r="V103" s="27">
        <f t="shared" si="43"/>
        <v>-2868</v>
      </c>
      <c r="W103" s="27"/>
      <c r="X103" s="27">
        <f t="shared" si="44"/>
        <v>3152.6336550566516</v>
      </c>
      <c r="Y103" s="27">
        <f t="shared" si="45"/>
        <v>284.63365505665161</v>
      </c>
      <c r="Z103" s="27">
        <f t="shared" si="46"/>
        <v>285</v>
      </c>
      <c r="AA103" s="17">
        <f t="shared" si="47"/>
        <v>285</v>
      </c>
      <c r="AB103" s="24">
        <f t="shared" si="48"/>
        <v>3153</v>
      </c>
    </row>
    <row r="104" spans="1:28" ht="15" customHeight="1" x14ac:dyDescent="0.25">
      <c r="A104" s="42">
        <v>2920</v>
      </c>
      <c r="B104" s="28">
        <v>2920</v>
      </c>
      <c r="C104" s="25">
        <v>12.98</v>
      </c>
      <c r="D104" s="25">
        <v>272.3</v>
      </c>
      <c r="E104" s="25">
        <v>212.69</v>
      </c>
      <c r="F104" s="25">
        <v>0</v>
      </c>
      <c r="G104" s="25">
        <f t="shared" si="39"/>
        <v>0.21333333333333335</v>
      </c>
      <c r="H104" s="25">
        <v>0</v>
      </c>
      <c r="I104" s="25">
        <f t="shared" si="40"/>
        <v>0.21333333333333335</v>
      </c>
      <c r="J104" s="29">
        <f t="shared" si="49"/>
        <v>0</v>
      </c>
      <c r="K104" s="29">
        <f t="shared" si="50"/>
        <v>1</v>
      </c>
      <c r="L104" s="29">
        <f t="shared" si="51"/>
        <v>1</v>
      </c>
      <c r="M104" s="29">
        <f t="shared" ca="1" si="41"/>
        <v>0</v>
      </c>
      <c r="N104" s="9"/>
      <c r="O104" s="9"/>
      <c r="P104" s="7"/>
      <c r="Q104" s="7"/>
      <c r="T104" s="20">
        <v>0</v>
      </c>
      <c r="U104" s="31">
        <f t="shared" si="42"/>
        <v>-2920</v>
      </c>
      <c r="V104" s="27">
        <f t="shared" si="43"/>
        <v>-2920</v>
      </c>
      <c r="W104" s="27"/>
      <c r="X104" s="27">
        <f t="shared" si="44"/>
        <v>3209.7943768359214</v>
      </c>
      <c r="Y104" s="27">
        <f t="shared" si="45"/>
        <v>289.79437683592141</v>
      </c>
      <c r="Z104" s="27">
        <f t="shared" si="46"/>
        <v>290</v>
      </c>
      <c r="AA104" s="17">
        <f t="shared" si="47"/>
        <v>290</v>
      </c>
      <c r="AB104" s="24">
        <f t="shared" si="48"/>
        <v>3210</v>
      </c>
    </row>
    <row r="105" spans="1:28" ht="15" customHeight="1" x14ac:dyDescent="0.25">
      <c r="A105" s="28">
        <v>2816</v>
      </c>
      <c r="B105" s="28">
        <v>2816</v>
      </c>
      <c r="C105" s="25">
        <v>12.51</v>
      </c>
      <c r="D105" s="25">
        <v>272.3</v>
      </c>
      <c r="E105" s="25">
        <v>212.67</v>
      </c>
      <c r="F105" s="25">
        <v>0</v>
      </c>
      <c r="G105" s="25">
        <f t="shared" si="39"/>
        <v>1.5789473684210527</v>
      </c>
      <c r="H105" s="25">
        <v>0</v>
      </c>
      <c r="I105" s="25">
        <f t="shared" si="40"/>
        <v>1.5789473684210527</v>
      </c>
      <c r="J105" s="29">
        <f t="shared" si="49"/>
        <v>0</v>
      </c>
      <c r="K105" s="29">
        <f t="shared" si="50"/>
        <v>-1</v>
      </c>
      <c r="L105" s="29">
        <f t="shared" si="51"/>
        <v>0</v>
      </c>
      <c r="M105" s="29">
        <f t="shared" ca="1" si="41"/>
        <v>1</v>
      </c>
      <c r="N105" s="9"/>
      <c r="O105" s="9"/>
      <c r="P105" s="7"/>
      <c r="Q105" s="7"/>
      <c r="T105" s="20">
        <v>0</v>
      </c>
      <c r="U105" s="31">
        <f t="shared" si="42"/>
        <v>-2816</v>
      </c>
      <c r="V105" s="27">
        <f t="shared" si="43"/>
        <v>-2816</v>
      </c>
      <c r="W105" s="27"/>
      <c r="X105" s="27">
        <f t="shared" si="44"/>
        <v>3095.4729332773818</v>
      </c>
      <c r="Y105" s="27">
        <f t="shared" si="45"/>
        <v>279.4729332773818</v>
      </c>
      <c r="Z105" s="27">
        <f t="shared" si="46"/>
        <v>279</v>
      </c>
      <c r="AA105" s="17">
        <f t="shared" si="47"/>
        <v>279</v>
      </c>
      <c r="AB105" s="24">
        <f t="shared" si="48"/>
        <v>3095</v>
      </c>
    </row>
    <row r="106" spans="1:28" ht="15" customHeight="1" x14ac:dyDescent="0.25">
      <c r="A106" s="28">
        <v>2712</v>
      </c>
      <c r="B106" s="28">
        <v>2712</v>
      </c>
      <c r="C106" s="25">
        <v>12.05</v>
      </c>
      <c r="D106" s="25">
        <v>272.3</v>
      </c>
      <c r="E106" s="25">
        <v>212.65</v>
      </c>
      <c r="F106" s="25">
        <v>0</v>
      </c>
      <c r="G106" s="25">
        <f t="shared" si="39"/>
        <v>2.9090909090909092</v>
      </c>
      <c r="H106" s="25">
        <v>0</v>
      </c>
      <c r="I106" s="25">
        <f t="shared" si="40"/>
        <v>2.9090909090909092</v>
      </c>
      <c r="J106" s="29">
        <f t="shared" si="49"/>
        <v>0</v>
      </c>
      <c r="K106" s="29">
        <f t="shared" si="50"/>
        <v>-1</v>
      </c>
      <c r="L106" s="29">
        <f t="shared" si="51"/>
        <v>0</v>
      </c>
      <c r="M106" s="29">
        <f t="shared" ca="1" si="41"/>
        <v>0</v>
      </c>
      <c r="N106" s="9"/>
      <c r="O106" s="9"/>
      <c r="P106" s="7"/>
      <c r="Q106" s="7"/>
      <c r="T106" s="20">
        <v>0</v>
      </c>
      <c r="U106" s="31">
        <f t="shared" si="42"/>
        <v>-2712</v>
      </c>
      <c r="V106" s="27">
        <f t="shared" si="43"/>
        <v>-2712</v>
      </c>
      <c r="W106" s="27"/>
      <c r="X106" s="27">
        <f t="shared" si="44"/>
        <v>2981.1514897188422</v>
      </c>
      <c r="Y106" s="27">
        <f t="shared" si="45"/>
        <v>269.15148971884219</v>
      </c>
      <c r="Z106" s="27">
        <f t="shared" si="46"/>
        <v>269</v>
      </c>
      <c r="AA106" s="17">
        <f t="shared" si="47"/>
        <v>269</v>
      </c>
      <c r="AB106" s="24">
        <f t="shared" si="48"/>
        <v>2981</v>
      </c>
    </row>
    <row r="107" spans="1:28" ht="15" customHeight="1" x14ac:dyDescent="0.25">
      <c r="A107" s="28">
        <v>2608</v>
      </c>
      <c r="B107" s="28">
        <v>2608</v>
      </c>
      <c r="C107" s="25">
        <v>11.59</v>
      </c>
      <c r="D107" s="25">
        <v>272.3</v>
      </c>
      <c r="E107" s="25">
        <v>212.64</v>
      </c>
      <c r="F107" s="25">
        <v>0</v>
      </c>
      <c r="G107" s="25">
        <f t="shared" si="39"/>
        <v>4.2051282051282053</v>
      </c>
      <c r="H107" s="25">
        <v>0</v>
      </c>
      <c r="I107" s="25">
        <f t="shared" si="40"/>
        <v>4.2051282051282053</v>
      </c>
      <c r="J107" s="29">
        <f t="shared" si="49"/>
        <v>0</v>
      </c>
      <c r="K107" s="29">
        <f t="shared" si="50"/>
        <v>-1</v>
      </c>
      <c r="L107" s="29">
        <f t="shared" si="51"/>
        <v>0</v>
      </c>
      <c r="M107" s="29">
        <f t="shared" ca="1" si="41"/>
        <v>1</v>
      </c>
      <c r="N107" s="9"/>
      <c r="O107" s="9"/>
      <c r="P107" s="7"/>
      <c r="Q107" s="7"/>
      <c r="T107" s="20">
        <v>0</v>
      </c>
      <c r="U107" s="31">
        <f t="shared" si="42"/>
        <v>-2608</v>
      </c>
      <c r="V107" s="27">
        <f t="shared" si="43"/>
        <v>-2608</v>
      </c>
      <c r="W107" s="27"/>
      <c r="X107" s="27">
        <f t="shared" si="44"/>
        <v>2866.8300461603021</v>
      </c>
      <c r="Y107" s="27">
        <f t="shared" si="45"/>
        <v>258.83004616030212</v>
      </c>
      <c r="Z107" s="27">
        <f t="shared" si="46"/>
        <v>259</v>
      </c>
      <c r="AA107" s="17">
        <f t="shared" si="47"/>
        <v>259</v>
      </c>
      <c r="AB107" s="24">
        <f t="shared" si="48"/>
        <v>2867</v>
      </c>
    </row>
    <row r="108" spans="1:28" ht="15" customHeight="1" x14ac:dyDescent="0.25">
      <c r="A108" s="28">
        <v>2596</v>
      </c>
      <c r="B108" s="28">
        <v>2596</v>
      </c>
      <c r="C108" s="25">
        <v>11.54</v>
      </c>
      <c r="D108" s="25">
        <v>272.3</v>
      </c>
      <c r="E108" s="25">
        <v>212.63</v>
      </c>
      <c r="F108" s="25">
        <v>0</v>
      </c>
      <c r="G108" s="25">
        <f t="shared" si="39"/>
        <v>4.3037974683544302</v>
      </c>
      <c r="H108" s="25">
        <v>0</v>
      </c>
      <c r="I108" s="25">
        <f t="shared" si="40"/>
        <v>4.3037974683544302</v>
      </c>
      <c r="J108" s="29">
        <f t="shared" si="49"/>
        <v>1</v>
      </c>
      <c r="K108" s="29">
        <f t="shared" si="50"/>
        <v>1</v>
      </c>
      <c r="L108" s="29">
        <f t="shared" si="51"/>
        <v>0</v>
      </c>
      <c r="M108" s="29">
        <f t="shared" ca="1" si="41"/>
        <v>0</v>
      </c>
      <c r="N108" s="9"/>
      <c r="O108" s="9"/>
      <c r="P108" s="7"/>
      <c r="Q108" s="7"/>
      <c r="T108" s="20">
        <v>0</v>
      </c>
      <c r="U108" s="31">
        <f t="shared" si="42"/>
        <v>-2596</v>
      </c>
      <c r="V108" s="27">
        <f t="shared" si="43"/>
        <v>-2596</v>
      </c>
      <c r="W108" s="27"/>
      <c r="X108" s="27">
        <f t="shared" si="44"/>
        <v>2853.6391103650858</v>
      </c>
      <c r="Y108" s="27">
        <f t="shared" si="45"/>
        <v>257.6391103650858</v>
      </c>
      <c r="Z108" s="27">
        <f t="shared" si="46"/>
        <v>258</v>
      </c>
      <c r="AA108" s="17">
        <f t="shared" si="47"/>
        <v>258</v>
      </c>
      <c r="AB108" s="24">
        <f t="shared" si="48"/>
        <v>2854</v>
      </c>
    </row>
    <row r="109" spans="1:28" ht="15" customHeight="1" x14ac:dyDescent="0.25">
      <c r="A109" s="28">
        <v>2584</v>
      </c>
      <c r="B109" s="28">
        <v>2584</v>
      </c>
      <c r="C109" s="25">
        <v>11.49</v>
      </c>
      <c r="D109" s="25">
        <v>272.3</v>
      </c>
      <c r="E109" s="25">
        <v>212.63</v>
      </c>
      <c r="F109" s="25">
        <v>0</v>
      </c>
      <c r="G109" s="25">
        <f t="shared" si="39"/>
        <v>4.4000000000000004</v>
      </c>
      <c r="H109" s="25">
        <v>0</v>
      </c>
      <c r="I109" s="25">
        <f t="shared" si="40"/>
        <v>4.4000000000000004</v>
      </c>
      <c r="J109" s="29">
        <f t="shared" si="49"/>
        <v>1</v>
      </c>
      <c r="K109" s="29">
        <f t="shared" si="50"/>
        <v>1</v>
      </c>
      <c r="L109" s="29">
        <f t="shared" si="51"/>
        <v>0</v>
      </c>
      <c r="M109" s="29">
        <f t="shared" ca="1" si="41"/>
        <v>0</v>
      </c>
      <c r="N109" s="9"/>
      <c r="O109" s="9"/>
      <c r="P109" s="7"/>
      <c r="Q109" s="7"/>
      <c r="T109" s="20">
        <v>0</v>
      </c>
      <c r="U109" s="31">
        <f t="shared" si="42"/>
        <v>-2584</v>
      </c>
      <c r="V109" s="27">
        <f t="shared" si="43"/>
        <v>-2584</v>
      </c>
      <c r="W109" s="27"/>
      <c r="X109" s="27">
        <f t="shared" si="44"/>
        <v>2840.4481745698699</v>
      </c>
      <c r="Y109" s="27">
        <f t="shared" si="45"/>
        <v>256.44817456986993</v>
      </c>
      <c r="Z109" s="27">
        <f t="shared" si="46"/>
        <v>256</v>
      </c>
      <c r="AA109" s="17">
        <f t="shared" si="47"/>
        <v>256</v>
      </c>
      <c r="AB109" s="24">
        <f t="shared" si="48"/>
        <v>2840</v>
      </c>
    </row>
    <row r="110" spans="1:28" ht="15" customHeight="1" x14ac:dyDescent="0.25">
      <c r="A110" s="28">
        <v>2574</v>
      </c>
      <c r="B110" s="28">
        <v>2574</v>
      </c>
      <c r="C110" s="25">
        <v>11.44</v>
      </c>
      <c r="D110" s="25">
        <v>272.3</v>
      </c>
      <c r="E110" s="25">
        <v>212.63</v>
      </c>
      <c r="F110" s="25">
        <v>0</v>
      </c>
      <c r="G110" s="25">
        <f t="shared" si="39"/>
        <v>4.4691358024691361</v>
      </c>
      <c r="H110" s="25">
        <v>0</v>
      </c>
      <c r="I110" s="25">
        <f t="shared" si="40"/>
        <v>4.4691358024691361</v>
      </c>
      <c r="J110" s="29">
        <f t="shared" si="49"/>
        <v>1</v>
      </c>
      <c r="K110" s="29">
        <f t="shared" si="50"/>
        <v>1</v>
      </c>
      <c r="L110" s="29">
        <f t="shared" si="51"/>
        <v>0</v>
      </c>
      <c r="M110" s="29">
        <f t="shared" ca="1" si="41"/>
        <v>0</v>
      </c>
      <c r="N110" s="9"/>
      <c r="O110" s="9"/>
      <c r="P110" s="7"/>
      <c r="Q110" s="7"/>
      <c r="T110" s="20">
        <v>0</v>
      </c>
      <c r="U110" s="31">
        <f t="shared" si="42"/>
        <v>-2574</v>
      </c>
      <c r="V110" s="27">
        <f t="shared" si="43"/>
        <v>-2574</v>
      </c>
      <c r="W110" s="27"/>
      <c r="X110" s="27">
        <f t="shared" si="44"/>
        <v>2829.4557280738563</v>
      </c>
      <c r="Y110" s="27">
        <f t="shared" si="45"/>
        <v>255.45572807385633</v>
      </c>
      <c r="Z110" s="27">
        <f t="shared" si="46"/>
        <v>255</v>
      </c>
      <c r="AA110" s="17">
        <f t="shared" si="47"/>
        <v>255</v>
      </c>
      <c r="AB110" s="24">
        <f t="shared" si="48"/>
        <v>2829</v>
      </c>
    </row>
    <row r="111" spans="1:28" ht="15" customHeight="1" x14ac:dyDescent="0.25">
      <c r="A111" s="28">
        <v>2460</v>
      </c>
      <c r="B111" s="28">
        <v>2460</v>
      </c>
      <c r="C111" s="25">
        <v>10.93</v>
      </c>
      <c r="D111" s="25">
        <v>272.3</v>
      </c>
      <c r="E111" s="25">
        <v>212.61</v>
      </c>
      <c r="F111" s="25">
        <v>0</v>
      </c>
      <c r="G111" s="25">
        <f t="shared" si="39"/>
        <v>5.8048780487804876</v>
      </c>
      <c r="H111" s="25">
        <v>0</v>
      </c>
      <c r="I111" s="25">
        <f t="shared" si="40"/>
        <v>5.8048780487804876</v>
      </c>
      <c r="J111" s="29">
        <f t="shared" si="49"/>
        <v>0</v>
      </c>
      <c r="K111" s="29">
        <f t="shared" si="50"/>
        <v>-1</v>
      </c>
      <c r="L111" s="29">
        <f t="shared" si="51"/>
        <v>0</v>
      </c>
      <c r="M111" s="29">
        <f t="shared" ca="1" si="41"/>
        <v>1</v>
      </c>
      <c r="N111" s="9"/>
      <c r="O111" s="9"/>
      <c r="P111" s="7"/>
      <c r="Q111" s="7"/>
      <c r="T111" s="20">
        <v>0</v>
      </c>
      <c r="U111" s="31">
        <f t="shared" si="42"/>
        <v>-2460</v>
      </c>
      <c r="V111" s="27">
        <f t="shared" si="43"/>
        <v>-2460</v>
      </c>
      <c r="W111" s="27"/>
      <c r="X111" s="27">
        <f t="shared" si="44"/>
        <v>2704.1418380193031</v>
      </c>
      <c r="Y111" s="27">
        <f t="shared" si="45"/>
        <v>244.14183801930312</v>
      </c>
      <c r="Z111" s="27">
        <f t="shared" si="46"/>
        <v>244</v>
      </c>
      <c r="AA111" s="17">
        <f t="shared" si="47"/>
        <v>244</v>
      </c>
      <c r="AB111" s="24">
        <f t="shared" si="48"/>
        <v>2704</v>
      </c>
    </row>
    <row r="112" spans="1:28" ht="15" customHeight="1" x14ac:dyDescent="0.25">
      <c r="A112" s="28">
        <v>2346</v>
      </c>
      <c r="B112" s="28">
        <v>2346</v>
      </c>
      <c r="C112" s="25">
        <v>10.43</v>
      </c>
      <c r="D112" s="25">
        <v>272.3</v>
      </c>
      <c r="E112" s="25">
        <v>212.59</v>
      </c>
      <c r="F112" s="25">
        <v>0</v>
      </c>
      <c r="G112" s="25">
        <f t="shared" si="39"/>
        <v>7.1084337349397586</v>
      </c>
      <c r="H112" s="25">
        <v>0</v>
      </c>
      <c r="I112" s="25">
        <f t="shared" si="40"/>
        <v>7.1084337349397586</v>
      </c>
      <c r="J112" s="29">
        <f t="shared" si="49"/>
        <v>0</v>
      </c>
      <c r="K112" s="29">
        <f t="shared" si="50"/>
        <v>-1</v>
      </c>
      <c r="L112" s="29">
        <f t="shared" si="51"/>
        <v>0</v>
      </c>
      <c r="M112" s="29">
        <f t="shared" ca="1" si="41"/>
        <v>1</v>
      </c>
      <c r="N112" s="9"/>
      <c r="O112" s="9"/>
      <c r="P112" s="7"/>
      <c r="Q112" s="7"/>
      <c r="T112" s="20">
        <v>0</v>
      </c>
      <c r="U112" s="31">
        <f t="shared" si="42"/>
        <v>-2346</v>
      </c>
      <c r="V112" s="27">
        <f t="shared" si="43"/>
        <v>-2346</v>
      </c>
      <c r="W112" s="27"/>
      <c r="X112" s="27">
        <f t="shared" si="44"/>
        <v>2578.8279479647504</v>
      </c>
      <c r="Y112" s="27">
        <f t="shared" si="45"/>
        <v>232.82794796475036</v>
      </c>
      <c r="Z112" s="27">
        <f t="shared" si="46"/>
        <v>233</v>
      </c>
      <c r="AA112" s="17">
        <f t="shared" si="47"/>
        <v>233</v>
      </c>
      <c r="AB112" s="24">
        <f t="shared" si="48"/>
        <v>2579</v>
      </c>
    </row>
    <row r="113" spans="1:28" ht="15" customHeight="1" x14ac:dyDescent="0.25">
      <c r="A113" s="28">
        <v>2234</v>
      </c>
      <c r="B113" s="28">
        <v>2234</v>
      </c>
      <c r="C113" s="25">
        <v>9.92</v>
      </c>
      <c r="D113" s="25">
        <v>272.3</v>
      </c>
      <c r="E113" s="25">
        <v>212.57</v>
      </c>
      <c r="F113" s="25">
        <v>0</v>
      </c>
      <c r="G113" s="25">
        <f t="shared" si="39"/>
        <v>8.3571428571428577</v>
      </c>
      <c r="H113" s="25">
        <v>0</v>
      </c>
      <c r="I113" s="25">
        <f t="shared" si="40"/>
        <v>8.3571428571428577</v>
      </c>
      <c r="J113" s="29">
        <f t="shared" si="49"/>
        <v>0</v>
      </c>
      <c r="K113" s="29">
        <f t="shared" si="50"/>
        <v>-1</v>
      </c>
      <c r="L113" s="29">
        <f t="shared" si="51"/>
        <v>0</v>
      </c>
      <c r="M113" s="29">
        <f t="shared" ca="1" si="41"/>
        <v>0</v>
      </c>
      <c r="N113" s="9"/>
      <c r="O113" s="9"/>
      <c r="P113" s="7"/>
      <c r="Q113" s="7"/>
      <c r="T113" s="20">
        <v>0</v>
      </c>
      <c r="U113" s="31">
        <f t="shared" si="42"/>
        <v>-2234</v>
      </c>
      <c r="V113" s="27">
        <f t="shared" si="43"/>
        <v>-2234</v>
      </c>
      <c r="W113" s="27"/>
      <c r="X113" s="27">
        <f t="shared" si="44"/>
        <v>2455.7125472093999</v>
      </c>
      <c r="Y113" s="27">
        <f t="shared" si="45"/>
        <v>221.71254720939987</v>
      </c>
      <c r="Z113" s="27">
        <f t="shared" si="46"/>
        <v>222</v>
      </c>
      <c r="AA113" s="17">
        <f t="shared" si="47"/>
        <v>222</v>
      </c>
      <c r="AB113" s="24">
        <f t="shared" si="48"/>
        <v>2456</v>
      </c>
    </row>
    <row r="114" spans="1:28" ht="15" customHeight="1" x14ac:dyDescent="0.25">
      <c r="A114" s="28">
        <v>2136</v>
      </c>
      <c r="B114" s="42">
        <v>2136</v>
      </c>
      <c r="C114" s="25">
        <v>9.49</v>
      </c>
      <c r="D114" s="25">
        <v>272.3</v>
      </c>
      <c r="E114" s="25">
        <v>212.56</v>
      </c>
      <c r="F114" s="25">
        <v>0</v>
      </c>
      <c r="G114" s="25">
        <f t="shared" si="39"/>
        <v>9.4117647058823533</v>
      </c>
      <c r="H114" s="25">
        <v>0</v>
      </c>
      <c r="I114" s="25">
        <f t="shared" si="40"/>
        <v>9.4117647058823533</v>
      </c>
      <c r="J114" s="29">
        <f t="shared" si="49"/>
        <v>0</v>
      </c>
      <c r="K114" s="29">
        <f t="shared" si="50"/>
        <v>-1</v>
      </c>
      <c r="L114" s="29">
        <f t="shared" si="51"/>
        <v>0</v>
      </c>
      <c r="M114" s="29">
        <f t="shared" ca="1" si="41"/>
        <v>0</v>
      </c>
      <c r="N114" s="9"/>
      <c r="O114" s="9"/>
      <c r="P114" s="7"/>
      <c r="Q114" s="7"/>
      <c r="T114" s="20">
        <v>0</v>
      </c>
      <c r="U114" s="31">
        <f t="shared" si="42"/>
        <v>-2136</v>
      </c>
      <c r="V114" s="27">
        <f t="shared" si="43"/>
        <v>-2136</v>
      </c>
      <c r="W114" s="27"/>
      <c r="X114" s="27">
        <f t="shared" si="44"/>
        <v>2347.9865715484684</v>
      </c>
      <c r="Y114" s="27">
        <f t="shared" si="45"/>
        <v>211.98657154846842</v>
      </c>
      <c r="Z114" s="27">
        <f t="shared" si="46"/>
        <v>212</v>
      </c>
      <c r="AA114" s="17">
        <f t="shared" si="47"/>
        <v>212</v>
      </c>
      <c r="AB114" s="24">
        <f t="shared" si="48"/>
        <v>2348</v>
      </c>
    </row>
    <row r="115" spans="1:28" ht="15" customHeight="1" x14ac:dyDescent="0.25">
      <c r="A115" s="28">
        <v>2038</v>
      </c>
      <c r="B115" s="28">
        <v>2038</v>
      </c>
      <c r="C115" s="25">
        <v>9.06</v>
      </c>
      <c r="D115" s="25">
        <v>272.3</v>
      </c>
      <c r="E115" s="25">
        <v>212.54</v>
      </c>
      <c r="F115" s="25">
        <v>0</v>
      </c>
      <c r="G115" s="25">
        <f t="shared" si="39"/>
        <v>10.44186046511628</v>
      </c>
      <c r="H115" s="25">
        <v>0</v>
      </c>
      <c r="I115" s="25">
        <f t="shared" si="40"/>
        <v>10.44186046511628</v>
      </c>
      <c r="J115" s="29">
        <f t="shared" si="49"/>
        <v>0</v>
      </c>
      <c r="K115" s="29">
        <f t="shared" si="50"/>
        <v>-1</v>
      </c>
      <c r="L115" s="29">
        <f t="shared" si="51"/>
        <v>1</v>
      </c>
      <c r="M115" s="29">
        <f t="shared" ca="1" si="41"/>
        <v>0</v>
      </c>
      <c r="N115" s="9"/>
      <c r="O115" s="9"/>
      <c r="P115" s="7"/>
      <c r="Q115" s="7"/>
      <c r="T115" s="20">
        <v>0</v>
      </c>
      <c r="U115" s="31">
        <f t="shared" si="42"/>
        <v>-2038</v>
      </c>
      <c r="V115" s="27">
        <f t="shared" si="43"/>
        <v>-2038</v>
      </c>
      <c r="W115" s="27"/>
      <c r="X115" s="27">
        <f t="shared" si="44"/>
        <v>2240.2605958875365</v>
      </c>
      <c r="Y115" s="27">
        <f t="shared" si="45"/>
        <v>202.26059588753651</v>
      </c>
      <c r="Z115" s="27">
        <f t="shared" si="46"/>
        <v>202</v>
      </c>
      <c r="AA115" s="17">
        <f t="shared" si="47"/>
        <v>202</v>
      </c>
      <c r="AB115" s="24">
        <f t="shared" si="48"/>
        <v>2240</v>
      </c>
    </row>
    <row r="116" spans="1:28" ht="15" customHeight="1" x14ac:dyDescent="0.25">
      <c r="A116" s="28">
        <v>1941</v>
      </c>
      <c r="B116" s="28">
        <v>1941</v>
      </c>
      <c r="C116" s="25">
        <v>8.6300000000000008</v>
      </c>
      <c r="D116" s="25">
        <v>272.3</v>
      </c>
      <c r="E116" s="25">
        <v>212.52</v>
      </c>
      <c r="F116" s="25">
        <v>0</v>
      </c>
      <c r="G116" s="25">
        <f t="shared" si="39"/>
        <v>11.436781609195402</v>
      </c>
      <c r="H116" s="25">
        <v>0</v>
      </c>
      <c r="I116" s="25">
        <f t="shared" si="40"/>
        <v>11.436781609195402</v>
      </c>
      <c r="J116" s="29">
        <f t="shared" si="49"/>
        <v>0</v>
      </c>
      <c r="K116" s="29">
        <f t="shared" si="50"/>
        <v>-1</v>
      </c>
      <c r="L116" s="29">
        <f t="shared" si="51"/>
        <v>1</v>
      </c>
      <c r="M116" s="29">
        <f t="shared" ca="1" si="41"/>
        <v>1</v>
      </c>
      <c r="N116" s="9"/>
      <c r="O116" s="9"/>
      <c r="P116" s="7"/>
      <c r="Q116" s="7"/>
      <c r="T116" s="20">
        <v>0</v>
      </c>
      <c r="U116" s="31">
        <f t="shared" si="42"/>
        <v>-1941</v>
      </c>
      <c r="V116" s="27">
        <f t="shared" si="43"/>
        <v>-1941</v>
      </c>
      <c r="W116" s="27"/>
      <c r="X116" s="27">
        <f t="shared" si="44"/>
        <v>2133.6338648762066</v>
      </c>
      <c r="Y116" s="27">
        <f t="shared" si="45"/>
        <v>192.63386487620664</v>
      </c>
      <c r="Z116" s="27">
        <f t="shared" si="46"/>
        <v>193</v>
      </c>
      <c r="AA116" s="17">
        <f t="shared" si="47"/>
        <v>193</v>
      </c>
      <c r="AB116" s="24">
        <f t="shared" si="48"/>
        <v>2134</v>
      </c>
    </row>
    <row r="117" spans="1:28" ht="15" customHeight="1" x14ac:dyDescent="0.25">
      <c r="A117" s="28">
        <v>1912</v>
      </c>
      <c r="B117" s="28">
        <v>1912</v>
      </c>
      <c r="C117" s="25">
        <v>8.5</v>
      </c>
      <c r="D117" s="25">
        <v>272.3</v>
      </c>
      <c r="E117" s="25">
        <v>212.52</v>
      </c>
      <c r="F117" s="25">
        <v>0</v>
      </c>
      <c r="G117" s="25">
        <f t="shared" si="39"/>
        <v>11.636363636363637</v>
      </c>
      <c r="H117" s="25">
        <v>0</v>
      </c>
      <c r="I117" s="25">
        <f t="shared" si="40"/>
        <v>11.636363636363637</v>
      </c>
      <c r="J117" s="29">
        <f t="shared" si="49"/>
        <v>1</v>
      </c>
      <c r="K117" s="29">
        <f t="shared" si="50"/>
        <v>1</v>
      </c>
      <c r="L117" s="29">
        <f t="shared" si="51"/>
        <v>0</v>
      </c>
      <c r="M117" s="29">
        <f t="shared" ca="1" si="41"/>
        <v>1</v>
      </c>
      <c r="N117" s="9"/>
      <c r="O117" s="9"/>
      <c r="P117" s="7"/>
      <c r="Q117" s="7"/>
      <c r="T117" s="20">
        <v>0</v>
      </c>
      <c r="U117" s="31">
        <f t="shared" si="42"/>
        <v>-1912</v>
      </c>
      <c r="V117" s="27">
        <f t="shared" si="43"/>
        <v>-1912</v>
      </c>
      <c r="W117" s="27"/>
      <c r="X117" s="27">
        <f t="shared" si="44"/>
        <v>2101.7557700377674</v>
      </c>
      <c r="Y117" s="27">
        <f t="shared" si="45"/>
        <v>189.75577003776743</v>
      </c>
      <c r="Z117" s="27">
        <f t="shared" si="46"/>
        <v>190</v>
      </c>
      <c r="AA117" s="17">
        <f t="shared" si="47"/>
        <v>190</v>
      </c>
      <c r="AB117" s="24">
        <f t="shared" si="48"/>
        <v>2102</v>
      </c>
    </row>
    <row r="118" spans="1:28" ht="15" customHeight="1" x14ac:dyDescent="0.25">
      <c r="A118" s="28">
        <v>1884</v>
      </c>
      <c r="B118" s="28">
        <v>1884</v>
      </c>
      <c r="C118" s="25">
        <v>8.3699999999999992</v>
      </c>
      <c r="D118" s="25">
        <v>272.3</v>
      </c>
      <c r="E118" s="25">
        <v>212.52</v>
      </c>
      <c r="F118" s="25">
        <v>0</v>
      </c>
      <c r="G118" s="25">
        <f t="shared" si="39"/>
        <v>11.820224719101123</v>
      </c>
      <c r="H118" s="25">
        <v>0</v>
      </c>
      <c r="I118" s="25">
        <f t="shared" si="40"/>
        <v>11.820224719101123</v>
      </c>
      <c r="J118" s="29">
        <f t="shared" si="49"/>
        <v>1</v>
      </c>
      <c r="K118" s="29">
        <f t="shared" si="50"/>
        <v>1</v>
      </c>
      <c r="L118" s="29">
        <f t="shared" si="51"/>
        <v>0</v>
      </c>
      <c r="M118" s="29">
        <f t="shared" ca="1" si="41"/>
        <v>0</v>
      </c>
      <c r="N118" s="9"/>
      <c r="O118" s="9"/>
      <c r="P118" s="7"/>
      <c r="Q118" s="7"/>
      <c r="T118" s="20">
        <v>0</v>
      </c>
      <c r="U118" s="31">
        <f t="shared" si="42"/>
        <v>-1884</v>
      </c>
      <c r="V118" s="27">
        <f t="shared" si="43"/>
        <v>-1884</v>
      </c>
      <c r="W118" s="27"/>
      <c r="X118" s="27">
        <f t="shared" si="44"/>
        <v>2070.9769198489298</v>
      </c>
      <c r="Y118" s="27">
        <f t="shared" si="45"/>
        <v>186.97691984892981</v>
      </c>
      <c r="Z118" s="27">
        <f t="shared" si="46"/>
        <v>187</v>
      </c>
      <c r="AA118" s="17">
        <f t="shared" si="47"/>
        <v>187</v>
      </c>
      <c r="AB118" s="24">
        <f t="shared" si="48"/>
        <v>2071</v>
      </c>
    </row>
    <row r="119" spans="1:28" ht="15" customHeight="1" x14ac:dyDescent="0.25">
      <c r="A119" s="28">
        <v>1857</v>
      </c>
      <c r="B119" s="28">
        <v>1857</v>
      </c>
      <c r="C119" s="25">
        <v>8.25</v>
      </c>
      <c r="D119" s="25">
        <v>272.3</v>
      </c>
      <c r="E119" s="25">
        <v>212.51</v>
      </c>
      <c r="F119" s="25">
        <v>0</v>
      </c>
      <c r="G119" s="25">
        <f t="shared" si="39"/>
        <v>11.988888888888889</v>
      </c>
      <c r="H119" s="25">
        <v>0</v>
      </c>
      <c r="I119" s="25">
        <f t="shared" si="40"/>
        <v>11.988888888888889</v>
      </c>
      <c r="J119" s="29">
        <f t="shared" si="49"/>
        <v>1</v>
      </c>
      <c r="K119" s="29">
        <f t="shared" si="50"/>
        <v>1</v>
      </c>
      <c r="L119" s="29">
        <f t="shared" si="51"/>
        <v>0</v>
      </c>
      <c r="M119" s="29">
        <f t="shared" ca="1" si="41"/>
        <v>1</v>
      </c>
      <c r="N119" s="9"/>
      <c r="O119" s="9"/>
      <c r="P119" s="7"/>
      <c r="Q119" s="7"/>
      <c r="T119" s="20">
        <v>0</v>
      </c>
      <c r="U119" s="31">
        <f t="shared" si="42"/>
        <v>-1857</v>
      </c>
      <c r="V119" s="27">
        <f t="shared" si="43"/>
        <v>-1857</v>
      </c>
      <c r="W119" s="27"/>
      <c r="X119" s="27">
        <f t="shared" si="44"/>
        <v>2041.2973143096935</v>
      </c>
      <c r="Y119" s="27">
        <f t="shared" si="45"/>
        <v>184.29731430969355</v>
      </c>
      <c r="Z119" s="27">
        <f t="shared" si="46"/>
        <v>184</v>
      </c>
      <c r="AA119" s="17">
        <f t="shared" si="47"/>
        <v>184</v>
      </c>
      <c r="AB119" s="24">
        <f t="shared" si="48"/>
        <v>2041</v>
      </c>
    </row>
    <row r="120" spans="1:28" ht="15" customHeight="1" x14ac:dyDescent="0.25">
      <c r="A120" s="28">
        <v>1779</v>
      </c>
      <c r="B120" s="28">
        <v>1779</v>
      </c>
      <c r="C120" s="25">
        <v>7.91</v>
      </c>
      <c r="D120" s="25">
        <v>272.3</v>
      </c>
      <c r="E120" s="25">
        <v>212.5</v>
      </c>
      <c r="F120" s="25">
        <v>0</v>
      </c>
      <c r="G120" s="25">
        <f t="shared" si="39"/>
        <v>12.714285714285714</v>
      </c>
      <c r="H120" s="25">
        <v>0</v>
      </c>
      <c r="I120" s="25">
        <f t="shared" si="40"/>
        <v>12.714285714285714</v>
      </c>
      <c r="J120" s="29">
        <f t="shared" si="49"/>
        <v>0</v>
      </c>
      <c r="K120" s="29">
        <f t="shared" si="50"/>
        <v>-1</v>
      </c>
      <c r="L120" s="29">
        <f t="shared" si="51"/>
        <v>0</v>
      </c>
      <c r="M120" s="29">
        <f t="shared" ca="1" si="41"/>
        <v>0</v>
      </c>
      <c r="N120" s="9"/>
      <c r="O120" s="9"/>
      <c r="P120" s="7"/>
      <c r="Q120" s="7"/>
      <c r="T120" s="20">
        <v>0</v>
      </c>
      <c r="U120" s="31">
        <f t="shared" si="42"/>
        <v>-1779</v>
      </c>
      <c r="V120" s="27">
        <f t="shared" si="43"/>
        <v>-1779</v>
      </c>
      <c r="W120" s="27"/>
      <c r="X120" s="27">
        <f t="shared" si="44"/>
        <v>1955.5562316407888</v>
      </c>
      <c r="Y120" s="27">
        <f t="shared" si="45"/>
        <v>176.55623164078884</v>
      </c>
      <c r="Z120" s="27">
        <f t="shared" si="46"/>
        <v>177</v>
      </c>
      <c r="AA120" s="17">
        <f t="shared" si="47"/>
        <v>177</v>
      </c>
      <c r="AB120" s="24">
        <f t="shared" si="48"/>
        <v>1956</v>
      </c>
    </row>
    <row r="121" spans="1:28" ht="15" customHeight="1" x14ac:dyDescent="0.25">
      <c r="A121" s="28">
        <v>1701</v>
      </c>
      <c r="B121" s="28">
        <v>1701</v>
      </c>
      <c r="C121" s="25">
        <v>7.56</v>
      </c>
      <c r="D121" s="25">
        <v>272.3</v>
      </c>
      <c r="E121" s="25">
        <v>212.47</v>
      </c>
      <c r="F121" s="25">
        <v>0</v>
      </c>
      <c r="G121" s="25">
        <f t="shared" si="39"/>
        <v>13.423913043478262</v>
      </c>
      <c r="H121" s="25">
        <v>0</v>
      </c>
      <c r="I121" s="25">
        <f t="shared" si="40"/>
        <v>13.423913043478262</v>
      </c>
      <c r="J121" s="29">
        <f t="shared" si="49"/>
        <v>0</v>
      </c>
      <c r="K121" s="29">
        <f t="shared" si="50"/>
        <v>-1</v>
      </c>
      <c r="L121" s="29">
        <f t="shared" si="51"/>
        <v>0</v>
      </c>
      <c r="M121" s="29">
        <f t="shared" ca="1" si="41"/>
        <v>0</v>
      </c>
      <c r="N121" s="9"/>
      <c r="O121" s="9"/>
      <c r="P121" s="7"/>
      <c r="Q121" s="7"/>
      <c r="T121" s="20">
        <v>0</v>
      </c>
      <c r="U121" s="31">
        <f t="shared" si="42"/>
        <v>-1701</v>
      </c>
      <c r="V121" s="27">
        <f t="shared" si="43"/>
        <v>-1701</v>
      </c>
      <c r="W121" s="27"/>
      <c r="X121" s="27">
        <f t="shared" si="44"/>
        <v>1869.8151489718841</v>
      </c>
      <c r="Y121" s="27">
        <f t="shared" si="45"/>
        <v>168.81514897188413</v>
      </c>
      <c r="Z121" s="27">
        <f t="shared" si="46"/>
        <v>169</v>
      </c>
      <c r="AA121" s="17">
        <f t="shared" si="47"/>
        <v>169</v>
      </c>
      <c r="AB121" s="24">
        <f t="shared" si="48"/>
        <v>1870</v>
      </c>
    </row>
    <row r="122" spans="1:28" ht="15" customHeight="1" x14ac:dyDescent="0.25">
      <c r="A122" s="28">
        <v>1623</v>
      </c>
      <c r="B122" s="28">
        <v>1623</v>
      </c>
      <c r="C122" s="25">
        <v>7.21</v>
      </c>
      <c r="D122" s="25">
        <v>272.3</v>
      </c>
      <c r="E122" s="25">
        <v>212.45</v>
      </c>
      <c r="F122" s="25">
        <v>0</v>
      </c>
      <c r="G122" s="25">
        <f t="shared" si="39"/>
        <v>14.118279569892474</v>
      </c>
      <c r="H122" s="25">
        <v>0</v>
      </c>
      <c r="I122" s="25">
        <f t="shared" si="40"/>
        <v>14.118279569892474</v>
      </c>
      <c r="J122" s="29">
        <f t="shared" si="49"/>
        <v>0</v>
      </c>
      <c r="K122" s="29">
        <f t="shared" si="50"/>
        <v>-1</v>
      </c>
      <c r="L122" s="29">
        <f t="shared" si="51"/>
        <v>0</v>
      </c>
      <c r="M122" s="29">
        <f t="shared" ca="1" si="41"/>
        <v>1</v>
      </c>
      <c r="N122" s="9"/>
      <c r="O122" s="9"/>
      <c r="P122" s="7"/>
      <c r="Q122" s="7"/>
      <c r="T122" s="20">
        <v>0</v>
      </c>
      <c r="U122" s="31">
        <f t="shared" si="42"/>
        <v>-1623</v>
      </c>
      <c r="V122" s="27">
        <f t="shared" si="43"/>
        <v>-1623</v>
      </c>
      <c r="W122" s="27"/>
      <c r="X122" s="27">
        <f t="shared" si="44"/>
        <v>1784.0740663029794</v>
      </c>
      <c r="Y122" s="27">
        <f t="shared" si="45"/>
        <v>161.07406630297942</v>
      </c>
      <c r="Z122" s="27">
        <f t="shared" si="46"/>
        <v>161</v>
      </c>
      <c r="AA122" s="17">
        <f t="shared" si="47"/>
        <v>161</v>
      </c>
      <c r="AB122" s="24">
        <f t="shared" si="48"/>
        <v>1784</v>
      </c>
    </row>
    <row r="123" spans="1:28" ht="15" customHeight="1" x14ac:dyDescent="0.25">
      <c r="A123" s="28">
        <v>1624</v>
      </c>
      <c r="B123" s="28">
        <v>1624</v>
      </c>
      <c r="C123" s="25">
        <v>7.22</v>
      </c>
      <c r="D123" s="25">
        <v>272.3</v>
      </c>
      <c r="E123" s="25">
        <v>212.45</v>
      </c>
      <c r="F123" s="25">
        <v>0</v>
      </c>
      <c r="G123" s="25">
        <f t="shared" si="39"/>
        <v>13.957446808510639</v>
      </c>
      <c r="H123" s="25">
        <v>0</v>
      </c>
      <c r="I123" s="25">
        <f t="shared" si="40"/>
        <v>13.957446808510639</v>
      </c>
      <c r="J123" s="29">
        <f t="shared" si="49"/>
        <v>1</v>
      </c>
      <c r="K123" s="29">
        <f t="shared" si="50"/>
        <v>1</v>
      </c>
      <c r="L123" s="29">
        <f t="shared" si="51"/>
        <v>0</v>
      </c>
      <c r="M123" s="29">
        <f t="shared" ca="1" si="41"/>
        <v>0</v>
      </c>
      <c r="N123" s="9"/>
      <c r="O123" s="9"/>
      <c r="P123" s="7"/>
      <c r="Q123" s="7"/>
      <c r="T123" s="20">
        <v>0</v>
      </c>
      <c r="U123" s="31">
        <f t="shared" si="42"/>
        <v>-1624</v>
      </c>
      <c r="V123" s="27">
        <f t="shared" si="43"/>
        <v>-1624</v>
      </c>
      <c r="W123" s="27"/>
      <c r="X123" s="27">
        <f t="shared" si="44"/>
        <v>1785.1733109525808</v>
      </c>
      <c r="Y123" s="27">
        <f t="shared" si="45"/>
        <v>161.17331095258078</v>
      </c>
      <c r="Z123" s="27">
        <f t="shared" si="46"/>
        <v>161</v>
      </c>
      <c r="AA123" s="17">
        <f t="shared" si="47"/>
        <v>161</v>
      </c>
      <c r="AB123" s="24">
        <f t="shared" si="48"/>
        <v>1785</v>
      </c>
    </row>
    <row r="124" spans="1:28" ht="15" customHeight="1" x14ac:dyDescent="0.25">
      <c r="A124" s="28">
        <v>1626</v>
      </c>
      <c r="B124" s="28">
        <v>1626</v>
      </c>
      <c r="C124" s="25">
        <v>7.23</v>
      </c>
      <c r="D124" s="25">
        <v>272.3</v>
      </c>
      <c r="E124" s="25">
        <v>212.45</v>
      </c>
      <c r="F124" s="25">
        <v>0</v>
      </c>
      <c r="G124" s="25">
        <f t="shared" si="39"/>
        <v>13.789473684210526</v>
      </c>
      <c r="H124" s="25">
        <v>0</v>
      </c>
      <c r="I124" s="25">
        <f t="shared" si="40"/>
        <v>13.789473684210526</v>
      </c>
      <c r="J124" s="29">
        <f t="shared" si="49"/>
        <v>1</v>
      </c>
      <c r="K124" s="29">
        <f t="shared" si="50"/>
        <v>1</v>
      </c>
      <c r="L124" s="29">
        <f t="shared" si="51"/>
        <v>0</v>
      </c>
      <c r="M124" s="29">
        <f t="shared" ca="1" si="41"/>
        <v>1</v>
      </c>
      <c r="N124" s="9"/>
      <c r="O124" s="9"/>
      <c r="P124" s="7"/>
      <c r="Q124" s="7"/>
      <c r="T124" s="20">
        <v>0</v>
      </c>
      <c r="U124" s="31">
        <f t="shared" si="42"/>
        <v>-1626</v>
      </c>
      <c r="V124" s="27">
        <f t="shared" si="43"/>
        <v>-1626</v>
      </c>
      <c r="W124" s="27"/>
      <c r="X124" s="27">
        <f t="shared" si="44"/>
        <v>1787.3718002517835</v>
      </c>
      <c r="Y124" s="27">
        <f t="shared" si="45"/>
        <v>161.3718002517835</v>
      </c>
      <c r="Z124" s="27">
        <f t="shared" si="46"/>
        <v>161</v>
      </c>
      <c r="AA124" s="17">
        <f t="shared" si="47"/>
        <v>161</v>
      </c>
      <c r="AB124" s="24">
        <f t="shared" si="48"/>
        <v>1787</v>
      </c>
    </row>
    <row r="125" spans="1:28" ht="15" customHeight="1" x14ac:dyDescent="0.25">
      <c r="A125" s="28">
        <v>1626</v>
      </c>
      <c r="B125" s="28">
        <v>1626</v>
      </c>
      <c r="C125" s="25">
        <v>7.23</v>
      </c>
      <c r="D125" s="25">
        <v>272.3</v>
      </c>
      <c r="E125" s="25">
        <v>212.45</v>
      </c>
      <c r="F125" s="25">
        <v>0</v>
      </c>
      <c r="G125" s="25">
        <f t="shared" si="39"/>
        <v>13.645833333333334</v>
      </c>
      <c r="H125" s="25">
        <v>0</v>
      </c>
      <c r="I125" s="25">
        <f t="shared" si="40"/>
        <v>13.645833333333334</v>
      </c>
      <c r="J125" s="29">
        <f t="shared" si="49"/>
        <v>1</v>
      </c>
      <c r="K125" s="29">
        <f t="shared" si="50"/>
        <v>1</v>
      </c>
      <c r="L125" s="29">
        <f t="shared" si="51"/>
        <v>0</v>
      </c>
      <c r="M125" s="29">
        <f t="shared" ca="1" si="41"/>
        <v>1</v>
      </c>
      <c r="N125" s="9"/>
      <c r="O125" s="9"/>
      <c r="P125" s="7"/>
      <c r="Q125" s="7"/>
      <c r="T125" s="20">
        <v>0</v>
      </c>
      <c r="U125" s="31">
        <f t="shared" si="42"/>
        <v>-1626</v>
      </c>
      <c r="V125" s="27">
        <f t="shared" si="43"/>
        <v>-1626</v>
      </c>
      <c r="W125" s="27"/>
      <c r="X125" s="27">
        <f t="shared" si="44"/>
        <v>1787.3718002517835</v>
      </c>
      <c r="Y125" s="27">
        <f t="shared" si="45"/>
        <v>161.3718002517835</v>
      </c>
      <c r="Z125" s="27">
        <f t="shared" si="46"/>
        <v>161</v>
      </c>
      <c r="AA125" s="17">
        <f t="shared" si="47"/>
        <v>161</v>
      </c>
      <c r="AB125" s="24">
        <f t="shared" si="48"/>
        <v>1787</v>
      </c>
    </row>
    <row r="126" spans="1:28" ht="15" customHeight="1" x14ac:dyDescent="0.25">
      <c r="A126" s="28">
        <v>1618</v>
      </c>
      <c r="B126" s="28">
        <v>1618</v>
      </c>
      <c r="C126" s="25">
        <v>7.19</v>
      </c>
      <c r="D126" s="25">
        <v>272.3</v>
      </c>
      <c r="E126" s="25">
        <v>212.45</v>
      </c>
      <c r="F126" s="25">
        <v>0</v>
      </c>
      <c r="G126" s="25">
        <f t="shared" ref="G126:G149" si="52">($A$29-A126)/(ROW(A126)-ROW($A$29))</f>
        <v>13.587628865979381</v>
      </c>
      <c r="H126" s="25">
        <v>0</v>
      </c>
      <c r="I126" s="25">
        <f t="shared" ref="I126:I149" si="53">($A$29-B126)/(ROW(B126)-ROW($A$29))</f>
        <v>13.587628865979381</v>
      </c>
      <c r="J126" s="29">
        <f t="shared" si="49"/>
        <v>1</v>
      </c>
      <c r="K126" s="29">
        <f t="shared" si="50"/>
        <v>1</v>
      </c>
      <c r="L126" s="29">
        <f t="shared" si="51"/>
        <v>0</v>
      </c>
      <c r="M126" s="29">
        <f t="shared" ca="1" si="41"/>
        <v>0</v>
      </c>
      <c r="N126" s="9"/>
      <c r="O126" s="9"/>
      <c r="P126" s="7"/>
      <c r="Q126" s="7"/>
      <c r="T126" s="20">
        <v>0</v>
      </c>
      <c r="U126" s="31">
        <f t="shared" si="42"/>
        <v>-1618</v>
      </c>
      <c r="V126" s="27">
        <f t="shared" si="43"/>
        <v>-1618</v>
      </c>
      <c r="W126" s="27"/>
      <c r="X126" s="27">
        <f t="shared" si="44"/>
        <v>1778.5778430549728</v>
      </c>
      <c r="Y126" s="27">
        <f t="shared" si="45"/>
        <v>160.57784305497285</v>
      </c>
      <c r="Z126" s="27">
        <f t="shared" si="46"/>
        <v>161</v>
      </c>
      <c r="AA126" s="17">
        <f t="shared" si="47"/>
        <v>161</v>
      </c>
      <c r="AB126" s="24">
        <f t="shared" si="48"/>
        <v>1779</v>
      </c>
    </row>
    <row r="127" spans="1:28" ht="15" customHeight="1" x14ac:dyDescent="0.25">
      <c r="A127" s="28">
        <v>1611</v>
      </c>
      <c r="B127" s="28">
        <v>1611</v>
      </c>
      <c r="C127" s="25">
        <v>7.16</v>
      </c>
      <c r="D127" s="25">
        <v>272.3</v>
      </c>
      <c r="E127" s="25">
        <v>212.45</v>
      </c>
      <c r="F127" s="25">
        <v>0</v>
      </c>
      <c r="G127" s="25">
        <f t="shared" si="52"/>
        <v>13.520408163265307</v>
      </c>
      <c r="H127" s="25">
        <v>0</v>
      </c>
      <c r="I127" s="25">
        <f t="shared" si="53"/>
        <v>13.520408163265307</v>
      </c>
      <c r="J127" s="29">
        <f t="shared" si="49"/>
        <v>1</v>
      </c>
      <c r="K127" s="29">
        <f t="shared" si="50"/>
        <v>1</v>
      </c>
      <c r="L127" s="29">
        <f t="shared" si="51"/>
        <v>1</v>
      </c>
      <c r="M127" s="29">
        <f t="shared" ca="1" si="41"/>
        <v>1</v>
      </c>
      <c r="N127" s="9"/>
      <c r="O127" s="9"/>
      <c r="P127" s="7"/>
      <c r="Q127" s="7"/>
      <c r="T127" s="20">
        <v>0</v>
      </c>
      <c r="U127" s="31">
        <f t="shared" si="42"/>
        <v>-1611</v>
      </c>
      <c r="V127" s="27">
        <f t="shared" si="43"/>
        <v>-1611</v>
      </c>
      <c r="W127" s="27"/>
      <c r="X127" s="27">
        <f t="shared" si="44"/>
        <v>1770.8831305077636</v>
      </c>
      <c r="Y127" s="27">
        <f t="shared" si="45"/>
        <v>159.88313050776355</v>
      </c>
      <c r="Z127" s="27">
        <f t="shared" si="46"/>
        <v>160</v>
      </c>
      <c r="AA127" s="17">
        <f t="shared" si="47"/>
        <v>160</v>
      </c>
      <c r="AB127" s="24">
        <f t="shared" si="48"/>
        <v>1771</v>
      </c>
    </row>
    <row r="128" spans="1:28" ht="15" customHeight="1" x14ac:dyDescent="0.25">
      <c r="A128" s="28">
        <v>1602</v>
      </c>
      <c r="B128" s="28">
        <v>1602</v>
      </c>
      <c r="C128" s="25">
        <v>7.12</v>
      </c>
      <c r="D128" s="25">
        <v>272.3</v>
      </c>
      <c r="E128" s="25">
        <v>212.44</v>
      </c>
      <c r="F128" s="25">
        <v>0</v>
      </c>
      <c r="G128" s="25">
        <f t="shared" si="52"/>
        <v>13.474747474747474</v>
      </c>
      <c r="H128" s="25">
        <v>0</v>
      </c>
      <c r="I128" s="25">
        <f t="shared" si="53"/>
        <v>13.474747474747474</v>
      </c>
      <c r="J128" s="29">
        <f t="shared" si="49"/>
        <v>1</v>
      </c>
      <c r="K128" s="29">
        <f t="shared" si="50"/>
        <v>1</v>
      </c>
      <c r="L128" s="29">
        <f t="shared" si="51"/>
        <v>1</v>
      </c>
      <c r="M128" s="29">
        <f t="shared" ca="1" si="41"/>
        <v>0</v>
      </c>
      <c r="N128" s="9"/>
      <c r="O128" s="9"/>
      <c r="P128" s="7"/>
      <c r="Q128" s="7"/>
      <c r="T128" s="20">
        <v>0</v>
      </c>
      <c r="U128" s="31">
        <f t="shared" si="42"/>
        <v>-1602</v>
      </c>
      <c r="V128" s="27">
        <f t="shared" si="43"/>
        <v>-1602</v>
      </c>
      <c r="W128" s="27"/>
      <c r="X128" s="27">
        <f t="shared" si="44"/>
        <v>1760.9899286613511</v>
      </c>
      <c r="Y128" s="27">
        <f t="shared" si="45"/>
        <v>158.98992866135109</v>
      </c>
      <c r="Z128" s="27">
        <f t="shared" si="46"/>
        <v>159</v>
      </c>
      <c r="AA128" s="17">
        <f t="shared" si="47"/>
        <v>159</v>
      </c>
      <c r="AB128" s="24">
        <f t="shared" si="48"/>
        <v>1761</v>
      </c>
    </row>
    <row r="129" spans="1:28" ht="15" customHeight="1" x14ac:dyDescent="0.25">
      <c r="A129" s="28">
        <v>1532</v>
      </c>
      <c r="B129" s="28">
        <v>1532</v>
      </c>
      <c r="C129" s="25">
        <v>6.81</v>
      </c>
      <c r="D129" s="25">
        <v>272.3</v>
      </c>
      <c r="E129" s="25">
        <v>212.42</v>
      </c>
      <c r="F129" s="25">
        <v>0</v>
      </c>
      <c r="G129" s="25">
        <f t="shared" si="52"/>
        <v>14.04</v>
      </c>
      <c r="H129" s="25">
        <v>0</v>
      </c>
      <c r="I129" s="25">
        <f t="shared" si="53"/>
        <v>14.04</v>
      </c>
      <c r="J129" s="29">
        <f t="shared" si="49"/>
        <v>0</v>
      </c>
      <c r="K129" s="29">
        <f t="shared" si="50"/>
        <v>-1</v>
      </c>
      <c r="L129" s="29">
        <f t="shared" si="51"/>
        <v>0</v>
      </c>
      <c r="M129" s="29">
        <f t="shared" ca="1" si="41"/>
        <v>0</v>
      </c>
      <c r="N129" s="9"/>
      <c r="O129" s="9"/>
      <c r="P129" s="7"/>
      <c r="Q129" s="7"/>
      <c r="T129" s="20">
        <v>0</v>
      </c>
      <c r="U129" s="31">
        <f t="shared" si="42"/>
        <v>-1532</v>
      </c>
      <c r="V129" s="27">
        <f t="shared" si="43"/>
        <v>-1532</v>
      </c>
      <c r="W129" s="27"/>
      <c r="X129" s="27">
        <f t="shared" si="44"/>
        <v>1684.0428031892573</v>
      </c>
      <c r="Y129" s="27">
        <f t="shared" si="45"/>
        <v>152.04280318925726</v>
      </c>
      <c r="Z129" s="27">
        <f t="shared" si="46"/>
        <v>152</v>
      </c>
      <c r="AA129" s="17">
        <f t="shared" si="47"/>
        <v>152</v>
      </c>
      <c r="AB129" s="24">
        <f t="shared" si="48"/>
        <v>1684</v>
      </c>
    </row>
    <row r="130" spans="1:28" ht="15" customHeight="1" x14ac:dyDescent="0.25">
      <c r="A130" s="28">
        <v>1461</v>
      </c>
      <c r="B130" s="28">
        <v>1461</v>
      </c>
      <c r="C130" s="25">
        <v>6.49</v>
      </c>
      <c r="D130" s="25">
        <v>272.3</v>
      </c>
      <c r="E130" s="25">
        <v>212.4</v>
      </c>
      <c r="F130" s="25">
        <v>0</v>
      </c>
      <c r="G130" s="25">
        <f t="shared" si="52"/>
        <v>14.603960396039604</v>
      </c>
      <c r="H130" s="25">
        <v>0</v>
      </c>
      <c r="I130" s="25">
        <f t="shared" si="53"/>
        <v>14.603960396039604</v>
      </c>
      <c r="J130" s="29">
        <f t="shared" si="49"/>
        <v>0</v>
      </c>
      <c r="K130" s="29">
        <f t="shared" si="50"/>
        <v>-1</v>
      </c>
      <c r="L130" s="29">
        <f t="shared" si="51"/>
        <v>0</v>
      </c>
      <c r="M130" s="29">
        <f t="shared" ref="M130:M149" ca="1" si="54">IF(RAND()&lt;0.5,0,1)</f>
        <v>0</v>
      </c>
      <c r="N130" s="9"/>
      <c r="O130" s="9"/>
      <c r="P130" s="7"/>
      <c r="Q130" s="7"/>
      <c r="T130" s="20">
        <v>0</v>
      </c>
      <c r="U130" s="31">
        <f t="shared" ref="U130:U161" si="55">T130-B130</f>
        <v>-1461</v>
      </c>
      <c r="V130" s="27">
        <f t="shared" ref="V130:V161" si="56">ROUND(U130,0)</f>
        <v>-1461</v>
      </c>
      <c r="W130" s="27"/>
      <c r="X130" s="27">
        <f t="shared" ref="X130:X149" si="57">B130/$W$2*$W$3</f>
        <v>1605.9964330675618</v>
      </c>
      <c r="Y130" s="27">
        <f t="shared" ref="Y130:Y161" si="58">X130-B130</f>
        <v>144.99643306756184</v>
      </c>
      <c r="Z130" s="27">
        <f t="shared" ref="Z130:Z161" si="59">ROUND(Y130,0)</f>
        <v>145</v>
      </c>
      <c r="AA130" s="17">
        <f t="shared" ref="AA130:AA161" si="60">IF(V130&gt;=0,V130,Z130)</f>
        <v>145</v>
      </c>
      <c r="AB130" s="24">
        <f t="shared" ref="AB130:AB161" si="61">B130+AA130</f>
        <v>1606</v>
      </c>
    </row>
    <row r="131" spans="1:28" ht="15" customHeight="1" x14ac:dyDescent="0.25">
      <c r="A131" s="28">
        <v>1392</v>
      </c>
      <c r="B131" s="28">
        <v>1450</v>
      </c>
      <c r="C131" s="25">
        <v>6.18</v>
      </c>
      <c r="D131" s="25">
        <v>272.29000000000002</v>
      </c>
      <c r="E131" s="25">
        <v>212.4</v>
      </c>
      <c r="F131" s="25">
        <v>0</v>
      </c>
      <c r="G131" s="25">
        <f t="shared" si="52"/>
        <v>15.137254901960784</v>
      </c>
      <c r="H131" s="25">
        <v>0</v>
      </c>
      <c r="I131" s="25">
        <f t="shared" si="53"/>
        <v>14.568627450980392</v>
      </c>
      <c r="J131" s="29">
        <f t="shared" ref="J131:J149" si="62">IF(ABS(B131-B130)&lt;=50,1,0)</f>
        <v>1</v>
      </c>
      <c r="K131" s="29">
        <f t="shared" ref="K131:K149" si="63">IF(ABS((B131-B130))&lt;=50,1,IF((B131-B130)*(1)&gt;=0,1,-1))</f>
        <v>1</v>
      </c>
      <c r="L131" s="29">
        <f t="shared" si="51"/>
        <v>0</v>
      </c>
      <c r="M131" s="29">
        <f t="shared" ca="1" si="54"/>
        <v>1</v>
      </c>
      <c r="N131" s="9"/>
      <c r="O131" s="9"/>
      <c r="P131" s="7"/>
      <c r="Q131" s="7"/>
      <c r="T131" s="20">
        <v>0</v>
      </c>
      <c r="U131" s="31">
        <f t="shared" si="55"/>
        <v>-1450</v>
      </c>
      <c r="V131" s="27">
        <f t="shared" si="56"/>
        <v>-1450</v>
      </c>
      <c r="W131" s="27"/>
      <c r="X131" s="27">
        <f t="shared" si="57"/>
        <v>1593.9047419219471</v>
      </c>
      <c r="Y131" s="27">
        <f t="shared" si="58"/>
        <v>143.90474192194711</v>
      </c>
      <c r="Z131" s="27">
        <f t="shared" si="59"/>
        <v>144</v>
      </c>
      <c r="AA131" s="17">
        <f t="shared" si="60"/>
        <v>144</v>
      </c>
      <c r="AB131" s="24">
        <f t="shared" si="61"/>
        <v>1594</v>
      </c>
    </row>
    <row r="132" spans="1:28" ht="15" customHeight="1" x14ac:dyDescent="0.25">
      <c r="A132" s="28">
        <v>1142</v>
      </c>
      <c r="B132" s="28">
        <v>1450</v>
      </c>
      <c r="C132" s="25">
        <v>5.07</v>
      </c>
      <c r="D132" s="25">
        <v>272.26</v>
      </c>
      <c r="E132" s="25">
        <v>212.4</v>
      </c>
      <c r="F132" s="25">
        <v>0</v>
      </c>
      <c r="G132" s="25">
        <f t="shared" si="52"/>
        <v>17.417475728155338</v>
      </c>
      <c r="H132" s="25">
        <v>0</v>
      </c>
      <c r="I132" s="25">
        <f t="shared" si="53"/>
        <v>14.427184466019417</v>
      </c>
      <c r="J132" s="29">
        <f t="shared" si="62"/>
        <v>1</v>
      </c>
      <c r="K132" s="29">
        <f t="shared" si="63"/>
        <v>1</v>
      </c>
      <c r="L132" s="29">
        <f t="shared" si="51"/>
        <v>0</v>
      </c>
      <c r="M132" s="29">
        <f t="shared" ca="1" si="54"/>
        <v>1</v>
      </c>
      <c r="N132" s="9"/>
      <c r="O132" s="9"/>
      <c r="P132" s="7"/>
      <c r="Q132" s="7"/>
      <c r="T132" s="20">
        <v>0</v>
      </c>
      <c r="U132" s="31">
        <f t="shared" si="55"/>
        <v>-1450</v>
      </c>
      <c r="V132" s="27">
        <f t="shared" si="56"/>
        <v>-1450</v>
      </c>
      <c r="W132" s="27"/>
      <c r="X132" s="27">
        <f t="shared" si="57"/>
        <v>1593.9047419219471</v>
      </c>
      <c r="Y132" s="27">
        <f t="shared" si="58"/>
        <v>143.90474192194711</v>
      </c>
      <c r="Z132" s="27">
        <f t="shared" si="59"/>
        <v>144</v>
      </c>
      <c r="AA132" s="17">
        <f t="shared" si="60"/>
        <v>144</v>
      </c>
      <c r="AB132" s="24">
        <f t="shared" si="61"/>
        <v>1594</v>
      </c>
    </row>
    <row r="133" spans="1:28" ht="15" customHeight="1" x14ac:dyDescent="0.25">
      <c r="A133" s="28">
        <v>892</v>
      </c>
      <c r="B133" s="28">
        <v>1450</v>
      </c>
      <c r="C133" s="25">
        <v>3.97</v>
      </c>
      <c r="D133" s="25">
        <v>272.20999999999998</v>
      </c>
      <c r="E133" s="25">
        <v>212.4</v>
      </c>
      <c r="F133" s="25">
        <v>0</v>
      </c>
      <c r="G133" s="25">
        <f t="shared" si="52"/>
        <v>19.653846153846153</v>
      </c>
      <c r="H133" s="25">
        <v>0</v>
      </c>
      <c r="I133" s="25">
        <f t="shared" si="53"/>
        <v>14.288461538461538</v>
      </c>
      <c r="J133" s="29">
        <f t="shared" si="62"/>
        <v>1</v>
      </c>
      <c r="K133" s="29">
        <f t="shared" si="63"/>
        <v>1</v>
      </c>
      <c r="L133" s="29">
        <f t="shared" si="51"/>
        <v>0</v>
      </c>
      <c r="M133" s="29">
        <f t="shared" ca="1" si="54"/>
        <v>1</v>
      </c>
      <c r="N133" s="9"/>
      <c r="O133" s="9"/>
      <c r="P133" s="7"/>
      <c r="Q133" s="7"/>
      <c r="T133" s="20">
        <v>0</v>
      </c>
      <c r="U133" s="31">
        <f t="shared" si="55"/>
        <v>-1450</v>
      </c>
      <c r="V133" s="27">
        <f t="shared" si="56"/>
        <v>-1450</v>
      </c>
      <c r="W133" s="27"/>
      <c r="X133" s="27">
        <f t="shared" si="57"/>
        <v>1593.9047419219471</v>
      </c>
      <c r="Y133" s="27">
        <f t="shared" si="58"/>
        <v>143.90474192194711</v>
      </c>
      <c r="Z133" s="27">
        <f t="shared" si="59"/>
        <v>144</v>
      </c>
      <c r="AA133" s="17">
        <f t="shared" si="60"/>
        <v>144</v>
      </c>
      <c r="AB133" s="24">
        <f t="shared" si="61"/>
        <v>1594</v>
      </c>
    </row>
    <row r="134" spans="1:28" ht="15" customHeight="1" x14ac:dyDescent="0.25">
      <c r="A134" s="28">
        <v>644</v>
      </c>
      <c r="B134" s="28">
        <v>1450</v>
      </c>
      <c r="C134" s="25">
        <v>0</v>
      </c>
      <c r="D134" s="25">
        <v>272.13</v>
      </c>
      <c r="E134" s="25">
        <v>212.4</v>
      </c>
      <c r="F134" s="25">
        <v>0</v>
      </c>
      <c r="G134" s="25">
        <f t="shared" si="52"/>
        <v>21.828571428571429</v>
      </c>
      <c r="H134" s="25">
        <v>0</v>
      </c>
      <c r="I134" s="25">
        <f t="shared" si="53"/>
        <v>14.152380952380952</v>
      </c>
      <c r="J134" s="29">
        <f t="shared" si="62"/>
        <v>1</v>
      </c>
      <c r="K134" s="29">
        <f t="shared" si="63"/>
        <v>1</v>
      </c>
      <c r="L134" s="29">
        <f t="shared" si="51"/>
        <v>0</v>
      </c>
      <c r="M134" s="29">
        <f t="shared" ca="1" si="54"/>
        <v>1</v>
      </c>
      <c r="N134" s="9"/>
      <c r="O134" s="9"/>
      <c r="P134" s="7"/>
      <c r="Q134" s="7"/>
      <c r="T134" s="20">
        <v>0</v>
      </c>
      <c r="U134" s="31">
        <f t="shared" si="55"/>
        <v>-1450</v>
      </c>
      <c r="V134" s="27">
        <f t="shared" si="56"/>
        <v>-1450</v>
      </c>
      <c r="W134" s="27"/>
      <c r="X134" s="27">
        <f t="shared" si="57"/>
        <v>1593.9047419219471</v>
      </c>
      <c r="Y134" s="27">
        <f t="shared" si="58"/>
        <v>143.90474192194711</v>
      </c>
      <c r="Z134" s="27">
        <f t="shared" si="59"/>
        <v>144</v>
      </c>
      <c r="AA134" s="17">
        <f t="shared" si="60"/>
        <v>144</v>
      </c>
      <c r="AB134" s="24">
        <f t="shared" si="61"/>
        <v>1594</v>
      </c>
    </row>
    <row r="135" spans="1:28" ht="15" customHeight="1" x14ac:dyDescent="0.25">
      <c r="A135" s="28">
        <v>744</v>
      </c>
      <c r="B135" s="28">
        <v>1450</v>
      </c>
      <c r="C135" s="25">
        <v>0</v>
      </c>
      <c r="D135" s="25">
        <v>272.06</v>
      </c>
      <c r="E135" s="25">
        <v>212.4</v>
      </c>
      <c r="F135" s="25">
        <v>0</v>
      </c>
      <c r="G135" s="25">
        <f t="shared" si="52"/>
        <v>20.679245283018869</v>
      </c>
      <c r="H135" s="25">
        <v>0</v>
      </c>
      <c r="I135" s="25">
        <f t="shared" si="53"/>
        <v>14.018867924528301</v>
      </c>
      <c r="J135" s="29">
        <f t="shared" si="62"/>
        <v>1</v>
      </c>
      <c r="K135" s="29">
        <f t="shared" si="63"/>
        <v>1</v>
      </c>
      <c r="L135" s="29">
        <f t="shared" ref="L135:L166" si="64">IF(OR(COUNTIF(K131:K135,1)=5,COUNTIF(K131:K135,-1)=5),1,0)</f>
        <v>1</v>
      </c>
      <c r="M135" s="29">
        <f t="shared" ca="1" si="54"/>
        <v>1</v>
      </c>
      <c r="N135" s="9"/>
      <c r="O135" s="9"/>
      <c r="P135" s="7"/>
      <c r="Q135" s="7"/>
      <c r="T135" s="20">
        <v>0</v>
      </c>
      <c r="U135" s="31">
        <f t="shared" si="55"/>
        <v>-1450</v>
      </c>
      <c r="V135" s="27">
        <f t="shared" si="56"/>
        <v>-1450</v>
      </c>
      <c r="W135" s="27"/>
      <c r="X135" s="27">
        <f t="shared" si="57"/>
        <v>1593.9047419219471</v>
      </c>
      <c r="Y135" s="27">
        <f t="shared" si="58"/>
        <v>143.90474192194711</v>
      </c>
      <c r="Z135" s="27">
        <f t="shared" si="59"/>
        <v>144</v>
      </c>
      <c r="AA135" s="17">
        <f t="shared" si="60"/>
        <v>144</v>
      </c>
      <c r="AB135" s="24">
        <f t="shared" si="61"/>
        <v>1594</v>
      </c>
    </row>
    <row r="136" spans="1:28" ht="15" customHeight="1" x14ac:dyDescent="0.25">
      <c r="A136" s="28">
        <v>846</v>
      </c>
      <c r="B136" s="28">
        <v>1450</v>
      </c>
      <c r="C136" s="25">
        <v>0</v>
      </c>
      <c r="D136" s="25">
        <v>272</v>
      </c>
      <c r="E136" s="25">
        <v>212.4</v>
      </c>
      <c r="F136" s="25">
        <v>0</v>
      </c>
      <c r="G136" s="25">
        <f t="shared" si="52"/>
        <v>19.532710280373831</v>
      </c>
      <c r="H136" s="25">
        <v>0</v>
      </c>
      <c r="I136" s="25">
        <f t="shared" si="53"/>
        <v>13.88785046728972</v>
      </c>
      <c r="J136" s="29">
        <f t="shared" si="62"/>
        <v>1</v>
      </c>
      <c r="K136" s="29">
        <f t="shared" si="63"/>
        <v>1</v>
      </c>
      <c r="L136" s="29">
        <f t="shared" si="64"/>
        <v>1</v>
      </c>
      <c r="M136" s="29">
        <f t="shared" ca="1" si="54"/>
        <v>0</v>
      </c>
      <c r="N136" s="9"/>
      <c r="O136" s="9"/>
      <c r="P136" s="7"/>
      <c r="Q136" s="7"/>
      <c r="T136" s="20">
        <v>0</v>
      </c>
      <c r="U136" s="31">
        <f t="shared" si="55"/>
        <v>-1450</v>
      </c>
      <c r="V136" s="27">
        <f t="shared" si="56"/>
        <v>-1450</v>
      </c>
      <c r="W136" s="27"/>
      <c r="X136" s="27">
        <f t="shared" si="57"/>
        <v>1593.9047419219471</v>
      </c>
      <c r="Y136" s="27">
        <f t="shared" si="58"/>
        <v>143.90474192194711</v>
      </c>
      <c r="Z136" s="27">
        <f t="shared" si="59"/>
        <v>144</v>
      </c>
      <c r="AA136" s="17">
        <f t="shared" si="60"/>
        <v>144</v>
      </c>
      <c r="AB136" s="24">
        <f t="shared" si="61"/>
        <v>1594</v>
      </c>
    </row>
    <row r="137" spans="1:28" ht="15" customHeight="1" x14ac:dyDescent="0.25">
      <c r="A137" s="28">
        <v>946</v>
      </c>
      <c r="B137" s="28">
        <v>1450</v>
      </c>
      <c r="C137" s="25">
        <v>0</v>
      </c>
      <c r="D137" s="25">
        <v>271.95</v>
      </c>
      <c r="E137" s="25">
        <v>212.4</v>
      </c>
      <c r="F137" s="25">
        <v>0</v>
      </c>
      <c r="G137" s="25">
        <f t="shared" si="52"/>
        <v>18.425925925925927</v>
      </c>
      <c r="H137" s="25">
        <v>0</v>
      </c>
      <c r="I137" s="25">
        <f t="shared" si="53"/>
        <v>13.75925925925926</v>
      </c>
      <c r="J137" s="29">
        <f t="shared" si="62"/>
        <v>1</v>
      </c>
      <c r="K137" s="29">
        <f t="shared" si="63"/>
        <v>1</v>
      </c>
      <c r="L137" s="29">
        <f t="shared" si="64"/>
        <v>1</v>
      </c>
      <c r="M137" s="29">
        <f t="shared" ca="1" si="54"/>
        <v>0</v>
      </c>
      <c r="N137" s="9"/>
      <c r="O137" s="9"/>
      <c r="P137" s="7"/>
      <c r="Q137" s="7"/>
      <c r="T137" s="20">
        <v>0</v>
      </c>
      <c r="U137" s="31">
        <f t="shared" si="55"/>
        <v>-1450</v>
      </c>
      <c r="V137" s="27">
        <f t="shared" si="56"/>
        <v>-1450</v>
      </c>
      <c r="W137" s="27"/>
      <c r="X137" s="27">
        <f t="shared" si="57"/>
        <v>1593.9047419219471</v>
      </c>
      <c r="Y137" s="27">
        <f t="shared" si="58"/>
        <v>143.90474192194711</v>
      </c>
      <c r="Z137" s="27">
        <f t="shared" si="59"/>
        <v>144</v>
      </c>
      <c r="AA137" s="17">
        <f t="shared" si="60"/>
        <v>144</v>
      </c>
      <c r="AB137" s="24">
        <f t="shared" si="61"/>
        <v>1594</v>
      </c>
    </row>
    <row r="138" spans="1:28" ht="15" customHeight="1" x14ac:dyDescent="0.25">
      <c r="A138" s="28">
        <v>932</v>
      </c>
      <c r="B138" s="28">
        <v>1450</v>
      </c>
      <c r="C138" s="25">
        <v>0</v>
      </c>
      <c r="D138" s="25">
        <v>271.89</v>
      </c>
      <c r="E138" s="25">
        <v>212.4</v>
      </c>
      <c r="F138" s="25">
        <v>0</v>
      </c>
      <c r="G138" s="25">
        <f t="shared" si="52"/>
        <v>18.38532110091743</v>
      </c>
      <c r="H138" s="25">
        <v>0</v>
      </c>
      <c r="I138" s="25">
        <f t="shared" si="53"/>
        <v>13.63302752293578</v>
      </c>
      <c r="J138" s="29">
        <f t="shared" si="62"/>
        <v>1</v>
      </c>
      <c r="K138" s="29">
        <f t="shared" si="63"/>
        <v>1</v>
      </c>
      <c r="L138" s="29">
        <f t="shared" si="64"/>
        <v>1</v>
      </c>
      <c r="M138" s="29">
        <f t="shared" ca="1" si="54"/>
        <v>0</v>
      </c>
      <c r="N138" s="9"/>
      <c r="O138" s="9"/>
      <c r="P138" s="7"/>
      <c r="Q138" s="7"/>
      <c r="T138" s="20">
        <v>0</v>
      </c>
      <c r="U138" s="31">
        <f t="shared" si="55"/>
        <v>-1450</v>
      </c>
      <c r="V138" s="27">
        <f t="shared" si="56"/>
        <v>-1450</v>
      </c>
      <c r="W138" s="27"/>
      <c r="X138" s="27">
        <f t="shared" si="57"/>
        <v>1593.9047419219471</v>
      </c>
      <c r="Y138" s="27">
        <f t="shared" si="58"/>
        <v>143.90474192194711</v>
      </c>
      <c r="Z138" s="27">
        <f t="shared" si="59"/>
        <v>144</v>
      </c>
      <c r="AA138" s="17">
        <f t="shared" si="60"/>
        <v>144</v>
      </c>
      <c r="AB138" s="24">
        <f t="shared" si="61"/>
        <v>1594</v>
      </c>
    </row>
    <row r="139" spans="1:28" ht="15" customHeight="1" x14ac:dyDescent="0.25">
      <c r="A139" s="28">
        <v>915</v>
      </c>
      <c r="B139" s="28">
        <v>1450</v>
      </c>
      <c r="C139" s="25">
        <v>0</v>
      </c>
      <c r="D139" s="25">
        <v>271.83999999999997</v>
      </c>
      <c r="E139" s="25">
        <v>212.4</v>
      </c>
      <c r="F139" s="25">
        <v>0</v>
      </c>
      <c r="G139" s="25">
        <f t="shared" si="52"/>
        <v>18.372727272727271</v>
      </c>
      <c r="H139" s="25">
        <v>0</v>
      </c>
      <c r="I139" s="25">
        <f t="shared" si="53"/>
        <v>13.50909090909091</v>
      </c>
      <c r="J139" s="29">
        <f t="shared" si="62"/>
        <v>1</v>
      </c>
      <c r="K139" s="29">
        <f t="shared" si="63"/>
        <v>1</v>
      </c>
      <c r="L139" s="29">
        <f t="shared" si="64"/>
        <v>1</v>
      </c>
      <c r="M139" s="29">
        <f t="shared" ca="1" si="54"/>
        <v>0</v>
      </c>
      <c r="N139" s="9"/>
      <c r="O139" s="9"/>
      <c r="P139" s="7"/>
      <c r="Q139" s="7"/>
      <c r="T139" s="20">
        <v>0</v>
      </c>
      <c r="U139" s="31">
        <f t="shared" si="55"/>
        <v>-1450</v>
      </c>
      <c r="V139" s="27">
        <f t="shared" si="56"/>
        <v>-1450</v>
      </c>
      <c r="W139" s="27"/>
      <c r="X139" s="27">
        <f t="shared" si="57"/>
        <v>1593.9047419219471</v>
      </c>
      <c r="Y139" s="27">
        <f t="shared" si="58"/>
        <v>143.90474192194711</v>
      </c>
      <c r="Z139" s="27">
        <f t="shared" si="59"/>
        <v>144</v>
      </c>
      <c r="AA139" s="17">
        <f t="shared" si="60"/>
        <v>144</v>
      </c>
      <c r="AB139" s="24">
        <f t="shared" si="61"/>
        <v>1594</v>
      </c>
    </row>
    <row r="140" spans="1:28" ht="15" customHeight="1" x14ac:dyDescent="0.25">
      <c r="A140" s="28">
        <v>898</v>
      </c>
      <c r="B140" s="28">
        <v>1450</v>
      </c>
      <c r="C140" s="25">
        <v>0</v>
      </c>
      <c r="D140" s="25">
        <v>271.79000000000002</v>
      </c>
      <c r="E140" s="25">
        <v>212.4</v>
      </c>
      <c r="F140" s="25">
        <v>0</v>
      </c>
      <c r="G140" s="25">
        <f t="shared" si="52"/>
        <v>18.36036036036036</v>
      </c>
      <c r="H140" s="25">
        <v>0</v>
      </c>
      <c r="I140" s="25">
        <f t="shared" si="53"/>
        <v>13.387387387387387</v>
      </c>
      <c r="J140" s="29">
        <f t="shared" si="62"/>
        <v>1</v>
      </c>
      <c r="K140" s="29">
        <f t="shared" si="63"/>
        <v>1</v>
      </c>
      <c r="L140" s="29">
        <f t="shared" si="64"/>
        <v>1</v>
      </c>
      <c r="M140" s="29">
        <f t="shared" ca="1" si="54"/>
        <v>0</v>
      </c>
      <c r="N140" s="9"/>
      <c r="O140" s="9"/>
      <c r="P140" s="7"/>
      <c r="Q140" s="7"/>
      <c r="T140" s="20">
        <v>0</v>
      </c>
      <c r="U140" s="31">
        <f t="shared" si="55"/>
        <v>-1450</v>
      </c>
      <c r="V140" s="27">
        <f t="shared" si="56"/>
        <v>-1450</v>
      </c>
      <c r="W140" s="27"/>
      <c r="X140" s="27">
        <f t="shared" si="57"/>
        <v>1593.9047419219471</v>
      </c>
      <c r="Y140" s="27">
        <f t="shared" si="58"/>
        <v>143.90474192194711</v>
      </c>
      <c r="Z140" s="27">
        <f t="shared" si="59"/>
        <v>144</v>
      </c>
      <c r="AA140" s="17">
        <f t="shared" si="60"/>
        <v>144</v>
      </c>
      <c r="AB140" s="24">
        <f t="shared" si="61"/>
        <v>1594</v>
      </c>
    </row>
    <row r="141" spans="1:28" ht="15" customHeight="1" x14ac:dyDescent="0.25">
      <c r="A141" s="28">
        <v>866</v>
      </c>
      <c r="B141" s="28">
        <v>1450</v>
      </c>
      <c r="C141" s="25">
        <v>0</v>
      </c>
      <c r="D141" s="25">
        <v>271.73</v>
      </c>
      <c r="E141" s="25">
        <v>212.4</v>
      </c>
      <c r="F141" s="25">
        <v>0</v>
      </c>
      <c r="G141" s="25">
        <f t="shared" si="52"/>
        <v>18.482142857142858</v>
      </c>
      <c r="H141" s="25">
        <v>0</v>
      </c>
      <c r="I141" s="25">
        <f t="shared" si="53"/>
        <v>13.267857142857142</v>
      </c>
      <c r="J141" s="29">
        <f t="shared" si="62"/>
        <v>1</v>
      </c>
      <c r="K141" s="29">
        <f t="shared" si="63"/>
        <v>1</v>
      </c>
      <c r="L141" s="29">
        <f t="shared" si="64"/>
        <v>1</v>
      </c>
      <c r="M141" s="29">
        <f t="shared" ca="1" si="54"/>
        <v>0</v>
      </c>
      <c r="N141" s="9"/>
      <c r="O141" s="9"/>
      <c r="P141" s="7"/>
      <c r="Q141" s="7"/>
      <c r="T141" s="20">
        <v>0</v>
      </c>
      <c r="U141" s="31">
        <f t="shared" si="55"/>
        <v>-1450</v>
      </c>
      <c r="V141" s="27">
        <f t="shared" si="56"/>
        <v>-1450</v>
      </c>
      <c r="W141" s="27"/>
      <c r="X141" s="27">
        <f t="shared" si="57"/>
        <v>1593.9047419219471</v>
      </c>
      <c r="Y141" s="27">
        <f t="shared" si="58"/>
        <v>143.90474192194711</v>
      </c>
      <c r="Z141" s="27">
        <f t="shared" si="59"/>
        <v>144</v>
      </c>
      <c r="AA141" s="17">
        <f t="shared" si="60"/>
        <v>144</v>
      </c>
      <c r="AB141" s="24">
        <f t="shared" si="61"/>
        <v>1594</v>
      </c>
    </row>
    <row r="142" spans="1:28" ht="15" customHeight="1" x14ac:dyDescent="0.25">
      <c r="A142" s="28">
        <v>832</v>
      </c>
      <c r="B142" s="28">
        <v>1450</v>
      </c>
      <c r="C142" s="25">
        <v>0</v>
      </c>
      <c r="D142" s="25">
        <v>271.66000000000003</v>
      </c>
      <c r="E142" s="25">
        <v>212.4</v>
      </c>
      <c r="F142" s="25">
        <v>0</v>
      </c>
      <c r="G142" s="25">
        <f t="shared" si="52"/>
        <v>18.619469026548671</v>
      </c>
      <c r="H142" s="25">
        <v>0</v>
      </c>
      <c r="I142" s="25">
        <f t="shared" si="53"/>
        <v>13.150442477876107</v>
      </c>
      <c r="J142" s="29">
        <f t="shared" si="62"/>
        <v>1</v>
      </c>
      <c r="K142" s="29">
        <f t="shared" si="63"/>
        <v>1</v>
      </c>
      <c r="L142" s="29">
        <f t="shared" si="64"/>
        <v>1</v>
      </c>
      <c r="M142" s="29">
        <f t="shared" ca="1" si="54"/>
        <v>1</v>
      </c>
      <c r="N142" s="9"/>
      <c r="O142" s="9"/>
      <c r="P142" s="7"/>
      <c r="Q142" s="7"/>
      <c r="T142" s="20">
        <v>0</v>
      </c>
      <c r="U142" s="31">
        <f t="shared" si="55"/>
        <v>-1450</v>
      </c>
      <c r="V142" s="27">
        <f t="shared" si="56"/>
        <v>-1450</v>
      </c>
      <c r="W142" s="27"/>
      <c r="X142" s="27">
        <f t="shared" si="57"/>
        <v>1593.9047419219471</v>
      </c>
      <c r="Y142" s="27">
        <f t="shared" si="58"/>
        <v>143.90474192194711</v>
      </c>
      <c r="Z142" s="27">
        <f t="shared" si="59"/>
        <v>144</v>
      </c>
      <c r="AA142" s="17">
        <f t="shared" si="60"/>
        <v>144</v>
      </c>
      <c r="AB142" s="24">
        <f t="shared" si="61"/>
        <v>1594</v>
      </c>
    </row>
    <row r="143" spans="1:28" ht="15" customHeight="1" x14ac:dyDescent="0.25">
      <c r="A143" s="28">
        <v>801</v>
      </c>
      <c r="B143" s="28">
        <v>1450</v>
      </c>
      <c r="C143" s="25">
        <v>0</v>
      </c>
      <c r="D143" s="25">
        <v>271.60000000000002</v>
      </c>
      <c r="E143" s="25">
        <v>212.4</v>
      </c>
      <c r="F143" s="25">
        <v>0</v>
      </c>
      <c r="G143" s="25">
        <f t="shared" si="52"/>
        <v>18.728070175438596</v>
      </c>
      <c r="H143" s="25">
        <v>0</v>
      </c>
      <c r="I143" s="25">
        <f t="shared" si="53"/>
        <v>13.035087719298245</v>
      </c>
      <c r="J143" s="29">
        <f t="shared" si="62"/>
        <v>1</v>
      </c>
      <c r="K143" s="29">
        <f t="shared" si="63"/>
        <v>1</v>
      </c>
      <c r="L143" s="29">
        <f t="shared" si="64"/>
        <v>1</v>
      </c>
      <c r="M143" s="29">
        <f t="shared" ca="1" si="54"/>
        <v>1</v>
      </c>
      <c r="N143" s="9"/>
      <c r="O143" s="9"/>
      <c r="P143" s="7"/>
      <c r="Q143" s="7"/>
      <c r="T143" s="20">
        <v>0</v>
      </c>
      <c r="U143" s="31">
        <f t="shared" si="55"/>
        <v>-1450</v>
      </c>
      <c r="V143" s="27">
        <f t="shared" si="56"/>
        <v>-1450</v>
      </c>
      <c r="W143" s="27"/>
      <c r="X143" s="27">
        <f t="shared" si="57"/>
        <v>1593.9047419219471</v>
      </c>
      <c r="Y143" s="27">
        <f t="shared" si="58"/>
        <v>143.90474192194711</v>
      </c>
      <c r="Z143" s="27">
        <f t="shared" si="59"/>
        <v>144</v>
      </c>
      <c r="AA143" s="17">
        <f t="shared" si="60"/>
        <v>144</v>
      </c>
      <c r="AB143" s="24">
        <f t="shared" si="61"/>
        <v>1594</v>
      </c>
    </row>
    <row r="144" spans="1:28" ht="15" customHeight="1" x14ac:dyDescent="0.25">
      <c r="A144" s="28">
        <v>826</v>
      </c>
      <c r="B144" s="28">
        <v>1450</v>
      </c>
      <c r="C144" s="25">
        <v>0</v>
      </c>
      <c r="D144" s="25">
        <v>271.54000000000002</v>
      </c>
      <c r="E144" s="25">
        <v>212.4</v>
      </c>
      <c r="F144" s="25">
        <v>0</v>
      </c>
      <c r="G144" s="25">
        <f t="shared" si="52"/>
        <v>18.347826086956523</v>
      </c>
      <c r="H144" s="25">
        <v>0</v>
      </c>
      <c r="I144" s="25">
        <f t="shared" si="53"/>
        <v>12.921739130434782</v>
      </c>
      <c r="J144" s="29">
        <f t="shared" si="62"/>
        <v>1</v>
      </c>
      <c r="K144" s="29">
        <f t="shared" si="63"/>
        <v>1</v>
      </c>
      <c r="L144" s="29">
        <f t="shared" si="64"/>
        <v>1</v>
      </c>
      <c r="M144" s="29">
        <f t="shared" ca="1" si="54"/>
        <v>0</v>
      </c>
      <c r="N144" s="9"/>
      <c r="O144" s="9"/>
      <c r="P144" s="7"/>
      <c r="Q144" s="7"/>
      <c r="T144" s="20">
        <v>0</v>
      </c>
      <c r="U144" s="31">
        <f t="shared" si="55"/>
        <v>-1450</v>
      </c>
      <c r="V144" s="27">
        <f t="shared" si="56"/>
        <v>-1450</v>
      </c>
      <c r="W144" s="27"/>
      <c r="X144" s="27">
        <f t="shared" si="57"/>
        <v>1593.9047419219471</v>
      </c>
      <c r="Y144" s="27">
        <f t="shared" si="58"/>
        <v>143.90474192194711</v>
      </c>
      <c r="Z144" s="27">
        <f t="shared" si="59"/>
        <v>144</v>
      </c>
      <c r="AA144" s="17">
        <f t="shared" si="60"/>
        <v>144</v>
      </c>
      <c r="AB144" s="24">
        <f t="shared" si="61"/>
        <v>1594</v>
      </c>
    </row>
    <row r="145" spans="1:28" ht="15" customHeight="1" x14ac:dyDescent="0.25">
      <c r="A145" s="28">
        <v>852</v>
      </c>
      <c r="B145" s="28">
        <v>1450</v>
      </c>
      <c r="C145" s="25">
        <v>0</v>
      </c>
      <c r="D145" s="25">
        <v>271.48</v>
      </c>
      <c r="E145" s="25">
        <v>212.4</v>
      </c>
      <c r="F145" s="25">
        <v>0</v>
      </c>
      <c r="G145" s="25">
        <f t="shared" si="52"/>
        <v>17.96551724137931</v>
      </c>
      <c r="H145" s="25">
        <v>0</v>
      </c>
      <c r="I145" s="25">
        <f t="shared" si="53"/>
        <v>12.810344827586206</v>
      </c>
      <c r="J145" s="29">
        <f t="shared" si="62"/>
        <v>1</v>
      </c>
      <c r="K145" s="29">
        <f t="shared" si="63"/>
        <v>1</v>
      </c>
      <c r="L145" s="29">
        <f t="shared" si="64"/>
        <v>1</v>
      </c>
      <c r="M145" s="29">
        <f t="shared" ca="1" si="54"/>
        <v>0</v>
      </c>
      <c r="N145" s="9"/>
      <c r="O145" s="9"/>
      <c r="P145" s="7"/>
      <c r="Q145" s="7"/>
      <c r="T145" s="20">
        <v>0</v>
      </c>
      <c r="U145" s="31">
        <f t="shared" si="55"/>
        <v>-1450</v>
      </c>
      <c r="V145" s="27">
        <f t="shared" si="56"/>
        <v>-1450</v>
      </c>
      <c r="W145" s="27"/>
      <c r="X145" s="27">
        <f t="shared" si="57"/>
        <v>1593.9047419219471</v>
      </c>
      <c r="Y145" s="27">
        <f t="shared" si="58"/>
        <v>143.90474192194711</v>
      </c>
      <c r="Z145" s="27">
        <f t="shared" si="59"/>
        <v>144</v>
      </c>
      <c r="AA145" s="17">
        <f t="shared" si="60"/>
        <v>144</v>
      </c>
      <c r="AB145" s="24">
        <f t="shared" si="61"/>
        <v>1594</v>
      </c>
    </row>
    <row r="146" spans="1:28" ht="15" customHeight="1" x14ac:dyDescent="0.25">
      <c r="A146" s="28">
        <v>879</v>
      </c>
      <c r="B146" s="28">
        <v>1450</v>
      </c>
      <c r="C146" s="25">
        <v>0</v>
      </c>
      <c r="D146" s="25">
        <v>271.42</v>
      </c>
      <c r="E146" s="25">
        <v>212.4</v>
      </c>
      <c r="F146" s="25">
        <v>0</v>
      </c>
      <c r="G146" s="25">
        <f t="shared" si="52"/>
        <v>17.581196581196583</v>
      </c>
      <c r="H146" s="25">
        <v>0</v>
      </c>
      <c r="I146" s="25">
        <f t="shared" si="53"/>
        <v>12.7008547008547</v>
      </c>
      <c r="J146" s="29">
        <f t="shared" si="62"/>
        <v>1</v>
      </c>
      <c r="K146" s="29">
        <f t="shared" si="63"/>
        <v>1</v>
      </c>
      <c r="L146" s="29">
        <f t="shared" si="64"/>
        <v>1</v>
      </c>
      <c r="M146" s="29">
        <f t="shared" ca="1" si="54"/>
        <v>0</v>
      </c>
      <c r="N146" s="9"/>
      <c r="O146" s="9"/>
      <c r="P146" s="7"/>
      <c r="Q146" s="7"/>
      <c r="T146" s="20">
        <v>0</v>
      </c>
      <c r="U146" s="31">
        <f t="shared" si="55"/>
        <v>-1450</v>
      </c>
      <c r="V146" s="27">
        <f t="shared" si="56"/>
        <v>-1450</v>
      </c>
      <c r="W146" s="27"/>
      <c r="X146" s="27">
        <f t="shared" si="57"/>
        <v>1593.9047419219471</v>
      </c>
      <c r="Y146" s="27">
        <f t="shared" si="58"/>
        <v>143.90474192194711</v>
      </c>
      <c r="Z146" s="27">
        <f t="shared" si="59"/>
        <v>144</v>
      </c>
      <c r="AA146" s="17">
        <f t="shared" si="60"/>
        <v>144</v>
      </c>
      <c r="AB146" s="24">
        <f t="shared" si="61"/>
        <v>1594</v>
      </c>
    </row>
    <row r="147" spans="1:28" ht="15" customHeight="1" x14ac:dyDescent="0.25">
      <c r="A147" s="28">
        <v>796</v>
      </c>
      <c r="B147" s="28">
        <v>1450</v>
      </c>
      <c r="C147" s="25">
        <v>0</v>
      </c>
      <c r="D147" s="25">
        <v>271.36</v>
      </c>
      <c r="E147" s="25">
        <v>212.4</v>
      </c>
      <c r="F147" s="25">
        <v>0</v>
      </c>
      <c r="G147" s="25">
        <f t="shared" si="52"/>
        <v>18.135593220338983</v>
      </c>
      <c r="H147" s="25">
        <v>0</v>
      </c>
      <c r="I147" s="25">
        <f t="shared" si="53"/>
        <v>12.59322033898305</v>
      </c>
      <c r="J147" s="29">
        <f t="shared" si="62"/>
        <v>1</v>
      </c>
      <c r="K147" s="29">
        <f t="shared" si="63"/>
        <v>1</v>
      </c>
      <c r="L147" s="29">
        <f t="shared" si="64"/>
        <v>1</v>
      </c>
      <c r="M147" s="29">
        <f t="shared" ca="1" si="54"/>
        <v>0</v>
      </c>
      <c r="N147" s="9"/>
      <c r="O147" s="9"/>
      <c r="P147" s="7"/>
      <c r="Q147" s="7"/>
      <c r="T147" s="20">
        <v>0</v>
      </c>
      <c r="U147" s="31">
        <f t="shared" si="55"/>
        <v>-1450</v>
      </c>
      <c r="V147" s="27">
        <f t="shared" si="56"/>
        <v>-1450</v>
      </c>
      <c r="W147" s="27"/>
      <c r="X147" s="27">
        <f t="shared" si="57"/>
        <v>1593.9047419219471</v>
      </c>
      <c r="Y147" s="27">
        <f t="shared" si="58"/>
        <v>143.90474192194711</v>
      </c>
      <c r="Z147" s="27">
        <f t="shared" si="59"/>
        <v>144</v>
      </c>
      <c r="AA147" s="17">
        <f t="shared" si="60"/>
        <v>144</v>
      </c>
      <c r="AB147" s="24">
        <f t="shared" si="61"/>
        <v>1594</v>
      </c>
    </row>
    <row r="148" spans="1:28" ht="15" customHeight="1" x14ac:dyDescent="0.25">
      <c r="A148" s="28">
        <v>714</v>
      </c>
      <c r="B148" s="28">
        <v>1450</v>
      </c>
      <c r="C148" s="25">
        <v>0</v>
      </c>
      <c r="D148" s="25">
        <v>271.27999999999997</v>
      </c>
      <c r="E148" s="25">
        <v>212.4</v>
      </c>
      <c r="F148" s="25">
        <v>0</v>
      </c>
      <c r="G148" s="25">
        <f t="shared" si="52"/>
        <v>18.672268907563026</v>
      </c>
      <c r="H148" s="25">
        <v>0</v>
      </c>
      <c r="I148" s="25">
        <f t="shared" si="53"/>
        <v>12.487394957983193</v>
      </c>
      <c r="J148" s="29">
        <f t="shared" si="62"/>
        <v>1</v>
      </c>
      <c r="K148" s="29">
        <f t="shared" si="63"/>
        <v>1</v>
      </c>
      <c r="L148" s="29">
        <f t="shared" si="64"/>
        <v>1</v>
      </c>
      <c r="M148" s="29">
        <f t="shared" ca="1" si="54"/>
        <v>0</v>
      </c>
      <c r="N148" s="9"/>
      <c r="O148" s="9"/>
      <c r="P148" s="7"/>
      <c r="Q148" s="7"/>
      <c r="T148" s="20">
        <v>0</v>
      </c>
      <c r="U148" s="31">
        <f t="shared" si="55"/>
        <v>-1450</v>
      </c>
      <c r="V148" s="27">
        <f t="shared" si="56"/>
        <v>-1450</v>
      </c>
      <c r="W148" s="27"/>
      <c r="X148" s="27">
        <f t="shared" si="57"/>
        <v>1593.9047419219471</v>
      </c>
      <c r="Y148" s="27">
        <f t="shared" si="58"/>
        <v>143.90474192194711</v>
      </c>
      <c r="Z148" s="27">
        <f t="shared" si="59"/>
        <v>144</v>
      </c>
      <c r="AA148" s="17">
        <f t="shared" si="60"/>
        <v>144</v>
      </c>
      <c r="AB148" s="24">
        <f t="shared" si="61"/>
        <v>1594</v>
      </c>
    </row>
    <row r="149" spans="1:28" ht="15" customHeight="1" x14ac:dyDescent="0.25">
      <c r="A149" s="28">
        <v>632</v>
      </c>
      <c r="B149" s="28">
        <v>1450</v>
      </c>
      <c r="C149" s="25">
        <v>0</v>
      </c>
      <c r="D149" s="25">
        <v>271.2</v>
      </c>
      <c r="E149" s="25">
        <v>212.4</v>
      </c>
      <c r="F149" s="25">
        <v>0</v>
      </c>
      <c r="G149" s="25">
        <f t="shared" si="52"/>
        <v>19.2</v>
      </c>
      <c r="H149" s="25">
        <v>0</v>
      </c>
      <c r="I149" s="25">
        <f t="shared" si="53"/>
        <v>12.383333333333333</v>
      </c>
      <c r="J149" s="29">
        <f t="shared" si="62"/>
        <v>1</v>
      </c>
      <c r="K149" s="29">
        <f t="shared" si="63"/>
        <v>1</v>
      </c>
      <c r="L149" s="29">
        <f t="shared" si="64"/>
        <v>1</v>
      </c>
      <c r="M149" s="29">
        <f t="shared" ca="1" si="54"/>
        <v>0</v>
      </c>
      <c r="N149" s="9"/>
      <c r="O149" s="9"/>
      <c r="P149" s="7"/>
      <c r="Q149" s="7"/>
      <c r="T149" s="20">
        <v>0</v>
      </c>
      <c r="U149" s="31">
        <f t="shared" si="55"/>
        <v>-1450</v>
      </c>
      <c r="V149" s="27">
        <f t="shared" si="56"/>
        <v>-1450</v>
      </c>
      <c r="W149" s="27"/>
      <c r="X149" s="27">
        <f t="shared" si="57"/>
        <v>1593.9047419219471</v>
      </c>
      <c r="Y149" s="27">
        <f t="shared" si="58"/>
        <v>143.90474192194711</v>
      </c>
      <c r="Z149" s="27">
        <f t="shared" si="59"/>
        <v>144</v>
      </c>
      <c r="AA149" s="17">
        <f t="shared" si="60"/>
        <v>144</v>
      </c>
      <c r="AB149" s="24">
        <f t="shared" si="61"/>
        <v>1594</v>
      </c>
    </row>
    <row r="150" spans="1:28" ht="15" customHeight="1" x14ac:dyDescent="0.25">
      <c r="A150" s="28"/>
      <c r="B150" s="28"/>
      <c r="C150" s="25"/>
      <c r="D150" s="25"/>
      <c r="E150" s="25"/>
      <c r="F150" s="25"/>
      <c r="G150" s="25"/>
      <c r="H150" s="25"/>
      <c r="I150" s="25"/>
      <c r="J150" s="29"/>
      <c r="K150" s="29"/>
      <c r="L150" s="29"/>
      <c r="M150" s="29"/>
      <c r="N150" s="9"/>
      <c r="O150" s="9"/>
      <c r="P150" s="7"/>
      <c r="Q150" s="7"/>
      <c r="U150" s="31"/>
      <c r="V150" s="27"/>
      <c r="W150" s="27"/>
      <c r="X150" s="27"/>
      <c r="Y150" s="27"/>
      <c r="Z150" s="27"/>
      <c r="AA150" s="17"/>
    </row>
    <row r="151" spans="1:28" ht="15" customHeight="1" x14ac:dyDescent="0.25">
      <c r="A151" s="28"/>
      <c r="B151" s="28"/>
      <c r="C151" s="25"/>
      <c r="D151" s="25"/>
      <c r="E151" s="25"/>
      <c r="F151" s="25"/>
      <c r="G151" s="25"/>
      <c r="H151" s="25"/>
      <c r="I151" s="25"/>
      <c r="J151" s="29"/>
      <c r="K151" s="29"/>
      <c r="L151" s="29"/>
      <c r="M151" s="29"/>
      <c r="N151" s="9"/>
      <c r="O151" s="9"/>
      <c r="P151" s="7"/>
      <c r="Q151" s="7"/>
      <c r="U151" s="31"/>
      <c r="V151" s="27"/>
      <c r="W151" s="27"/>
      <c r="X151" s="27"/>
      <c r="Y151" s="27"/>
      <c r="Z151" s="27"/>
      <c r="AA151" s="17"/>
    </row>
    <row r="152" spans="1:28" ht="15" customHeight="1" x14ac:dyDescent="0.25">
      <c r="A152" s="28"/>
      <c r="B152" s="28"/>
      <c r="C152" s="25"/>
      <c r="D152" s="25"/>
      <c r="E152" s="25"/>
      <c r="F152" s="25"/>
      <c r="G152" s="25"/>
      <c r="H152" s="25"/>
      <c r="I152" s="25"/>
      <c r="J152" s="29"/>
      <c r="K152" s="29"/>
      <c r="L152" s="29"/>
      <c r="M152" s="29"/>
      <c r="N152" s="9"/>
      <c r="O152" s="9"/>
      <c r="P152" s="7"/>
      <c r="Q152" s="7"/>
      <c r="U152" s="31"/>
      <c r="V152" s="27"/>
      <c r="W152" s="27"/>
      <c r="X152" s="27"/>
      <c r="Y152" s="27"/>
      <c r="Z152" s="27"/>
      <c r="AA152" s="17"/>
    </row>
    <row r="153" spans="1:28" ht="15" customHeight="1" x14ac:dyDescent="0.25">
      <c r="A153" s="28"/>
      <c r="B153" s="28"/>
      <c r="C153" s="25"/>
      <c r="D153" s="25"/>
      <c r="E153" s="25"/>
      <c r="F153" s="25"/>
      <c r="G153" s="25"/>
      <c r="H153" s="25"/>
      <c r="I153" s="25"/>
      <c r="J153" s="29"/>
      <c r="K153" s="29"/>
      <c r="L153" s="29"/>
      <c r="M153" s="29"/>
      <c r="N153" s="9"/>
      <c r="O153" s="9"/>
      <c r="P153" s="7"/>
      <c r="Q153" s="7"/>
      <c r="U153" s="31"/>
      <c r="V153" s="27"/>
      <c r="W153" s="27"/>
      <c r="X153" s="27"/>
      <c r="Y153" s="27"/>
      <c r="Z153" s="27"/>
      <c r="AA153" s="17"/>
    </row>
    <row r="154" spans="1:28" ht="15" customHeight="1" x14ac:dyDescent="0.25">
      <c r="A154" s="28"/>
      <c r="B154" s="28"/>
      <c r="C154" s="25"/>
      <c r="D154" s="25"/>
      <c r="E154" s="25"/>
      <c r="F154" s="25"/>
      <c r="G154" s="25"/>
      <c r="H154" s="25"/>
      <c r="I154" s="25"/>
      <c r="J154" s="29"/>
      <c r="K154" s="29"/>
      <c r="L154" s="29"/>
      <c r="M154" s="29"/>
      <c r="N154" s="9"/>
      <c r="O154" s="9"/>
      <c r="P154" s="7"/>
      <c r="Q154" s="7"/>
      <c r="U154" s="31"/>
      <c r="V154" s="27"/>
      <c r="W154" s="27"/>
      <c r="X154" s="27"/>
      <c r="Y154" s="27"/>
      <c r="Z154" s="27"/>
      <c r="AA154" s="17"/>
    </row>
    <row r="155" spans="1:28" ht="15" customHeight="1" x14ac:dyDescent="0.25">
      <c r="A155" s="28"/>
      <c r="B155" s="28"/>
      <c r="C155" s="25"/>
      <c r="D155" s="25"/>
      <c r="E155" s="25"/>
      <c r="F155" s="25"/>
      <c r="G155" s="25"/>
      <c r="H155" s="25"/>
      <c r="I155" s="25"/>
      <c r="J155" s="29"/>
      <c r="K155" s="29"/>
      <c r="L155" s="29"/>
      <c r="M155" s="29"/>
      <c r="N155" s="9"/>
      <c r="O155" s="9"/>
      <c r="P155" s="7"/>
      <c r="Q155" s="7"/>
      <c r="U155" s="31"/>
      <c r="V155" s="27"/>
      <c r="W155" s="27"/>
      <c r="X155" s="27"/>
      <c r="Y155" s="27"/>
      <c r="Z155" s="27"/>
      <c r="AA155" s="17"/>
    </row>
    <row r="156" spans="1:28" ht="15" customHeight="1" x14ac:dyDescent="0.25">
      <c r="A156" s="28"/>
      <c r="B156" s="28"/>
      <c r="C156" s="25"/>
      <c r="D156" s="25"/>
      <c r="E156" s="25"/>
      <c r="F156" s="25"/>
      <c r="G156" s="25"/>
      <c r="H156" s="25"/>
      <c r="I156" s="25"/>
      <c r="J156" s="29"/>
      <c r="K156" s="29"/>
      <c r="L156" s="29"/>
      <c r="M156" s="29"/>
      <c r="N156" s="9"/>
      <c r="O156" s="9"/>
      <c r="P156" s="7"/>
      <c r="Q156" s="7"/>
      <c r="U156" s="31"/>
      <c r="V156" s="27"/>
      <c r="W156" s="27"/>
      <c r="X156" s="27"/>
      <c r="Y156" s="27"/>
      <c r="Z156" s="27"/>
      <c r="AA156" s="17"/>
    </row>
    <row r="157" spans="1:28" ht="15" customHeight="1" x14ac:dyDescent="0.25">
      <c r="A157" s="28"/>
      <c r="B157" s="28"/>
      <c r="C157" s="25"/>
      <c r="D157" s="25"/>
      <c r="E157" s="25"/>
      <c r="F157" s="25"/>
      <c r="G157" s="25"/>
      <c r="H157" s="25"/>
      <c r="I157" s="25"/>
      <c r="J157" s="29"/>
      <c r="K157" s="29"/>
      <c r="L157" s="29"/>
      <c r="M157" s="29"/>
      <c r="N157" s="9"/>
      <c r="O157" s="9"/>
      <c r="P157" s="7"/>
      <c r="Q157" s="7"/>
      <c r="U157" s="31"/>
      <c r="V157" s="27"/>
      <c r="W157" s="27"/>
      <c r="X157" s="27"/>
      <c r="Y157" s="27"/>
      <c r="Z157" s="27"/>
      <c r="AA157" s="17"/>
    </row>
    <row r="158" spans="1:28" ht="15" customHeight="1" x14ac:dyDescent="0.25">
      <c r="A158" s="28"/>
      <c r="B158" s="28"/>
      <c r="C158" s="25"/>
      <c r="D158" s="25"/>
      <c r="E158" s="25"/>
      <c r="F158" s="25"/>
      <c r="G158" s="25"/>
      <c r="H158" s="25"/>
      <c r="I158" s="25"/>
      <c r="J158" s="29"/>
      <c r="K158" s="29"/>
      <c r="L158" s="29"/>
      <c r="M158" s="29"/>
      <c r="N158" s="9"/>
      <c r="O158" s="9"/>
      <c r="P158" s="7"/>
      <c r="Q158" s="7"/>
      <c r="U158" s="31"/>
      <c r="V158" s="27"/>
      <c r="W158" s="27"/>
      <c r="X158" s="27"/>
      <c r="Y158" s="27"/>
      <c r="Z158" s="27"/>
      <c r="AA158" s="17"/>
    </row>
    <row r="159" spans="1:28" ht="15" customHeight="1" x14ac:dyDescent="0.25">
      <c r="A159" s="28"/>
      <c r="B159" s="28"/>
      <c r="C159" s="25"/>
      <c r="D159" s="25"/>
      <c r="E159" s="25"/>
      <c r="F159" s="25"/>
      <c r="G159" s="25"/>
      <c r="H159" s="25"/>
      <c r="I159" s="25"/>
      <c r="J159" s="29"/>
      <c r="K159" s="29"/>
      <c r="L159" s="29"/>
      <c r="M159" s="29"/>
      <c r="N159" s="9"/>
      <c r="O159" s="9"/>
      <c r="P159" s="7"/>
      <c r="Q159" s="7"/>
      <c r="U159" s="31"/>
      <c r="V159" s="27"/>
      <c r="W159" s="27"/>
      <c r="X159" s="27"/>
      <c r="Y159" s="27"/>
      <c r="Z159" s="27"/>
      <c r="AA159" s="17"/>
    </row>
    <row r="160" spans="1:28" ht="15" customHeight="1" x14ac:dyDescent="0.25">
      <c r="A160" s="28"/>
      <c r="B160" s="28"/>
      <c r="C160" s="25"/>
      <c r="D160" s="25"/>
      <c r="E160" s="25"/>
      <c r="F160" s="25"/>
      <c r="G160" s="25"/>
      <c r="H160" s="25"/>
      <c r="I160" s="25"/>
      <c r="J160" s="29"/>
      <c r="K160" s="29"/>
      <c r="L160" s="29"/>
      <c r="M160" s="29"/>
      <c r="N160" s="9"/>
      <c r="O160" s="9"/>
      <c r="P160" s="7"/>
      <c r="Q160" s="7"/>
      <c r="U160" s="31"/>
      <c r="V160" s="27"/>
      <c r="W160" s="27"/>
      <c r="X160" s="27"/>
      <c r="Y160" s="27"/>
      <c r="Z160" s="27"/>
      <c r="AA160" s="17"/>
    </row>
    <row r="161" spans="1:27" ht="15" customHeight="1" x14ac:dyDescent="0.25">
      <c r="A161" s="28"/>
      <c r="B161" s="28"/>
      <c r="C161" s="25"/>
      <c r="D161" s="25"/>
      <c r="E161" s="25"/>
      <c r="F161" s="25"/>
      <c r="G161" s="25"/>
      <c r="H161" s="25"/>
      <c r="I161" s="25"/>
      <c r="J161" s="29"/>
      <c r="K161" s="29"/>
      <c r="L161" s="29"/>
      <c r="M161" s="29"/>
      <c r="N161" s="9"/>
      <c r="O161" s="9"/>
      <c r="P161" s="7"/>
      <c r="Q161" s="7"/>
      <c r="U161" s="31"/>
      <c r="V161" s="27"/>
      <c r="W161" s="27"/>
      <c r="X161" s="27"/>
      <c r="Y161" s="27"/>
      <c r="Z161" s="27"/>
      <c r="AA161" s="17"/>
    </row>
    <row r="162" spans="1:27" ht="15" customHeight="1" x14ac:dyDescent="0.25">
      <c r="A162" s="28"/>
      <c r="B162" s="28"/>
      <c r="C162" s="25"/>
      <c r="D162" s="25"/>
      <c r="E162" s="25"/>
      <c r="F162" s="25"/>
      <c r="G162" s="25"/>
      <c r="H162" s="25"/>
      <c r="I162" s="25"/>
      <c r="J162" s="29"/>
      <c r="K162" s="29"/>
      <c r="L162" s="29"/>
      <c r="M162" s="29"/>
      <c r="N162" s="9"/>
      <c r="O162" s="9"/>
      <c r="P162" s="7"/>
      <c r="Q162" s="7"/>
      <c r="U162" s="31"/>
      <c r="V162" s="27"/>
      <c r="W162" s="27"/>
      <c r="X162" s="27"/>
      <c r="Y162" s="27"/>
      <c r="Z162" s="27"/>
      <c r="AA162" s="17"/>
    </row>
    <row r="163" spans="1:27" ht="15" customHeight="1" x14ac:dyDescent="0.25">
      <c r="A163" s="28"/>
      <c r="B163" s="28"/>
      <c r="C163" s="25"/>
      <c r="D163" s="25"/>
      <c r="E163" s="25"/>
      <c r="F163" s="25"/>
      <c r="G163" s="25"/>
      <c r="H163" s="25"/>
      <c r="I163" s="25"/>
      <c r="J163" s="29"/>
      <c r="K163" s="29"/>
      <c r="L163" s="29"/>
      <c r="M163" s="29"/>
      <c r="N163" s="9"/>
      <c r="O163" s="9"/>
      <c r="P163" s="7"/>
      <c r="Q163" s="7"/>
      <c r="U163" s="31"/>
      <c r="V163" s="27"/>
      <c r="W163" s="27"/>
      <c r="X163" s="27"/>
      <c r="Y163" s="27"/>
      <c r="Z163" s="27"/>
      <c r="AA163" s="17"/>
    </row>
    <row r="164" spans="1:27" ht="15" customHeight="1" x14ac:dyDescent="0.25">
      <c r="A164" s="28"/>
      <c r="B164" s="28"/>
      <c r="C164" s="25"/>
      <c r="D164" s="25"/>
      <c r="E164" s="25"/>
      <c r="F164" s="25"/>
      <c r="G164" s="25"/>
      <c r="H164" s="25"/>
      <c r="I164" s="25"/>
      <c r="J164" s="29"/>
      <c r="K164" s="29"/>
      <c r="L164" s="29"/>
      <c r="M164" s="29"/>
      <c r="N164" s="9"/>
      <c r="O164" s="9"/>
      <c r="P164" s="7"/>
      <c r="Q164" s="7"/>
      <c r="U164" s="31"/>
      <c r="V164" s="27"/>
      <c r="W164" s="27"/>
      <c r="X164" s="27"/>
      <c r="Y164" s="27"/>
      <c r="Z164" s="27"/>
      <c r="AA164" s="17"/>
    </row>
    <row r="165" spans="1:27" ht="15" customHeight="1" x14ac:dyDescent="0.25">
      <c r="A165" s="28"/>
      <c r="B165" s="28"/>
      <c r="C165" s="25"/>
      <c r="D165" s="25"/>
      <c r="E165" s="25"/>
      <c r="F165" s="25"/>
      <c r="G165" s="25"/>
      <c r="H165" s="25"/>
      <c r="I165" s="25"/>
      <c r="J165" s="29"/>
      <c r="K165" s="29"/>
      <c r="L165" s="29"/>
      <c r="M165" s="29"/>
      <c r="N165" s="9"/>
      <c r="O165" s="9"/>
      <c r="P165" s="7"/>
      <c r="Q165" s="7"/>
      <c r="U165" s="31"/>
      <c r="V165" s="27"/>
      <c r="W165" s="27"/>
      <c r="X165" s="27"/>
      <c r="Y165" s="27"/>
      <c r="Z165" s="27"/>
      <c r="AA165" s="17"/>
    </row>
    <row r="166" spans="1:27" ht="15" customHeight="1" x14ac:dyDescent="0.25">
      <c r="A166" s="28"/>
      <c r="B166" s="28"/>
      <c r="C166" s="25"/>
      <c r="D166" s="25"/>
      <c r="E166" s="25"/>
      <c r="F166" s="25"/>
      <c r="G166" s="25"/>
      <c r="H166" s="25"/>
      <c r="I166" s="25"/>
      <c r="J166" s="29"/>
      <c r="K166" s="29"/>
      <c r="L166" s="29"/>
      <c r="M166" s="29"/>
      <c r="N166" s="9"/>
      <c r="O166" s="9"/>
      <c r="P166" s="7"/>
      <c r="Q166" s="7"/>
      <c r="U166" s="31"/>
      <c r="V166" s="27"/>
      <c r="W166" s="27"/>
      <c r="X166" s="27"/>
      <c r="Y166" s="27"/>
      <c r="Z166" s="27"/>
      <c r="AA166" s="17"/>
    </row>
    <row r="167" spans="1:27" ht="15" customHeight="1" x14ac:dyDescent="0.25">
      <c r="A167" s="28"/>
      <c r="B167" s="28"/>
      <c r="C167" s="25"/>
      <c r="D167" s="25"/>
      <c r="E167" s="25"/>
      <c r="F167" s="25"/>
      <c r="G167" s="25"/>
      <c r="H167" s="25"/>
      <c r="I167" s="25"/>
      <c r="J167" s="29"/>
      <c r="K167" s="29"/>
      <c r="L167" s="29"/>
      <c r="M167" s="29"/>
      <c r="N167" s="9"/>
      <c r="O167" s="9"/>
      <c r="P167" s="7"/>
      <c r="Q167" s="7"/>
      <c r="U167" s="31"/>
      <c r="V167" s="27"/>
      <c r="W167" s="27"/>
      <c r="X167" s="27"/>
      <c r="Y167" s="27"/>
      <c r="Z167" s="27"/>
      <c r="AA167" s="17"/>
    </row>
    <row r="168" spans="1:27" ht="15" customHeight="1" x14ac:dyDescent="0.25">
      <c r="A168" s="28"/>
      <c r="B168" s="28"/>
      <c r="C168" s="25"/>
      <c r="D168" s="25"/>
      <c r="E168" s="25"/>
      <c r="F168" s="25"/>
      <c r="G168" s="25"/>
      <c r="H168" s="25"/>
      <c r="I168" s="25"/>
      <c r="J168" s="29"/>
      <c r="K168" s="29"/>
      <c r="L168" s="29"/>
      <c r="M168" s="29"/>
      <c r="N168" s="9"/>
      <c r="O168" s="9"/>
      <c r="P168" s="7"/>
      <c r="Q168" s="7"/>
      <c r="U168" s="31"/>
      <c r="V168" s="27"/>
      <c r="W168" s="27"/>
      <c r="X168" s="27"/>
      <c r="Y168" s="27"/>
      <c r="Z168" s="27"/>
      <c r="AA168" s="17"/>
    </row>
    <row r="169" spans="1:27" ht="15" customHeight="1" x14ac:dyDescent="0.25">
      <c r="A169" s="28"/>
      <c r="B169" s="28"/>
      <c r="C169" s="25"/>
      <c r="D169" s="25"/>
      <c r="E169" s="25"/>
      <c r="F169" s="25"/>
      <c r="G169" s="25"/>
      <c r="H169" s="25"/>
      <c r="I169" s="25"/>
      <c r="J169" s="29"/>
      <c r="K169" s="29"/>
      <c r="L169" s="29"/>
      <c r="M169" s="29"/>
      <c r="N169" s="9"/>
      <c r="O169" s="9"/>
      <c r="P169" s="7"/>
      <c r="Q169" s="7"/>
      <c r="U169" s="31"/>
      <c r="V169" s="27"/>
      <c r="W169" s="27"/>
      <c r="X169" s="27"/>
      <c r="Y169" s="27"/>
      <c r="Z169" s="27"/>
      <c r="AA169" s="17"/>
    </row>
    <row r="170" spans="1:27" ht="15" customHeight="1" x14ac:dyDescent="0.25">
      <c r="A170" s="28"/>
      <c r="B170" s="28"/>
      <c r="C170" s="25"/>
      <c r="D170" s="25"/>
      <c r="E170" s="25"/>
      <c r="F170" s="25"/>
      <c r="G170" s="25"/>
      <c r="H170" s="25"/>
      <c r="I170" s="25"/>
      <c r="J170" s="29"/>
      <c r="K170" s="29"/>
      <c r="L170" s="29"/>
      <c r="M170" s="29"/>
      <c r="N170" s="9"/>
      <c r="O170" s="9"/>
      <c r="P170" s="7"/>
      <c r="Q170" s="7"/>
      <c r="U170" s="31"/>
      <c r="V170" s="27"/>
      <c r="W170" s="27"/>
      <c r="X170" s="27"/>
      <c r="Y170" s="27"/>
      <c r="Z170" s="27"/>
      <c r="AA170" s="17"/>
    </row>
    <row r="171" spans="1:27" ht="15" customHeight="1" x14ac:dyDescent="0.25">
      <c r="A171" s="28"/>
      <c r="B171" s="28"/>
      <c r="C171" s="25"/>
      <c r="D171" s="25"/>
      <c r="E171" s="25"/>
      <c r="F171" s="25"/>
      <c r="G171" s="25"/>
      <c r="H171" s="25"/>
      <c r="I171" s="25"/>
      <c r="J171" s="29"/>
      <c r="K171" s="29"/>
      <c r="L171" s="29"/>
      <c r="M171" s="29"/>
      <c r="N171" s="9"/>
      <c r="O171" s="9"/>
      <c r="P171" s="7"/>
      <c r="Q171" s="7"/>
      <c r="U171" s="31"/>
      <c r="V171" s="27"/>
      <c r="W171" s="27"/>
      <c r="X171" s="27"/>
      <c r="Y171" s="27"/>
      <c r="Z171" s="27"/>
      <c r="AA171" s="17"/>
    </row>
    <row r="172" spans="1:27" ht="15" customHeight="1" x14ac:dyDescent="0.25">
      <c r="A172" s="28"/>
      <c r="B172" s="28"/>
      <c r="C172" s="25"/>
      <c r="D172" s="25"/>
      <c r="E172" s="25"/>
      <c r="F172" s="25"/>
      <c r="G172" s="25"/>
      <c r="H172" s="25"/>
      <c r="I172" s="25"/>
      <c r="J172" s="29"/>
      <c r="K172" s="29"/>
      <c r="L172" s="29"/>
      <c r="M172" s="29"/>
      <c r="N172" s="9"/>
      <c r="O172" s="9"/>
      <c r="P172" s="7"/>
      <c r="Q172" s="7"/>
      <c r="U172" s="31"/>
      <c r="V172" s="27"/>
      <c r="W172" s="27"/>
      <c r="X172" s="27"/>
      <c r="Y172" s="27"/>
      <c r="Z172" s="27"/>
      <c r="AA172" s="17"/>
    </row>
    <row r="173" spans="1:27" ht="15" customHeight="1" x14ac:dyDescent="0.25">
      <c r="A173" s="28"/>
      <c r="B173" s="28"/>
      <c r="C173" s="25"/>
      <c r="D173" s="25"/>
      <c r="E173" s="25"/>
      <c r="F173" s="25"/>
      <c r="G173" s="25"/>
      <c r="H173" s="25"/>
      <c r="I173" s="25"/>
      <c r="J173" s="29"/>
      <c r="K173" s="29"/>
      <c r="L173" s="29"/>
      <c r="M173" s="29"/>
      <c r="N173" s="9"/>
      <c r="O173" s="9"/>
      <c r="P173" s="7"/>
      <c r="Q173" s="7"/>
      <c r="U173" s="31"/>
      <c r="V173" s="27"/>
      <c r="W173" s="27"/>
      <c r="X173" s="27"/>
      <c r="Y173" s="27"/>
      <c r="Z173" s="27"/>
      <c r="AA173" s="17"/>
    </row>
    <row r="174" spans="1:27" ht="15" customHeight="1" x14ac:dyDescent="0.25">
      <c r="A174" s="28"/>
      <c r="B174" s="28"/>
      <c r="C174" s="25"/>
      <c r="D174" s="25"/>
      <c r="E174" s="25"/>
      <c r="F174" s="25"/>
      <c r="G174" s="25"/>
      <c r="H174" s="25"/>
      <c r="I174" s="25"/>
      <c r="J174" s="29"/>
      <c r="K174" s="29"/>
      <c r="L174" s="29"/>
      <c r="M174" s="29"/>
      <c r="N174" s="9"/>
      <c r="O174" s="9"/>
      <c r="P174" s="7"/>
      <c r="Q174" s="7"/>
      <c r="U174" s="31"/>
      <c r="V174" s="27"/>
      <c r="W174" s="27"/>
      <c r="X174" s="27"/>
      <c r="Y174" s="27"/>
      <c r="Z174" s="27"/>
      <c r="AA174" s="17"/>
    </row>
    <row r="175" spans="1:27" ht="15" customHeight="1" x14ac:dyDescent="0.25">
      <c r="A175" s="28"/>
      <c r="B175" s="28"/>
      <c r="C175" s="25"/>
      <c r="D175" s="25"/>
      <c r="E175" s="25"/>
      <c r="F175" s="25"/>
      <c r="G175" s="25"/>
      <c r="H175" s="25"/>
      <c r="I175" s="25"/>
      <c r="J175" s="29"/>
      <c r="K175" s="29"/>
      <c r="L175" s="29"/>
      <c r="M175" s="29"/>
      <c r="N175" s="9"/>
      <c r="O175" s="9"/>
      <c r="P175" s="7"/>
      <c r="Q175" s="7"/>
      <c r="U175" s="31"/>
      <c r="V175" s="27"/>
      <c r="W175" s="27"/>
      <c r="X175" s="27"/>
      <c r="Y175" s="27"/>
      <c r="Z175" s="27"/>
      <c r="AA175" s="17"/>
    </row>
    <row r="176" spans="1:27" ht="15" customHeight="1" x14ac:dyDescent="0.25">
      <c r="A176" s="28"/>
      <c r="B176" s="28"/>
      <c r="C176" s="25"/>
      <c r="D176" s="25"/>
      <c r="E176" s="25"/>
      <c r="F176" s="25"/>
      <c r="G176" s="25"/>
      <c r="H176" s="25"/>
      <c r="I176" s="25"/>
      <c r="J176" s="29"/>
      <c r="K176" s="29"/>
      <c r="L176" s="29"/>
      <c r="M176" s="29"/>
      <c r="N176" s="9"/>
      <c r="O176" s="9"/>
      <c r="P176" s="7"/>
      <c r="Q176" s="7"/>
      <c r="U176" s="31"/>
      <c r="V176" s="27"/>
      <c r="W176" s="27"/>
      <c r="X176" s="27"/>
      <c r="Y176" s="27"/>
      <c r="Z176" s="27"/>
      <c r="AA176" s="17"/>
    </row>
    <row r="177" spans="1:27" ht="15" customHeight="1" x14ac:dyDescent="0.25">
      <c r="A177" s="28"/>
      <c r="B177" s="28"/>
      <c r="C177" s="25"/>
      <c r="D177" s="25"/>
      <c r="E177" s="25"/>
      <c r="F177" s="25"/>
      <c r="G177" s="25"/>
      <c r="H177" s="25"/>
      <c r="I177" s="25"/>
      <c r="J177" s="29"/>
      <c r="K177" s="29"/>
      <c r="L177" s="29"/>
      <c r="M177" s="29"/>
      <c r="N177" s="9"/>
      <c r="O177" s="9"/>
      <c r="P177" s="7"/>
      <c r="Q177" s="7"/>
      <c r="U177" s="31"/>
      <c r="V177" s="27"/>
      <c r="W177" s="27"/>
      <c r="X177" s="27"/>
      <c r="Y177" s="27"/>
      <c r="Z177" s="27"/>
      <c r="AA177" s="17"/>
    </row>
    <row r="178" spans="1:27" ht="15" customHeight="1" x14ac:dyDescent="0.25">
      <c r="A178" s="28"/>
      <c r="B178" s="28"/>
      <c r="C178" s="25"/>
      <c r="D178" s="25"/>
      <c r="E178" s="25"/>
      <c r="F178" s="25"/>
      <c r="G178" s="25"/>
      <c r="H178" s="25"/>
      <c r="I178" s="25"/>
      <c r="J178" s="29"/>
      <c r="K178" s="29"/>
      <c r="L178" s="29"/>
      <c r="M178" s="29"/>
      <c r="N178" s="9"/>
      <c r="O178" s="9"/>
      <c r="P178" s="7"/>
      <c r="Q178" s="7"/>
      <c r="U178" s="31"/>
      <c r="V178" s="27"/>
      <c r="W178" s="27"/>
      <c r="X178" s="27"/>
      <c r="Y178" s="27"/>
      <c r="Z178" s="27"/>
      <c r="AA178" s="17"/>
    </row>
    <row r="179" spans="1:27" ht="15" customHeight="1" x14ac:dyDescent="0.25">
      <c r="A179" s="28"/>
      <c r="B179" s="28"/>
      <c r="C179" s="25"/>
      <c r="D179" s="25"/>
      <c r="E179" s="25"/>
      <c r="F179" s="25"/>
      <c r="G179" s="25"/>
      <c r="H179" s="25"/>
      <c r="I179" s="25"/>
      <c r="J179" s="29"/>
      <c r="K179" s="29"/>
      <c r="L179" s="29"/>
      <c r="M179" s="29"/>
      <c r="N179" s="9"/>
      <c r="O179" s="9"/>
      <c r="P179" s="7"/>
      <c r="Q179" s="7"/>
      <c r="U179" s="31"/>
      <c r="V179" s="27"/>
      <c r="W179" s="27"/>
      <c r="X179" s="27"/>
      <c r="Y179" s="27"/>
      <c r="Z179" s="27"/>
      <c r="AA179" s="17"/>
    </row>
    <row r="180" spans="1:27" ht="15" customHeight="1" x14ac:dyDescent="0.25">
      <c r="A180" s="28"/>
      <c r="B180" s="28"/>
      <c r="C180" s="25"/>
      <c r="D180" s="25"/>
      <c r="E180" s="25"/>
      <c r="F180" s="25"/>
      <c r="G180" s="25"/>
      <c r="H180" s="25"/>
      <c r="I180" s="25"/>
      <c r="J180" s="29"/>
      <c r="K180" s="29"/>
      <c r="L180" s="29"/>
      <c r="M180" s="29"/>
      <c r="N180" s="9"/>
      <c r="O180" s="9"/>
      <c r="P180" s="7"/>
      <c r="Q180" s="7"/>
      <c r="U180" s="31"/>
      <c r="V180" s="27"/>
      <c r="W180" s="27"/>
      <c r="X180" s="27"/>
      <c r="Y180" s="27"/>
      <c r="Z180" s="27"/>
      <c r="AA180" s="17"/>
    </row>
    <row r="181" spans="1:27" ht="15" customHeight="1" x14ac:dyDescent="0.25">
      <c r="A181" s="28"/>
      <c r="B181" s="28"/>
      <c r="C181" s="25"/>
      <c r="D181" s="25"/>
      <c r="E181" s="25"/>
      <c r="F181" s="25"/>
      <c r="G181" s="25"/>
      <c r="H181" s="25"/>
      <c r="I181" s="25"/>
      <c r="J181" s="29"/>
      <c r="K181" s="29"/>
      <c r="L181" s="29"/>
      <c r="M181" s="29"/>
      <c r="N181" s="9"/>
      <c r="O181" s="9"/>
      <c r="P181" s="7"/>
      <c r="Q181" s="7"/>
      <c r="U181" s="31"/>
      <c r="V181" s="27"/>
      <c r="W181" s="27"/>
      <c r="X181" s="27"/>
      <c r="Y181" s="27"/>
      <c r="Z181" s="27"/>
      <c r="AA181" s="17"/>
    </row>
    <row r="182" spans="1:27" ht="15" customHeight="1" x14ac:dyDescent="0.25">
      <c r="A182" s="38"/>
      <c r="B182" s="28"/>
      <c r="C182" s="25"/>
      <c r="D182" s="25"/>
      <c r="E182" s="25"/>
      <c r="F182" s="44"/>
      <c r="G182" s="44"/>
      <c r="H182" s="25"/>
      <c r="I182" s="25"/>
      <c r="J182" s="29"/>
      <c r="K182" s="29"/>
      <c r="L182" s="29"/>
      <c r="M182" s="29"/>
      <c r="N182" s="9"/>
      <c r="O182" s="9"/>
      <c r="P182" s="7"/>
      <c r="Q182" s="7"/>
      <c r="U182" s="31"/>
      <c r="V182" s="27"/>
      <c r="W182" s="27"/>
      <c r="X182" s="27"/>
      <c r="Y182" s="27"/>
      <c r="Z182" s="27"/>
      <c r="AA182" s="17"/>
    </row>
    <row r="183" spans="1:27" ht="15" customHeight="1" x14ac:dyDescent="0.25">
      <c r="A183" s="28"/>
      <c r="B183" s="28"/>
      <c r="C183" s="25"/>
      <c r="D183" s="25"/>
      <c r="E183" s="25"/>
      <c r="F183" s="25"/>
      <c r="G183" s="25"/>
      <c r="H183" s="25"/>
      <c r="I183" s="25"/>
      <c r="J183" s="29"/>
      <c r="K183" s="29"/>
      <c r="L183" s="29"/>
      <c r="M183" s="29"/>
      <c r="N183" s="9"/>
      <c r="O183" s="9"/>
      <c r="P183" s="7"/>
      <c r="Q183" s="7"/>
      <c r="U183" s="31"/>
      <c r="V183" s="27"/>
      <c r="W183" s="27"/>
      <c r="X183" s="27"/>
      <c r="Y183" s="27"/>
      <c r="Z183" s="27"/>
      <c r="AA183" s="17"/>
    </row>
    <row r="184" spans="1:27" ht="15" customHeight="1" x14ac:dyDescent="0.25">
      <c r="A184" s="28"/>
      <c r="B184" s="28"/>
      <c r="C184" s="25"/>
      <c r="D184" s="25"/>
      <c r="E184" s="25"/>
      <c r="F184" s="25"/>
      <c r="G184" s="25"/>
      <c r="H184" s="25"/>
      <c r="I184" s="25"/>
      <c r="J184" s="29"/>
      <c r="K184" s="29"/>
      <c r="L184" s="29"/>
      <c r="M184" s="29"/>
      <c r="N184" s="9"/>
      <c r="O184" s="9"/>
      <c r="P184" s="7"/>
      <c r="Q184" s="7"/>
      <c r="U184" s="31"/>
      <c r="V184" s="27"/>
      <c r="W184" s="27"/>
      <c r="X184" s="27"/>
      <c r="Y184" s="27"/>
      <c r="Z184" s="27"/>
      <c r="AA184" s="17"/>
    </row>
    <row r="185" spans="1:27" ht="15" customHeight="1" x14ac:dyDescent="0.25">
      <c r="A185" s="28"/>
      <c r="B185" s="38"/>
      <c r="C185" s="25"/>
      <c r="D185" s="25"/>
      <c r="E185" s="25"/>
      <c r="F185" s="25"/>
      <c r="G185" s="25"/>
      <c r="H185" s="44"/>
      <c r="I185" s="44"/>
      <c r="J185" s="29"/>
      <c r="K185" s="29"/>
      <c r="L185" s="29"/>
      <c r="M185" s="29"/>
      <c r="N185" s="9"/>
      <c r="O185" s="9"/>
      <c r="P185" s="7"/>
      <c r="Q185" s="7"/>
      <c r="U185" s="31"/>
      <c r="V185" s="27"/>
      <c r="W185" s="27"/>
      <c r="X185" s="27"/>
      <c r="Y185" s="27"/>
      <c r="Z185" s="27"/>
      <c r="AA185" s="17"/>
    </row>
    <row r="186" spans="1:27" ht="15" customHeight="1" x14ac:dyDescent="0.25">
      <c r="A186" s="28"/>
      <c r="B186" s="28"/>
      <c r="C186" s="25"/>
      <c r="D186" s="25"/>
      <c r="E186" s="25"/>
      <c r="F186" s="25"/>
      <c r="G186" s="25"/>
      <c r="H186" s="25"/>
      <c r="I186" s="25"/>
      <c r="J186" s="29"/>
      <c r="K186" s="29"/>
      <c r="L186" s="29"/>
      <c r="M186" s="29"/>
      <c r="N186" s="9"/>
      <c r="O186" s="9"/>
      <c r="P186" s="7"/>
      <c r="Q186" s="7"/>
      <c r="U186" s="31"/>
      <c r="V186" s="27"/>
      <c r="W186" s="27"/>
      <c r="X186" s="27"/>
      <c r="Y186" s="27"/>
      <c r="Z186" s="27"/>
      <c r="AA186" s="17"/>
    </row>
    <row r="187" spans="1:27" ht="15" customHeight="1" x14ac:dyDescent="0.25">
      <c r="A187" s="28"/>
      <c r="B187" s="28"/>
      <c r="C187" s="25"/>
      <c r="D187" s="25"/>
      <c r="E187" s="25"/>
      <c r="F187" s="25"/>
      <c r="G187" s="25"/>
      <c r="H187" s="25"/>
      <c r="I187" s="25"/>
      <c r="J187" s="29"/>
      <c r="K187" s="29"/>
      <c r="L187" s="29"/>
      <c r="M187" s="29"/>
      <c r="N187" s="9"/>
      <c r="O187" s="9"/>
      <c r="P187" s="7"/>
      <c r="Q187" s="7"/>
      <c r="U187" s="31"/>
      <c r="V187" s="27"/>
      <c r="W187" s="27"/>
      <c r="X187" s="27"/>
      <c r="Y187" s="27"/>
      <c r="Z187" s="27"/>
      <c r="AA187" s="17"/>
    </row>
    <row r="188" spans="1:27" ht="15" customHeight="1" x14ac:dyDescent="0.25">
      <c r="A188" s="28"/>
      <c r="B188" s="28"/>
      <c r="C188" s="25"/>
      <c r="D188" s="25"/>
      <c r="E188" s="25"/>
      <c r="F188" s="25"/>
      <c r="G188" s="25"/>
      <c r="H188" s="25"/>
      <c r="I188" s="25"/>
      <c r="J188" s="29"/>
      <c r="K188" s="29"/>
      <c r="L188" s="29"/>
      <c r="M188" s="29"/>
      <c r="N188" s="9"/>
      <c r="O188" s="9"/>
      <c r="P188" s="7"/>
      <c r="Q188" s="7"/>
      <c r="U188" s="31"/>
      <c r="V188" s="27"/>
      <c r="W188" s="27"/>
      <c r="X188" s="27"/>
      <c r="Y188" s="27"/>
      <c r="Z188" s="27"/>
      <c r="AA188" s="17"/>
    </row>
    <row r="189" spans="1:27" ht="15" customHeight="1" x14ac:dyDescent="0.25">
      <c r="A189" s="28"/>
      <c r="B189" s="28"/>
      <c r="C189" s="25"/>
      <c r="D189" s="25"/>
      <c r="E189" s="25"/>
      <c r="F189" s="25"/>
      <c r="G189" s="25"/>
      <c r="H189" s="25"/>
      <c r="I189" s="25"/>
      <c r="J189" s="29"/>
      <c r="K189" s="29"/>
      <c r="L189" s="29"/>
      <c r="M189" s="29"/>
      <c r="N189" s="9"/>
      <c r="O189" s="9"/>
      <c r="P189" s="7"/>
      <c r="Q189" s="7"/>
      <c r="U189" s="31"/>
      <c r="V189" s="27"/>
      <c r="W189" s="27"/>
      <c r="X189" s="27"/>
      <c r="Y189" s="27"/>
      <c r="Z189" s="27"/>
      <c r="AA189" s="17"/>
    </row>
    <row r="190" spans="1:27" ht="15" customHeight="1" x14ac:dyDescent="0.25">
      <c r="A190" s="28"/>
      <c r="B190" s="28"/>
      <c r="C190" s="25"/>
      <c r="D190" s="25"/>
      <c r="E190" s="25"/>
      <c r="F190" s="25"/>
      <c r="G190" s="25"/>
      <c r="H190" s="25"/>
      <c r="I190" s="25"/>
      <c r="J190" s="29"/>
      <c r="K190" s="29"/>
      <c r="L190" s="29"/>
      <c r="M190" s="29"/>
      <c r="N190" s="9"/>
      <c r="O190" s="9"/>
      <c r="P190" s="7"/>
      <c r="Q190" s="7"/>
      <c r="U190" s="31"/>
      <c r="V190" s="27"/>
      <c r="W190" s="27"/>
      <c r="X190" s="27"/>
      <c r="Y190" s="27"/>
      <c r="Z190" s="27"/>
      <c r="AA190" s="17"/>
    </row>
    <row r="191" spans="1:27" ht="15" customHeight="1" x14ac:dyDescent="0.25">
      <c r="A191" s="28"/>
      <c r="B191" s="28"/>
      <c r="C191" s="25"/>
      <c r="D191" s="25"/>
      <c r="E191" s="25"/>
      <c r="F191" s="25"/>
      <c r="G191" s="25"/>
      <c r="H191" s="25"/>
      <c r="I191" s="25"/>
      <c r="J191" s="29"/>
      <c r="K191" s="29"/>
      <c r="L191" s="29"/>
      <c r="M191" s="29"/>
      <c r="N191" s="9"/>
      <c r="O191" s="9"/>
      <c r="P191" s="7"/>
      <c r="Q191" s="7"/>
      <c r="U191" s="31"/>
      <c r="V191" s="27"/>
      <c r="W191" s="27"/>
      <c r="X191" s="27"/>
      <c r="Y191" s="27"/>
      <c r="Z191" s="27"/>
      <c r="AA191" s="17"/>
    </row>
    <row r="192" spans="1:27" ht="15" customHeight="1" x14ac:dyDescent="0.25">
      <c r="A192" s="28"/>
      <c r="B192" s="28"/>
      <c r="C192" s="25"/>
      <c r="D192" s="25"/>
      <c r="E192" s="25"/>
      <c r="F192" s="25"/>
      <c r="G192" s="25"/>
      <c r="H192" s="25"/>
      <c r="I192" s="25"/>
      <c r="J192" s="29"/>
      <c r="K192" s="29"/>
      <c r="L192" s="29"/>
      <c r="M192" s="29"/>
      <c r="N192" s="9"/>
      <c r="O192" s="9"/>
      <c r="P192" s="7"/>
      <c r="Q192" s="7"/>
      <c r="U192" s="31"/>
      <c r="V192" s="27"/>
      <c r="W192" s="27"/>
      <c r="X192" s="27"/>
      <c r="Y192" s="27"/>
      <c r="Z192" s="27"/>
      <c r="AA192" s="17"/>
    </row>
    <row r="193" spans="1:27" ht="15" customHeight="1" x14ac:dyDescent="0.25">
      <c r="A193" s="28"/>
      <c r="B193" s="28"/>
      <c r="C193" s="25"/>
      <c r="D193" s="25"/>
      <c r="E193" s="25"/>
      <c r="F193" s="25"/>
      <c r="G193" s="25"/>
      <c r="H193" s="25"/>
      <c r="I193" s="25"/>
      <c r="J193" s="29"/>
      <c r="K193" s="29"/>
      <c r="L193" s="29"/>
      <c r="M193" s="29"/>
      <c r="N193" s="9"/>
      <c r="O193" s="9"/>
      <c r="P193" s="7"/>
      <c r="Q193" s="7"/>
      <c r="U193" s="31"/>
      <c r="V193" s="27"/>
      <c r="W193" s="27"/>
      <c r="X193" s="27"/>
      <c r="Y193" s="27"/>
      <c r="Z193" s="27"/>
      <c r="AA193" s="17"/>
    </row>
    <row r="194" spans="1:27" ht="15" customHeight="1" x14ac:dyDescent="0.25">
      <c r="A194" s="28"/>
      <c r="B194" s="28"/>
      <c r="C194" s="25"/>
      <c r="D194" s="25"/>
      <c r="E194" s="25"/>
      <c r="F194" s="25"/>
      <c r="G194" s="25"/>
      <c r="H194" s="25"/>
      <c r="I194" s="25"/>
      <c r="J194" s="29"/>
      <c r="K194" s="29"/>
      <c r="L194" s="29"/>
      <c r="M194" s="29"/>
      <c r="N194" s="9"/>
      <c r="O194" s="9"/>
      <c r="P194" s="7"/>
      <c r="Q194" s="7"/>
      <c r="U194" s="31"/>
      <c r="V194" s="27"/>
      <c r="W194" s="27"/>
      <c r="X194" s="27"/>
      <c r="Y194" s="27"/>
      <c r="Z194" s="27"/>
      <c r="AA194" s="17"/>
    </row>
    <row r="195" spans="1:27" ht="15" customHeight="1" x14ac:dyDescent="0.25">
      <c r="A195" s="28"/>
      <c r="B195" s="28"/>
      <c r="C195" s="25"/>
      <c r="D195" s="25"/>
      <c r="E195" s="25"/>
      <c r="F195" s="25"/>
      <c r="G195" s="25"/>
      <c r="H195" s="25"/>
      <c r="I195" s="25"/>
      <c r="J195" s="29"/>
      <c r="K195" s="29"/>
      <c r="L195" s="29"/>
      <c r="M195" s="29"/>
      <c r="N195" s="9"/>
      <c r="O195" s="9"/>
      <c r="P195" s="7"/>
      <c r="Q195" s="7"/>
      <c r="U195" s="31"/>
      <c r="V195" s="27"/>
      <c r="W195" s="27"/>
      <c r="X195" s="27"/>
      <c r="Y195" s="27"/>
      <c r="Z195" s="27"/>
      <c r="AA195" s="17"/>
    </row>
    <row r="196" spans="1:27" ht="15" customHeight="1" x14ac:dyDescent="0.25">
      <c r="A196" s="28"/>
      <c r="B196" s="28"/>
      <c r="C196" s="25"/>
      <c r="D196" s="25"/>
      <c r="E196" s="25"/>
      <c r="F196" s="25"/>
      <c r="G196" s="25"/>
      <c r="H196" s="25"/>
      <c r="I196" s="25"/>
      <c r="J196" s="29"/>
      <c r="K196" s="29"/>
      <c r="L196" s="29"/>
      <c r="M196" s="29"/>
      <c r="N196" s="9"/>
      <c r="O196" s="9"/>
      <c r="P196" s="7"/>
      <c r="Q196" s="7"/>
      <c r="U196" s="31"/>
      <c r="V196" s="27"/>
      <c r="W196" s="27"/>
      <c r="X196" s="27"/>
      <c r="Y196" s="27"/>
      <c r="Z196" s="27"/>
      <c r="AA196" s="17"/>
    </row>
    <row r="197" spans="1:27" ht="15" customHeight="1" x14ac:dyDescent="0.25">
      <c r="A197" s="28"/>
      <c r="B197" s="28"/>
      <c r="C197" s="25"/>
      <c r="D197" s="25"/>
      <c r="E197" s="25"/>
      <c r="F197" s="25"/>
      <c r="G197" s="25"/>
      <c r="H197" s="25"/>
      <c r="I197" s="25"/>
      <c r="J197" s="29"/>
      <c r="K197" s="29"/>
      <c r="L197" s="29"/>
      <c r="M197" s="29"/>
      <c r="N197" s="9"/>
      <c r="O197" s="9"/>
      <c r="P197" s="7"/>
      <c r="Q197" s="7"/>
      <c r="U197" s="31"/>
      <c r="V197" s="27"/>
      <c r="W197" s="27"/>
      <c r="X197" s="27"/>
      <c r="Y197" s="27"/>
      <c r="Z197" s="27"/>
      <c r="AA197" s="17"/>
    </row>
    <row r="198" spans="1:27" ht="15" customHeight="1" x14ac:dyDescent="0.25">
      <c r="A198" s="28"/>
      <c r="B198" s="28"/>
      <c r="C198" s="25"/>
      <c r="D198" s="25"/>
      <c r="E198" s="25"/>
      <c r="F198" s="25"/>
      <c r="G198" s="25"/>
      <c r="H198" s="25"/>
      <c r="I198" s="25"/>
      <c r="J198" s="29"/>
      <c r="K198" s="29"/>
      <c r="L198" s="29"/>
      <c r="M198" s="29"/>
      <c r="N198" s="9"/>
      <c r="O198" s="9"/>
      <c r="P198" s="7"/>
      <c r="Q198" s="7"/>
      <c r="U198" s="31"/>
      <c r="V198" s="27"/>
      <c r="W198" s="27"/>
      <c r="X198" s="27"/>
      <c r="Y198" s="27"/>
      <c r="Z198" s="27"/>
      <c r="AA198" s="17"/>
    </row>
    <row r="199" spans="1:27" ht="15" customHeight="1" x14ac:dyDescent="0.25">
      <c r="A199" s="28"/>
      <c r="B199" s="28"/>
      <c r="C199" s="25"/>
      <c r="D199" s="25"/>
      <c r="E199" s="25"/>
      <c r="F199" s="25"/>
      <c r="G199" s="25"/>
      <c r="H199" s="25"/>
      <c r="I199" s="25"/>
      <c r="J199" s="29"/>
      <c r="K199" s="29"/>
      <c r="L199" s="29"/>
      <c r="M199" s="29"/>
      <c r="N199" s="9"/>
      <c r="O199" s="9"/>
      <c r="P199" s="7"/>
      <c r="Q199" s="7"/>
      <c r="U199" s="31"/>
      <c r="V199" s="27"/>
      <c r="W199" s="27"/>
      <c r="X199" s="27"/>
      <c r="Y199" s="27"/>
      <c r="Z199" s="27"/>
      <c r="AA199" s="17"/>
    </row>
    <row r="200" spans="1:27" ht="15" customHeight="1" x14ac:dyDescent="0.25">
      <c r="A200" s="28"/>
      <c r="B200" s="28"/>
      <c r="C200" s="25"/>
      <c r="D200" s="25"/>
      <c r="E200" s="25"/>
      <c r="F200" s="25"/>
      <c r="G200" s="25"/>
      <c r="H200" s="25"/>
      <c r="I200" s="25"/>
      <c r="J200" s="29"/>
      <c r="K200" s="29"/>
      <c r="L200" s="29"/>
      <c r="M200" s="29"/>
      <c r="N200" s="9"/>
      <c r="O200" s="9"/>
      <c r="P200" s="7"/>
      <c r="Q200" s="7"/>
      <c r="U200" s="31"/>
      <c r="V200" s="27"/>
      <c r="W200" s="27"/>
      <c r="X200" s="27"/>
      <c r="Y200" s="27"/>
      <c r="Z200" s="27"/>
      <c r="AA200" s="17"/>
    </row>
    <row r="201" spans="1:27" ht="15" customHeight="1" x14ac:dyDescent="0.25">
      <c r="A201" s="28"/>
      <c r="B201" s="28"/>
      <c r="C201" s="25"/>
      <c r="D201" s="25"/>
      <c r="E201" s="25"/>
      <c r="F201" s="25"/>
      <c r="G201" s="25"/>
      <c r="H201" s="25"/>
      <c r="I201" s="25"/>
      <c r="J201" s="29"/>
      <c r="K201" s="29"/>
      <c r="L201" s="29"/>
      <c r="M201" s="29"/>
      <c r="N201" s="9"/>
      <c r="O201" s="9"/>
      <c r="P201" s="7"/>
      <c r="Q201" s="7"/>
      <c r="U201" s="31"/>
      <c r="V201" s="27"/>
      <c r="W201" s="27"/>
      <c r="X201" s="27"/>
      <c r="Y201" s="27"/>
      <c r="Z201" s="27"/>
      <c r="AA201" s="17"/>
    </row>
    <row r="202" spans="1:27" ht="15" customHeight="1" x14ac:dyDescent="0.25">
      <c r="A202" s="28"/>
      <c r="B202" s="28"/>
      <c r="C202" s="25"/>
      <c r="D202" s="25"/>
      <c r="E202" s="25"/>
      <c r="F202" s="25"/>
      <c r="G202" s="25"/>
      <c r="H202" s="25"/>
      <c r="I202" s="25"/>
      <c r="J202" s="29"/>
      <c r="K202" s="29"/>
      <c r="L202" s="29"/>
      <c r="M202" s="29"/>
      <c r="N202" s="9"/>
      <c r="O202" s="9"/>
      <c r="P202" s="7"/>
      <c r="Q202" s="7"/>
      <c r="U202" s="31"/>
      <c r="V202" s="27"/>
      <c r="W202" s="27"/>
      <c r="X202" s="27"/>
      <c r="Y202" s="27"/>
      <c r="Z202" s="27"/>
      <c r="AA202" s="17"/>
    </row>
    <row r="203" spans="1:27" ht="15" customHeight="1" x14ac:dyDescent="0.25">
      <c r="A203" s="28"/>
      <c r="B203" s="28"/>
      <c r="C203" s="25"/>
      <c r="D203" s="25"/>
      <c r="E203" s="25"/>
      <c r="F203" s="25"/>
      <c r="G203" s="25"/>
      <c r="H203" s="25"/>
      <c r="I203" s="25"/>
      <c r="J203" s="29"/>
      <c r="K203" s="29"/>
      <c r="L203" s="29"/>
      <c r="M203" s="29"/>
      <c r="N203" s="9"/>
      <c r="O203" s="9"/>
      <c r="P203" s="7"/>
      <c r="Q203" s="7"/>
      <c r="U203" s="31"/>
      <c r="V203" s="27"/>
      <c r="W203" s="27"/>
      <c r="X203" s="27"/>
      <c r="Y203" s="27"/>
      <c r="Z203" s="27"/>
      <c r="AA203" s="17"/>
    </row>
    <row r="204" spans="1:27" ht="15" customHeight="1" x14ac:dyDescent="0.25">
      <c r="A204" s="28"/>
      <c r="B204" s="28"/>
      <c r="C204" s="25"/>
      <c r="D204" s="25"/>
      <c r="E204" s="25"/>
      <c r="F204" s="25"/>
      <c r="G204" s="25"/>
      <c r="H204" s="25"/>
      <c r="I204" s="25"/>
      <c r="J204" s="29"/>
      <c r="K204" s="29"/>
      <c r="L204" s="29"/>
      <c r="M204" s="29"/>
      <c r="N204" s="9"/>
      <c r="O204" s="9"/>
      <c r="P204" s="7"/>
      <c r="Q204" s="7"/>
      <c r="U204" s="31"/>
      <c r="V204" s="27"/>
      <c r="W204" s="27"/>
      <c r="X204" s="27"/>
      <c r="Y204" s="27"/>
      <c r="Z204" s="27"/>
      <c r="AA204" s="17"/>
    </row>
    <row r="205" spans="1:27" ht="15" customHeight="1" x14ac:dyDescent="0.25">
      <c r="A205" s="28"/>
      <c r="B205" s="28"/>
      <c r="C205" s="25"/>
      <c r="D205" s="25"/>
      <c r="E205" s="25"/>
      <c r="F205" s="25"/>
      <c r="G205" s="25"/>
      <c r="H205" s="25"/>
      <c r="I205" s="25"/>
      <c r="J205" s="29"/>
      <c r="K205" s="29"/>
      <c r="L205" s="29"/>
      <c r="M205" s="29"/>
      <c r="N205" s="9"/>
      <c r="O205" s="9"/>
      <c r="P205" s="7"/>
      <c r="Q205" s="7"/>
      <c r="U205" s="31"/>
      <c r="V205" s="27"/>
      <c r="W205" s="27"/>
      <c r="X205" s="27"/>
      <c r="Y205" s="27"/>
      <c r="Z205" s="27"/>
      <c r="AA205" s="17"/>
    </row>
    <row r="206" spans="1:27" ht="15" customHeight="1" x14ac:dyDescent="0.25">
      <c r="A206" s="28"/>
      <c r="B206" s="28"/>
      <c r="C206" s="25"/>
      <c r="D206" s="25"/>
      <c r="E206" s="25"/>
      <c r="F206" s="25"/>
      <c r="G206" s="25"/>
      <c r="H206" s="25"/>
      <c r="I206" s="25"/>
      <c r="J206" s="29"/>
      <c r="K206" s="29"/>
      <c r="L206" s="29"/>
      <c r="M206" s="29"/>
      <c r="N206" s="9"/>
      <c r="O206" s="9"/>
      <c r="P206" s="7"/>
      <c r="Q206" s="7"/>
      <c r="U206" s="31"/>
      <c r="V206" s="27"/>
      <c r="W206" s="27"/>
      <c r="X206" s="27"/>
      <c r="Y206" s="27"/>
      <c r="Z206" s="27"/>
      <c r="AA206" s="17"/>
    </row>
    <row r="207" spans="1:27" ht="15" customHeight="1" x14ac:dyDescent="0.25">
      <c r="A207" s="28"/>
      <c r="B207" s="28"/>
      <c r="C207" s="25"/>
      <c r="D207" s="25"/>
      <c r="E207" s="25"/>
      <c r="F207" s="25"/>
      <c r="G207" s="25"/>
      <c r="H207" s="25"/>
      <c r="I207" s="25"/>
      <c r="J207" s="29"/>
      <c r="K207" s="29"/>
      <c r="L207" s="29"/>
      <c r="M207" s="29"/>
      <c r="N207" s="9"/>
      <c r="O207" s="9"/>
      <c r="P207" s="7"/>
      <c r="Q207" s="7"/>
      <c r="U207" s="31"/>
      <c r="V207" s="27"/>
      <c r="W207" s="27"/>
      <c r="X207" s="27"/>
      <c r="Y207" s="27"/>
      <c r="Z207" s="27"/>
      <c r="AA207" s="17"/>
    </row>
    <row r="208" spans="1:27" ht="15" customHeight="1" x14ac:dyDescent="0.25">
      <c r="A208" s="28"/>
      <c r="B208" s="28"/>
      <c r="C208" s="25"/>
      <c r="D208" s="25"/>
      <c r="E208" s="25"/>
      <c r="F208" s="25"/>
      <c r="G208" s="25"/>
      <c r="H208" s="25"/>
      <c r="I208" s="25"/>
      <c r="J208" s="29"/>
      <c r="K208" s="29"/>
      <c r="L208" s="29"/>
      <c r="M208" s="29"/>
      <c r="N208" s="9"/>
      <c r="O208" s="9"/>
      <c r="P208" s="7"/>
      <c r="Q208" s="7"/>
      <c r="U208" s="31"/>
      <c r="V208" s="27"/>
      <c r="W208" s="27"/>
      <c r="X208" s="27"/>
      <c r="Y208" s="27"/>
      <c r="Z208" s="27"/>
      <c r="AA208" s="17"/>
    </row>
    <row r="209" spans="1:27" ht="15" customHeight="1" x14ac:dyDescent="0.25">
      <c r="A209" s="28"/>
      <c r="B209" s="28"/>
      <c r="C209" s="25"/>
      <c r="D209" s="25"/>
      <c r="E209" s="25"/>
      <c r="F209" s="25"/>
      <c r="G209" s="25"/>
      <c r="H209" s="25"/>
      <c r="I209" s="25"/>
      <c r="J209" s="29"/>
      <c r="K209" s="29"/>
      <c r="L209" s="29"/>
      <c r="M209" s="29"/>
      <c r="N209" s="9"/>
      <c r="O209" s="9"/>
      <c r="P209" s="7"/>
      <c r="Q209" s="7"/>
      <c r="U209" s="31"/>
      <c r="V209" s="27"/>
      <c r="W209" s="27"/>
      <c r="X209" s="27"/>
      <c r="Y209" s="27"/>
      <c r="Z209" s="27"/>
      <c r="AA209" s="17"/>
    </row>
    <row r="210" spans="1:27" ht="15" customHeight="1" x14ac:dyDescent="0.25">
      <c r="A210" s="28"/>
      <c r="B210" s="28"/>
      <c r="C210" s="25"/>
      <c r="D210" s="25"/>
      <c r="E210" s="25"/>
      <c r="F210" s="25"/>
      <c r="G210" s="25"/>
      <c r="H210" s="25"/>
      <c r="I210" s="25"/>
      <c r="J210" s="29"/>
      <c r="K210" s="29"/>
      <c r="L210" s="29"/>
      <c r="M210" s="29"/>
      <c r="N210" s="9"/>
      <c r="O210" s="9"/>
      <c r="P210" s="7"/>
      <c r="Q210" s="7"/>
      <c r="U210" s="31"/>
      <c r="V210" s="27"/>
      <c r="W210" s="27"/>
      <c r="X210" s="27"/>
      <c r="Y210" s="27"/>
      <c r="Z210" s="27"/>
      <c r="AA210" s="17"/>
    </row>
    <row r="211" spans="1:27" ht="15" customHeight="1" x14ac:dyDescent="0.25">
      <c r="A211" s="28"/>
      <c r="B211" s="28"/>
      <c r="C211" s="25"/>
      <c r="D211" s="25"/>
      <c r="E211" s="25"/>
      <c r="F211" s="25"/>
      <c r="G211" s="25"/>
      <c r="H211" s="25"/>
      <c r="I211" s="25"/>
      <c r="J211" s="29"/>
      <c r="K211" s="29"/>
      <c r="L211" s="29"/>
      <c r="M211" s="29"/>
      <c r="N211" s="9"/>
      <c r="O211" s="9"/>
      <c r="P211" s="7"/>
      <c r="Q211" s="7"/>
      <c r="U211" s="31"/>
      <c r="V211" s="27"/>
      <c r="W211" s="27"/>
      <c r="X211" s="27"/>
      <c r="Y211" s="27"/>
      <c r="Z211" s="27"/>
      <c r="AA211" s="17"/>
    </row>
    <row r="212" spans="1:27" ht="15" customHeight="1" x14ac:dyDescent="0.25">
      <c r="A212" s="28"/>
      <c r="B212" s="28"/>
      <c r="C212" s="25"/>
      <c r="D212" s="25"/>
      <c r="E212" s="25"/>
      <c r="F212" s="25"/>
      <c r="G212" s="25"/>
      <c r="H212" s="25"/>
      <c r="I212" s="25"/>
      <c r="J212" s="29"/>
      <c r="K212" s="29"/>
      <c r="L212" s="29"/>
      <c r="M212" s="29"/>
      <c r="N212" s="9"/>
      <c r="O212" s="9"/>
      <c r="P212" s="7"/>
      <c r="Q212" s="7"/>
      <c r="U212" s="31"/>
      <c r="V212" s="27"/>
      <c r="W212" s="27"/>
      <c r="X212" s="27"/>
      <c r="Y212" s="27"/>
      <c r="Z212" s="27"/>
      <c r="AA212" s="17"/>
    </row>
    <row r="213" spans="1:27" ht="15" customHeight="1" x14ac:dyDescent="0.25">
      <c r="A213" s="28"/>
      <c r="B213" s="28"/>
      <c r="C213" s="25"/>
      <c r="D213" s="25"/>
      <c r="E213" s="25"/>
      <c r="F213" s="25"/>
      <c r="G213" s="25"/>
      <c r="H213" s="25"/>
      <c r="I213" s="25"/>
      <c r="J213" s="29"/>
      <c r="K213" s="29"/>
      <c r="L213" s="29"/>
      <c r="M213" s="29"/>
      <c r="N213" s="9"/>
      <c r="O213" s="9"/>
      <c r="P213" s="7"/>
      <c r="Q213" s="7"/>
      <c r="U213" s="31"/>
      <c r="V213" s="27"/>
      <c r="W213" s="27"/>
      <c r="X213" s="27"/>
      <c r="Y213" s="27"/>
      <c r="Z213" s="27"/>
      <c r="AA213" s="17"/>
    </row>
    <row r="214" spans="1:27" ht="15" customHeight="1" x14ac:dyDescent="0.25">
      <c r="A214" s="28"/>
      <c r="B214" s="28"/>
      <c r="C214" s="25"/>
      <c r="D214" s="25"/>
      <c r="E214" s="25"/>
      <c r="F214" s="25"/>
      <c r="G214" s="25"/>
      <c r="H214" s="25"/>
      <c r="I214" s="25"/>
      <c r="J214" s="29"/>
      <c r="K214" s="29"/>
      <c r="L214" s="29"/>
      <c r="M214" s="29"/>
      <c r="N214" s="9"/>
      <c r="O214" s="9"/>
      <c r="P214" s="7"/>
      <c r="Q214" s="7"/>
      <c r="U214" s="31"/>
      <c r="V214" s="27"/>
      <c r="W214" s="27"/>
      <c r="X214" s="27"/>
      <c r="Y214" s="27"/>
      <c r="Z214" s="27"/>
      <c r="AA214" s="17"/>
    </row>
    <row r="215" spans="1:27" ht="15" customHeight="1" x14ac:dyDescent="0.25">
      <c r="A215" s="28"/>
      <c r="B215" s="28"/>
      <c r="C215" s="25"/>
      <c r="D215" s="25"/>
      <c r="E215" s="25"/>
      <c r="F215" s="25"/>
      <c r="G215" s="25"/>
      <c r="H215" s="25"/>
      <c r="I215" s="25"/>
      <c r="J215" s="29"/>
      <c r="K215" s="29"/>
      <c r="L215" s="29"/>
      <c r="M215" s="29"/>
      <c r="N215" s="9"/>
      <c r="O215" s="9"/>
      <c r="P215" s="7"/>
      <c r="Q215" s="7"/>
      <c r="U215" s="31"/>
      <c r="V215" s="27"/>
      <c r="W215" s="27"/>
      <c r="X215" s="27"/>
      <c r="Y215" s="27"/>
      <c r="Z215" s="27"/>
      <c r="AA215" s="17"/>
    </row>
    <row r="216" spans="1:27" ht="15" customHeight="1" x14ac:dyDescent="0.25">
      <c r="A216" s="28"/>
      <c r="B216" s="28"/>
      <c r="C216" s="25"/>
      <c r="D216" s="25"/>
      <c r="E216" s="25"/>
      <c r="F216" s="25"/>
      <c r="G216" s="25"/>
      <c r="H216" s="25"/>
      <c r="I216" s="25"/>
      <c r="J216" s="29"/>
      <c r="K216" s="29"/>
      <c r="L216" s="29"/>
      <c r="M216" s="29"/>
      <c r="N216" s="9"/>
      <c r="O216" s="9"/>
      <c r="P216" s="7"/>
      <c r="Q216" s="7"/>
      <c r="U216" s="31"/>
      <c r="V216" s="27"/>
      <c r="W216" s="27"/>
      <c r="X216" s="27"/>
      <c r="Y216" s="27"/>
      <c r="Z216" s="27"/>
      <c r="AA216" s="17"/>
    </row>
    <row r="217" spans="1:27" ht="15" customHeight="1" x14ac:dyDescent="0.25">
      <c r="A217" s="28"/>
      <c r="B217" s="28"/>
      <c r="C217" s="25"/>
      <c r="D217" s="25"/>
      <c r="E217" s="25"/>
      <c r="F217" s="25"/>
      <c r="G217" s="25"/>
      <c r="H217" s="25"/>
      <c r="I217" s="25"/>
      <c r="J217" s="29"/>
      <c r="K217" s="29"/>
      <c r="L217" s="29"/>
      <c r="M217" s="29"/>
      <c r="N217" s="9"/>
      <c r="O217" s="9"/>
      <c r="P217" s="7"/>
      <c r="Q217" s="7"/>
      <c r="U217" s="31"/>
      <c r="V217" s="27"/>
      <c r="W217" s="27"/>
      <c r="X217" s="27"/>
      <c r="Y217" s="27"/>
      <c r="Z217" s="27"/>
      <c r="AA217" s="17"/>
    </row>
    <row r="218" spans="1:27" ht="15" customHeight="1" x14ac:dyDescent="0.25">
      <c r="A218" s="28"/>
      <c r="B218" s="28"/>
      <c r="C218" s="25"/>
      <c r="D218" s="25"/>
      <c r="E218" s="25"/>
      <c r="F218" s="25"/>
      <c r="G218" s="25"/>
      <c r="H218" s="25"/>
      <c r="I218" s="25"/>
      <c r="J218" s="29"/>
      <c r="K218" s="29"/>
      <c r="L218" s="29"/>
      <c r="M218" s="29"/>
      <c r="N218" s="9"/>
      <c r="O218" s="9"/>
      <c r="P218" s="7"/>
      <c r="Q218" s="7"/>
      <c r="U218" s="31"/>
      <c r="V218" s="27"/>
      <c r="W218" s="27"/>
      <c r="X218" s="27"/>
      <c r="Y218" s="27"/>
      <c r="Z218" s="27"/>
      <c r="AA218" s="17"/>
    </row>
    <row r="219" spans="1:27" ht="15" customHeight="1" x14ac:dyDescent="0.25">
      <c r="A219" s="28"/>
      <c r="B219" s="28"/>
      <c r="C219" s="25"/>
      <c r="D219" s="25"/>
      <c r="E219" s="25"/>
      <c r="F219" s="25"/>
      <c r="G219" s="25"/>
      <c r="H219" s="25"/>
      <c r="I219" s="25"/>
      <c r="J219" s="29"/>
      <c r="K219" s="29"/>
      <c r="L219" s="29"/>
      <c r="M219" s="29"/>
      <c r="N219" s="9"/>
      <c r="O219" s="9"/>
      <c r="P219" s="7"/>
      <c r="Q219" s="7"/>
      <c r="U219" s="31"/>
      <c r="V219" s="27"/>
      <c r="W219" s="27"/>
      <c r="X219" s="27"/>
      <c r="Y219" s="27"/>
      <c r="Z219" s="27"/>
      <c r="AA219" s="17"/>
    </row>
    <row r="220" spans="1:27" ht="15" customHeight="1" x14ac:dyDescent="0.25">
      <c r="A220" s="28"/>
      <c r="B220" s="28"/>
      <c r="C220" s="25"/>
      <c r="D220" s="25"/>
      <c r="E220" s="25"/>
      <c r="F220" s="25"/>
      <c r="G220" s="25"/>
      <c r="H220" s="25"/>
      <c r="I220" s="25"/>
      <c r="J220" s="29"/>
      <c r="K220" s="29"/>
      <c r="L220" s="29"/>
      <c r="M220" s="29"/>
      <c r="N220" s="9"/>
      <c r="O220" s="9"/>
      <c r="P220" s="7"/>
      <c r="Q220" s="7"/>
      <c r="U220" s="31"/>
      <c r="V220" s="27"/>
      <c r="W220" s="27"/>
      <c r="X220" s="27"/>
      <c r="Y220" s="27"/>
      <c r="Z220" s="27"/>
      <c r="AA220" s="17"/>
    </row>
    <row r="221" spans="1:27" ht="15" customHeight="1" x14ac:dyDescent="0.25">
      <c r="A221" s="28"/>
      <c r="B221" s="28"/>
      <c r="C221" s="25"/>
      <c r="D221" s="25"/>
      <c r="E221" s="25"/>
      <c r="F221" s="25"/>
      <c r="G221" s="25"/>
      <c r="H221" s="25"/>
      <c r="I221" s="25"/>
      <c r="J221" s="29"/>
      <c r="K221" s="29"/>
      <c r="L221" s="29"/>
      <c r="M221" s="29"/>
      <c r="N221" s="9"/>
      <c r="O221" s="9"/>
      <c r="P221" s="7"/>
      <c r="Q221" s="7"/>
      <c r="U221" s="31"/>
      <c r="V221" s="27"/>
      <c r="W221" s="27"/>
      <c r="X221" s="27"/>
      <c r="Y221" s="27"/>
      <c r="Z221" s="27"/>
      <c r="AA221" s="17"/>
    </row>
    <row r="222" spans="1:27" ht="15" customHeight="1" x14ac:dyDescent="0.25">
      <c r="A222" s="28"/>
      <c r="B222" s="28"/>
      <c r="C222" s="25"/>
      <c r="D222" s="25"/>
      <c r="E222" s="25"/>
      <c r="F222" s="25"/>
      <c r="G222" s="25"/>
      <c r="H222" s="25"/>
      <c r="I222" s="25"/>
      <c r="J222" s="29"/>
      <c r="K222" s="29"/>
      <c r="L222" s="29"/>
      <c r="M222" s="29"/>
      <c r="N222" s="9"/>
      <c r="O222" s="9"/>
      <c r="P222" s="7"/>
      <c r="Q222" s="7"/>
      <c r="U222" s="31"/>
      <c r="V222" s="27"/>
      <c r="W222" s="27"/>
      <c r="X222" s="27"/>
      <c r="Y222" s="27"/>
      <c r="Z222" s="27"/>
      <c r="AA222" s="17"/>
    </row>
    <row r="223" spans="1:27" ht="15" customHeight="1" x14ac:dyDescent="0.25">
      <c r="A223" s="28"/>
      <c r="B223" s="28"/>
      <c r="C223" s="25"/>
      <c r="D223" s="25"/>
      <c r="E223" s="25"/>
      <c r="F223" s="25"/>
      <c r="G223" s="25"/>
      <c r="H223" s="25"/>
      <c r="I223" s="25"/>
      <c r="J223" s="29"/>
      <c r="K223" s="29"/>
      <c r="L223" s="29"/>
      <c r="M223" s="29"/>
      <c r="N223" s="9"/>
      <c r="O223" s="9"/>
      <c r="P223" s="7"/>
      <c r="Q223" s="7"/>
      <c r="U223" s="31"/>
      <c r="V223" s="27"/>
      <c r="W223" s="27"/>
      <c r="X223" s="27"/>
      <c r="Y223" s="27"/>
      <c r="Z223" s="27"/>
      <c r="AA223" s="17"/>
    </row>
    <row r="224" spans="1:27" ht="15" customHeight="1" x14ac:dyDescent="0.25">
      <c r="A224" s="28"/>
      <c r="B224" s="28"/>
      <c r="C224" s="25"/>
      <c r="D224" s="25"/>
      <c r="E224" s="25"/>
      <c r="F224" s="25"/>
      <c r="G224" s="25"/>
      <c r="H224" s="25"/>
      <c r="I224" s="25"/>
      <c r="J224" s="29"/>
      <c r="K224" s="29"/>
      <c r="L224" s="29"/>
      <c r="M224" s="29"/>
      <c r="N224" s="9"/>
      <c r="O224" s="9"/>
      <c r="P224" s="7"/>
      <c r="Q224" s="7"/>
      <c r="U224" s="31"/>
      <c r="V224" s="27"/>
      <c r="W224" s="27"/>
      <c r="X224" s="27"/>
      <c r="Y224" s="27"/>
      <c r="Z224" s="27"/>
      <c r="AA224" s="17"/>
    </row>
    <row r="225" spans="1:27" ht="15" customHeight="1" x14ac:dyDescent="0.25">
      <c r="A225" s="28"/>
      <c r="B225" s="28"/>
      <c r="C225" s="25"/>
      <c r="D225" s="25"/>
      <c r="E225" s="25"/>
      <c r="F225" s="25"/>
      <c r="G225" s="25"/>
      <c r="H225" s="25"/>
      <c r="I225" s="25"/>
      <c r="J225" s="29"/>
      <c r="K225" s="29"/>
      <c r="L225" s="29"/>
      <c r="M225" s="29"/>
      <c r="N225" s="9"/>
      <c r="O225" s="9"/>
      <c r="P225" s="7"/>
      <c r="Q225" s="7"/>
      <c r="U225" s="31"/>
      <c r="V225" s="27"/>
      <c r="W225" s="27"/>
      <c r="X225" s="27"/>
      <c r="Y225" s="27"/>
      <c r="Z225" s="27"/>
      <c r="AA225" s="17"/>
    </row>
    <row r="226" spans="1:27" ht="15" customHeight="1" x14ac:dyDescent="0.25">
      <c r="A226" s="28"/>
      <c r="B226" s="28"/>
      <c r="C226" s="25"/>
      <c r="D226" s="25"/>
      <c r="E226" s="25"/>
      <c r="F226" s="25"/>
      <c r="G226" s="25"/>
      <c r="H226" s="25"/>
      <c r="I226" s="25"/>
      <c r="J226" s="29"/>
      <c r="K226" s="29"/>
      <c r="L226" s="29"/>
      <c r="M226" s="29"/>
      <c r="N226" s="9"/>
      <c r="O226" s="9"/>
      <c r="P226" s="7"/>
      <c r="Q226" s="7"/>
      <c r="U226" s="31"/>
      <c r="V226" s="27"/>
      <c r="W226" s="27"/>
      <c r="X226" s="27"/>
      <c r="Y226" s="27"/>
      <c r="Z226" s="27"/>
      <c r="AA226" s="17"/>
    </row>
    <row r="227" spans="1:27" ht="15" customHeight="1" x14ac:dyDescent="0.25">
      <c r="A227" s="28"/>
      <c r="B227" s="28"/>
      <c r="C227" s="25"/>
      <c r="D227" s="25"/>
      <c r="E227" s="25"/>
      <c r="F227" s="25"/>
      <c r="G227" s="25"/>
      <c r="H227" s="25"/>
      <c r="I227" s="25"/>
      <c r="J227" s="29"/>
      <c r="K227" s="29"/>
      <c r="L227" s="29"/>
      <c r="M227" s="29"/>
      <c r="N227" s="9"/>
      <c r="O227" s="9"/>
      <c r="P227" s="7"/>
      <c r="Q227" s="7"/>
      <c r="U227" s="31"/>
      <c r="V227" s="27"/>
      <c r="W227" s="27"/>
      <c r="X227" s="27"/>
      <c r="Y227" s="27"/>
      <c r="Z227" s="27"/>
      <c r="AA227" s="17"/>
    </row>
    <row r="228" spans="1:27" ht="15" customHeight="1" x14ac:dyDescent="0.25">
      <c r="A228" s="28"/>
      <c r="B228" s="28"/>
      <c r="C228" s="25"/>
      <c r="D228" s="25"/>
      <c r="E228" s="25"/>
      <c r="F228" s="25"/>
      <c r="G228" s="25"/>
      <c r="H228" s="25"/>
      <c r="I228" s="25"/>
      <c r="J228" s="29"/>
      <c r="K228" s="29"/>
      <c r="L228" s="29"/>
      <c r="M228" s="29"/>
      <c r="N228" s="9"/>
      <c r="O228" s="9"/>
      <c r="P228" s="7"/>
      <c r="Q228" s="7"/>
      <c r="U228" s="31"/>
      <c r="V228" s="27"/>
      <c r="W228" s="27"/>
      <c r="X228" s="27"/>
      <c r="Y228" s="27"/>
      <c r="Z228" s="27"/>
      <c r="AA228" s="17"/>
    </row>
    <row r="229" spans="1:27" ht="15" customHeight="1" x14ac:dyDescent="0.25">
      <c r="A229" s="28"/>
      <c r="B229" s="28"/>
      <c r="C229" s="25"/>
      <c r="D229" s="25"/>
      <c r="E229" s="25"/>
      <c r="F229" s="25"/>
      <c r="G229" s="25"/>
      <c r="H229" s="25"/>
      <c r="I229" s="25"/>
      <c r="J229" s="29"/>
      <c r="K229" s="29"/>
      <c r="L229" s="29"/>
      <c r="M229" s="29"/>
      <c r="N229" s="9"/>
      <c r="O229" s="9"/>
      <c r="P229" s="7"/>
      <c r="Q229" s="7"/>
      <c r="U229" s="31"/>
      <c r="V229" s="27"/>
      <c r="W229" s="27"/>
      <c r="X229" s="27"/>
      <c r="Y229" s="27"/>
      <c r="Z229" s="27"/>
      <c r="AA229" s="17"/>
    </row>
    <row r="230" spans="1:27" ht="15" customHeight="1" x14ac:dyDescent="0.25">
      <c r="A230" s="28"/>
      <c r="B230" s="28"/>
      <c r="C230" s="25"/>
      <c r="D230" s="25"/>
      <c r="E230" s="25"/>
      <c r="F230" s="25"/>
      <c r="G230" s="25"/>
      <c r="H230" s="25"/>
      <c r="I230" s="25"/>
      <c r="J230" s="29"/>
      <c r="K230" s="29"/>
      <c r="L230" s="29"/>
      <c r="M230" s="29"/>
      <c r="N230" s="9"/>
      <c r="O230" s="9"/>
      <c r="P230" s="7"/>
      <c r="Q230" s="7"/>
      <c r="U230" s="31"/>
      <c r="V230" s="27"/>
      <c r="W230" s="27"/>
      <c r="X230" s="27"/>
      <c r="Y230" s="27"/>
      <c r="Z230" s="27"/>
      <c r="AA230" s="17"/>
    </row>
    <row r="231" spans="1:27" ht="15" customHeight="1" x14ac:dyDescent="0.25">
      <c r="A231" s="28"/>
      <c r="B231" s="28"/>
      <c r="C231" s="25"/>
      <c r="D231" s="25"/>
      <c r="E231" s="25"/>
      <c r="F231" s="25"/>
      <c r="G231" s="25"/>
      <c r="H231" s="25"/>
      <c r="I231" s="25"/>
      <c r="J231" s="29"/>
      <c r="K231" s="29"/>
      <c r="L231" s="29"/>
      <c r="M231" s="29"/>
      <c r="N231" s="9"/>
      <c r="O231" s="9"/>
      <c r="P231" s="7"/>
      <c r="Q231" s="7"/>
      <c r="U231" s="31"/>
      <c r="V231" s="27"/>
      <c r="W231" s="27"/>
      <c r="X231" s="27"/>
      <c r="Y231" s="27"/>
      <c r="Z231" s="27"/>
      <c r="AA231" s="17"/>
    </row>
    <row r="232" spans="1:27" ht="15" customHeight="1" x14ac:dyDescent="0.25">
      <c r="A232" s="28"/>
      <c r="B232" s="28"/>
      <c r="C232" s="25"/>
      <c r="D232" s="25"/>
      <c r="E232" s="25"/>
      <c r="F232" s="25"/>
      <c r="G232" s="25"/>
      <c r="H232" s="25"/>
      <c r="I232" s="25"/>
      <c r="J232" s="29"/>
      <c r="K232" s="29"/>
      <c r="L232" s="29"/>
      <c r="M232" s="29"/>
      <c r="N232" s="9"/>
      <c r="O232" s="9"/>
      <c r="P232" s="7"/>
      <c r="Q232" s="7"/>
      <c r="U232" s="31"/>
      <c r="V232" s="27"/>
      <c r="W232" s="27"/>
      <c r="X232" s="27"/>
      <c r="Y232" s="27"/>
      <c r="Z232" s="27"/>
      <c r="AA232" s="17"/>
    </row>
    <row r="233" spans="1:27" ht="15" customHeight="1" x14ac:dyDescent="0.25">
      <c r="A233" s="28"/>
      <c r="B233" s="28"/>
      <c r="C233" s="25"/>
      <c r="D233" s="25"/>
      <c r="E233" s="25"/>
      <c r="F233" s="25"/>
      <c r="G233" s="25"/>
      <c r="H233" s="25"/>
      <c r="I233" s="25"/>
      <c r="J233" s="29"/>
      <c r="K233" s="29"/>
      <c r="L233" s="29"/>
      <c r="M233" s="29"/>
      <c r="N233" s="9"/>
      <c r="O233" s="9"/>
      <c r="P233" s="7"/>
      <c r="Q233" s="7"/>
      <c r="U233" s="31"/>
      <c r="V233" s="27"/>
      <c r="W233" s="27"/>
      <c r="X233" s="27"/>
      <c r="Y233" s="27"/>
      <c r="Z233" s="27"/>
      <c r="AA233" s="17"/>
    </row>
    <row r="234" spans="1:27" ht="15" customHeight="1" x14ac:dyDescent="0.25">
      <c r="A234" s="28"/>
      <c r="B234" s="28"/>
      <c r="C234" s="25"/>
      <c r="D234" s="25"/>
      <c r="E234" s="25"/>
      <c r="F234" s="25"/>
      <c r="G234" s="25"/>
      <c r="H234" s="25"/>
      <c r="I234" s="25"/>
      <c r="J234" s="29"/>
      <c r="K234" s="29"/>
      <c r="L234" s="29"/>
      <c r="M234" s="29"/>
      <c r="N234" s="9"/>
      <c r="O234" s="9"/>
      <c r="P234" s="7"/>
      <c r="Q234" s="7"/>
      <c r="U234" s="31"/>
      <c r="V234" s="27"/>
      <c r="W234" s="27"/>
      <c r="X234" s="27"/>
      <c r="Y234" s="27"/>
      <c r="Z234" s="27"/>
      <c r="AA234" s="17"/>
    </row>
    <row r="235" spans="1:27" ht="15" customHeight="1" x14ac:dyDescent="0.25">
      <c r="A235" s="28"/>
      <c r="B235" s="28"/>
      <c r="C235" s="25"/>
      <c r="D235" s="25"/>
      <c r="E235" s="25"/>
      <c r="F235" s="25"/>
      <c r="G235" s="25"/>
      <c r="H235" s="25"/>
      <c r="I235" s="25"/>
      <c r="J235" s="29"/>
      <c r="K235" s="29"/>
      <c r="L235" s="29"/>
      <c r="M235" s="29"/>
      <c r="N235" s="9"/>
      <c r="O235" s="9"/>
      <c r="P235" s="7"/>
      <c r="Q235" s="7"/>
      <c r="U235" s="31"/>
      <c r="V235" s="27"/>
      <c r="W235" s="27"/>
      <c r="X235" s="27"/>
      <c r="Y235" s="27"/>
      <c r="Z235" s="27"/>
      <c r="AA235" s="17"/>
    </row>
    <row r="236" spans="1:27" ht="15" customHeight="1" x14ac:dyDescent="0.25">
      <c r="A236" s="28"/>
      <c r="B236" s="28"/>
      <c r="C236" s="25"/>
      <c r="D236" s="25"/>
      <c r="E236" s="25"/>
      <c r="F236" s="25"/>
      <c r="G236" s="25"/>
      <c r="H236" s="25"/>
      <c r="I236" s="25"/>
      <c r="J236" s="29"/>
      <c r="K236" s="29"/>
      <c r="L236" s="29"/>
      <c r="M236" s="29"/>
      <c r="N236" s="9"/>
      <c r="O236" s="9"/>
      <c r="P236" s="7"/>
      <c r="Q236" s="7"/>
      <c r="U236" s="31"/>
      <c r="V236" s="27"/>
      <c r="W236" s="27"/>
      <c r="X236" s="27"/>
      <c r="Y236" s="27"/>
      <c r="Z236" s="27"/>
      <c r="AA236" s="17"/>
    </row>
    <row r="237" spans="1:27" ht="15" customHeight="1" x14ac:dyDescent="0.25">
      <c r="A237" s="28"/>
      <c r="B237" s="28"/>
      <c r="C237" s="25"/>
      <c r="D237" s="25"/>
      <c r="E237" s="25"/>
      <c r="F237" s="25"/>
      <c r="G237" s="25"/>
      <c r="H237" s="25"/>
      <c r="I237" s="25"/>
      <c r="J237" s="29"/>
      <c r="K237" s="29"/>
      <c r="L237" s="29"/>
      <c r="M237" s="29"/>
      <c r="N237" s="9"/>
      <c r="O237" s="9"/>
      <c r="P237" s="7"/>
      <c r="Q237" s="7"/>
      <c r="U237" s="31"/>
      <c r="V237" s="27"/>
      <c r="W237" s="27"/>
      <c r="X237" s="27"/>
      <c r="Y237" s="27"/>
      <c r="Z237" s="27"/>
      <c r="AA237" s="17"/>
    </row>
    <row r="238" spans="1:27" ht="15" customHeight="1" x14ac:dyDescent="0.25">
      <c r="A238" s="28"/>
      <c r="B238" s="28"/>
      <c r="C238" s="25"/>
      <c r="D238" s="25"/>
      <c r="E238" s="25"/>
      <c r="F238" s="25"/>
      <c r="G238" s="25"/>
      <c r="H238" s="25"/>
      <c r="I238" s="25"/>
      <c r="J238" s="29"/>
      <c r="K238" s="29"/>
      <c r="L238" s="29"/>
      <c r="M238" s="29"/>
      <c r="N238" s="9"/>
      <c r="O238" s="9"/>
      <c r="P238" s="7"/>
      <c r="Q238" s="7"/>
      <c r="U238" s="31"/>
      <c r="V238" s="27"/>
      <c r="W238" s="27"/>
      <c r="X238" s="27"/>
      <c r="Y238" s="27"/>
      <c r="Z238" s="27"/>
      <c r="AA238" s="17"/>
    </row>
    <row r="239" spans="1:27" ht="15" customHeight="1" x14ac:dyDescent="0.25">
      <c r="A239" s="28"/>
      <c r="B239" s="28"/>
      <c r="C239" s="25"/>
      <c r="D239" s="25"/>
      <c r="E239" s="25"/>
      <c r="F239" s="25"/>
      <c r="G239" s="25"/>
      <c r="H239" s="25"/>
      <c r="I239" s="25"/>
      <c r="J239" s="29"/>
      <c r="K239" s="29"/>
      <c r="L239" s="29"/>
      <c r="M239" s="29"/>
      <c r="N239" s="9"/>
      <c r="O239" s="9"/>
      <c r="P239" s="7"/>
      <c r="Q239" s="7"/>
      <c r="U239" s="31"/>
      <c r="V239" s="27"/>
      <c r="W239" s="27"/>
      <c r="X239" s="27"/>
      <c r="Y239" s="27"/>
      <c r="Z239" s="27"/>
      <c r="AA239" s="17"/>
    </row>
    <row r="240" spans="1:27" ht="15" customHeight="1" x14ac:dyDescent="0.25">
      <c r="A240" s="28"/>
      <c r="B240" s="28"/>
      <c r="C240" s="25"/>
      <c r="D240" s="25"/>
      <c r="E240" s="25"/>
      <c r="F240" s="25"/>
      <c r="G240" s="25"/>
      <c r="H240" s="25"/>
      <c r="I240" s="25"/>
      <c r="J240" s="29"/>
      <c r="K240" s="29"/>
      <c r="L240" s="29"/>
      <c r="M240" s="29"/>
      <c r="N240" s="9"/>
      <c r="O240" s="9"/>
      <c r="P240" s="7"/>
      <c r="Q240" s="7"/>
      <c r="U240" s="31"/>
      <c r="V240" s="27"/>
      <c r="W240" s="27"/>
      <c r="X240" s="27"/>
      <c r="Y240" s="27"/>
      <c r="Z240" s="27"/>
      <c r="AA240" s="17"/>
    </row>
    <row r="241" spans="1:27" ht="15" customHeight="1" x14ac:dyDescent="0.25">
      <c r="A241" s="28"/>
      <c r="B241" s="28"/>
      <c r="C241" s="25"/>
      <c r="D241" s="25"/>
      <c r="E241" s="25"/>
      <c r="F241" s="25"/>
      <c r="G241" s="25"/>
      <c r="H241" s="25"/>
      <c r="I241" s="25"/>
      <c r="J241" s="29"/>
      <c r="K241" s="29"/>
      <c r="L241" s="29"/>
      <c r="M241" s="29"/>
      <c r="N241" s="9"/>
      <c r="O241" s="9"/>
      <c r="P241" s="7"/>
      <c r="Q241" s="7"/>
      <c r="U241" s="31"/>
      <c r="V241" s="27"/>
      <c r="W241" s="27"/>
      <c r="X241" s="27"/>
      <c r="Y241" s="27"/>
      <c r="Z241" s="27"/>
      <c r="AA241" s="17"/>
    </row>
    <row r="242" spans="1:27" ht="15" customHeight="1" x14ac:dyDescent="0.25">
      <c r="A242" s="28"/>
      <c r="B242" s="28"/>
      <c r="C242" s="25"/>
      <c r="D242" s="25"/>
      <c r="E242" s="25"/>
      <c r="F242" s="25"/>
      <c r="G242" s="25"/>
      <c r="H242" s="25"/>
      <c r="I242" s="25"/>
      <c r="J242" s="29"/>
      <c r="K242" s="29"/>
      <c r="L242" s="29"/>
      <c r="M242" s="29"/>
      <c r="N242" s="9"/>
      <c r="O242" s="9"/>
      <c r="P242" s="7"/>
      <c r="Q242" s="7"/>
      <c r="U242" s="31"/>
      <c r="V242" s="27"/>
      <c r="W242" s="27"/>
      <c r="X242" s="27"/>
      <c r="Y242" s="27"/>
      <c r="Z242" s="27"/>
      <c r="AA242" s="17"/>
    </row>
    <row r="243" spans="1:27" ht="15" customHeight="1" x14ac:dyDescent="0.25">
      <c r="A243" s="28"/>
      <c r="B243" s="28"/>
      <c r="C243" s="25"/>
      <c r="D243" s="25"/>
      <c r="E243" s="25"/>
      <c r="F243" s="25"/>
      <c r="G243" s="25"/>
      <c r="H243" s="25"/>
      <c r="I243" s="25"/>
      <c r="J243" s="29"/>
      <c r="K243" s="29"/>
      <c r="L243" s="29"/>
      <c r="M243" s="29"/>
      <c r="N243" s="9"/>
      <c r="O243" s="9"/>
      <c r="P243" s="7"/>
      <c r="Q243" s="7"/>
      <c r="U243" s="31"/>
      <c r="V243" s="27"/>
      <c r="W243" s="27"/>
      <c r="X243" s="27"/>
      <c r="Y243" s="27"/>
      <c r="Z243" s="27"/>
      <c r="AA243" s="17"/>
    </row>
    <row r="244" spans="1:27" ht="15" customHeight="1" x14ac:dyDescent="0.25">
      <c r="A244" s="28"/>
      <c r="B244" s="28"/>
      <c r="C244" s="25"/>
      <c r="D244" s="25"/>
      <c r="E244" s="25"/>
      <c r="F244" s="25"/>
      <c r="G244" s="25"/>
      <c r="H244" s="25"/>
      <c r="I244" s="25"/>
      <c r="J244" s="29"/>
      <c r="K244" s="29"/>
      <c r="L244" s="29"/>
      <c r="M244" s="29"/>
      <c r="N244" s="9"/>
      <c r="O244" s="9"/>
      <c r="P244" s="7"/>
      <c r="Q244" s="7"/>
      <c r="U244" s="31"/>
      <c r="V244" s="27"/>
      <c r="W244" s="27"/>
      <c r="X244" s="27"/>
      <c r="Y244" s="27"/>
      <c r="Z244" s="27"/>
      <c r="AA244" s="17"/>
    </row>
    <row r="245" spans="1:27" ht="15" customHeight="1" x14ac:dyDescent="0.25">
      <c r="A245" s="28"/>
      <c r="B245" s="28"/>
      <c r="C245" s="25"/>
      <c r="D245" s="25"/>
      <c r="E245" s="25"/>
      <c r="F245" s="25"/>
      <c r="G245" s="25"/>
      <c r="H245" s="25"/>
      <c r="I245" s="25"/>
      <c r="J245" s="29"/>
      <c r="K245" s="29"/>
      <c r="L245" s="29"/>
      <c r="M245" s="29"/>
      <c r="N245" s="9"/>
      <c r="O245" s="9"/>
      <c r="P245" s="7"/>
      <c r="Q245" s="7"/>
      <c r="U245" s="31"/>
      <c r="V245" s="27"/>
      <c r="W245" s="27"/>
      <c r="X245" s="27"/>
      <c r="Y245" s="27"/>
      <c r="Z245" s="27"/>
      <c r="AA245" s="17"/>
    </row>
    <row r="246" spans="1:27" ht="15" customHeight="1" x14ac:dyDescent="0.25">
      <c r="A246" s="28"/>
      <c r="B246" s="28"/>
      <c r="C246" s="25"/>
      <c r="D246" s="25"/>
      <c r="E246" s="25"/>
      <c r="F246" s="25"/>
      <c r="G246" s="25"/>
      <c r="H246" s="25"/>
      <c r="I246" s="25"/>
      <c r="J246" s="29"/>
      <c r="K246" s="29"/>
      <c r="L246" s="29"/>
      <c r="M246" s="29"/>
      <c r="N246" s="9"/>
      <c r="O246" s="9"/>
      <c r="P246" s="7"/>
      <c r="Q246" s="7"/>
      <c r="U246" s="31"/>
      <c r="V246" s="27"/>
      <c r="W246" s="27"/>
      <c r="X246" s="27"/>
      <c r="Y246" s="27"/>
      <c r="Z246" s="27"/>
      <c r="AA246" s="17"/>
    </row>
    <row r="247" spans="1:27" ht="15" customHeight="1" x14ac:dyDescent="0.25">
      <c r="A247" s="28"/>
      <c r="B247" s="28"/>
      <c r="C247" s="25"/>
      <c r="D247" s="25"/>
      <c r="E247" s="25"/>
      <c r="F247" s="25"/>
      <c r="G247" s="25"/>
      <c r="H247" s="25"/>
      <c r="I247" s="25"/>
      <c r="J247" s="29"/>
      <c r="K247" s="29"/>
      <c r="L247" s="29"/>
      <c r="M247" s="29"/>
      <c r="N247" s="9"/>
      <c r="O247" s="9"/>
      <c r="P247" s="7"/>
      <c r="Q247" s="7"/>
      <c r="U247" s="31"/>
      <c r="V247" s="27"/>
      <c r="W247" s="27"/>
      <c r="X247" s="27"/>
      <c r="Y247" s="27"/>
      <c r="Z247" s="27"/>
      <c r="AA247" s="17"/>
    </row>
    <row r="248" spans="1:27" ht="15" customHeight="1" x14ac:dyDescent="0.25">
      <c r="A248" s="28"/>
      <c r="B248" s="28"/>
      <c r="C248" s="25"/>
      <c r="D248" s="25"/>
      <c r="E248" s="25"/>
      <c r="F248" s="25"/>
      <c r="G248" s="25"/>
      <c r="H248" s="25"/>
      <c r="I248" s="25"/>
      <c r="J248" s="29"/>
      <c r="K248" s="29"/>
      <c r="L248" s="29"/>
      <c r="M248" s="29"/>
      <c r="N248" s="9"/>
      <c r="O248" s="9"/>
      <c r="P248" s="7"/>
      <c r="Q248" s="7"/>
      <c r="U248" s="31"/>
      <c r="V248" s="27"/>
      <c r="W248" s="27"/>
      <c r="X248" s="27"/>
      <c r="Y248" s="27"/>
      <c r="Z248" s="27"/>
      <c r="AA248" s="17"/>
    </row>
    <row r="249" spans="1:27" ht="15" customHeight="1" x14ac:dyDescent="0.25">
      <c r="A249" s="28"/>
      <c r="B249" s="28"/>
      <c r="C249" s="25"/>
      <c r="D249" s="25"/>
      <c r="E249" s="25"/>
      <c r="F249" s="25"/>
      <c r="G249" s="25"/>
      <c r="H249" s="25"/>
      <c r="I249" s="25"/>
      <c r="J249" s="29"/>
      <c r="K249" s="29"/>
      <c r="L249" s="29"/>
      <c r="M249" s="29"/>
      <c r="N249" s="9"/>
      <c r="O249" s="9"/>
      <c r="P249" s="7"/>
      <c r="Q249" s="7"/>
      <c r="U249" s="31"/>
      <c r="V249" s="27"/>
      <c r="W249" s="27"/>
      <c r="X249" s="27"/>
      <c r="Y249" s="27"/>
      <c r="Z249" s="27"/>
      <c r="AA249" s="17"/>
    </row>
    <row r="250" spans="1:27" ht="15" customHeight="1" x14ac:dyDescent="0.25">
      <c r="A250" s="28"/>
      <c r="B250" s="28"/>
      <c r="C250" s="25"/>
      <c r="D250" s="25"/>
      <c r="E250" s="25"/>
      <c r="F250" s="25"/>
      <c r="G250" s="25"/>
      <c r="H250" s="25"/>
      <c r="I250" s="25"/>
      <c r="J250" s="29"/>
      <c r="K250" s="29"/>
      <c r="L250" s="29"/>
      <c r="M250" s="29"/>
      <c r="N250" s="9"/>
      <c r="O250" s="9"/>
      <c r="P250" s="7"/>
      <c r="Q250" s="7"/>
      <c r="U250" s="31"/>
      <c r="V250" s="27"/>
      <c r="W250" s="27"/>
      <c r="X250" s="27"/>
      <c r="Y250" s="27"/>
      <c r="Z250" s="27"/>
      <c r="AA250" s="17"/>
    </row>
    <row r="251" spans="1:27" ht="15" customHeight="1" x14ac:dyDescent="0.25">
      <c r="A251" s="28"/>
      <c r="B251" s="28"/>
      <c r="C251" s="25"/>
      <c r="D251" s="25"/>
      <c r="E251" s="25"/>
      <c r="F251" s="25"/>
      <c r="G251" s="25"/>
      <c r="H251" s="25"/>
      <c r="I251" s="25"/>
      <c r="J251" s="29"/>
      <c r="K251" s="29"/>
      <c r="L251" s="29"/>
      <c r="M251" s="29"/>
      <c r="N251" s="9"/>
      <c r="O251" s="9"/>
      <c r="P251" s="7"/>
      <c r="Q251" s="7"/>
      <c r="U251" s="31"/>
      <c r="V251" s="27"/>
      <c r="W251" s="27"/>
      <c r="X251" s="27"/>
      <c r="Y251" s="27"/>
      <c r="Z251" s="27"/>
      <c r="AA251" s="17"/>
    </row>
    <row r="252" spans="1:27" ht="15" customHeight="1" x14ac:dyDescent="0.25">
      <c r="A252" s="28"/>
      <c r="B252" s="28"/>
      <c r="C252" s="25"/>
      <c r="D252" s="25"/>
      <c r="E252" s="25"/>
      <c r="F252" s="25"/>
      <c r="G252" s="25"/>
      <c r="H252" s="25"/>
      <c r="I252" s="25"/>
      <c r="J252" s="29"/>
      <c r="K252" s="29"/>
      <c r="L252" s="29"/>
      <c r="M252" s="29"/>
      <c r="N252" s="9"/>
      <c r="O252" s="9"/>
      <c r="P252" s="7"/>
      <c r="Q252" s="7"/>
      <c r="U252" s="31"/>
      <c r="V252" s="27"/>
      <c r="W252" s="27"/>
      <c r="X252" s="27"/>
      <c r="Y252" s="27"/>
      <c r="Z252" s="27"/>
      <c r="AA252" s="17"/>
    </row>
    <row r="253" spans="1:27" ht="15" customHeight="1" x14ac:dyDescent="0.25">
      <c r="A253" s="28"/>
      <c r="B253" s="28"/>
      <c r="C253" s="25"/>
      <c r="D253" s="25"/>
      <c r="E253" s="25"/>
      <c r="F253" s="25"/>
      <c r="G253" s="25"/>
      <c r="H253" s="25"/>
      <c r="I253" s="25"/>
      <c r="J253" s="29"/>
      <c r="K253" s="29"/>
      <c r="L253" s="29"/>
      <c r="M253" s="29"/>
      <c r="N253" s="9"/>
      <c r="O253" s="9"/>
      <c r="P253" s="7"/>
      <c r="Q253" s="7"/>
      <c r="U253" s="31"/>
      <c r="V253" s="27"/>
      <c r="W253" s="27"/>
      <c r="X253" s="27"/>
      <c r="Y253" s="27"/>
      <c r="Z253" s="27"/>
      <c r="AA253" s="17"/>
    </row>
    <row r="254" spans="1:27" ht="15" customHeight="1" x14ac:dyDescent="0.25">
      <c r="A254" s="28"/>
      <c r="B254" s="28"/>
      <c r="C254" s="25"/>
      <c r="D254" s="25"/>
      <c r="E254" s="25"/>
      <c r="F254" s="25"/>
      <c r="G254" s="25"/>
      <c r="H254" s="25"/>
      <c r="I254" s="25"/>
      <c r="J254" s="29"/>
      <c r="K254" s="29"/>
      <c r="L254" s="29"/>
      <c r="M254" s="29"/>
      <c r="N254" s="9"/>
      <c r="O254" s="9"/>
      <c r="P254" s="7"/>
      <c r="Q254" s="7"/>
      <c r="U254" s="31"/>
      <c r="V254" s="27"/>
      <c r="W254" s="27"/>
      <c r="X254" s="27"/>
      <c r="Y254" s="27"/>
      <c r="Z254" s="27"/>
      <c r="AA254" s="17"/>
    </row>
    <row r="255" spans="1:27" ht="15" customHeight="1" x14ac:dyDescent="0.25">
      <c r="A255" s="28"/>
      <c r="B255" s="28"/>
      <c r="C255" s="25"/>
      <c r="D255" s="25"/>
      <c r="E255" s="25"/>
      <c r="F255" s="25"/>
      <c r="G255" s="25"/>
      <c r="H255" s="25"/>
      <c r="I255" s="25"/>
      <c r="J255" s="29"/>
      <c r="K255" s="29"/>
      <c r="L255" s="29"/>
      <c r="M255" s="29"/>
      <c r="N255" s="9"/>
      <c r="O255" s="9"/>
      <c r="P255" s="7"/>
      <c r="Q255" s="7"/>
      <c r="U255" s="31"/>
      <c r="V255" s="27"/>
      <c r="W255" s="27"/>
      <c r="X255" s="27"/>
      <c r="Y255" s="27"/>
      <c r="Z255" s="27"/>
      <c r="AA255" s="17"/>
    </row>
    <row r="256" spans="1:27" ht="15" customHeight="1" x14ac:dyDescent="0.25">
      <c r="A256" s="28"/>
      <c r="B256" s="28"/>
      <c r="C256" s="25"/>
      <c r="D256" s="25"/>
      <c r="E256" s="25"/>
      <c r="F256" s="25"/>
      <c r="G256" s="25"/>
      <c r="H256" s="25"/>
      <c r="I256" s="25"/>
      <c r="J256" s="29"/>
      <c r="K256" s="29"/>
      <c r="L256" s="29"/>
      <c r="M256" s="29"/>
      <c r="N256" s="9"/>
      <c r="O256" s="9"/>
      <c r="P256" s="7"/>
      <c r="Q256" s="7"/>
      <c r="U256" s="31"/>
      <c r="V256" s="27"/>
      <c r="W256" s="27"/>
      <c r="X256" s="27"/>
      <c r="Y256" s="27"/>
      <c r="Z256" s="27"/>
      <c r="AA256" s="17"/>
    </row>
    <row r="257" spans="1:27" ht="15" customHeight="1" x14ac:dyDescent="0.25">
      <c r="A257" s="28"/>
      <c r="B257" s="28"/>
      <c r="C257" s="25"/>
      <c r="D257" s="25"/>
      <c r="E257" s="25"/>
      <c r="F257" s="25"/>
      <c r="G257" s="25"/>
      <c r="H257" s="25"/>
      <c r="I257" s="25"/>
      <c r="J257" s="29"/>
      <c r="K257" s="29"/>
      <c r="L257" s="29"/>
      <c r="M257" s="29"/>
      <c r="N257" s="9"/>
      <c r="O257" s="9"/>
      <c r="P257" s="7"/>
      <c r="Q257" s="7"/>
      <c r="U257" s="31"/>
      <c r="V257" s="27"/>
      <c r="W257" s="27"/>
      <c r="X257" s="27"/>
      <c r="Y257" s="27"/>
      <c r="Z257" s="27"/>
      <c r="AA257" s="17"/>
    </row>
    <row r="258" spans="1:27" ht="15" customHeight="1" x14ac:dyDescent="0.25">
      <c r="A258" s="28"/>
      <c r="B258" s="28"/>
      <c r="C258" s="25"/>
      <c r="D258" s="25"/>
      <c r="E258" s="25"/>
      <c r="F258" s="25"/>
      <c r="G258" s="25"/>
      <c r="H258" s="25"/>
      <c r="I258" s="25"/>
      <c r="J258" s="29"/>
      <c r="K258" s="29"/>
      <c r="L258" s="29"/>
      <c r="M258" s="29"/>
      <c r="N258" s="9"/>
      <c r="O258" s="9"/>
      <c r="P258" s="7"/>
      <c r="Q258" s="7"/>
      <c r="U258" s="31"/>
      <c r="V258" s="27"/>
      <c r="W258" s="27"/>
      <c r="X258" s="27"/>
      <c r="Y258" s="27"/>
      <c r="Z258" s="27"/>
      <c r="AA258" s="17"/>
    </row>
    <row r="259" spans="1:27" ht="15" customHeight="1" x14ac:dyDescent="0.25">
      <c r="A259" s="28"/>
      <c r="B259" s="28"/>
      <c r="C259" s="25"/>
      <c r="D259" s="25"/>
      <c r="E259" s="25"/>
      <c r="F259" s="25"/>
      <c r="G259" s="25"/>
      <c r="H259" s="25"/>
      <c r="I259" s="25"/>
      <c r="J259" s="29"/>
      <c r="K259" s="29"/>
      <c r="L259" s="29"/>
      <c r="M259" s="29"/>
      <c r="N259" s="9"/>
      <c r="O259" s="9"/>
      <c r="P259" s="7"/>
      <c r="Q259" s="7"/>
      <c r="U259" s="31"/>
      <c r="V259" s="27"/>
      <c r="W259" s="27"/>
      <c r="X259" s="27"/>
      <c r="Y259" s="27"/>
      <c r="Z259" s="27"/>
      <c r="AA259" s="17"/>
    </row>
    <row r="260" spans="1:27" ht="15" customHeight="1" x14ac:dyDescent="0.25">
      <c r="A260" s="28"/>
      <c r="B260" s="28"/>
      <c r="C260" s="25"/>
      <c r="D260" s="25"/>
      <c r="E260" s="25"/>
      <c r="F260" s="25"/>
      <c r="G260" s="25"/>
      <c r="H260" s="25"/>
      <c r="I260" s="25"/>
      <c r="J260" s="29"/>
      <c r="K260" s="29"/>
      <c r="L260" s="29"/>
      <c r="M260" s="29"/>
      <c r="N260" s="9"/>
      <c r="O260" s="9"/>
      <c r="P260" s="7"/>
      <c r="Q260" s="7"/>
      <c r="U260" s="31"/>
      <c r="V260" s="27"/>
      <c r="W260" s="27"/>
      <c r="X260" s="27"/>
      <c r="Y260" s="27"/>
      <c r="Z260" s="27"/>
      <c r="AA260" s="17"/>
    </row>
    <row r="261" spans="1:27" ht="15" customHeight="1" x14ac:dyDescent="0.25">
      <c r="A261" s="28"/>
      <c r="B261" s="28"/>
      <c r="C261" s="25"/>
      <c r="D261" s="25"/>
      <c r="E261" s="25"/>
      <c r="F261" s="25"/>
      <c r="G261" s="25"/>
      <c r="H261" s="25"/>
      <c r="I261" s="25"/>
      <c r="J261" s="29"/>
      <c r="K261" s="29"/>
      <c r="L261" s="29"/>
      <c r="M261" s="29"/>
      <c r="N261" s="9"/>
      <c r="O261" s="9"/>
      <c r="P261" s="7"/>
      <c r="Q261" s="7"/>
      <c r="U261" s="31"/>
      <c r="V261" s="27"/>
      <c r="W261" s="27"/>
      <c r="X261" s="27"/>
      <c r="Y261" s="27"/>
      <c r="Z261" s="27"/>
      <c r="AA261" s="17"/>
    </row>
    <row r="262" spans="1:27" ht="15" customHeight="1" x14ac:dyDescent="0.25">
      <c r="A262" s="28"/>
      <c r="B262" s="28"/>
      <c r="C262" s="25"/>
      <c r="D262" s="25"/>
      <c r="E262" s="25"/>
      <c r="F262" s="25"/>
      <c r="G262" s="25"/>
      <c r="H262" s="25"/>
      <c r="I262" s="25"/>
      <c r="J262" s="29"/>
      <c r="K262" s="29"/>
      <c r="L262" s="29"/>
      <c r="M262" s="29"/>
      <c r="N262" s="9"/>
      <c r="O262" s="9"/>
      <c r="P262" s="7"/>
      <c r="Q262" s="7"/>
      <c r="U262" s="31"/>
      <c r="V262" s="27"/>
      <c r="W262" s="27"/>
      <c r="X262" s="27"/>
      <c r="Y262" s="27"/>
      <c r="Z262" s="27"/>
      <c r="AA262" s="17"/>
    </row>
    <row r="263" spans="1:27" ht="15" customHeight="1" x14ac:dyDescent="0.25">
      <c r="A263" s="28"/>
      <c r="B263" s="28"/>
      <c r="C263" s="25"/>
      <c r="D263" s="25"/>
      <c r="E263" s="25"/>
      <c r="F263" s="25"/>
      <c r="G263" s="25"/>
      <c r="H263" s="25"/>
      <c r="I263" s="25"/>
      <c r="J263" s="29"/>
      <c r="K263" s="29"/>
      <c r="L263" s="29"/>
      <c r="M263" s="29"/>
      <c r="N263" s="9"/>
      <c r="O263" s="9"/>
      <c r="P263" s="7"/>
      <c r="Q263" s="7"/>
      <c r="U263" s="31"/>
      <c r="V263" s="27"/>
      <c r="W263" s="27"/>
      <c r="X263" s="27"/>
      <c r="Y263" s="27"/>
      <c r="Z263" s="27"/>
      <c r="AA263" s="17"/>
    </row>
    <row r="264" spans="1:27" ht="15" customHeight="1" x14ac:dyDescent="0.25">
      <c r="A264" s="28"/>
      <c r="B264" s="28"/>
      <c r="C264" s="25"/>
      <c r="D264" s="25"/>
      <c r="E264" s="25"/>
      <c r="F264" s="25"/>
      <c r="G264" s="25"/>
      <c r="H264" s="25"/>
      <c r="I264" s="25"/>
      <c r="J264" s="29"/>
      <c r="K264" s="29"/>
      <c r="L264" s="29"/>
      <c r="M264" s="29"/>
      <c r="N264" s="9"/>
      <c r="O264" s="9"/>
      <c r="P264" s="7"/>
      <c r="Q264" s="7"/>
      <c r="U264" s="31"/>
      <c r="V264" s="27"/>
      <c r="W264" s="27"/>
      <c r="X264" s="27"/>
      <c r="Y264" s="27"/>
      <c r="Z264" s="27"/>
      <c r="AA264" s="17"/>
    </row>
    <row r="265" spans="1:27" ht="15" customHeight="1" x14ac:dyDescent="0.25">
      <c r="A265" s="28"/>
      <c r="B265" s="28"/>
      <c r="C265" s="25"/>
      <c r="D265" s="25"/>
      <c r="E265" s="25"/>
      <c r="F265" s="25"/>
      <c r="G265" s="25"/>
      <c r="H265" s="25"/>
      <c r="I265" s="25"/>
      <c r="J265" s="29"/>
      <c r="K265" s="29"/>
      <c r="L265" s="29"/>
      <c r="M265" s="29"/>
      <c r="N265" s="9"/>
      <c r="O265" s="9"/>
      <c r="P265" s="7"/>
      <c r="Q265" s="7"/>
      <c r="U265" s="31"/>
      <c r="V265" s="27"/>
      <c r="W265" s="27"/>
      <c r="X265" s="27"/>
      <c r="Y265" s="27"/>
      <c r="Z265" s="27"/>
      <c r="AA265" s="17"/>
    </row>
    <row r="266" spans="1:27" ht="15" customHeight="1" x14ac:dyDescent="0.25">
      <c r="A266" s="28"/>
      <c r="B266" s="28"/>
      <c r="C266" s="25"/>
      <c r="D266" s="25"/>
      <c r="E266" s="25"/>
      <c r="F266" s="25"/>
      <c r="G266" s="25"/>
      <c r="H266" s="25"/>
      <c r="I266" s="25"/>
      <c r="J266" s="29"/>
      <c r="K266" s="29"/>
      <c r="L266" s="29"/>
      <c r="M266" s="29"/>
      <c r="N266" s="9"/>
      <c r="O266" s="9"/>
      <c r="P266" s="7"/>
      <c r="Q266" s="7"/>
      <c r="U266" s="31"/>
      <c r="V266" s="27"/>
      <c r="W266" s="27"/>
      <c r="X266" s="27"/>
      <c r="Y266" s="27"/>
      <c r="Z266" s="27"/>
      <c r="AA266" s="17"/>
    </row>
    <row r="267" spans="1:27" x14ac:dyDescent="0.2">
      <c r="U267" s="31"/>
      <c r="V267" s="27"/>
      <c r="W267" s="27"/>
      <c r="X267" s="27"/>
      <c r="Y267" s="27"/>
      <c r="Z267" s="27"/>
      <c r="AA267" s="17"/>
    </row>
    <row r="268" spans="1:27" x14ac:dyDescent="0.2">
      <c r="U268" s="31"/>
      <c r="V268" s="27"/>
      <c r="W268" s="27"/>
      <c r="X268" s="27"/>
      <c r="Y268" s="27"/>
      <c r="Z268" s="27"/>
      <c r="AA268" s="17"/>
    </row>
    <row r="269" spans="1:27" x14ac:dyDescent="0.2">
      <c r="U269" s="31"/>
      <c r="V269" s="27"/>
      <c r="W269" s="27"/>
      <c r="X269" s="27"/>
      <c r="Y269" s="27"/>
      <c r="Z269" s="27"/>
      <c r="AA269" s="17"/>
    </row>
    <row r="270" spans="1:27" x14ac:dyDescent="0.2">
      <c r="U270" s="31"/>
      <c r="V270" s="27"/>
      <c r="W270" s="27"/>
      <c r="X270" s="27"/>
      <c r="Y270" s="27"/>
      <c r="Z270" s="27"/>
      <c r="AA270" s="17"/>
    </row>
    <row r="271" spans="1:27" x14ac:dyDescent="0.2">
      <c r="U271" s="31"/>
      <c r="V271" s="27"/>
      <c r="W271" s="27"/>
      <c r="X271" s="27"/>
      <c r="Y271" s="27"/>
      <c r="Z271" s="27"/>
      <c r="AA271" s="17"/>
    </row>
    <row r="272" spans="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278"/>
  <sheetViews>
    <sheetView topLeftCell="M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5" width="21.62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4.375" style="21" customWidth="1"/>
    <col min="16" max="16" width="20.375" style="21" customWidth="1"/>
    <col min="17" max="17" width="11.87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2546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741</v>
      </c>
      <c r="B2" s="28">
        <v>550</v>
      </c>
      <c r="C2" s="25">
        <v>3.29</v>
      </c>
      <c r="D2" s="25">
        <v>273.64</v>
      </c>
      <c r="E2" s="25">
        <v>211.67</v>
      </c>
      <c r="F2" s="25">
        <f t="shared" ref="F2:F31" si="0">($A$32-A2)/(ROW($A$32)-ROW(A2))</f>
        <v>60.166666666666664</v>
      </c>
      <c r="G2" s="25">
        <v>0</v>
      </c>
      <c r="H2" s="25">
        <f t="shared" ref="H2:H31" si="1">($A$32-B2)/(ROW($A$32)-ROW(B2))</f>
        <v>66.533333333333331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30">
        <v>0.05</v>
      </c>
      <c r="P2" s="6" t="s">
        <v>39</v>
      </c>
      <c r="Q2" s="7">
        <f>LARGE(A:A,2)</f>
        <v>2511</v>
      </c>
      <c r="T2" s="20">
        <v>0</v>
      </c>
      <c r="U2" s="31">
        <f t="shared" ref="U2:U33" si="3">T2-B2</f>
        <v>-550</v>
      </c>
      <c r="V2" s="27">
        <f t="shared" ref="V2:V33" si="4">ROUND(U2,0)</f>
        <v>-550</v>
      </c>
      <c r="W2" s="27">
        <v>4766</v>
      </c>
      <c r="X2" s="27">
        <f t="shared" ref="X2:X33" si="5">B2/$W$2*$W$3</f>
        <v>604.58455728073864</v>
      </c>
      <c r="Y2" s="27">
        <f t="shared" ref="Y2:Y33" si="6">X2-B2</f>
        <v>54.584557280738636</v>
      </c>
      <c r="Z2" s="27">
        <f t="shared" ref="Z2:Z33" si="7">ROUND(Y2,0)</f>
        <v>55</v>
      </c>
      <c r="AA2" s="17">
        <f t="shared" ref="AA2:AA33" si="8">IF(V2&gt;=0,V2,Z2)</f>
        <v>55</v>
      </c>
      <c r="AB2" s="24">
        <f t="shared" ref="AB2:AB33" si="9">B2+AA2</f>
        <v>605</v>
      </c>
    </row>
    <row r="3" spans="1:28" ht="15" customHeight="1" x14ac:dyDescent="0.25">
      <c r="A3" s="28">
        <v>710</v>
      </c>
      <c r="B3" s="28">
        <v>550</v>
      </c>
      <c r="C3" s="25">
        <v>3.15</v>
      </c>
      <c r="D3" s="25">
        <v>273.66000000000003</v>
      </c>
      <c r="E3" s="25">
        <v>211.67</v>
      </c>
      <c r="F3" s="25">
        <f t="shared" si="0"/>
        <v>63.310344827586206</v>
      </c>
      <c r="G3" s="25">
        <v>0</v>
      </c>
      <c r="H3" s="25">
        <f t="shared" si="1"/>
        <v>68.827586206896555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103</v>
      </c>
      <c r="P3" s="6" t="s">
        <v>41</v>
      </c>
      <c r="Q3" s="7">
        <f>LARGE(A:A,3)</f>
        <v>2476</v>
      </c>
      <c r="T3" s="20">
        <v>0</v>
      </c>
      <c r="U3" s="31">
        <f t="shared" si="3"/>
        <v>-550</v>
      </c>
      <c r="V3" s="27">
        <f t="shared" si="4"/>
        <v>-550</v>
      </c>
      <c r="W3" s="27">
        <v>5239</v>
      </c>
      <c r="X3" s="27">
        <f t="shared" si="5"/>
        <v>604.58455728073864</v>
      </c>
      <c r="Y3" s="27">
        <f t="shared" si="6"/>
        <v>54.584557280738636</v>
      </c>
      <c r="Z3" s="27">
        <f t="shared" si="7"/>
        <v>55</v>
      </c>
      <c r="AA3" s="17">
        <f t="shared" si="8"/>
        <v>55</v>
      </c>
      <c r="AB3" s="24">
        <f t="shared" si="9"/>
        <v>605</v>
      </c>
    </row>
    <row r="4" spans="1:28" ht="15" customHeight="1" x14ac:dyDescent="0.25">
      <c r="A4" s="28">
        <v>678</v>
      </c>
      <c r="B4" s="28">
        <v>550</v>
      </c>
      <c r="C4" s="25">
        <v>3.01</v>
      </c>
      <c r="D4" s="25">
        <v>273.67</v>
      </c>
      <c r="E4" s="25">
        <v>211.67</v>
      </c>
      <c r="F4" s="25">
        <f t="shared" si="0"/>
        <v>66.714285714285708</v>
      </c>
      <c r="G4" s="25">
        <v>0</v>
      </c>
      <c r="H4" s="25">
        <f t="shared" si="1"/>
        <v>71.285714285714292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1</v>
      </c>
      <c r="N4" s="9" t="s">
        <v>42</v>
      </c>
      <c r="O4" s="32">
        <f>MAX(A:A)</f>
        <v>2546</v>
      </c>
      <c r="P4" s="6" t="s">
        <v>43</v>
      </c>
      <c r="Q4" s="7">
        <f>LARGE(B:B,1)</f>
        <v>1962</v>
      </c>
      <c r="T4" s="20">
        <v>0</v>
      </c>
      <c r="U4" s="31">
        <f t="shared" si="3"/>
        <v>-550</v>
      </c>
      <c r="V4" s="27">
        <f t="shared" si="4"/>
        <v>-550</v>
      </c>
      <c r="W4" s="27"/>
      <c r="X4" s="27">
        <f t="shared" si="5"/>
        <v>604.58455728073864</v>
      </c>
      <c r="Y4" s="27">
        <f t="shared" si="6"/>
        <v>54.584557280738636</v>
      </c>
      <c r="Z4" s="27">
        <f t="shared" si="7"/>
        <v>55</v>
      </c>
      <c r="AA4" s="17">
        <f t="shared" si="8"/>
        <v>55</v>
      </c>
      <c r="AB4" s="24">
        <f t="shared" si="9"/>
        <v>605</v>
      </c>
    </row>
    <row r="5" spans="1:28" ht="15" customHeight="1" x14ac:dyDescent="0.25">
      <c r="A5" s="28">
        <v>645</v>
      </c>
      <c r="B5" s="28">
        <v>550</v>
      </c>
      <c r="C5" s="25">
        <v>2.87</v>
      </c>
      <c r="D5" s="25">
        <v>273.68</v>
      </c>
      <c r="E5" s="25">
        <v>211.67</v>
      </c>
      <c r="F5" s="25">
        <f t="shared" si="0"/>
        <v>70.407407407407405</v>
      </c>
      <c r="G5" s="25">
        <v>0</v>
      </c>
      <c r="H5" s="25">
        <f t="shared" si="1"/>
        <v>73.925925925925924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1.18</v>
      </c>
      <c r="P5" s="6" t="s">
        <v>45</v>
      </c>
      <c r="Q5" s="7">
        <f>LARGE(B:B,2)</f>
        <v>1864</v>
      </c>
      <c r="T5" s="20">
        <v>0</v>
      </c>
      <c r="U5" s="31">
        <f t="shared" si="3"/>
        <v>-550</v>
      </c>
      <c r="V5" s="27">
        <f t="shared" si="4"/>
        <v>-550</v>
      </c>
      <c r="W5" s="27"/>
      <c r="X5" s="27">
        <f t="shared" si="5"/>
        <v>604.58455728073864</v>
      </c>
      <c r="Y5" s="27">
        <f t="shared" si="6"/>
        <v>54.584557280738636</v>
      </c>
      <c r="Z5" s="27">
        <f t="shared" si="7"/>
        <v>55</v>
      </c>
      <c r="AA5" s="17">
        <f t="shared" si="8"/>
        <v>55</v>
      </c>
      <c r="AB5" s="24">
        <f t="shared" si="9"/>
        <v>605</v>
      </c>
    </row>
    <row r="6" spans="1:28" ht="15" customHeight="1" x14ac:dyDescent="0.25">
      <c r="A6" s="28">
        <v>662</v>
      </c>
      <c r="B6" s="28">
        <v>790</v>
      </c>
      <c r="C6" s="25">
        <v>2.94</v>
      </c>
      <c r="D6" s="25">
        <v>273.67</v>
      </c>
      <c r="E6" s="25">
        <v>211.99</v>
      </c>
      <c r="F6" s="25">
        <f t="shared" si="0"/>
        <v>72.461538461538467</v>
      </c>
      <c r="G6" s="25">
        <v>0</v>
      </c>
      <c r="H6" s="25">
        <f t="shared" si="1"/>
        <v>67.538461538461533</v>
      </c>
      <c r="I6" s="25">
        <v>0</v>
      </c>
      <c r="J6" s="29">
        <f t="shared" si="10"/>
        <v>0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1.96</v>
      </c>
      <c r="P6" s="6" t="s">
        <v>47</v>
      </c>
      <c r="Q6" s="7">
        <f>LARGE(B:B,3)</f>
        <v>1768</v>
      </c>
      <c r="T6" s="20">
        <v>0</v>
      </c>
      <c r="U6" s="31">
        <f t="shared" si="3"/>
        <v>-790</v>
      </c>
      <c r="V6" s="27">
        <f t="shared" si="4"/>
        <v>-790</v>
      </c>
      <c r="W6" s="27"/>
      <c r="X6" s="27">
        <f t="shared" si="5"/>
        <v>868.40327318506093</v>
      </c>
      <c r="Y6" s="27">
        <f t="shared" si="6"/>
        <v>78.403273185060925</v>
      </c>
      <c r="Z6" s="27">
        <f t="shared" si="7"/>
        <v>78</v>
      </c>
      <c r="AA6" s="17">
        <f t="shared" si="8"/>
        <v>78</v>
      </c>
      <c r="AB6" s="24">
        <f t="shared" si="9"/>
        <v>868</v>
      </c>
    </row>
    <row r="7" spans="1:28" ht="15" customHeight="1" x14ac:dyDescent="0.25">
      <c r="A7" s="28">
        <v>678</v>
      </c>
      <c r="B7" s="28">
        <v>790</v>
      </c>
      <c r="C7" s="25">
        <v>3.01</v>
      </c>
      <c r="D7" s="25">
        <v>273.64999999999998</v>
      </c>
      <c r="E7" s="25">
        <v>211.99</v>
      </c>
      <c r="F7" s="25">
        <f t="shared" si="0"/>
        <v>74.72</v>
      </c>
      <c r="G7" s="25">
        <v>0</v>
      </c>
      <c r="H7" s="25">
        <f t="shared" si="1"/>
        <v>70.239999999999995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1</v>
      </c>
      <c r="N7" s="9" t="s">
        <v>48</v>
      </c>
      <c r="O7" s="33">
        <v>2.56</v>
      </c>
      <c r="P7" s="7"/>
      <c r="Q7" s="7"/>
      <c r="T7" s="20">
        <v>0</v>
      </c>
      <c r="U7" s="31">
        <f t="shared" si="3"/>
        <v>-790</v>
      </c>
      <c r="V7" s="27">
        <f t="shared" si="4"/>
        <v>-790</v>
      </c>
      <c r="W7" s="27"/>
      <c r="X7" s="27">
        <f t="shared" si="5"/>
        <v>868.40327318506093</v>
      </c>
      <c r="Y7" s="27">
        <f t="shared" si="6"/>
        <v>78.403273185060925</v>
      </c>
      <c r="Z7" s="27">
        <f t="shared" si="7"/>
        <v>78</v>
      </c>
      <c r="AA7" s="17">
        <f t="shared" si="8"/>
        <v>78</v>
      </c>
      <c r="AB7" s="24">
        <f t="shared" si="9"/>
        <v>868</v>
      </c>
    </row>
    <row r="8" spans="1:28" ht="15" customHeight="1" x14ac:dyDescent="0.25">
      <c r="A8" s="28">
        <v>693</v>
      </c>
      <c r="B8" s="28">
        <v>790</v>
      </c>
      <c r="C8" s="25">
        <v>3.08</v>
      </c>
      <c r="D8" s="25">
        <v>273.64</v>
      </c>
      <c r="E8" s="25">
        <v>211.99</v>
      </c>
      <c r="F8" s="25">
        <f t="shared" si="0"/>
        <v>77.208333333333329</v>
      </c>
      <c r="G8" s="25">
        <v>0</v>
      </c>
      <c r="H8" s="25">
        <f t="shared" si="1"/>
        <v>73.166666666666671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-790</v>
      </c>
      <c r="V8" s="27">
        <f t="shared" si="4"/>
        <v>-790</v>
      </c>
      <c r="W8" s="27"/>
      <c r="X8" s="27">
        <f t="shared" si="5"/>
        <v>868.40327318506093</v>
      </c>
      <c r="Y8" s="27">
        <f t="shared" si="6"/>
        <v>78.403273185060925</v>
      </c>
      <c r="Z8" s="27">
        <f t="shared" si="7"/>
        <v>78</v>
      </c>
      <c r="AA8" s="17">
        <f t="shared" si="8"/>
        <v>78</v>
      </c>
      <c r="AB8" s="24">
        <f t="shared" si="9"/>
        <v>868</v>
      </c>
    </row>
    <row r="9" spans="1:28" ht="15" customHeight="1" x14ac:dyDescent="0.25">
      <c r="A9" s="28">
        <v>648</v>
      </c>
      <c r="B9" s="28">
        <v>790</v>
      </c>
      <c r="C9" s="25">
        <v>0</v>
      </c>
      <c r="D9" s="25">
        <v>273.63</v>
      </c>
      <c r="E9" s="25">
        <v>211.99</v>
      </c>
      <c r="F9" s="25">
        <f t="shared" si="0"/>
        <v>82.521739130434781</v>
      </c>
      <c r="G9" s="25">
        <v>0</v>
      </c>
      <c r="H9" s="25">
        <f t="shared" si="1"/>
        <v>76.347826086956516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1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-790</v>
      </c>
      <c r="V9" s="27">
        <f t="shared" si="4"/>
        <v>-790</v>
      </c>
      <c r="W9" s="27"/>
      <c r="X9" s="27">
        <f t="shared" si="5"/>
        <v>868.40327318506093</v>
      </c>
      <c r="Y9" s="27">
        <f t="shared" si="6"/>
        <v>78.403273185060925</v>
      </c>
      <c r="Z9" s="27">
        <f t="shared" si="7"/>
        <v>78</v>
      </c>
      <c r="AA9" s="17">
        <f t="shared" si="8"/>
        <v>78</v>
      </c>
      <c r="AB9" s="24">
        <f t="shared" si="9"/>
        <v>868</v>
      </c>
    </row>
    <row r="10" spans="1:28" ht="15" customHeight="1" x14ac:dyDescent="0.25">
      <c r="A10" s="28">
        <v>603</v>
      </c>
      <c r="B10" s="28">
        <v>1040</v>
      </c>
      <c r="C10" s="25">
        <v>0</v>
      </c>
      <c r="D10" s="25">
        <v>273.58</v>
      </c>
      <c r="E10" s="25">
        <v>212.22</v>
      </c>
      <c r="F10" s="25">
        <f t="shared" si="0"/>
        <v>88.318181818181813</v>
      </c>
      <c r="G10" s="25">
        <v>0</v>
      </c>
      <c r="H10" s="25">
        <f t="shared" si="1"/>
        <v>68.454545454545453</v>
      </c>
      <c r="I10" s="25">
        <v>0</v>
      </c>
      <c r="J10" s="29">
        <f t="shared" si="10"/>
        <v>0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-1040</v>
      </c>
      <c r="V10" s="27">
        <f t="shared" si="4"/>
        <v>-1040</v>
      </c>
      <c r="W10" s="27"/>
      <c r="X10" s="27">
        <f t="shared" si="5"/>
        <v>1143.2144355853966</v>
      </c>
      <c r="Y10" s="27">
        <f t="shared" si="6"/>
        <v>103.21443558539659</v>
      </c>
      <c r="Z10" s="27">
        <f t="shared" si="7"/>
        <v>103</v>
      </c>
      <c r="AA10" s="17">
        <f t="shared" si="8"/>
        <v>103</v>
      </c>
      <c r="AB10" s="24">
        <f t="shared" si="9"/>
        <v>1143</v>
      </c>
    </row>
    <row r="11" spans="1:28" ht="15" customHeight="1" x14ac:dyDescent="0.25">
      <c r="A11" s="28">
        <v>556</v>
      </c>
      <c r="B11" s="28">
        <v>1040</v>
      </c>
      <c r="C11" s="25">
        <v>0</v>
      </c>
      <c r="D11" s="25">
        <v>273.54000000000002</v>
      </c>
      <c r="E11" s="25">
        <v>212.22</v>
      </c>
      <c r="F11" s="25">
        <f t="shared" si="0"/>
        <v>94.761904761904759</v>
      </c>
      <c r="G11" s="25">
        <v>0</v>
      </c>
      <c r="H11" s="25">
        <f t="shared" si="1"/>
        <v>71.714285714285708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0</v>
      </c>
      <c r="N11" s="9" t="s">
        <v>52</v>
      </c>
      <c r="O11" s="34">
        <v>280</v>
      </c>
      <c r="P11" s="14" t="s">
        <v>53</v>
      </c>
      <c r="Q11" s="7">
        <f>MIN(D:D)</f>
        <v>272.93</v>
      </c>
      <c r="T11" s="20">
        <v>0</v>
      </c>
      <c r="U11" s="31">
        <f t="shared" si="3"/>
        <v>-1040</v>
      </c>
      <c r="V11" s="27">
        <f t="shared" si="4"/>
        <v>-1040</v>
      </c>
      <c r="W11" s="27"/>
      <c r="X11" s="27">
        <f t="shared" si="5"/>
        <v>1143.2144355853966</v>
      </c>
      <c r="Y11" s="27">
        <f t="shared" si="6"/>
        <v>103.21443558539659</v>
      </c>
      <c r="Z11" s="27">
        <f t="shared" si="7"/>
        <v>103</v>
      </c>
      <c r="AA11" s="17">
        <f t="shared" si="8"/>
        <v>103</v>
      </c>
      <c r="AB11" s="24">
        <f t="shared" si="9"/>
        <v>1143</v>
      </c>
    </row>
    <row r="12" spans="1:28" ht="15" customHeight="1" x14ac:dyDescent="0.25">
      <c r="A12" s="28">
        <v>564</v>
      </c>
      <c r="B12" s="28">
        <v>1040</v>
      </c>
      <c r="C12" s="25">
        <v>0</v>
      </c>
      <c r="D12" s="25">
        <v>273.49</v>
      </c>
      <c r="E12" s="25">
        <v>212.22</v>
      </c>
      <c r="F12" s="25">
        <f t="shared" si="0"/>
        <v>99.1</v>
      </c>
      <c r="G12" s="25">
        <v>0</v>
      </c>
      <c r="H12" s="25">
        <f t="shared" si="1"/>
        <v>75.3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1</v>
      </c>
      <c r="N12" s="9" t="s">
        <v>54</v>
      </c>
      <c r="O12" s="34">
        <v>275</v>
      </c>
      <c r="P12" s="15" t="s">
        <v>55</v>
      </c>
      <c r="Q12" s="35">
        <f>D2</f>
        <v>273.64</v>
      </c>
      <c r="T12" s="20">
        <v>0</v>
      </c>
      <c r="U12" s="31">
        <f t="shared" si="3"/>
        <v>-1040</v>
      </c>
      <c r="V12" s="27">
        <f t="shared" si="4"/>
        <v>-1040</v>
      </c>
      <c r="W12" s="27"/>
      <c r="X12" s="27">
        <f t="shared" si="5"/>
        <v>1143.2144355853966</v>
      </c>
      <c r="Y12" s="27">
        <f t="shared" si="6"/>
        <v>103.21443558539659</v>
      </c>
      <c r="Z12" s="27">
        <f t="shared" si="7"/>
        <v>103</v>
      </c>
      <c r="AA12" s="17">
        <f t="shared" si="8"/>
        <v>103</v>
      </c>
      <c r="AB12" s="24">
        <f t="shared" si="9"/>
        <v>1143</v>
      </c>
    </row>
    <row r="13" spans="1:28" ht="15" customHeight="1" x14ac:dyDescent="0.25">
      <c r="A13" s="28">
        <v>572</v>
      </c>
      <c r="B13" s="28">
        <v>1040</v>
      </c>
      <c r="C13" s="25">
        <v>0</v>
      </c>
      <c r="D13" s="25">
        <v>273.44</v>
      </c>
      <c r="E13" s="25">
        <v>212.22</v>
      </c>
      <c r="F13" s="25">
        <f t="shared" si="0"/>
        <v>103.89473684210526</v>
      </c>
      <c r="G13" s="25">
        <v>0</v>
      </c>
      <c r="H13" s="25">
        <f t="shared" si="1"/>
        <v>79.263157894736835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1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-1040</v>
      </c>
      <c r="V13" s="27">
        <f t="shared" si="4"/>
        <v>-1040</v>
      </c>
      <c r="W13" s="27"/>
      <c r="X13" s="27">
        <f t="shared" si="5"/>
        <v>1143.2144355853966</v>
      </c>
      <c r="Y13" s="27">
        <f t="shared" si="6"/>
        <v>103.21443558539659</v>
      </c>
      <c r="Z13" s="27">
        <f t="shared" si="7"/>
        <v>103</v>
      </c>
      <c r="AA13" s="17">
        <f t="shared" si="8"/>
        <v>103</v>
      </c>
      <c r="AB13" s="24">
        <f t="shared" si="9"/>
        <v>1143</v>
      </c>
    </row>
    <row r="14" spans="1:28" ht="15" customHeight="1" x14ac:dyDescent="0.25">
      <c r="A14" s="28">
        <v>578</v>
      </c>
      <c r="B14" s="28">
        <v>1290</v>
      </c>
      <c r="C14" s="25">
        <v>0</v>
      </c>
      <c r="D14" s="25">
        <v>273.36</v>
      </c>
      <c r="E14" s="25">
        <v>212.35</v>
      </c>
      <c r="F14" s="25">
        <f t="shared" si="0"/>
        <v>109.33333333333333</v>
      </c>
      <c r="G14" s="25">
        <v>0</v>
      </c>
      <c r="H14" s="25">
        <f t="shared" si="1"/>
        <v>69.777777777777771</v>
      </c>
      <c r="I14" s="25">
        <v>0</v>
      </c>
      <c r="J14" s="29">
        <f t="shared" si="10"/>
        <v>0</v>
      </c>
      <c r="K14" s="29">
        <f t="shared" si="11"/>
        <v>1</v>
      </c>
      <c r="L14" s="29">
        <f t="shared" si="12"/>
        <v>1</v>
      </c>
      <c r="M14" s="29">
        <f t="shared" ca="1" si="2"/>
        <v>0</v>
      </c>
      <c r="N14" s="11" t="s">
        <v>58</v>
      </c>
      <c r="O14" s="34">
        <v>245</v>
      </c>
      <c r="P14" s="14" t="s">
        <v>59</v>
      </c>
      <c r="Q14" s="7">
        <f>MAX(B:B)</f>
        <v>1962</v>
      </c>
      <c r="T14" s="20">
        <v>0</v>
      </c>
      <c r="U14" s="31">
        <f t="shared" si="3"/>
        <v>-1290</v>
      </c>
      <c r="V14" s="27">
        <f t="shared" si="4"/>
        <v>-1290</v>
      </c>
      <c r="W14" s="27"/>
      <c r="X14" s="27">
        <f t="shared" si="5"/>
        <v>1418.0255979857322</v>
      </c>
      <c r="Y14" s="27">
        <f t="shared" si="6"/>
        <v>128.02559798573225</v>
      </c>
      <c r="Z14" s="27">
        <f t="shared" si="7"/>
        <v>128</v>
      </c>
      <c r="AA14" s="17">
        <f t="shared" si="8"/>
        <v>128</v>
      </c>
      <c r="AB14" s="24">
        <f t="shared" si="9"/>
        <v>1418</v>
      </c>
    </row>
    <row r="15" spans="1:28" ht="15" customHeight="1" x14ac:dyDescent="0.25">
      <c r="A15" s="28">
        <v>603</v>
      </c>
      <c r="B15" s="28">
        <v>1290</v>
      </c>
      <c r="C15" s="25">
        <v>0</v>
      </c>
      <c r="D15" s="25">
        <v>273.29000000000002</v>
      </c>
      <c r="E15" s="25">
        <v>212.35</v>
      </c>
      <c r="F15" s="25">
        <f t="shared" si="0"/>
        <v>114.29411764705883</v>
      </c>
      <c r="G15" s="25">
        <v>0</v>
      </c>
      <c r="H15" s="25">
        <f t="shared" si="1"/>
        <v>73.882352941176464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103</v>
      </c>
      <c r="P15" s="14" t="s">
        <v>61</v>
      </c>
      <c r="Q15" s="7">
        <f>MAX(D:D)</f>
        <v>273.87</v>
      </c>
      <c r="R15" s="20">
        <f ca="1">TREND(OFFSET('Z-V'!B1,MATCH(Q15,'Z-V'!A:A,1)-1,,2,1),OFFSET('Z-V'!A1,MATCH(Q15,'Z-V'!A:A,1)-1,,2,1),Q15)</f>
        <v>66044.999999999884</v>
      </c>
      <c r="T15" s="20">
        <v>0</v>
      </c>
      <c r="U15" s="31">
        <f t="shared" si="3"/>
        <v>-1290</v>
      </c>
      <c r="V15" s="27">
        <f t="shared" si="4"/>
        <v>-1290</v>
      </c>
      <c r="W15" s="27"/>
      <c r="X15" s="27">
        <f t="shared" si="5"/>
        <v>1418.0255979857322</v>
      </c>
      <c r="Y15" s="27">
        <f t="shared" si="6"/>
        <v>128.02559798573225</v>
      </c>
      <c r="Z15" s="27">
        <f t="shared" si="7"/>
        <v>128</v>
      </c>
      <c r="AA15" s="17">
        <f t="shared" si="8"/>
        <v>128</v>
      </c>
      <c r="AB15" s="24">
        <f t="shared" si="9"/>
        <v>1418</v>
      </c>
    </row>
    <row r="16" spans="1:28" ht="15" customHeight="1" x14ac:dyDescent="0.25">
      <c r="A16" s="28">
        <v>628</v>
      </c>
      <c r="B16" s="28">
        <v>1290</v>
      </c>
      <c r="C16" s="25">
        <v>0</v>
      </c>
      <c r="D16" s="25">
        <v>273.23</v>
      </c>
      <c r="E16" s="25">
        <v>212.35</v>
      </c>
      <c r="F16" s="25">
        <f t="shared" si="0"/>
        <v>119.875</v>
      </c>
      <c r="G16" s="25">
        <v>0</v>
      </c>
      <c r="H16" s="25">
        <f t="shared" si="1"/>
        <v>78.5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1</v>
      </c>
      <c r="N16" s="9" t="s">
        <v>62</v>
      </c>
      <c r="O16" s="36">
        <f>MAX(C:C)</f>
        <v>11.31</v>
      </c>
      <c r="P16" s="14" t="s">
        <v>63</v>
      </c>
      <c r="Q16" s="35">
        <f>D2</f>
        <v>273.64</v>
      </c>
      <c r="R16" s="20">
        <f ca="1">TREND(OFFSET('Z-V'!B1,MATCH(Q16,'Z-V'!A:A,1)-1,,2,1),OFFSET('Z-V'!A1,MATCH(Q16,'Z-V'!A:A,1)-1,,2,1),Q16)</f>
        <v>65240.000000000116</v>
      </c>
      <c r="T16" s="20">
        <v>0</v>
      </c>
      <c r="U16" s="31">
        <f t="shared" si="3"/>
        <v>-1290</v>
      </c>
      <c r="V16" s="27">
        <f t="shared" si="4"/>
        <v>-1290</v>
      </c>
      <c r="W16" s="27"/>
      <c r="X16" s="27">
        <f t="shared" si="5"/>
        <v>1418.0255979857322</v>
      </c>
      <c r="Y16" s="27">
        <f t="shared" si="6"/>
        <v>128.02559798573225</v>
      </c>
      <c r="Z16" s="27">
        <f t="shared" si="7"/>
        <v>128</v>
      </c>
      <c r="AA16" s="17">
        <f t="shared" si="8"/>
        <v>128</v>
      </c>
      <c r="AB16" s="24">
        <f t="shared" si="9"/>
        <v>1418</v>
      </c>
    </row>
    <row r="17" spans="1:28" ht="15" customHeight="1" x14ac:dyDescent="0.25">
      <c r="A17" s="28">
        <v>654</v>
      </c>
      <c r="B17" s="28">
        <v>1290</v>
      </c>
      <c r="C17" s="25">
        <v>0</v>
      </c>
      <c r="D17" s="25">
        <v>273.16000000000003</v>
      </c>
      <c r="E17" s="25">
        <v>212.35</v>
      </c>
      <c r="F17" s="25">
        <f t="shared" si="0"/>
        <v>126.13333333333334</v>
      </c>
      <c r="G17" s="25">
        <v>0</v>
      </c>
      <c r="H17" s="25">
        <f t="shared" si="1"/>
        <v>83.733333333333334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273.5</v>
      </c>
      <c r="T17" s="20">
        <v>0</v>
      </c>
      <c r="U17" s="31">
        <f t="shared" si="3"/>
        <v>-1290</v>
      </c>
      <c r="V17" s="27">
        <f t="shared" si="4"/>
        <v>-1290</v>
      </c>
      <c r="W17" s="27"/>
      <c r="X17" s="27">
        <f t="shared" si="5"/>
        <v>1418.0255979857322</v>
      </c>
      <c r="Y17" s="27">
        <f t="shared" si="6"/>
        <v>128.02559798573225</v>
      </c>
      <c r="Z17" s="27">
        <f t="shared" si="7"/>
        <v>128</v>
      </c>
      <c r="AA17" s="17">
        <f t="shared" si="8"/>
        <v>128</v>
      </c>
      <c r="AB17" s="24">
        <f t="shared" si="9"/>
        <v>1418</v>
      </c>
    </row>
    <row r="18" spans="1:28" ht="15" customHeight="1" x14ac:dyDescent="0.2">
      <c r="A18" s="28">
        <v>792</v>
      </c>
      <c r="B18" s="28">
        <v>1540</v>
      </c>
      <c r="C18" s="25">
        <v>3.52</v>
      </c>
      <c r="D18" s="25">
        <v>273.08</v>
      </c>
      <c r="E18" s="25">
        <v>212.42</v>
      </c>
      <c r="F18" s="25">
        <f t="shared" si="0"/>
        <v>125.28571428571429</v>
      </c>
      <c r="G18" s="25">
        <v>0</v>
      </c>
      <c r="H18" s="25">
        <f t="shared" si="1"/>
        <v>71.857142857142861</v>
      </c>
      <c r="I18" s="25">
        <v>0</v>
      </c>
      <c r="J18" s="29">
        <f t="shared" si="10"/>
        <v>0</v>
      </c>
      <c r="K18" s="29">
        <f t="shared" si="11"/>
        <v>1</v>
      </c>
      <c r="L18" s="29">
        <f t="shared" si="12"/>
        <v>1</v>
      </c>
      <c r="M18" s="29">
        <f t="shared" ca="1" si="2"/>
        <v>1</v>
      </c>
      <c r="N18" s="9" t="s">
        <v>66</v>
      </c>
      <c r="O18" s="9">
        <f>MAX(B:B)</f>
        <v>1962</v>
      </c>
      <c r="R18" s="20"/>
      <c r="S18" s="20"/>
      <c r="T18" s="20">
        <v>0</v>
      </c>
      <c r="U18" s="31">
        <f t="shared" si="3"/>
        <v>-1540</v>
      </c>
      <c r="V18" s="27">
        <f t="shared" si="4"/>
        <v>-1540</v>
      </c>
      <c r="W18" s="27"/>
      <c r="X18" s="27">
        <f t="shared" si="5"/>
        <v>1692.8367603860681</v>
      </c>
      <c r="Y18" s="27">
        <f t="shared" si="6"/>
        <v>152.83676038606814</v>
      </c>
      <c r="Z18" s="27">
        <f t="shared" si="7"/>
        <v>153</v>
      </c>
      <c r="AA18" s="17">
        <f t="shared" si="8"/>
        <v>153</v>
      </c>
      <c r="AB18" s="24">
        <f t="shared" si="9"/>
        <v>1693</v>
      </c>
    </row>
    <row r="19" spans="1:28" ht="15" customHeight="1" x14ac:dyDescent="0.25">
      <c r="A19" s="28">
        <v>930</v>
      </c>
      <c r="B19" s="28">
        <v>1540</v>
      </c>
      <c r="C19" s="25">
        <v>4.13</v>
      </c>
      <c r="D19" s="25">
        <v>273.02</v>
      </c>
      <c r="E19" s="25">
        <v>212.42</v>
      </c>
      <c r="F19" s="25">
        <f t="shared" si="0"/>
        <v>124.30769230769231</v>
      </c>
      <c r="G19" s="25">
        <v>0</v>
      </c>
      <c r="H19" s="25">
        <f t="shared" si="1"/>
        <v>77.384615384615387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1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0.76001303040427659</v>
      </c>
      <c r="R19" s="37">
        <f>MAX(AB:AB)</f>
        <v>2157</v>
      </c>
      <c r="S19" s="37">
        <f>'Z-V'!P8-R19</f>
        <v>6822</v>
      </c>
      <c r="T19" s="20">
        <v>0</v>
      </c>
      <c r="U19" s="31">
        <f t="shared" si="3"/>
        <v>-1540</v>
      </c>
      <c r="V19" s="27">
        <f t="shared" si="4"/>
        <v>-1540</v>
      </c>
      <c r="W19" s="27"/>
      <c r="X19" s="27">
        <f t="shared" si="5"/>
        <v>1692.8367603860681</v>
      </c>
      <c r="Y19" s="27">
        <f t="shared" si="6"/>
        <v>152.83676038606814</v>
      </c>
      <c r="Z19" s="27">
        <f t="shared" si="7"/>
        <v>153</v>
      </c>
      <c r="AA19" s="17">
        <f t="shared" si="8"/>
        <v>153</v>
      </c>
      <c r="AB19" s="24">
        <f t="shared" si="9"/>
        <v>1693</v>
      </c>
    </row>
    <row r="20" spans="1:28" ht="15" customHeight="1" x14ac:dyDescent="0.25">
      <c r="A20" s="28">
        <v>1068</v>
      </c>
      <c r="B20" s="28">
        <v>1540</v>
      </c>
      <c r="C20" s="25">
        <v>4.75</v>
      </c>
      <c r="D20" s="25">
        <v>272.97000000000003</v>
      </c>
      <c r="E20" s="25">
        <v>212.42</v>
      </c>
      <c r="F20" s="25">
        <f t="shared" si="0"/>
        <v>123.16666666666667</v>
      </c>
      <c r="G20" s="25">
        <v>0</v>
      </c>
      <c r="H20" s="25">
        <f t="shared" si="1"/>
        <v>83.833333333333329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1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0.98496269633508282</v>
      </c>
      <c r="R20" s="20">
        <f ca="1">R15-R16</f>
        <v>804.99999999976717</v>
      </c>
      <c r="S20" s="20">
        <f ca="1">'Z-V'!P9-R20</f>
        <v>52675.000000000233</v>
      </c>
      <c r="T20" s="20">
        <v>0</v>
      </c>
      <c r="U20" s="31">
        <f t="shared" si="3"/>
        <v>-1540</v>
      </c>
      <c r="V20" s="27">
        <f t="shared" si="4"/>
        <v>-1540</v>
      </c>
      <c r="W20" s="27"/>
      <c r="X20" s="27">
        <f t="shared" si="5"/>
        <v>1692.8367603860681</v>
      </c>
      <c r="Y20" s="27">
        <f t="shared" si="6"/>
        <v>152.83676038606814</v>
      </c>
      <c r="Z20" s="27">
        <f t="shared" si="7"/>
        <v>153</v>
      </c>
      <c r="AA20" s="17">
        <f t="shared" si="8"/>
        <v>153</v>
      </c>
      <c r="AB20" s="24">
        <f t="shared" si="9"/>
        <v>1693</v>
      </c>
    </row>
    <row r="21" spans="1:28" ht="15" customHeight="1" x14ac:dyDescent="0.25">
      <c r="A21" s="28">
        <v>1270</v>
      </c>
      <c r="B21" s="28">
        <v>1540</v>
      </c>
      <c r="C21" s="25">
        <v>5.65</v>
      </c>
      <c r="D21" s="25">
        <v>272.95</v>
      </c>
      <c r="E21" s="25">
        <v>212.42</v>
      </c>
      <c r="F21" s="25">
        <f t="shared" si="0"/>
        <v>116</v>
      </c>
      <c r="G21" s="25">
        <v>0</v>
      </c>
      <c r="H21" s="25">
        <f t="shared" si="1"/>
        <v>91.454545454545453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0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0.99361078117862101</v>
      </c>
      <c r="R21" s="20">
        <f>ABS(Q12-Q17)</f>
        <v>0.13999999999998636</v>
      </c>
      <c r="S21" s="20">
        <f>'Z-V'!P10-R21</f>
        <v>21.750000000000014</v>
      </c>
      <c r="T21" s="20">
        <v>0</v>
      </c>
      <c r="U21" s="31">
        <f t="shared" si="3"/>
        <v>-1540</v>
      </c>
      <c r="V21" s="27">
        <f t="shared" si="4"/>
        <v>-1540</v>
      </c>
      <c r="W21" s="27"/>
      <c r="X21" s="27">
        <f t="shared" si="5"/>
        <v>1692.8367603860681</v>
      </c>
      <c r="Y21" s="27">
        <f t="shared" si="6"/>
        <v>152.83676038606814</v>
      </c>
      <c r="Z21" s="27">
        <f t="shared" si="7"/>
        <v>153</v>
      </c>
      <c r="AA21" s="17">
        <f t="shared" si="8"/>
        <v>153</v>
      </c>
      <c r="AB21" s="24">
        <f t="shared" si="9"/>
        <v>1693</v>
      </c>
    </row>
    <row r="22" spans="1:28" ht="15" customHeight="1" x14ac:dyDescent="0.25">
      <c r="A22" s="28">
        <v>1473</v>
      </c>
      <c r="B22" s="28">
        <v>1600</v>
      </c>
      <c r="C22" s="25">
        <v>6.55</v>
      </c>
      <c r="D22" s="25">
        <v>272.93</v>
      </c>
      <c r="E22" s="25">
        <v>212.44</v>
      </c>
      <c r="F22" s="25">
        <f t="shared" si="0"/>
        <v>107.3</v>
      </c>
      <c r="G22" s="25">
        <v>0</v>
      </c>
      <c r="H22" s="25">
        <f t="shared" si="1"/>
        <v>94.6</v>
      </c>
      <c r="I22" s="25">
        <v>0</v>
      </c>
      <c r="J22" s="29">
        <f t="shared" si="10"/>
        <v>0</v>
      </c>
      <c r="K22" s="29">
        <f t="shared" si="11"/>
        <v>1</v>
      </c>
      <c r="L22" s="29">
        <f t="shared" si="12"/>
        <v>1</v>
      </c>
      <c r="M22" s="29">
        <f t="shared" ca="1" si="2"/>
        <v>0</v>
      </c>
      <c r="N22" s="13"/>
      <c r="O22" s="13"/>
      <c r="P22" s="16" t="s">
        <v>71</v>
      </c>
      <c r="Q22" s="13">
        <f ca="1">ROUND(('Z-V'!R21*Q19+'Z-V'!R22*Q20+'Z-V'!R23*Q21)/'Z-V'!R19,4)</f>
        <v>0.91549999999999998</v>
      </c>
      <c r="R22" s="20"/>
      <c r="S22" s="20"/>
      <c r="T22" s="20">
        <v>0</v>
      </c>
      <c r="U22" s="31">
        <f t="shared" si="3"/>
        <v>-1600</v>
      </c>
      <c r="V22" s="27">
        <f t="shared" si="4"/>
        <v>-1600</v>
      </c>
      <c r="W22" s="27"/>
      <c r="X22" s="27">
        <f t="shared" si="5"/>
        <v>1758.7914393621486</v>
      </c>
      <c r="Y22" s="27">
        <f t="shared" si="6"/>
        <v>158.79143936214859</v>
      </c>
      <c r="Z22" s="27">
        <f t="shared" si="7"/>
        <v>159</v>
      </c>
      <c r="AA22" s="17">
        <f t="shared" si="8"/>
        <v>159</v>
      </c>
      <c r="AB22" s="24">
        <f t="shared" si="9"/>
        <v>1759</v>
      </c>
    </row>
    <row r="23" spans="1:28" ht="15" customHeight="1" x14ac:dyDescent="0.25">
      <c r="A23" s="28">
        <v>1674</v>
      </c>
      <c r="B23" s="28">
        <v>1600</v>
      </c>
      <c r="C23" s="25">
        <v>7.44</v>
      </c>
      <c r="D23" s="25">
        <v>272.94</v>
      </c>
      <c r="E23" s="25">
        <v>212.44</v>
      </c>
      <c r="F23" s="25">
        <f t="shared" si="0"/>
        <v>96.888888888888886</v>
      </c>
      <c r="G23" s="25">
        <v>0</v>
      </c>
      <c r="H23" s="25">
        <f t="shared" si="1"/>
        <v>105.11111111111111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-1600</v>
      </c>
      <c r="V23" s="27">
        <f t="shared" si="4"/>
        <v>-1600</v>
      </c>
      <c r="W23" s="27"/>
      <c r="X23" s="27">
        <f t="shared" si="5"/>
        <v>1758.7914393621486</v>
      </c>
      <c r="Y23" s="27">
        <f t="shared" si="6"/>
        <v>158.79143936214859</v>
      </c>
      <c r="Z23" s="27">
        <f t="shared" si="7"/>
        <v>159</v>
      </c>
      <c r="AA23" s="17">
        <f t="shared" si="8"/>
        <v>159</v>
      </c>
      <c r="AB23" s="24">
        <f t="shared" si="9"/>
        <v>1759</v>
      </c>
    </row>
    <row r="24" spans="1:28" ht="15" customHeight="1" x14ac:dyDescent="0.25">
      <c r="A24" s="28">
        <v>1796</v>
      </c>
      <c r="B24" s="28">
        <v>1600</v>
      </c>
      <c r="C24" s="25">
        <v>7.98</v>
      </c>
      <c r="D24" s="25">
        <v>272.95999999999998</v>
      </c>
      <c r="E24" s="25">
        <v>212.44</v>
      </c>
      <c r="F24" s="25">
        <f t="shared" si="0"/>
        <v>93.75</v>
      </c>
      <c r="G24" s="25">
        <v>0</v>
      </c>
      <c r="H24" s="25">
        <f t="shared" si="1"/>
        <v>118.25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-1600</v>
      </c>
      <c r="V24" s="27">
        <f t="shared" si="4"/>
        <v>-1600</v>
      </c>
      <c r="W24" s="27"/>
      <c r="X24" s="27">
        <f t="shared" si="5"/>
        <v>1758.7914393621486</v>
      </c>
      <c r="Y24" s="27">
        <f t="shared" si="6"/>
        <v>158.79143936214859</v>
      </c>
      <c r="Z24" s="27">
        <f t="shared" si="7"/>
        <v>159</v>
      </c>
      <c r="AA24" s="17">
        <f t="shared" si="8"/>
        <v>159</v>
      </c>
      <c r="AB24" s="24">
        <f t="shared" si="9"/>
        <v>1759</v>
      </c>
    </row>
    <row r="25" spans="1:28" ht="15" customHeight="1" x14ac:dyDescent="0.25">
      <c r="A25" s="28">
        <v>1917</v>
      </c>
      <c r="B25" s="28">
        <v>1600</v>
      </c>
      <c r="C25" s="25">
        <v>8.52</v>
      </c>
      <c r="D25" s="25">
        <v>272.99</v>
      </c>
      <c r="E25" s="25">
        <v>212.44</v>
      </c>
      <c r="F25" s="25">
        <f t="shared" si="0"/>
        <v>89.857142857142861</v>
      </c>
      <c r="G25" s="25">
        <v>0</v>
      </c>
      <c r="H25" s="25">
        <f t="shared" si="1"/>
        <v>135.14285714285714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-1600</v>
      </c>
      <c r="V25" s="27">
        <f t="shared" si="4"/>
        <v>-1600</v>
      </c>
      <c r="W25" s="27"/>
      <c r="X25" s="27">
        <f t="shared" si="5"/>
        <v>1758.7914393621486</v>
      </c>
      <c r="Y25" s="27">
        <f t="shared" si="6"/>
        <v>158.79143936214859</v>
      </c>
      <c r="Z25" s="27">
        <f t="shared" si="7"/>
        <v>159</v>
      </c>
      <c r="AA25" s="17">
        <f t="shared" si="8"/>
        <v>159</v>
      </c>
      <c r="AB25" s="24">
        <f t="shared" si="9"/>
        <v>1759</v>
      </c>
    </row>
    <row r="26" spans="1:28" ht="15" customHeight="1" x14ac:dyDescent="0.25">
      <c r="A26" s="28">
        <v>2038</v>
      </c>
      <c r="B26" s="28">
        <v>1600</v>
      </c>
      <c r="C26" s="25">
        <v>9.06</v>
      </c>
      <c r="D26" s="25">
        <v>273.04000000000002</v>
      </c>
      <c r="E26" s="25">
        <v>212.44</v>
      </c>
      <c r="F26" s="25">
        <f t="shared" si="0"/>
        <v>84.666666666666671</v>
      </c>
      <c r="G26" s="25">
        <v>0</v>
      </c>
      <c r="H26" s="25">
        <f t="shared" si="1"/>
        <v>157.66666666666666</v>
      </c>
      <c r="I26" s="25">
        <v>0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0</v>
      </c>
      <c r="N26" s="9"/>
      <c r="O26" s="9"/>
      <c r="P26" s="7"/>
      <c r="Q26" s="7"/>
      <c r="T26" s="20">
        <v>0</v>
      </c>
      <c r="U26" s="31">
        <f t="shared" si="3"/>
        <v>-1600</v>
      </c>
      <c r="V26" s="27">
        <f t="shared" si="4"/>
        <v>-1600</v>
      </c>
      <c r="W26" s="27"/>
      <c r="X26" s="27">
        <f t="shared" si="5"/>
        <v>1758.7914393621486</v>
      </c>
      <c r="Y26" s="27">
        <f t="shared" si="6"/>
        <v>158.79143936214859</v>
      </c>
      <c r="Z26" s="27">
        <f t="shared" si="7"/>
        <v>159</v>
      </c>
      <c r="AA26" s="17">
        <f t="shared" si="8"/>
        <v>159</v>
      </c>
      <c r="AB26" s="24">
        <f t="shared" si="9"/>
        <v>1759</v>
      </c>
    </row>
    <row r="27" spans="1:28" ht="15" customHeight="1" x14ac:dyDescent="0.25">
      <c r="A27" s="28">
        <v>2174</v>
      </c>
      <c r="B27" s="28">
        <v>1600</v>
      </c>
      <c r="C27" s="25">
        <v>9.66</v>
      </c>
      <c r="D27" s="25">
        <v>273.10000000000002</v>
      </c>
      <c r="E27" s="25">
        <v>212.44</v>
      </c>
      <c r="F27" s="25">
        <f t="shared" si="0"/>
        <v>74.400000000000006</v>
      </c>
      <c r="G27" s="25">
        <v>0</v>
      </c>
      <c r="H27" s="25">
        <f t="shared" si="1"/>
        <v>189.2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1</v>
      </c>
      <c r="N27" s="9"/>
      <c r="O27" s="9"/>
      <c r="P27" s="7"/>
      <c r="Q27" s="7"/>
      <c r="T27" s="20">
        <v>0</v>
      </c>
      <c r="U27" s="31">
        <f t="shared" si="3"/>
        <v>-1600</v>
      </c>
      <c r="V27" s="27">
        <f t="shared" si="4"/>
        <v>-1600</v>
      </c>
      <c r="W27" s="27"/>
      <c r="X27" s="27">
        <f t="shared" si="5"/>
        <v>1758.7914393621486</v>
      </c>
      <c r="Y27" s="27">
        <f t="shared" si="6"/>
        <v>158.79143936214859</v>
      </c>
      <c r="Z27" s="27">
        <f t="shared" si="7"/>
        <v>159</v>
      </c>
      <c r="AA27" s="17">
        <f t="shared" si="8"/>
        <v>159</v>
      </c>
      <c r="AB27" s="24">
        <f t="shared" si="9"/>
        <v>1759</v>
      </c>
    </row>
    <row r="28" spans="1:28" ht="15" customHeight="1" x14ac:dyDescent="0.25">
      <c r="A28" s="28">
        <v>2308</v>
      </c>
      <c r="B28" s="28">
        <v>1600</v>
      </c>
      <c r="C28" s="25">
        <v>10.26</v>
      </c>
      <c r="D28" s="25">
        <v>273.17</v>
      </c>
      <c r="E28" s="25">
        <v>212.44</v>
      </c>
      <c r="F28" s="25">
        <f t="shared" si="0"/>
        <v>59.5</v>
      </c>
      <c r="G28" s="25">
        <v>0</v>
      </c>
      <c r="H28" s="25">
        <f t="shared" si="1"/>
        <v>236.5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-1600</v>
      </c>
      <c r="V28" s="27">
        <f t="shared" si="4"/>
        <v>-1600</v>
      </c>
      <c r="W28" s="27"/>
      <c r="X28" s="27">
        <f t="shared" si="5"/>
        <v>1758.7914393621486</v>
      </c>
      <c r="Y28" s="27">
        <f t="shared" si="6"/>
        <v>158.79143936214859</v>
      </c>
      <c r="Z28" s="27">
        <f t="shared" si="7"/>
        <v>159</v>
      </c>
      <c r="AA28" s="17">
        <f t="shared" si="8"/>
        <v>159</v>
      </c>
      <c r="AB28" s="24">
        <f t="shared" si="9"/>
        <v>1759</v>
      </c>
    </row>
    <row r="29" spans="1:28" ht="15" customHeight="1" x14ac:dyDescent="0.25">
      <c r="A29" s="28">
        <v>2442</v>
      </c>
      <c r="B29" s="28">
        <v>1600</v>
      </c>
      <c r="C29" s="25">
        <v>10.85</v>
      </c>
      <c r="D29" s="25">
        <v>273.26</v>
      </c>
      <c r="E29" s="25">
        <v>212.44</v>
      </c>
      <c r="F29" s="25">
        <f t="shared" si="0"/>
        <v>34.666666666666664</v>
      </c>
      <c r="G29" s="25">
        <v>0</v>
      </c>
      <c r="H29" s="25">
        <f t="shared" si="1"/>
        <v>315.33333333333331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0</v>
      </c>
      <c r="N29" s="9"/>
      <c r="O29" s="9"/>
      <c r="P29" s="7"/>
      <c r="Q29" s="7"/>
      <c r="T29" s="20">
        <v>0</v>
      </c>
      <c r="U29" s="31">
        <f t="shared" si="3"/>
        <v>-1600</v>
      </c>
      <c r="V29" s="27">
        <f t="shared" si="4"/>
        <v>-1600</v>
      </c>
      <c r="W29" s="27"/>
      <c r="X29" s="27">
        <f t="shared" si="5"/>
        <v>1758.7914393621486</v>
      </c>
      <c r="Y29" s="27">
        <f t="shared" si="6"/>
        <v>158.79143936214859</v>
      </c>
      <c r="Z29" s="27">
        <f t="shared" si="7"/>
        <v>159</v>
      </c>
      <c r="AA29" s="17">
        <f t="shared" si="8"/>
        <v>159</v>
      </c>
      <c r="AB29" s="24">
        <f t="shared" si="9"/>
        <v>1759</v>
      </c>
    </row>
    <row r="30" spans="1:28" ht="15" customHeight="1" x14ac:dyDescent="0.25">
      <c r="A30" s="28">
        <v>2476</v>
      </c>
      <c r="B30" s="28">
        <v>1600</v>
      </c>
      <c r="C30" s="25">
        <v>11.01</v>
      </c>
      <c r="D30" s="25">
        <v>273.35000000000002</v>
      </c>
      <c r="E30" s="25">
        <v>212.44</v>
      </c>
      <c r="F30" s="25">
        <f t="shared" si="0"/>
        <v>35</v>
      </c>
      <c r="G30" s="25">
        <v>0</v>
      </c>
      <c r="H30" s="25">
        <f t="shared" si="1"/>
        <v>473</v>
      </c>
      <c r="I30" s="25">
        <v>0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1</v>
      </c>
      <c r="N30" s="9"/>
      <c r="O30" s="9"/>
      <c r="P30" s="7"/>
      <c r="Q30" s="7"/>
      <c r="T30" s="20">
        <v>0</v>
      </c>
      <c r="U30" s="31">
        <f t="shared" si="3"/>
        <v>-1600</v>
      </c>
      <c r="V30" s="27">
        <f t="shared" si="4"/>
        <v>-1600</v>
      </c>
      <c r="W30" s="27"/>
      <c r="X30" s="27">
        <f t="shared" si="5"/>
        <v>1758.7914393621486</v>
      </c>
      <c r="Y30" s="27">
        <f t="shared" si="6"/>
        <v>158.79143936214859</v>
      </c>
      <c r="Z30" s="27">
        <f t="shared" si="7"/>
        <v>159</v>
      </c>
      <c r="AA30" s="17">
        <f t="shared" si="8"/>
        <v>159</v>
      </c>
      <c r="AB30" s="24">
        <f t="shared" si="9"/>
        <v>1759</v>
      </c>
    </row>
    <row r="31" spans="1:28" ht="15" customHeight="1" x14ac:dyDescent="0.25">
      <c r="A31" s="28">
        <v>2511</v>
      </c>
      <c r="B31" s="28">
        <v>1600</v>
      </c>
      <c r="C31" s="25">
        <v>11.16</v>
      </c>
      <c r="D31" s="25">
        <v>273.44</v>
      </c>
      <c r="E31" s="25">
        <v>212.44</v>
      </c>
      <c r="F31" s="25">
        <f t="shared" si="0"/>
        <v>35</v>
      </c>
      <c r="G31" s="25">
        <v>0</v>
      </c>
      <c r="H31" s="25">
        <f t="shared" si="1"/>
        <v>946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-1600</v>
      </c>
      <c r="V31" s="27">
        <f t="shared" si="4"/>
        <v>-1600</v>
      </c>
      <c r="W31" s="27"/>
      <c r="X31" s="27">
        <f t="shared" si="5"/>
        <v>1758.7914393621486</v>
      </c>
      <c r="Y31" s="27">
        <f t="shared" si="6"/>
        <v>158.79143936214859</v>
      </c>
      <c r="Z31" s="27">
        <f t="shared" si="7"/>
        <v>159</v>
      </c>
      <c r="AA31" s="17">
        <f t="shared" si="8"/>
        <v>159</v>
      </c>
      <c r="AB31" s="24">
        <f t="shared" si="9"/>
        <v>1759</v>
      </c>
    </row>
    <row r="32" spans="1:28" ht="15" customHeight="1" x14ac:dyDescent="0.25">
      <c r="A32" s="40">
        <v>2546</v>
      </c>
      <c r="B32" s="28">
        <v>1600</v>
      </c>
      <c r="C32" s="25">
        <v>11.31</v>
      </c>
      <c r="D32" s="25">
        <v>273.54000000000002</v>
      </c>
      <c r="E32" s="25">
        <v>212.44</v>
      </c>
      <c r="F32" s="39">
        <v>0</v>
      </c>
      <c r="G32" s="39">
        <v>0</v>
      </c>
      <c r="H32" s="39">
        <v>0</v>
      </c>
      <c r="I32" s="39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1</v>
      </c>
      <c r="N32" s="9"/>
      <c r="O32" s="9"/>
      <c r="P32" s="7"/>
      <c r="Q32" s="7"/>
      <c r="T32" s="20">
        <v>0</v>
      </c>
      <c r="U32" s="31">
        <f t="shared" si="3"/>
        <v>-1600</v>
      </c>
      <c r="V32" s="27">
        <f t="shared" si="4"/>
        <v>-1600</v>
      </c>
      <c r="W32" s="27"/>
      <c r="X32" s="27">
        <f t="shared" si="5"/>
        <v>1758.7914393621486</v>
      </c>
      <c r="Y32" s="27">
        <f t="shared" si="6"/>
        <v>158.79143936214859</v>
      </c>
      <c r="Z32" s="27">
        <f t="shared" si="7"/>
        <v>159</v>
      </c>
      <c r="AA32" s="17">
        <f t="shared" si="8"/>
        <v>159</v>
      </c>
      <c r="AB32" s="24">
        <f t="shared" si="9"/>
        <v>1759</v>
      </c>
    </row>
    <row r="33" spans="1:28" ht="15" customHeight="1" x14ac:dyDescent="0.25">
      <c r="A33" s="28">
        <v>2400</v>
      </c>
      <c r="B33" s="28">
        <v>1600</v>
      </c>
      <c r="C33" s="25">
        <v>10.67</v>
      </c>
      <c r="D33" s="25">
        <v>273.62</v>
      </c>
      <c r="E33" s="25">
        <v>212.44</v>
      </c>
      <c r="F33" s="25">
        <v>0</v>
      </c>
      <c r="G33" s="25">
        <f t="shared" ref="G33:G64" si="13">($A$32-A33)/(ROW(A33)-ROW($A$32))</f>
        <v>146</v>
      </c>
      <c r="H33" s="25">
        <v>0</v>
      </c>
      <c r="I33" s="25">
        <f t="shared" ref="I33:I64" si="14">($A$32-B33)/(ROW(B33)-ROW($A$32))</f>
        <v>946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-1600</v>
      </c>
      <c r="V33" s="27">
        <f t="shared" si="4"/>
        <v>-1600</v>
      </c>
      <c r="W33" s="27"/>
      <c r="X33" s="27">
        <f t="shared" si="5"/>
        <v>1758.7914393621486</v>
      </c>
      <c r="Y33" s="27">
        <f t="shared" si="6"/>
        <v>158.79143936214859</v>
      </c>
      <c r="Z33" s="27">
        <f t="shared" si="7"/>
        <v>159</v>
      </c>
      <c r="AA33" s="17">
        <f t="shared" si="8"/>
        <v>159</v>
      </c>
      <c r="AB33" s="24">
        <f t="shared" si="9"/>
        <v>1759</v>
      </c>
    </row>
    <row r="34" spans="1:28" ht="15" customHeight="1" x14ac:dyDescent="0.25">
      <c r="A34" s="28">
        <v>2254</v>
      </c>
      <c r="B34" s="28">
        <v>1600</v>
      </c>
      <c r="C34" s="25">
        <v>10.02</v>
      </c>
      <c r="D34" s="25">
        <v>273.69</v>
      </c>
      <c r="E34" s="25">
        <v>212.44</v>
      </c>
      <c r="F34" s="25">
        <v>0</v>
      </c>
      <c r="G34" s="25">
        <f t="shared" si="13"/>
        <v>146</v>
      </c>
      <c r="H34" s="25">
        <v>0</v>
      </c>
      <c r="I34" s="25">
        <f t="shared" si="14"/>
        <v>473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5">IF(RAND()&lt;0.5,0,1)</f>
        <v>1</v>
      </c>
      <c r="N34" s="9"/>
      <c r="O34" s="9"/>
      <c r="P34" s="7"/>
      <c r="Q34" s="7"/>
      <c r="T34" s="20">
        <v>0</v>
      </c>
      <c r="U34" s="31">
        <f t="shared" ref="U34:U65" si="16">T34-B34</f>
        <v>-1600</v>
      </c>
      <c r="V34" s="27">
        <f t="shared" ref="V34:V65" si="17">ROUND(U34,0)</f>
        <v>-1600</v>
      </c>
      <c r="W34" s="27"/>
      <c r="X34" s="27">
        <f t="shared" ref="X34:X65" si="18">B34/$W$2*$W$3</f>
        <v>1758.7914393621486</v>
      </c>
      <c r="Y34" s="27">
        <f t="shared" ref="Y34:Y65" si="19">X34-B34</f>
        <v>158.79143936214859</v>
      </c>
      <c r="Z34" s="27">
        <f t="shared" ref="Z34:Z65" si="20">ROUND(Y34,0)</f>
        <v>159</v>
      </c>
      <c r="AA34" s="17">
        <f t="shared" ref="AA34:AA65" si="21">IF(V34&gt;=0,V34,Z34)</f>
        <v>159</v>
      </c>
      <c r="AB34" s="24">
        <f t="shared" ref="AB34:AB65" si="22">B34+AA34</f>
        <v>1759</v>
      </c>
    </row>
    <row r="35" spans="1:28" ht="15" customHeight="1" x14ac:dyDescent="0.25">
      <c r="A35" s="28">
        <v>2109</v>
      </c>
      <c r="B35" s="28">
        <v>1600</v>
      </c>
      <c r="C35" s="25">
        <v>9.3699999999999992</v>
      </c>
      <c r="D35" s="25">
        <v>273.74</v>
      </c>
      <c r="E35" s="25">
        <v>212.44</v>
      </c>
      <c r="F35" s="25">
        <v>0</v>
      </c>
      <c r="G35" s="25">
        <f t="shared" si="13"/>
        <v>145.66666666666666</v>
      </c>
      <c r="H35" s="25">
        <v>0</v>
      </c>
      <c r="I35" s="25">
        <f t="shared" si="14"/>
        <v>315.33333333333331</v>
      </c>
      <c r="J35" s="29">
        <f t="shared" ref="J35:J66" si="23">IF(ABS(B35-B34)&lt;=50,1,0)</f>
        <v>1</v>
      </c>
      <c r="K35" s="29">
        <f t="shared" ref="K35:K66" si="24">IF(ABS((B35-B34))&lt;=50,1,IF((B35-B34)*(1)&gt;=0,1,-1))</f>
        <v>1</v>
      </c>
      <c r="L35" s="29">
        <f t="shared" si="12"/>
        <v>1</v>
      </c>
      <c r="M35" s="29">
        <f t="shared" ca="1" si="15"/>
        <v>0</v>
      </c>
      <c r="N35" s="9"/>
      <c r="O35" s="9"/>
      <c r="P35" s="7"/>
      <c r="Q35" s="7"/>
      <c r="T35" s="20">
        <v>0</v>
      </c>
      <c r="U35" s="31">
        <f t="shared" si="16"/>
        <v>-1600</v>
      </c>
      <c r="V35" s="27">
        <f t="shared" si="17"/>
        <v>-1600</v>
      </c>
      <c r="W35" s="27"/>
      <c r="X35" s="27">
        <f t="shared" si="18"/>
        <v>1758.7914393621486</v>
      </c>
      <c r="Y35" s="27">
        <f t="shared" si="19"/>
        <v>158.79143936214859</v>
      </c>
      <c r="Z35" s="27">
        <f t="shared" si="20"/>
        <v>159</v>
      </c>
      <c r="AA35" s="17">
        <f t="shared" si="21"/>
        <v>159</v>
      </c>
      <c r="AB35" s="24">
        <f t="shared" si="22"/>
        <v>1759</v>
      </c>
    </row>
    <row r="36" spans="1:28" ht="15" customHeight="1" x14ac:dyDescent="0.25">
      <c r="A36" s="28">
        <v>2092</v>
      </c>
      <c r="B36" s="28">
        <v>1600</v>
      </c>
      <c r="C36" s="25">
        <v>9.3000000000000007</v>
      </c>
      <c r="D36" s="25">
        <v>273.79000000000002</v>
      </c>
      <c r="E36" s="25">
        <v>212.44</v>
      </c>
      <c r="F36" s="25">
        <v>0</v>
      </c>
      <c r="G36" s="25">
        <f t="shared" si="13"/>
        <v>113.5</v>
      </c>
      <c r="H36" s="25">
        <v>0</v>
      </c>
      <c r="I36" s="25">
        <f t="shared" si="14"/>
        <v>236.5</v>
      </c>
      <c r="J36" s="29">
        <f t="shared" si="23"/>
        <v>1</v>
      </c>
      <c r="K36" s="29">
        <f t="shared" si="24"/>
        <v>1</v>
      </c>
      <c r="L36" s="29">
        <f t="shared" si="12"/>
        <v>1</v>
      </c>
      <c r="M36" s="29">
        <f t="shared" ca="1" si="15"/>
        <v>0</v>
      </c>
      <c r="N36" s="9"/>
      <c r="O36" s="9"/>
      <c r="P36" s="7"/>
      <c r="Q36" s="7"/>
      <c r="T36" s="20">
        <v>0</v>
      </c>
      <c r="U36" s="31">
        <f t="shared" si="16"/>
        <v>-1600</v>
      </c>
      <c r="V36" s="27">
        <f t="shared" si="17"/>
        <v>-1600</v>
      </c>
      <c r="W36" s="27"/>
      <c r="X36" s="27">
        <f t="shared" si="18"/>
        <v>1758.7914393621486</v>
      </c>
      <c r="Y36" s="27">
        <f t="shared" si="19"/>
        <v>158.79143936214859</v>
      </c>
      <c r="Z36" s="27">
        <f t="shared" si="20"/>
        <v>159</v>
      </c>
      <c r="AA36" s="17">
        <f t="shared" si="21"/>
        <v>159</v>
      </c>
      <c r="AB36" s="24">
        <f t="shared" si="22"/>
        <v>1759</v>
      </c>
    </row>
    <row r="37" spans="1:28" ht="15" customHeight="1" x14ac:dyDescent="0.25">
      <c r="A37" s="28">
        <v>2076</v>
      </c>
      <c r="B37" s="28">
        <v>1600</v>
      </c>
      <c r="C37" s="25">
        <v>9.23</v>
      </c>
      <c r="D37" s="25">
        <v>273.83999999999997</v>
      </c>
      <c r="E37" s="25">
        <v>212.44</v>
      </c>
      <c r="F37" s="25">
        <v>0</v>
      </c>
      <c r="G37" s="25">
        <f t="shared" si="13"/>
        <v>94</v>
      </c>
      <c r="H37" s="25">
        <v>0</v>
      </c>
      <c r="I37" s="25">
        <f t="shared" si="14"/>
        <v>189.2</v>
      </c>
      <c r="J37" s="29">
        <f t="shared" si="23"/>
        <v>1</v>
      </c>
      <c r="K37" s="29">
        <f t="shared" si="24"/>
        <v>1</v>
      </c>
      <c r="L37" s="29">
        <f t="shared" si="12"/>
        <v>1</v>
      </c>
      <c r="M37" s="29">
        <f t="shared" ca="1" si="15"/>
        <v>1</v>
      </c>
      <c r="N37" s="9"/>
      <c r="O37" s="9"/>
      <c r="P37" s="7"/>
      <c r="Q37" s="7"/>
      <c r="T37" s="20">
        <v>0</v>
      </c>
      <c r="U37" s="31">
        <f t="shared" si="16"/>
        <v>-1600</v>
      </c>
      <c r="V37" s="27">
        <f t="shared" si="17"/>
        <v>-1600</v>
      </c>
      <c r="W37" s="27"/>
      <c r="X37" s="27">
        <f t="shared" si="18"/>
        <v>1758.7914393621486</v>
      </c>
      <c r="Y37" s="27">
        <f t="shared" si="19"/>
        <v>158.79143936214859</v>
      </c>
      <c r="Z37" s="27">
        <f t="shared" si="20"/>
        <v>159</v>
      </c>
      <c r="AA37" s="17">
        <f t="shared" si="21"/>
        <v>159</v>
      </c>
      <c r="AB37" s="24">
        <f t="shared" si="22"/>
        <v>1759</v>
      </c>
    </row>
    <row r="38" spans="1:28" ht="15" customHeight="1" x14ac:dyDescent="0.25">
      <c r="A38" s="28">
        <v>2060</v>
      </c>
      <c r="B38" s="28">
        <v>1748</v>
      </c>
      <c r="C38" s="25">
        <v>9.15</v>
      </c>
      <c r="D38" s="25">
        <v>273.87</v>
      </c>
      <c r="E38" s="25">
        <v>212.49</v>
      </c>
      <c r="F38" s="25">
        <v>0</v>
      </c>
      <c r="G38" s="25">
        <f t="shared" si="13"/>
        <v>81</v>
      </c>
      <c r="H38" s="25">
        <v>0</v>
      </c>
      <c r="I38" s="25">
        <f t="shared" si="14"/>
        <v>133</v>
      </c>
      <c r="J38" s="29">
        <f t="shared" si="23"/>
        <v>0</v>
      </c>
      <c r="K38" s="29">
        <f t="shared" si="24"/>
        <v>1</v>
      </c>
      <c r="L38" s="29">
        <f t="shared" si="12"/>
        <v>1</v>
      </c>
      <c r="M38" s="29">
        <f t="shared" ca="1" si="15"/>
        <v>0</v>
      </c>
      <c r="N38" s="9"/>
      <c r="O38" s="9"/>
      <c r="P38" s="7"/>
      <c r="Q38" s="7"/>
      <c r="T38" s="20">
        <v>0</v>
      </c>
      <c r="U38" s="31">
        <f t="shared" si="16"/>
        <v>-1748</v>
      </c>
      <c r="V38" s="27">
        <f t="shared" si="17"/>
        <v>-1748</v>
      </c>
      <c r="W38" s="27"/>
      <c r="X38" s="27">
        <f t="shared" si="18"/>
        <v>1921.4796475031471</v>
      </c>
      <c r="Y38" s="27">
        <f t="shared" si="19"/>
        <v>173.47964750314713</v>
      </c>
      <c r="Z38" s="27">
        <f t="shared" si="20"/>
        <v>173</v>
      </c>
      <c r="AA38" s="17">
        <f t="shared" si="21"/>
        <v>173</v>
      </c>
      <c r="AB38" s="24">
        <f t="shared" si="22"/>
        <v>1921</v>
      </c>
    </row>
    <row r="39" spans="1:28" ht="15" customHeight="1" x14ac:dyDescent="0.25">
      <c r="A39" s="28">
        <v>1962</v>
      </c>
      <c r="B39" s="28">
        <v>1962</v>
      </c>
      <c r="C39" s="25">
        <v>8.7200000000000006</v>
      </c>
      <c r="D39" s="25">
        <v>273.87</v>
      </c>
      <c r="E39" s="25">
        <v>212.53</v>
      </c>
      <c r="F39" s="25">
        <v>0</v>
      </c>
      <c r="G39" s="25">
        <f t="shared" si="13"/>
        <v>83.428571428571431</v>
      </c>
      <c r="H39" s="25">
        <v>0</v>
      </c>
      <c r="I39" s="25">
        <f t="shared" si="14"/>
        <v>83.428571428571431</v>
      </c>
      <c r="J39" s="29">
        <f t="shared" si="23"/>
        <v>0</v>
      </c>
      <c r="K39" s="29">
        <f t="shared" si="24"/>
        <v>1</v>
      </c>
      <c r="L39" s="29">
        <f t="shared" ref="L39:L70" si="25">IF(OR(COUNTIF(K35:K39,1)=5,COUNTIF(K35:K39,-1)=5),1,0)</f>
        <v>1</v>
      </c>
      <c r="M39" s="29">
        <f t="shared" ca="1" si="15"/>
        <v>1</v>
      </c>
      <c r="N39" s="9"/>
      <c r="O39" s="9"/>
      <c r="P39" s="7"/>
      <c r="Q39" s="7"/>
      <c r="T39" s="20">
        <v>0</v>
      </c>
      <c r="U39" s="31">
        <f t="shared" si="16"/>
        <v>-1962</v>
      </c>
      <c r="V39" s="27">
        <f t="shared" si="17"/>
        <v>-1962</v>
      </c>
      <c r="W39" s="27"/>
      <c r="X39" s="27">
        <f t="shared" si="18"/>
        <v>2156.718002517835</v>
      </c>
      <c r="Y39" s="27">
        <f t="shared" si="19"/>
        <v>194.71800251783498</v>
      </c>
      <c r="Z39" s="27">
        <f t="shared" si="20"/>
        <v>195</v>
      </c>
      <c r="AA39" s="17">
        <f t="shared" si="21"/>
        <v>195</v>
      </c>
      <c r="AB39" s="24">
        <f t="shared" si="22"/>
        <v>2157</v>
      </c>
    </row>
    <row r="40" spans="1:28" ht="15" customHeight="1" x14ac:dyDescent="0.25">
      <c r="A40" s="28">
        <v>1864</v>
      </c>
      <c r="B40" s="28">
        <v>1864</v>
      </c>
      <c r="C40" s="25">
        <v>8.2899999999999991</v>
      </c>
      <c r="D40" s="25">
        <v>273.87</v>
      </c>
      <c r="E40" s="25">
        <v>212.51</v>
      </c>
      <c r="F40" s="25">
        <v>0</v>
      </c>
      <c r="G40" s="25">
        <f t="shared" si="13"/>
        <v>85.25</v>
      </c>
      <c r="H40" s="25">
        <v>0</v>
      </c>
      <c r="I40" s="25">
        <f t="shared" si="14"/>
        <v>85.25</v>
      </c>
      <c r="J40" s="29">
        <f t="shared" si="23"/>
        <v>0</v>
      </c>
      <c r="K40" s="29">
        <f t="shared" si="24"/>
        <v>-1</v>
      </c>
      <c r="L40" s="29">
        <f t="shared" si="25"/>
        <v>0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-1864</v>
      </c>
      <c r="V40" s="27">
        <f t="shared" si="17"/>
        <v>-1864</v>
      </c>
      <c r="W40" s="27"/>
      <c r="X40" s="27">
        <f t="shared" si="18"/>
        <v>2048.9920268569031</v>
      </c>
      <c r="Y40" s="27">
        <f t="shared" si="19"/>
        <v>184.99202685690307</v>
      </c>
      <c r="Z40" s="27">
        <f t="shared" si="20"/>
        <v>185</v>
      </c>
      <c r="AA40" s="17">
        <f t="shared" si="21"/>
        <v>185</v>
      </c>
      <c r="AB40" s="24">
        <f t="shared" si="22"/>
        <v>2049</v>
      </c>
    </row>
    <row r="41" spans="1:28" ht="15" customHeight="1" x14ac:dyDescent="0.25">
      <c r="A41" s="28">
        <v>1768</v>
      </c>
      <c r="B41" s="40">
        <v>1768</v>
      </c>
      <c r="C41" s="25">
        <v>7.86</v>
      </c>
      <c r="D41" s="25">
        <v>273.87</v>
      </c>
      <c r="E41" s="25">
        <v>212.49</v>
      </c>
      <c r="F41" s="25">
        <v>0</v>
      </c>
      <c r="G41" s="25">
        <f t="shared" si="13"/>
        <v>86.444444444444443</v>
      </c>
      <c r="H41" s="25">
        <v>0</v>
      </c>
      <c r="I41" s="25">
        <f t="shared" si="14"/>
        <v>86.444444444444443</v>
      </c>
      <c r="J41" s="29">
        <f t="shared" si="23"/>
        <v>0</v>
      </c>
      <c r="K41" s="29">
        <f t="shared" si="24"/>
        <v>-1</v>
      </c>
      <c r="L41" s="29">
        <f t="shared" si="25"/>
        <v>0</v>
      </c>
      <c r="M41" s="29">
        <f t="shared" ca="1" si="15"/>
        <v>1</v>
      </c>
      <c r="N41" s="9"/>
      <c r="O41" s="9"/>
      <c r="P41" s="7"/>
      <c r="Q41" s="7"/>
      <c r="T41" s="20">
        <v>0</v>
      </c>
      <c r="U41" s="31">
        <f t="shared" si="16"/>
        <v>-1768</v>
      </c>
      <c r="V41" s="27">
        <f t="shared" si="17"/>
        <v>-1768</v>
      </c>
      <c r="W41" s="27"/>
      <c r="X41" s="27">
        <f t="shared" si="18"/>
        <v>1943.4645404951741</v>
      </c>
      <c r="Y41" s="27">
        <f t="shared" si="19"/>
        <v>175.46454049517411</v>
      </c>
      <c r="Z41" s="27">
        <f t="shared" si="20"/>
        <v>175</v>
      </c>
      <c r="AA41" s="17">
        <f t="shared" si="21"/>
        <v>175</v>
      </c>
      <c r="AB41" s="24">
        <f t="shared" si="22"/>
        <v>1943</v>
      </c>
    </row>
    <row r="42" spans="1:28" ht="15" customHeight="1" x14ac:dyDescent="0.25">
      <c r="A42" s="28">
        <v>1654</v>
      </c>
      <c r="B42" s="28">
        <v>1654</v>
      </c>
      <c r="C42" s="25">
        <v>7.35</v>
      </c>
      <c r="D42" s="25">
        <v>273.87</v>
      </c>
      <c r="E42" s="25">
        <v>212.46</v>
      </c>
      <c r="F42" s="25">
        <v>0</v>
      </c>
      <c r="G42" s="25">
        <f t="shared" si="13"/>
        <v>89.2</v>
      </c>
      <c r="H42" s="25">
        <v>0</v>
      </c>
      <c r="I42" s="25">
        <f t="shared" si="14"/>
        <v>89.2</v>
      </c>
      <c r="J42" s="29">
        <f t="shared" si="23"/>
        <v>0</v>
      </c>
      <c r="K42" s="29">
        <f t="shared" si="24"/>
        <v>-1</v>
      </c>
      <c r="L42" s="29">
        <f t="shared" si="25"/>
        <v>0</v>
      </c>
      <c r="M42" s="29">
        <f t="shared" ca="1" si="15"/>
        <v>0</v>
      </c>
      <c r="N42" s="9"/>
      <c r="O42" s="9"/>
      <c r="P42" s="7"/>
      <c r="Q42" s="7"/>
      <c r="T42" s="20">
        <v>0</v>
      </c>
      <c r="U42" s="31">
        <f t="shared" si="16"/>
        <v>-1654</v>
      </c>
      <c r="V42" s="27">
        <f t="shared" si="17"/>
        <v>-1654</v>
      </c>
      <c r="W42" s="27"/>
      <c r="X42" s="27">
        <f t="shared" si="18"/>
        <v>1818.1506504406209</v>
      </c>
      <c r="Y42" s="27">
        <f t="shared" si="19"/>
        <v>164.15065044062089</v>
      </c>
      <c r="Z42" s="27">
        <f t="shared" si="20"/>
        <v>164</v>
      </c>
      <c r="AA42" s="17">
        <f t="shared" si="21"/>
        <v>164</v>
      </c>
      <c r="AB42" s="24">
        <f t="shared" si="22"/>
        <v>1818</v>
      </c>
    </row>
    <row r="43" spans="1:28" ht="15" customHeight="1" x14ac:dyDescent="0.25">
      <c r="A43" s="28">
        <v>1540</v>
      </c>
      <c r="B43" s="28">
        <v>1600</v>
      </c>
      <c r="C43" s="25">
        <v>6.85</v>
      </c>
      <c r="D43" s="25">
        <v>273.86</v>
      </c>
      <c r="E43" s="25">
        <v>212.44</v>
      </c>
      <c r="F43" s="25">
        <v>0</v>
      </c>
      <c r="G43" s="25">
        <f t="shared" si="13"/>
        <v>91.454545454545453</v>
      </c>
      <c r="H43" s="25">
        <v>0</v>
      </c>
      <c r="I43" s="25">
        <f t="shared" si="14"/>
        <v>86</v>
      </c>
      <c r="J43" s="29">
        <f t="shared" si="23"/>
        <v>0</v>
      </c>
      <c r="K43" s="29">
        <f t="shared" si="24"/>
        <v>-1</v>
      </c>
      <c r="L43" s="29">
        <f t="shared" si="25"/>
        <v>0</v>
      </c>
      <c r="M43" s="29">
        <f t="shared" ca="1" si="15"/>
        <v>0</v>
      </c>
      <c r="N43" s="9"/>
      <c r="O43" s="9"/>
      <c r="P43" s="7"/>
      <c r="Q43" s="7"/>
      <c r="T43" s="20">
        <v>0</v>
      </c>
      <c r="U43" s="31">
        <f t="shared" si="16"/>
        <v>-1600</v>
      </c>
      <c r="V43" s="27">
        <f t="shared" si="17"/>
        <v>-1600</v>
      </c>
      <c r="W43" s="27"/>
      <c r="X43" s="27">
        <f t="shared" si="18"/>
        <v>1758.7914393621486</v>
      </c>
      <c r="Y43" s="27">
        <f t="shared" si="19"/>
        <v>158.79143936214859</v>
      </c>
      <c r="Z43" s="27">
        <f t="shared" si="20"/>
        <v>159</v>
      </c>
      <c r="AA43" s="17">
        <f t="shared" si="21"/>
        <v>159</v>
      </c>
      <c r="AB43" s="24">
        <f t="shared" si="22"/>
        <v>1759</v>
      </c>
    </row>
    <row r="44" spans="1:28" ht="15" customHeight="1" x14ac:dyDescent="0.25">
      <c r="A44" s="28">
        <v>1428</v>
      </c>
      <c r="B44" s="28">
        <v>1600</v>
      </c>
      <c r="C44" s="25">
        <v>0</v>
      </c>
      <c r="D44" s="25">
        <v>273.85000000000002</v>
      </c>
      <c r="E44" s="25">
        <v>212.44</v>
      </c>
      <c r="F44" s="25">
        <v>0</v>
      </c>
      <c r="G44" s="25">
        <f t="shared" si="13"/>
        <v>93.166666666666671</v>
      </c>
      <c r="H44" s="25">
        <v>0</v>
      </c>
      <c r="I44" s="25">
        <f t="shared" si="14"/>
        <v>78.833333333333329</v>
      </c>
      <c r="J44" s="29">
        <f t="shared" si="23"/>
        <v>1</v>
      </c>
      <c r="K44" s="29">
        <f t="shared" si="24"/>
        <v>1</v>
      </c>
      <c r="L44" s="29">
        <f t="shared" si="25"/>
        <v>0</v>
      </c>
      <c r="M44" s="29">
        <f t="shared" ca="1" si="15"/>
        <v>1</v>
      </c>
      <c r="N44" s="9"/>
      <c r="O44" s="9"/>
      <c r="P44" s="7"/>
      <c r="Q44" s="7"/>
      <c r="T44" s="20">
        <v>0</v>
      </c>
      <c r="U44" s="31">
        <f t="shared" si="16"/>
        <v>-1600</v>
      </c>
      <c r="V44" s="27">
        <f t="shared" si="17"/>
        <v>-1600</v>
      </c>
      <c r="W44" s="27"/>
      <c r="X44" s="27">
        <f t="shared" si="18"/>
        <v>1758.7914393621486</v>
      </c>
      <c r="Y44" s="27">
        <f t="shared" si="19"/>
        <v>158.79143936214859</v>
      </c>
      <c r="Z44" s="27">
        <f t="shared" si="20"/>
        <v>159</v>
      </c>
      <c r="AA44" s="17">
        <f t="shared" si="21"/>
        <v>159</v>
      </c>
      <c r="AB44" s="24">
        <f t="shared" si="22"/>
        <v>1759</v>
      </c>
    </row>
    <row r="45" spans="1:28" ht="15" customHeight="1" x14ac:dyDescent="0.25">
      <c r="A45" s="28">
        <v>1412</v>
      </c>
      <c r="B45" s="28">
        <v>1600</v>
      </c>
      <c r="C45" s="25">
        <v>6.27</v>
      </c>
      <c r="D45" s="25">
        <v>273.83</v>
      </c>
      <c r="E45" s="25">
        <v>212.44</v>
      </c>
      <c r="F45" s="25">
        <v>0</v>
      </c>
      <c r="G45" s="25">
        <f t="shared" si="13"/>
        <v>87.230769230769226</v>
      </c>
      <c r="H45" s="25">
        <v>0</v>
      </c>
      <c r="I45" s="25">
        <f t="shared" si="14"/>
        <v>72.769230769230774</v>
      </c>
      <c r="J45" s="29">
        <f t="shared" si="23"/>
        <v>1</v>
      </c>
      <c r="K45" s="29">
        <f t="shared" si="24"/>
        <v>1</v>
      </c>
      <c r="L45" s="29">
        <f t="shared" si="25"/>
        <v>0</v>
      </c>
      <c r="M45" s="29">
        <f t="shared" ca="1" si="15"/>
        <v>0</v>
      </c>
      <c r="N45" s="9"/>
      <c r="O45" s="9"/>
      <c r="P45" s="7"/>
      <c r="Q45" s="7"/>
      <c r="T45" s="20">
        <v>0</v>
      </c>
      <c r="U45" s="31">
        <f t="shared" si="16"/>
        <v>-1600</v>
      </c>
      <c r="V45" s="27">
        <f t="shared" si="17"/>
        <v>-1600</v>
      </c>
      <c r="W45" s="27"/>
      <c r="X45" s="27">
        <f t="shared" si="18"/>
        <v>1758.7914393621486</v>
      </c>
      <c r="Y45" s="27">
        <f t="shared" si="19"/>
        <v>158.79143936214859</v>
      </c>
      <c r="Z45" s="27">
        <f t="shared" si="20"/>
        <v>159</v>
      </c>
      <c r="AA45" s="17">
        <f t="shared" si="21"/>
        <v>159</v>
      </c>
      <c r="AB45" s="24">
        <f t="shared" si="22"/>
        <v>1759</v>
      </c>
    </row>
    <row r="46" spans="1:28" ht="15" customHeight="1" x14ac:dyDescent="0.25">
      <c r="A46" s="28">
        <v>1395</v>
      </c>
      <c r="B46" s="28">
        <v>1600</v>
      </c>
      <c r="C46" s="25">
        <v>6.2</v>
      </c>
      <c r="D46" s="25">
        <v>273.81</v>
      </c>
      <c r="E46" s="25">
        <v>212.44</v>
      </c>
      <c r="F46" s="25">
        <v>0</v>
      </c>
      <c r="G46" s="25">
        <f t="shared" si="13"/>
        <v>82.214285714285708</v>
      </c>
      <c r="H46" s="25">
        <v>0</v>
      </c>
      <c r="I46" s="25">
        <f t="shared" si="14"/>
        <v>67.571428571428569</v>
      </c>
      <c r="J46" s="29">
        <f t="shared" si="23"/>
        <v>1</v>
      </c>
      <c r="K46" s="29">
        <f t="shared" si="24"/>
        <v>1</v>
      </c>
      <c r="L46" s="29">
        <f t="shared" si="25"/>
        <v>0</v>
      </c>
      <c r="M46" s="29">
        <f t="shared" ca="1" si="15"/>
        <v>1</v>
      </c>
      <c r="N46" s="9"/>
      <c r="O46" s="9"/>
      <c r="P46" s="7"/>
      <c r="Q46" s="7"/>
      <c r="T46" s="20">
        <v>0</v>
      </c>
      <c r="U46" s="31">
        <f t="shared" si="16"/>
        <v>-1600</v>
      </c>
      <c r="V46" s="27">
        <f t="shared" si="17"/>
        <v>-1600</v>
      </c>
      <c r="W46" s="27"/>
      <c r="X46" s="27">
        <f t="shared" si="18"/>
        <v>1758.7914393621486</v>
      </c>
      <c r="Y46" s="27">
        <f t="shared" si="19"/>
        <v>158.79143936214859</v>
      </c>
      <c r="Z46" s="27">
        <f t="shared" si="20"/>
        <v>159</v>
      </c>
      <c r="AA46" s="17">
        <f t="shared" si="21"/>
        <v>159</v>
      </c>
      <c r="AB46" s="24">
        <f t="shared" si="22"/>
        <v>1759</v>
      </c>
    </row>
    <row r="47" spans="1:28" ht="15" customHeight="1" x14ac:dyDescent="0.25">
      <c r="A47" s="28">
        <v>1378</v>
      </c>
      <c r="B47" s="28">
        <v>1570</v>
      </c>
      <c r="C47" s="25">
        <v>6.13</v>
      </c>
      <c r="D47" s="25">
        <v>273.79000000000002</v>
      </c>
      <c r="E47" s="25">
        <v>212.43</v>
      </c>
      <c r="F47" s="25">
        <v>0</v>
      </c>
      <c r="G47" s="25">
        <f t="shared" si="13"/>
        <v>77.86666666666666</v>
      </c>
      <c r="H47" s="25">
        <v>0</v>
      </c>
      <c r="I47" s="25">
        <f t="shared" si="14"/>
        <v>65.066666666666663</v>
      </c>
      <c r="J47" s="29">
        <f t="shared" si="23"/>
        <v>1</v>
      </c>
      <c r="K47" s="29">
        <f t="shared" si="24"/>
        <v>1</v>
      </c>
      <c r="L47" s="29">
        <f t="shared" si="25"/>
        <v>0</v>
      </c>
      <c r="M47" s="29">
        <f t="shared" ca="1" si="15"/>
        <v>0</v>
      </c>
      <c r="N47" s="9"/>
      <c r="O47" s="9"/>
      <c r="P47" s="7"/>
      <c r="Q47" s="7"/>
      <c r="T47" s="20">
        <v>0</v>
      </c>
      <c r="U47" s="31">
        <f t="shared" si="16"/>
        <v>-1570</v>
      </c>
      <c r="V47" s="27">
        <f t="shared" si="17"/>
        <v>-1570</v>
      </c>
      <c r="W47" s="27"/>
      <c r="X47" s="27">
        <f t="shared" si="18"/>
        <v>1725.8140998741083</v>
      </c>
      <c r="Y47" s="27">
        <f t="shared" si="19"/>
        <v>155.81409987410825</v>
      </c>
      <c r="Z47" s="27">
        <f t="shared" si="20"/>
        <v>156</v>
      </c>
      <c r="AA47" s="17">
        <f t="shared" si="21"/>
        <v>156</v>
      </c>
      <c r="AB47" s="24">
        <f t="shared" si="22"/>
        <v>1726</v>
      </c>
    </row>
    <row r="48" spans="1:28" ht="15" customHeight="1" x14ac:dyDescent="0.25">
      <c r="A48" s="28">
        <v>1396</v>
      </c>
      <c r="B48" s="28">
        <v>1570</v>
      </c>
      <c r="C48" s="25">
        <v>6.21</v>
      </c>
      <c r="D48" s="25">
        <v>273.77</v>
      </c>
      <c r="E48" s="25">
        <v>212.43</v>
      </c>
      <c r="F48" s="25">
        <v>0</v>
      </c>
      <c r="G48" s="25">
        <f t="shared" si="13"/>
        <v>71.875</v>
      </c>
      <c r="H48" s="25">
        <v>0</v>
      </c>
      <c r="I48" s="25">
        <f t="shared" si="14"/>
        <v>61</v>
      </c>
      <c r="J48" s="29">
        <f t="shared" si="23"/>
        <v>1</v>
      </c>
      <c r="K48" s="29">
        <f t="shared" si="24"/>
        <v>1</v>
      </c>
      <c r="L48" s="29">
        <f t="shared" si="25"/>
        <v>1</v>
      </c>
      <c r="M48" s="29">
        <f t="shared" ca="1" si="15"/>
        <v>1</v>
      </c>
      <c r="N48" s="9"/>
      <c r="O48" s="9"/>
      <c r="P48" s="7"/>
      <c r="Q48" s="7"/>
      <c r="T48" s="20">
        <v>0</v>
      </c>
      <c r="U48" s="31">
        <f t="shared" si="16"/>
        <v>-1570</v>
      </c>
      <c r="V48" s="27">
        <f t="shared" si="17"/>
        <v>-1570</v>
      </c>
      <c r="W48" s="27"/>
      <c r="X48" s="27">
        <f t="shared" si="18"/>
        <v>1725.8140998741083</v>
      </c>
      <c r="Y48" s="27">
        <f t="shared" si="19"/>
        <v>155.81409987410825</v>
      </c>
      <c r="Z48" s="27">
        <f t="shared" si="20"/>
        <v>156</v>
      </c>
      <c r="AA48" s="17">
        <f t="shared" si="21"/>
        <v>156</v>
      </c>
      <c r="AB48" s="24">
        <f t="shared" si="22"/>
        <v>1726</v>
      </c>
    </row>
    <row r="49" spans="1:28" ht="15" customHeight="1" x14ac:dyDescent="0.25">
      <c r="A49" s="28">
        <v>1414</v>
      </c>
      <c r="B49" s="28">
        <v>1570</v>
      </c>
      <c r="C49" s="25">
        <v>0</v>
      </c>
      <c r="D49" s="25">
        <v>273.75</v>
      </c>
      <c r="E49" s="25">
        <v>212.43</v>
      </c>
      <c r="F49" s="25">
        <v>0</v>
      </c>
      <c r="G49" s="25">
        <f t="shared" si="13"/>
        <v>66.588235294117652</v>
      </c>
      <c r="H49" s="25">
        <v>0</v>
      </c>
      <c r="I49" s="25">
        <f t="shared" si="14"/>
        <v>57.411764705882355</v>
      </c>
      <c r="J49" s="29">
        <f t="shared" si="23"/>
        <v>1</v>
      </c>
      <c r="K49" s="29">
        <f t="shared" si="24"/>
        <v>1</v>
      </c>
      <c r="L49" s="29">
        <f t="shared" si="25"/>
        <v>1</v>
      </c>
      <c r="M49" s="29">
        <f t="shared" ca="1" si="15"/>
        <v>0</v>
      </c>
      <c r="N49" s="9"/>
      <c r="O49" s="9"/>
      <c r="P49" s="7"/>
      <c r="Q49" s="7"/>
      <c r="T49" s="20">
        <v>0</v>
      </c>
      <c r="U49" s="31">
        <f t="shared" si="16"/>
        <v>-1570</v>
      </c>
      <c r="V49" s="27">
        <f t="shared" si="17"/>
        <v>-1570</v>
      </c>
      <c r="W49" s="27"/>
      <c r="X49" s="27">
        <f t="shared" si="18"/>
        <v>1725.8140998741083</v>
      </c>
      <c r="Y49" s="27">
        <f t="shared" si="19"/>
        <v>155.81409987410825</v>
      </c>
      <c r="Z49" s="27">
        <f t="shared" si="20"/>
        <v>156</v>
      </c>
      <c r="AA49" s="17">
        <f t="shared" si="21"/>
        <v>156</v>
      </c>
      <c r="AB49" s="24">
        <f t="shared" si="22"/>
        <v>1726</v>
      </c>
    </row>
    <row r="50" spans="1:28" ht="15" customHeight="1" x14ac:dyDescent="0.25">
      <c r="A50" s="28">
        <v>1431</v>
      </c>
      <c r="B50" s="28">
        <v>1570</v>
      </c>
      <c r="C50" s="25">
        <v>6.36</v>
      </c>
      <c r="D50" s="25">
        <v>273.74</v>
      </c>
      <c r="E50" s="25">
        <v>212.43</v>
      </c>
      <c r="F50" s="25">
        <v>0</v>
      </c>
      <c r="G50" s="25">
        <f t="shared" si="13"/>
        <v>61.944444444444443</v>
      </c>
      <c r="H50" s="25">
        <v>0</v>
      </c>
      <c r="I50" s="25">
        <f t="shared" si="14"/>
        <v>54.222222222222221</v>
      </c>
      <c r="J50" s="29">
        <f t="shared" si="23"/>
        <v>1</v>
      </c>
      <c r="K50" s="29">
        <f t="shared" si="24"/>
        <v>1</v>
      </c>
      <c r="L50" s="29">
        <f t="shared" si="25"/>
        <v>1</v>
      </c>
      <c r="M50" s="29">
        <f t="shared" ca="1" si="15"/>
        <v>0</v>
      </c>
      <c r="N50" s="9"/>
      <c r="O50" s="9"/>
      <c r="P50" s="7"/>
      <c r="Q50" s="7"/>
      <c r="T50" s="20">
        <v>0</v>
      </c>
      <c r="U50" s="31">
        <f t="shared" si="16"/>
        <v>-1570</v>
      </c>
      <c r="V50" s="27">
        <f t="shared" si="17"/>
        <v>-1570</v>
      </c>
      <c r="W50" s="27"/>
      <c r="X50" s="27">
        <f t="shared" si="18"/>
        <v>1725.8140998741083</v>
      </c>
      <c r="Y50" s="27">
        <f t="shared" si="19"/>
        <v>155.81409987410825</v>
      </c>
      <c r="Z50" s="27">
        <f t="shared" si="20"/>
        <v>156</v>
      </c>
      <c r="AA50" s="17">
        <f t="shared" si="21"/>
        <v>156</v>
      </c>
      <c r="AB50" s="24">
        <f t="shared" si="22"/>
        <v>1726</v>
      </c>
    </row>
    <row r="51" spans="1:28" ht="15" customHeight="1" x14ac:dyDescent="0.25">
      <c r="A51" s="28">
        <v>1326</v>
      </c>
      <c r="B51" s="28">
        <v>1570</v>
      </c>
      <c r="C51" s="25">
        <v>5.89</v>
      </c>
      <c r="D51" s="25">
        <v>273.70999999999998</v>
      </c>
      <c r="E51" s="25">
        <v>212.43</v>
      </c>
      <c r="F51" s="25">
        <v>0</v>
      </c>
      <c r="G51" s="25">
        <f t="shared" si="13"/>
        <v>64.21052631578948</v>
      </c>
      <c r="H51" s="25">
        <v>0</v>
      </c>
      <c r="I51" s="25">
        <f t="shared" si="14"/>
        <v>51.368421052631582</v>
      </c>
      <c r="J51" s="29">
        <f t="shared" si="23"/>
        <v>1</v>
      </c>
      <c r="K51" s="29">
        <f t="shared" si="24"/>
        <v>1</v>
      </c>
      <c r="L51" s="29">
        <f t="shared" si="25"/>
        <v>1</v>
      </c>
      <c r="M51" s="29">
        <f t="shared" ca="1" si="15"/>
        <v>1</v>
      </c>
      <c r="N51" s="9"/>
      <c r="O51" s="9"/>
      <c r="P51" s="7"/>
      <c r="Q51" s="7"/>
      <c r="T51" s="20">
        <v>0</v>
      </c>
      <c r="U51" s="31">
        <f t="shared" si="16"/>
        <v>-1570</v>
      </c>
      <c r="V51" s="27">
        <f t="shared" si="17"/>
        <v>-1570</v>
      </c>
      <c r="W51" s="27"/>
      <c r="X51" s="27">
        <f t="shared" si="18"/>
        <v>1725.8140998741083</v>
      </c>
      <c r="Y51" s="27">
        <f t="shared" si="19"/>
        <v>155.81409987410825</v>
      </c>
      <c r="Z51" s="27">
        <f t="shared" si="20"/>
        <v>156</v>
      </c>
      <c r="AA51" s="17">
        <f t="shared" si="21"/>
        <v>156</v>
      </c>
      <c r="AB51" s="24">
        <f t="shared" si="22"/>
        <v>1726</v>
      </c>
    </row>
    <row r="52" spans="1:28" ht="15" customHeight="1" x14ac:dyDescent="0.25">
      <c r="A52" s="28">
        <v>1221</v>
      </c>
      <c r="B52" s="28">
        <v>1500</v>
      </c>
      <c r="C52" s="25">
        <v>5.43</v>
      </c>
      <c r="D52" s="25">
        <v>273.68</v>
      </c>
      <c r="E52" s="25">
        <v>212.41</v>
      </c>
      <c r="F52" s="25">
        <v>0</v>
      </c>
      <c r="G52" s="25">
        <f t="shared" si="13"/>
        <v>66.25</v>
      </c>
      <c r="H52" s="25">
        <v>0</v>
      </c>
      <c r="I52" s="25">
        <f t="shared" si="14"/>
        <v>52.3</v>
      </c>
      <c r="J52" s="29">
        <f t="shared" si="23"/>
        <v>0</v>
      </c>
      <c r="K52" s="29">
        <f t="shared" si="24"/>
        <v>-1</v>
      </c>
      <c r="L52" s="29">
        <f t="shared" si="25"/>
        <v>0</v>
      </c>
      <c r="M52" s="29">
        <f t="shared" ca="1" si="15"/>
        <v>0</v>
      </c>
      <c r="N52" s="9"/>
      <c r="O52" s="9"/>
      <c r="P52" s="7"/>
      <c r="Q52" s="7"/>
      <c r="T52" s="20">
        <v>0</v>
      </c>
      <c r="U52" s="31">
        <f t="shared" si="16"/>
        <v>-1500</v>
      </c>
      <c r="V52" s="27">
        <f t="shared" si="17"/>
        <v>-1500</v>
      </c>
      <c r="W52" s="27"/>
      <c r="X52" s="27">
        <f t="shared" si="18"/>
        <v>1648.8669744020144</v>
      </c>
      <c r="Y52" s="27">
        <f t="shared" si="19"/>
        <v>148.86697440201442</v>
      </c>
      <c r="Z52" s="27">
        <f t="shared" si="20"/>
        <v>149</v>
      </c>
      <c r="AA52" s="17">
        <f t="shared" si="21"/>
        <v>149</v>
      </c>
      <c r="AB52" s="24">
        <f t="shared" si="22"/>
        <v>1649</v>
      </c>
    </row>
    <row r="53" spans="1:28" ht="15" customHeight="1" x14ac:dyDescent="0.25">
      <c r="A53" s="28">
        <v>1116</v>
      </c>
      <c r="B53" s="28">
        <v>1500</v>
      </c>
      <c r="C53" s="25">
        <v>4.96</v>
      </c>
      <c r="D53" s="25">
        <v>273.64</v>
      </c>
      <c r="E53" s="25">
        <v>212.41</v>
      </c>
      <c r="F53" s="25">
        <v>0</v>
      </c>
      <c r="G53" s="25">
        <f t="shared" si="13"/>
        <v>68.095238095238102</v>
      </c>
      <c r="H53" s="25">
        <v>0</v>
      </c>
      <c r="I53" s="25">
        <f t="shared" si="14"/>
        <v>49.80952380952381</v>
      </c>
      <c r="J53" s="29">
        <f t="shared" si="23"/>
        <v>1</v>
      </c>
      <c r="K53" s="29">
        <f t="shared" si="24"/>
        <v>1</v>
      </c>
      <c r="L53" s="29">
        <f t="shared" si="25"/>
        <v>0</v>
      </c>
      <c r="M53" s="29">
        <f t="shared" ca="1" si="15"/>
        <v>0</v>
      </c>
      <c r="N53" s="9"/>
      <c r="O53" s="9"/>
      <c r="P53" s="7"/>
      <c r="Q53" s="7"/>
      <c r="T53" s="20">
        <v>0</v>
      </c>
      <c r="U53" s="31">
        <f t="shared" si="16"/>
        <v>-1500</v>
      </c>
      <c r="V53" s="27">
        <f t="shared" si="17"/>
        <v>-1500</v>
      </c>
      <c r="W53" s="27"/>
      <c r="X53" s="27">
        <f t="shared" si="18"/>
        <v>1648.8669744020144</v>
      </c>
      <c r="Y53" s="27">
        <f t="shared" si="19"/>
        <v>148.86697440201442</v>
      </c>
      <c r="Z53" s="27">
        <f t="shared" si="20"/>
        <v>149</v>
      </c>
      <c r="AA53" s="17">
        <f t="shared" si="21"/>
        <v>149</v>
      </c>
      <c r="AB53" s="24">
        <f t="shared" si="22"/>
        <v>1649</v>
      </c>
    </row>
    <row r="54" spans="1:28" ht="15" customHeight="1" x14ac:dyDescent="0.25">
      <c r="A54" s="28">
        <v>1066</v>
      </c>
      <c r="B54" s="28">
        <v>1500</v>
      </c>
      <c r="C54" s="25">
        <v>4.74</v>
      </c>
      <c r="D54" s="25">
        <v>273.60000000000002</v>
      </c>
      <c r="E54" s="25">
        <v>212.41</v>
      </c>
      <c r="F54" s="25">
        <v>0</v>
      </c>
      <c r="G54" s="25">
        <f t="shared" si="13"/>
        <v>67.272727272727266</v>
      </c>
      <c r="H54" s="25">
        <v>0</v>
      </c>
      <c r="I54" s="25">
        <f t="shared" si="14"/>
        <v>47.545454545454547</v>
      </c>
      <c r="J54" s="29">
        <f t="shared" si="23"/>
        <v>1</v>
      </c>
      <c r="K54" s="29">
        <f t="shared" si="24"/>
        <v>1</v>
      </c>
      <c r="L54" s="29">
        <f t="shared" si="25"/>
        <v>0</v>
      </c>
      <c r="M54" s="29">
        <f t="shared" ca="1" si="15"/>
        <v>0</v>
      </c>
      <c r="N54" s="9"/>
      <c r="O54" s="9"/>
      <c r="P54" s="7"/>
      <c r="Q54" s="7"/>
      <c r="T54" s="20">
        <v>0</v>
      </c>
      <c r="U54" s="31">
        <f t="shared" si="16"/>
        <v>-1500</v>
      </c>
      <c r="V54" s="27">
        <f t="shared" si="17"/>
        <v>-1500</v>
      </c>
      <c r="W54" s="27"/>
      <c r="X54" s="27">
        <f t="shared" si="18"/>
        <v>1648.8669744020144</v>
      </c>
      <c r="Y54" s="27">
        <f t="shared" si="19"/>
        <v>148.86697440201442</v>
      </c>
      <c r="Z54" s="27">
        <f t="shared" si="20"/>
        <v>149</v>
      </c>
      <c r="AA54" s="17">
        <f t="shared" si="21"/>
        <v>149</v>
      </c>
      <c r="AB54" s="24">
        <f t="shared" si="22"/>
        <v>1649</v>
      </c>
    </row>
    <row r="55" spans="1:28" ht="15" customHeight="1" x14ac:dyDescent="0.25">
      <c r="A55" s="28">
        <v>1017</v>
      </c>
      <c r="B55" s="28">
        <v>1500</v>
      </c>
      <c r="C55" s="25">
        <v>4.5199999999999996</v>
      </c>
      <c r="D55" s="25">
        <v>273.55</v>
      </c>
      <c r="E55" s="25">
        <v>212.41</v>
      </c>
      <c r="F55" s="25">
        <v>0</v>
      </c>
      <c r="G55" s="25">
        <f t="shared" si="13"/>
        <v>66.478260869565219</v>
      </c>
      <c r="H55" s="25">
        <v>0</v>
      </c>
      <c r="I55" s="25">
        <f t="shared" si="14"/>
        <v>45.478260869565219</v>
      </c>
      <c r="J55" s="29">
        <f t="shared" si="23"/>
        <v>1</v>
      </c>
      <c r="K55" s="29">
        <f t="shared" si="24"/>
        <v>1</v>
      </c>
      <c r="L55" s="29">
        <f t="shared" si="25"/>
        <v>0</v>
      </c>
      <c r="M55" s="29">
        <f t="shared" ca="1" si="15"/>
        <v>1</v>
      </c>
      <c r="N55" s="9"/>
      <c r="O55" s="9"/>
      <c r="P55" s="7"/>
      <c r="Q55" s="7"/>
      <c r="T55" s="20">
        <v>0</v>
      </c>
      <c r="U55" s="31">
        <f t="shared" si="16"/>
        <v>-1500</v>
      </c>
      <c r="V55" s="27">
        <f t="shared" si="17"/>
        <v>-1500</v>
      </c>
      <c r="W55" s="27"/>
      <c r="X55" s="27">
        <f t="shared" si="18"/>
        <v>1648.8669744020144</v>
      </c>
      <c r="Y55" s="27">
        <f t="shared" si="19"/>
        <v>148.86697440201442</v>
      </c>
      <c r="Z55" s="27">
        <f t="shared" si="20"/>
        <v>149</v>
      </c>
      <c r="AA55" s="17">
        <f t="shared" si="21"/>
        <v>149</v>
      </c>
      <c r="AB55" s="24">
        <f t="shared" si="22"/>
        <v>1649</v>
      </c>
    </row>
    <row r="56" spans="1:28" ht="15" customHeight="1" x14ac:dyDescent="0.25">
      <c r="A56" s="28">
        <v>968</v>
      </c>
      <c r="B56" s="28">
        <v>1500</v>
      </c>
      <c r="C56" s="25">
        <v>0</v>
      </c>
      <c r="D56" s="25">
        <v>273.5</v>
      </c>
      <c r="E56" s="25">
        <v>212.41</v>
      </c>
      <c r="F56" s="25">
        <v>0</v>
      </c>
      <c r="G56" s="25">
        <f t="shared" si="13"/>
        <v>65.75</v>
      </c>
      <c r="H56" s="25">
        <v>0</v>
      </c>
      <c r="I56" s="25">
        <f t="shared" si="14"/>
        <v>43.583333333333336</v>
      </c>
      <c r="J56" s="29">
        <f t="shared" si="23"/>
        <v>1</v>
      </c>
      <c r="K56" s="29">
        <f t="shared" si="24"/>
        <v>1</v>
      </c>
      <c r="L56" s="29">
        <f t="shared" si="25"/>
        <v>0</v>
      </c>
      <c r="M56" s="29">
        <f t="shared" ca="1" si="15"/>
        <v>1</v>
      </c>
      <c r="N56" s="9"/>
      <c r="O56" s="9"/>
      <c r="P56" s="7"/>
      <c r="Q56" s="7"/>
      <c r="T56" s="20">
        <v>0</v>
      </c>
      <c r="U56" s="31">
        <f t="shared" si="16"/>
        <v>-1500</v>
      </c>
      <c r="V56" s="27">
        <f t="shared" si="17"/>
        <v>-1500</v>
      </c>
      <c r="W56" s="27"/>
      <c r="X56" s="27">
        <f t="shared" si="18"/>
        <v>1648.8669744020144</v>
      </c>
      <c r="Y56" s="27">
        <f t="shared" si="19"/>
        <v>148.86697440201442</v>
      </c>
      <c r="Z56" s="27">
        <f t="shared" si="20"/>
        <v>149</v>
      </c>
      <c r="AA56" s="17">
        <f t="shared" si="21"/>
        <v>149</v>
      </c>
      <c r="AB56" s="24">
        <f t="shared" si="22"/>
        <v>1649</v>
      </c>
    </row>
    <row r="57" spans="1:28" ht="15" customHeight="1" x14ac:dyDescent="0.25">
      <c r="A57" s="28">
        <v>892</v>
      </c>
      <c r="B57" s="28">
        <v>1430</v>
      </c>
      <c r="C57" s="25">
        <v>3.97</v>
      </c>
      <c r="D57" s="25">
        <v>273.44</v>
      </c>
      <c r="E57" s="25">
        <v>212.39</v>
      </c>
      <c r="F57" s="25">
        <v>0</v>
      </c>
      <c r="G57" s="25">
        <f t="shared" si="13"/>
        <v>66.16</v>
      </c>
      <c r="H57" s="25">
        <v>0</v>
      </c>
      <c r="I57" s="25">
        <f t="shared" si="14"/>
        <v>44.64</v>
      </c>
      <c r="J57" s="29">
        <f t="shared" si="23"/>
        <v>0</v>
      </c>
      <c r="K57" s="29">
        <f t="shared" si="24"/>
        <v>-1</v>
      </c>
      <c r="L57" s="29">
        <f t="shared" si="25"/>
        <v>0</v>
      </c>
      <c r="M57" s="29">
        <f t="shared" ca="1" si="15"/>
        <v>1</v>
      </c>
      <c r="N57" s="9"/>
      <c r="O57" s="9"/>
      <c r="P57" s="7"/>
      <c r="Q57" s="7"/>
      <c r="T57" s="20">
        <v>0</v>
      </c>
      <c r="U57" s="31">
        <f t="shared" si="16"/>
        <v>-1430</v>
      </c>
      <c r="V57" s="27">
        <f t="shared" si="17"/>
        <v>-1430</v>
      </c>
      <c r="W57" s="27"/>
      <c r="X57" s="27">
        <f t="shared" si="18"/>
        <v>1571.9198489299201</v>
      </c>
      <c r="Y57" s="27">
        <f t="shared" si="19"/>
        <v>141.91984892992014</v>
      </c>
      <c r="Z57" s="27">
        <f t="shared" si="20"/>
        <v>142</v>
      </c>
      <c r="AA57" s="17">
        <f t="shared" si="21"/>
        <v>142</v>
      </c>
      <c r="AB57" s="24">
        <f t="shared" si="22"/>
        <v>1572</v>
      </c>
    </row>
    <row r="58" spans="1:28" ht="15" customHeight="1" x14ac:dyDescent="0.25">
      <c r="A58" s="28">
        <v>818</v>
      </c>
      <c r="B58" s="28">
        <v>1430</v>
      </c>
      <c r="C58" s="25">
        <v>3.63</v>
      </c>
      <c r="D58" s="25">
        <v>273.38</v>
      </c>
      <c r="E58" s="25">
        <v>212.39</v>
      </c>
      <c r="F58" s="25">
        <v>0</v>
      </c>
      <c r="G58" s="25">
        <f t="shared" si="13"/>
        <v>66.461538461538467</v>
      </c>
      <c r="H58" s="25">
        <v>0</v>
      </c>
      <c r="I58" s="25">
        <f t="shared" si="14"/>
        <v>42.92307692307692</v>
      </c>
      <c r="J58" s="29">
        <f t="shared" si="23"/>
        <v>1</v>
      </c>
      <c r="K58" s="29">
        <f t="shared" si="24"/>
        <v>1</v>
      </c>
      <c r="L58" s="29">
        <f t="shared" si="25"/>
        <v>0</v>
      </c>
      <c r="M58" s="29">
        <f t="shared" ca="1" si="15"/>
        <v>0</v>
      </c>
      <c r="N58" s="9"/>
      <c r="O58" s="9"/>
      <c r="P58" s="7"/>
      <c r="Q58" s="7"/>
      <c r="T58" s="20">
        <v>0</v>
      </c>
      <c r="U58" s="31">
        <f t="shared" si="16"/>
        <v>-1430</v>
      </c>
      <c r="V58" s="27">
        <f t="shared" si="17"/>
        <v>-1430</v>
      </c>
      <c r="W58" s="27"/>
      <c r="X58" s="27">
        <f t="shared" si="18"/>
        <v>1571.9198489299201</v>
      </c>
      <c r="Y58" s="27">
        <f t="shared" si="19"/>
        <v>141.91984892992014</v>
      </c>
      <c r="Z58" s="27">
        <f t="shared" si="20"/>
        <v>142</v>
      </c>
      <c r="AA58" s="17">
        <f t="shared" si="21"/>
        <v>142</v>
      </c>
      <c r="AB58" s="24">
        <f t="shared" si="22"/>
        <v>1572</v>
      </c>
    </row>
    <row r="59" spans="1:28" ht="15" customHeight="1" x14ac:dyDescent="0.25">
      <c r="A59" s="28">
        <v>741</v>
      </c>
      <c r="B59" s="28">
        <v>1430</v>
      </c>
      <c r="C59" s="25">
        <v>3.29</v>
      </c>
      <c r="D59" s="25">
        <v>273.31</v>
      </c>
      <c r="E59" s="25">
        <v>212.39</v>
      </c>
      <c r="F59" s="25">
        <v>0</v>
      </c>
      <c r="G59" s="25">
        <f t="shared" si="13"/>
        <v>66.851851851851848</v>
      </c>
      <c r="H59" s="25">
        <v>0</v>
      </c>
      <c r="I59" s="25">
        <f t="shared" si="14"/>
        <v>41.333333333333336</v>
      </c>
      <c r="J59" s="29">
        <f t="shared" si="23"/>
        <v>1</v>
      </c>
      <c r="K59" s="29">
        <f t="shared" si="24"/>
        <v>1</v>
      </c>
      <c r="L59" s="29">
        <f t="shared" si="25"/>
        <v>0</v>
      </c>
      <c r="M59" s="29">
        <f t="shared" ca="1" si="15"/>
        <v>0</v>
      </c>
      <c r="N59" s="9"/>
      <c r="O59" s="9"/>
      <c r="P59" s="7"/>
      <c r="Q59" s="7"/>
      <c r="T59" s="20">
        <v>0</v>
      </c>
      <c r="U59" s="31">
        <f t="shared" si="16"/>
        <v>-1430</v>
      </c>
      <c r="V59" s="27">
        <f t="shared" si="17"/>
        <v>-1430</v>
      </c>
      <c r="W59" s="27"/>
      <c r="X59" s="27">
        <f t="shared" si="18"/>
        <v>1571.9198489299201</v>
      </c>
      <c r="Y59" s="27">
        <f t="shared" si="19"/>
        <v>141.91984892992014</v>
      </c>
      <c r="Z59" s="27">
        <f t="shared" si="20"/>
        <v>142</v>
      </c>
      <c r="AA59" s="17">
        <f t="shared" si="21"/>
        <v>142</v>
      </c>
      <c r="AB59" s="24">
        <f t="shared" si="22"/>
        <v>1572</v>
      </c>
    </row>
    <row r="60" spans="1:28" ht="15" customHeight="1" x14ac:dyDescent="0.25">
      <c r="A60" s="28">
        <v>741</v>
      </c>
      <c r="B60" s="28">
        <v>1430</v>
      </c>
      <c r="C60" s="25">
        <v>3.29</v>
      </c>
      <c r="D60" s="25">
        <v>273.24</v>
      </c>
      <c r="E60" s="25">
        <v>212.39</v>
      </c>
      <c r="F60" s="25">
        <v>0</v>
      </c>
      <c r="G60" s="25">
        <f t="shared" si="13"/>
        <v>64.464285714285708</v>
      </c>
      <c r="H60" s="25">
        <v>0</v>
      </c>
      <c r="I60" s="25">
        <f t="shared" si="14"/>
        <v>39.857142857142854</v>
      </c>
      <c r="J60" s="29">
        <f t="shared" si="23"/>
        <v>1</v>
      </c>
      <c r="K60" s="29">
        <f t="shared" si="24"/>
        <v>1</v>
      </c>
      <c r="L60" s="29">
        <f t="shared" si="25"/>
        <v>0</v>
      </c>
      <c r="M60" s="29">
        <f t="shared" ca="1" si="15"/>
        <v>1</v>
      </c>
      <c r="N60" s="9"/>
      <c r="O60" s="9"/>
      <c r="P60" s="7"/>
      <c r="Q60" s="7"/>
      <c r="T60" s="20">
        <v>0</v>
      </c>
      <c r="U60" s="31">
        <f t="shared" si="16"/>
        <v>-1430</v>
      </c>
      <c r="V60" s="27">
        <f t="shared" si="17"/>
        <v>-1430</v>
      </c>
      <c r="W60" s="27"/>
      <c r="X60" s="27">
        <f t="shared" si="18"/>
        <v>1571.9198489299201</v>
      </c>
      <c r="Y60" s="27">
        <f t="shared" si="19"/>
        <v>141.91984892992014</v>
      </c>
      <c r="Z60" s="27">
        <f t="shared" si="20"/>
        <v>142</v>
      </c>
      <c r="AA60" s="17">
        <f t="shared" si="21"/>
        <v>142</v>
      </c>
      <c r="AB60" s="24">
        <f t="shared" si="22"/>
        <v>1572</v>
      </c>
    </row>
    <row r="61" spans="1:28" ht="15" customHeight="1" x14ac:dyDescent="0.25">
      <c r="A61" s="28">
        <v>741</v>
      </c>
      <c r="B61" s="28">
        <v>1430</v>
      </c>
      <c r="C61" s="25">
        <v>3.29</v>
      </c>
      <c r="D61" s="25">
        <v>273.16000000000003</v>
      </c>
      <c r="E61" s="25">
        <v>212.39</v>
      </c>
      <c r="F61" s="25">
        <v>0</v>
      </c>
      <c r="G61" s="25">
        <f t="shared" si="13"/>
        <v>62.241379310344826</v>
      </c>
      <c r="H61" s="25">
        <v>0</v>
      </c>
      <c r="I61" s="25">
        <f t="shared" si="14"/>
        <v>38.482758620689658</v>
      </c>
      <c r="J61" s="29">
        <f t="shared" si="23"/>
        <v>1</v>
      </c>
      <c r="K61" s="29">
        <f t="shared" si="24"/>
        <v>1</v>
      </c>
      <c r="L61" s="29">
        <f t="shared" si="25"/>
        <v>0</v>
      </c>
      <c r="M61" s="29">
        <f t="shared" ca="1" si="15"/>
        <v>0</v>
      </c>
      <c r="N61" s="9"/>
      <c r="O61" s="9"/>
      <c r="P61" s="7"/>
      <c r="Q61" s="7"/>
      <c r="T61" s="20">
        <v>0</v>
      </c>
      <c r="U61" s="31">
        <f t="shared" si="16"/>
        <v>-1430</v>
      </c>
      <c r="V61" s="27">
        <f t="shared" si="17"/>
        <v>-1430</v>
      </c>
      <c r="W61" s="27"/>
      <c r="X61" s="27">
        <f t="shared" si="18"/>
        <v>1571.9198489299201</v>
      </c>
      <c r="Y61" s="27">
        <f t="shared" si="19"/>
        <v>141.91984892992014</v>
      </c>
      <c r="Z61" s="27">
        <f t="shared" si="20"/>
        <v>142</v>
      </c>
      <c r="AA61" s="17">
        <f t="shared" si="21"/>
        <v>142</v>
      </c>
      <c r="AB61" s="24">
        <f t="shared" si="22"/>
        <v>1572</v>
      </c>
    </row>
    <row r="62" spans="1:28" ht="15" customHeight="1" x14ac:dyDescent="0.25">
      <c r="A62" s="28">
        <v>741</v>
      </c>
      <c r="B62" s="28">
        <v>1360</v>
      </c>
      <c r="C62" s="25">
        <v>3.29</v>
      </c>
      <c r="D62" s="25">
        <v>273.10000000000002</v>
      </c>
      <c r="E62" s="25">
        <v>212.37</v>
      </c>
      <c r="F62" s="25">
        <v>0</v>
      </c>
      <c r="G62" s="25">
        <f t="shared" si="13"/>
        <v>60.166666666666664</v>
      </c>
      <c r="H62" s="25">
        <v>0</v>
      </c>
      <c r="I62" s="25">
        <f t="shared" si="14"/>
        <v>39.533333333333331</v>
      </c>
      <c r="J62" s="29">
        <f t="shared" si="23"/>
        <v>0</v>
      </c>
      <c r="K62" s="29">
        <f t="shared" si="24"/>
        <v>-1</v>
      </c>
      <c r="L62" s="29">
        <f t="shared" si="25"/>
        <v>0</v>
      </c>
      <c r="M62" s="29">
        <f t="shared" ca="1" si="15"/>
        <v>0</v>
      </c>
      <c r="N62" s="9"/>
      <c r="O62" s="9"/>
      <c r="P62" s="7"/>
      <c r="Q62" s="7"/>
      <c r="T62" s="20">
        <v>0</v>
      </c>
      <c r="U62" s="31">
        <f t="shared" si="16"/>
        <v>-1360</v>
      </c>
      <c r="V62" s="27">
        <f t="shared" si="17"/>
        <v>-1360</v>
      </c>
      <c r="W62" s="27"/>
      <c r="X62" s="27">
        <f t="shared" si="18"/>
        <v>1494.9727234578263</v>
      </c>
      <c r="Y62" s="27">
        <f t="shared" si="19"/>
        <v>134.97272345782631</v>
      </c>
      <c r="Z62" s="27">
        <f t="shared" si="20"/>
        <v>135</v>
      </c>
      <c r="AA62" s="17">
        <f t="shared" si="21"/>
        <v>135</v>
      </c>
      <c r="AB62" s="24">
        <f t="shared" si="22"/>
        <v>1495</v>
      </c>
    </row>
    <row r="63" spans="1:28" ht="15" customHeight="1" x14ac:dyDescent="0.25">
      <c r="A63" s="28">
        <v>1010</v>
      </c>
      <c r="B63" s="28">
        <v>1360</v>
      </c>
      <c r="C63" s="25">
        <v>4.49</v>
      </c>
      <c r="D63" s="25">
        <v>273.06</v>
      </c>
      <c r="E63" s="25">
        <v>212.37</v>
      </c>
      <c r="F63" s="25">
        <v>0</v>
      </c>
      <c r="G63" s="25">
        <f t="shared" si="13"/>
        <v>49.548387096774192</v>
      </c>
      <c r="H63" s="25">
        <v>0</v>
      </c>
      <c r="I63" s="25">
        <f t="shared" si="14"/>
        <v>38.258064516129032</v>
      </c>
      <c r="J63" s="29">
        <f t="shared" si="23"/>
        <v>1</v>
      </c>
      <c r="K63" s="29">
        <f t="shared" si="24"/>
        <v>1</v>
      </c>
      <c r="L63" s="29">
        <f t="shared" si="25"/>
        <v>0</v>
      </c>
      <c r="M63" s="29">
        <f t="shared" ca="1" si="15"/>
        <v>0</v>
      </c>
      <c r="N63" s="9"/>
      <c r="O63" s="9"/>
      <c r="P63" s="7"/>
      <c r="Q63" s="7"/>
      <c r="T63" s="20">
        <v>0</v>
      </c>
      <c r="U63" s="31">
        <f t="shared" si="16"/>
        <v>-1360</v>
      </c>
      <c r="V63" s="27">
        <f t="shared" si="17"/>
        <v>-1360</v>
      </c>
      <c r="W63" s="27"/>
      <c r="X63" s="27">
        <f t="shared" si="18"/>
        <v>1494.9727234578263</v>
      </c>
      <c r="Y63" s="27">
        <f t="shared" si="19"/>
        <v>134.97272345782631</v>
      </c>
      <c r="Z63" s="27">
        <f t="shared" si="20"/>
        <v>135</v>
      </c>
      <c r="AA63" s="17">
        <f t="shared" si="21"/>
        <v>135</v>
      </c>
      <c r="AB63" s="24">
        <f t="shared" si="22"/>
        <v>1495</v>
      </c>
    </row>
    <row r="64" spans="1:28" ht="15" customHeight="1" x14ac:dyDescent="0.25">
      <c r="A64" s="28">
        <v>1278</v>
      </c>
      <c r="B64" s="28">
        <v>1360</v>
      </c>
      <c r="C64" s="25">
        <v>5.68</v>
      </c>
      <c r="D64" s="25">
        <v>273.06</v>
      </c>
      <c r="E64" s="25">
        <v>212.37</v>
      </c>
      <c r="F64" s="25">
        <v>0</v>
      </c>
      <c r="G64" s="25">
        <f t="shared" si="13"/>
        <v>39.625</v>
      </c>
      <c r="H64" s="25">
        <v>0</v>
      </c>
      <c r="I64" s="25">
        <f t="shared" si="14"/>
        <v>37.0625</v>
      </c>
      <c r="J64" s="29">
        <f t="shared" si="23"/>
        <v>1</v>
      </c>
      <c r="K64" s="29">
        <f t="shared" si="24"/>
        <v>1</v>
      </c>
      <c r="L64" s="29">
        <f t="shared" si="25"/>
        <v>0</v>
      </c>
      <c r="M64" s="29">
        <f t="shared" ca="1" si="15"/>
        <v>0</v>
      </c>
      <c r="N64" s="9"/>
      <c r="O64" s="9"/>
      <c r="P64" s="7"/>
      <c r="Q64" s="7"/>
      <c r="T64" s="20">
        <v>0</v>
      </c>
      <c r="U64" s="31">
        <f t="shared" si="16"/>
        <v>-1360</v>
      </c>
      <c r="V64" s="27">
        <f t="shared" si="17"/>
        <v>-1360</v>
      </c>
      <c r="W64" s="27"/>
      <c r="X64" s="27">
        <f t="shared" si="18"/>
        <v>1494.9727234578263</v>
      </c>
      <c r="Y64" s="27">
        <f t="shared" si="19"/>
        <v>134.97272345782631</v>
      </c>
      <c r="Z64" s="27">
        <f t="shared" si="20"/>
        <v>135</v>
      </c>
      <c r="AA64" s="17">
        <f t="shared" si="21"/>
        <v>135</v>
      </c>
      <c r="AB64" s="24">
        <f t="shared" si="22"/>
        <v>1495</v>
      </c>
    </row>
    <row r="65" spans="1:28" ht="15" customHeight="1" x14ac:dyDescent="0.25">
      <c r="A65" s="28">
        <v>1546</v>
      </c>
      <c r="B65" s="28">
        <v>1360</v>
      </c>
      <c r="C65" s="25">
        <v>6.87</v>
      </c>
      <c r="D65" s="25">
        <v>273.08</v>
      </c>
      <c r="E65" s="25">
        <v>212.37</v>
      </c>
      <c r="F65" s="25">
        <v>0</v>
      </c>
      <c r="G65" s="25">
        <f t="shared" ref="G65:G96" si="26">($A$32-A65)/(ROW(A65)-ROW($A$32))</f>
        <v>30.303030303030305</v>
      </c>
      <c r="H65" s="25">
        <v>0</v>
      </c>
      <c r="I65" s="25">
        <f t="shared" ref="I65:I96" si="27">($A$32-B65)/(ROW(B65)-ROW($A$32))</f>
        <v>35.939393939393938</v>
      </c>
      <c r="J65" s="29">
        <f t="shared" si="23"/>
        <v>1</v>
      </c>
      <c r="K65" s="29">
        <f t="shared" si="24"/>
        <v>1</v>
      </c>
      <c r="L65" s="29">
        <f t="shared" si="25"/>
        <v>0</v>
      </c>
      <c r="M65" s="29">
        <f t="shared" ca="1" si="15"/>
        <v>1</v>
      </c>
      <c r="N65" s="9"/>
      <c r="O65" s="9"/>
      <c r="P65" s="7"/>
      <c r="Q65" s="7"/>
      <c r="T65" s="20">
        <v>0</v>
      </c>
      <c r="U65" s="31">
        <f t="shared" si="16"/>
        <v>-1360</v>
      </c>
      <c r="V65" s="27">
        <f t="shared" si="17"/>
        <v>-1360</v>
      </c>
      <c r="W65" s="27"/>
      <c r="X65" s="27">
        <f t="shared" si="18"/>
        <v>1494.9727234578263</v>
      </c>
      <c r="Y65" s="27">
        <f t="shared" si="19"/>
        <v>134.97272345782631</v>
      </c>
      <c r="Z65" s="27">
        <f t="shared" si="20"/>
        <v>135</v>
      </c>
      <c r="AA65" s="17">
        <f t="shared" si="21"/>
        <v>135</v>
      </c>
      <c r="AB65" s="24">
        <f t="shared" si="22"/>
        <v>1495</v>
      </c>
    </row>
    <row r="66" spans="1:28" ht="15" customHeight="1" x14ac:dyDescent="0.25">
      <c r="A66" s="28">
        <v>1650</v>
      </c>
      <c r="B66" s="28">
        <v>1360</v>
      </c>
      <c r="C66" s="25">
        <v>7.33</v>
      </c>
      <c r="D66" s="25">
        <v>273.11</v>
      </c>
      <c r="E66" s="25">
        <v>212.37</v>
      </c>
      <c r="F66" s="25">
        <v>0</v>
      </c>
      <c r="G66" s="25">
        <f t="shared" si="26"/>
        <v>26.352941176470587</v>
      </c>
      <c r="H66" s="25">
        <v>0</v>
      </c>
      <c r="I66" s="25">
        <f t="shared" si="27"/>
        <v>34.882352941176471</v>
      </c>
      <c r="J66" s="29">
        <f t="shared" si="23"/>
        <v>1</v>
      </c>
      <c r="K66" s="29">
        <f t="shared" si="24"/>
        <v>1</v>
      </c>
      <c r="L66" s="29">
        <f t="shared" si="25"/>
        <v>0</v>
      </c>
      <c r="M66" s="29">
        <f t="shared" ref="M66:M97" ca="1" si="28">IF(RAND()&lt;0.5,0,1)</f>
        <v>0</v>
      </c>
      <c r="N66" s="9"/>
      <c r="O66" s="9"/>
      <c r="P66" s="7"/>
      <c r="Q66" s="7"/>
      <c r="T66" s="20">
        <v>0</v>
      </c>
      <c r="U66" s="31">
        <f t="shared" ref="U66:U97" si="29">T66-B66</f>
        <v>-1360</v>
      </c>
      <c r="V66" s="27">
        <f t="shared" ref="V66:V97" si="30">ROUND(U66,0)</f>
        <v>-1360</v>
      </c>
      <c r="W66" s="27"/>
      <c r="X66" s="27">
        <f t="shared" ref="X66:X97" si="31">B66/$W$2*$W$3</f>
        <v>1494.9727234578263</v>
      </c>
      <c r="Y66" s="27">
        <f t="shared" ref="Y66:Y97" si="32">X66-B66</f>
        <v>134.97272345782631</v>
      </c>
      <c r="Z66" s="27">
        <f t="shared" ref="Z66:Z97" si="33">ROUND(Y66,0)</f>
        <v>135</v>
      </c>
      <c r="AA66" s="17">
        <f t="shared" ref="AA66:AA97" si="34">IF(V66&gt;=0,V66,Z66)</f>
        <v>135</v>
      </c>
      <c r="AB66" s="24">
        <f t="shared" ref="AB66:AB97" si="35">B66+AA66</f>
        <v>1495</v>
      </c>
    </row>
    <row r="67" spans="1:28" ht="15" customHeight="1" x14ac:dyDescent="0.25">
      <c r="A67" s="28">
        <v>1754</v>
      </c>
      <c r="B67" s="28">
        <v>1290</v>
      </c>
      <c r="C67" s="25">
        <v>7.79</v>
      </c>
      <c r="D67" s="25">
        <v>273.14999999999998</v>
      </c>
      <c r="E67" s="25">
        <v>212.35</v>
      </c>
      <c r="F67" s="25">
        <v>0</v>
      </c>
      <c r="G67" s="25">
        <f t="shared" si="26"/>
        <v>22.62857142857143</v>
      </c>
      <c r="H67" s="25">
        <v>0</v>
      </c>
      <c r="I67" s="25">
        <f t="shared" si="27"/>
        <v>35.885714285714286</v>
      </c>
      <c r="J67" s="29">
        <f t="shared" ref="J67:J98" si="36">IF(ABS(B67-B66)&lt;=50,1,0)</f>
        <v>0</v>
      </c>
      <c r="K67" s="29">
        <f t="shared" ref="K67:K98" si="37">IF(ABS((B67-B66))&lt;=50,1,IF((B67-B66)*(1)&gt;=0,1,-1))</f>
        <v>-1</v>
      </c>
      <c r="L67" s="29">
        <f t="shared" si="25"/>
        <v>0</v>
      </c>
      <c r="M67" s="29">
        <f t="shared" ca="1" si="28"/>
        <v>0</v>
      </c>
      <c r="N67" s="9"/>
      <c r="O67" s="9"/>
      <c r="P67" s="7"/>
      <c r="Q67" s="7"/>
      <c r="T67" s="20">
        <v>0</v>
      </c>
      <c r="U67" s="31">
        <f t="shared" si="29"/>
        <v>-1290</v>
      </c>
      <c r="V67" s="27">
        <f t="shared" si="30"/>
        <v>-1290</v>
      </c>
      <c r="W67" s="27"/>
      <c r="X67" s="27">
        <f t="shared" si="31"/>
        <v>1418.0255979857322</v>
      </c>
      <c r="Y67" s="27">
        <f t="shared" si="32"/>
        <v>128.02559798573225</v>
      </c>
      <c r="Z67" s="27">
        <f t="shared" si="33"/>
        <v>128</v>
      </c>
      <c r="AA67" s="17">
        <f t="shared" si="34"/>
        <v>128</v>
      </c>
      <c r="AB67" s="24">
        <f t="shared" si="35"/>
        <v>1418</v>
      </c>
    </row>
    <row r="68" spans="1:28" ht="15" customHeight="1" x14ac:dyDescent="0.25">
      <c r="A68" s="28">
        <v>1856</v>
      </c>
      <c r="B68" s="28">
        <v>1290</v>
      </c>
      <c r="C68" s="25">
        <v>8.25</v>
      </c>
      <c r="D68" s="25">
        <v>273.20999999999998</v>
      </c>
      <c r="E68" s="25">
        <v>212.35</v>
      </c>
      <c r="F68" s="25">
        <v>0</v>
      </c>
      <c r="G68" s="25">
        <f t="shared" si="26"/>
        <v>19.166666666666668</v>
      </c>
      <c r="H68" s="25">
        <v>0</v>
      </c>
      <c r="I68" s="25">
        <f t="shared" si="27"/>
        <v>34.888888888888886</v>
      </c>
      <c r="J68" s="29">
        <f t="shared" si="36"/>
        <v>1</v>
      </c>
      <c r="K68" s="29">
        <f t="shared" si="37"/>
        <v>1</v>
      </c>
      <c r="L68" s="29">
        <f t="shared" si="25"/>
        <v>0</v>
      </c>
      <c r="M68" s="29">
        <f t="shared" ca="1" si="28"/>
        <v>1</v>
      </c>
      <c r="N68" s="9"/>
      <c r="O68" s="9"/>
      <c r="P68" s="7"/>
      <c r="Q68" s="7"/>
      <c r="T68" s="20">
        <v>0</v>
      </c>
      <c r="U68" s="31">
        <f t="shared" si="29"/>
        <v>-1290</v>
      </c>
      <c r="V68" s="27">
        <f t="shared" si="30"/>
        <v>-1290</v>
      </c>
      <c r="W68" s="27"/>
      <c r="X68" s="27">
        <f t="shared" si="31"/>
        <v>1418.0255979857322</v>
      </c>
      <c r="Y68" s="27">
        <f t="shared" si="32"/>
        <v>128.02559798573225</v>
      </c>
      <c r="Z68" s="27">
        <f t="shared" si="33"/>
        <v>128</v>
      </c>
      <c r="AA68" s="17">
        <f t="shared" si="34"/>
        <v>128</v>
      </c>
      <c r="AB68" s="24">
        <f t="shared" si="35"/>
        <v>1418</v>
      </c>
    </row>
    <row r="69" spans="1:28" ht="15" customHeight="1" x14ac:dyDescent="0.25">
      <c r="A69" s="28">
        <v>1755</v>
      </c>
      <c r="B69" s="28">
        <v>1290</v>
      </c>
      <c r="C69" s="25">
        <v>7.8</v>
      </c>
      <c r="D69" s="25">
        <v>273.26</v>
      </c>
      <c r="E69" s="25">
        <v>212.35</v>
      </c>
      <c r="F69" s="25">
        <v>0</v>
      </c>
      <c r="G69" s="25">
        <f t="shared" si="26"/>
        <v>21.378378378378379</v>
      </c>
      <c r="H69" s="25">
        <v>0</v>
      </c>
      <c r="I69" s="25">
        <f t="shared" si="27"/>
        <v>33.945945945945944</v>
      </c>
      <c r="J69" s="29">
        <f t="shared" si="36"/>
        <v>1</v>
      </c>
      <c r="K69" s="29">
        <f t="shared" si="37"/>
        <v>1</v>
      </c>
      <c r="L69" s="29">
        <f t="shared" si="25"/>
        <v>0</v>
      </c>
      <c r="M69" s="29">
        <f t="shared" ca="1" si="28"/>
        <v>1</v>
      </c>
      <c r="N69" s="9"/>
      <c r="O69" s="9"/>
      <c r="P69" s="7"/>
      <c r="Q69" s="7"/>
      <c r="T69" s="20">
        <v>0</v>
      </c>
      <c r="U69" s="31">
        <f t="shared" si="29"/>
        <v>-1290</v>
      </c>
      <c r="V69" s="27">
        <f t="shared" si="30"/>
        <v>-1290</v>
      </c>
      <c r="W69" s="27"/>
      <c r="X69" s="27">
        <f t="shared" si="31"/>
        <v>1418.0255979857322</v>
      </c>
      <c r="Y69" s="27">
        <f t="shared" si="32"/>
        <v>128.02559798573225</v>
      </c>
      <c r="Z69" s="27">
        <f t="shared" si="33"/>
        <v>128</v>
      </c>
      <c r="AA69" s="17">
        <f t="shared" si="34"/>
        <v>128</v>
      </c>
      <c r="AB69" s="24">
        <f t="shared" si="35"/>
        <v>1418</v>
      </c>
    </row>
    <row r="70" spans="1:28" ht="15" customHeight="1" x14ac:dyDescent="0.25">
      <c r="A70" s="28">
        <v>1654</v>
      </c>
      <c r="B70" s="28">
        <v>1290</v>
      </c>
      <c r="C70" s="25">
        <v>7.35</v>
      </c>
      <c r="D70" s="25">
        <v>273.3</v>
      </c>
      <c r="E70" s="25">
        <v>212.35</v>
      </c>
      <c r="F70" s="25">
        <v>0</v>
      </c>
      <c r="G70" s="25">
        <f t="shared" si="26"/>
        <v>23.473684210526315</v>
      </c>
      <c r="H70" s="25">
        <v>0</v>
      </c>
      <c r="I70" s="25">
        <f t="shared" si="27"/>
        <v>33.05263157894737</v>
      </c>
      <c r="J70" s="29">
        <f t="shared" si="36"/>
        <v>1</v>
      </c>
      <c r="K70" s="29">
        <f t="shared" si="37"/>
        <v>1</v>
      </c>
      <c r="L70" s="29">
        <f t="shared" si="25"/>
        <v>0</v>
      </c>
      <c r="M70" s="29">
        <f t="shared" ca="1" si="28"/>
        <v>0</v>
      </c>
      <c r="N70" s="9"/>
      <c r="O70" s="9"/>
      <c r="P70" s="7"/>
      <c r="Q70" s="7"/>
      <c r="T70" s="20">
        <v>0</v>
      </c>
      <c r="U70" s="31">
        <f t="shared" si="29"/>
        <v>-1290</v>
      </c>
      <c r="V70" s="27">
        <f t="shared" si="30"/>
        <v>-1290</v>
      </c>
      <c r="W70" s="27"/>
      <c r="X70" s="27">
        <f t="shared" si="31"/>
        <v>1418.0255979857322</v>
      </c>
      <c r="Y70" s="27">
        <f t="shared" si="32"/>
        <v>128.02559798573225</v>
      </c>
      <c r="Z70" s="27">
        <f t="shared" si="33"/>
        <v>128</v>
      </c>
      <c r="AA70" s="17">
        <f t="shared" si="34"/>
        <v>128</v>
      </c>
      <c r="AB70" s="24">
        <f t="shared" si="35"/>
        <v>1418</v>
      </c>
    </row>
    <row r="71" spans="1:28" ht="15" customHeight="1" x14ac:dyDescent="0.25">
      <c r="A71" s="28">
        <v>1554</v>
      </c>
      <c r="B71" s="28">
        <v>1290</v>
      </c>
      <c r="C71" s="25">
        <v>6.91</v>
      </c>
      <c r="D71" s="25">
        <v>273.32</v>
      </c>
      <c r="E71" s="25">
        <v>212.35</v>
      </c>
      <c r="F71" s="25">
        <v>0</v>
      </c>
      <c r="G71" s="25">
        <f t="shared" si="26"/>
        <v>25.435897435897434</v>
      </c>
      <c r="H71" s="25">
        <v>0</v>
      </c>
      <c r="I71" s="25">
        <f t="shared" si="27"/>
        <v>32.205128205128204</v>
      </c>
      <c r="J71" s="29">
        <f t="shared" si="36"/>
        <v>1</v>
      </c>
      <c r="K71" s="29">
        <f t="shared" si="37"/>
        <v>1</v>
      </c>
      <c r="L71" s="29">
        <f t="shared" ref="L71:L102" si="38">IF(OR(COUNTIF(K67:K71,1)=5,COUNTIF(K67:K71,-1)=5),1,0)</f>
        <v>0</v>
      </c>
      <c r="M71" s="29">
        <f t="shared" ca="1" si="28"/>
        <v>1</v>
      </c>
      <c r="N71" s="9"/>
      <c r="O71" s="9"/>
      <c r="P71" s="7"/>
      <c r="Q71" s="7"/>
      <c r="T71" s="20">
        <v>0</v>
      </c>
      <c r="U71" s="31">
        <f t="shared" si="29"/>
        <v>-1290</v>
      </c>
      <c r="V71" s="27">
        <f t="shared" si="30"/>
        <v>-1290</v>
      </c>
      <c r="W71" s="27"/>
      <c r="X71" s="27">
        <f t="shared" si="31"/>
        <v>1418.0255979857322</v>
      </c>
      <c r="Y71" s="27">
        <f t="shared" si="32"/>
        <v>128.02559798573225</v>
      </c>
      <c r="Z71" s="27">
        <f t="shared" si="33"/>
        <v>128</v>
      </c>
      <c r="AA71" s="17">
        <f t="shared" si="34"/>
        <v>128</v>
      </c>
      <c r="AB71" s="24">
        <f t="shared" si="35"/>
        <v>1418</v>
      </c>
    </row>
    <row r="72" spans="1:28" ht="15" customHeight="1" x14ac:dyDescent="0.25">
      <c r="A72" s="28">
        <v>1538</v>
      </c>
      <c r="B72" s="28">
        <v>1220</v>
      </c>
      <c r="C72" s="25">
        <v>6.83</v>
      </c>
      <c r="D72" s="25">
        <v>273.36</v>
      </c>
      <c r="E72" s="25">
        <v>212.33</v>
      </c>
      <c r="F72" s="25">
        <v>0</v>
      </c>
      <c r="G72" s="25">
        <f t="shared" si="26"/>
        <v>25.2</v>
      </c>
      <c r="H72" s="25">
        <v>0</v>
      </c>
      <c r="I72" s="25">
        <f t="shared" si="27"/>
        <v>33.15</v>
      </c>
      <c r="J72" s="29">
        <f t="shared" si="36"/>
        <v>0</v>
      </c>
      <c r="K72" s="29">
        <f t="shared" si="37"/>
        <v>-1</v>
      </c>
      <c r="L72" s="29">
        <f t="shared" si="38"/>
        <v>0</v>
      </c>
      <c r="M72" s="29">
        <f t="shared" ca="1" si="28"/>
        <v>1</v>
      </c>
      <c r="N72" s="9"/>
      <c r="O72" s="9"/>
      <c r="P72" s="7"/>
      <c r="Q72" s="7"/>
      <c r="T72" s="20">
        <v>0</v>
      </c>
      <c r="U72" s="31">
        <f t="shared" si="29"/>
        <v>-1220</v>
      </c>
      <c r="V72" s="27">
        <f t="shared" si="30"/>
        <v>-1220</v>
      </c>
      <c r="W72" s="27"/>
      <c r="X72" s="27">
        <f t="shared" si="31"/>
        <v>1341.0784725136382</v>
      </c>
      <c r="Y72" s="27">
        <f t="shared" si="32"/>
        <v>121.07847251363819</v>
      </c>
      <c r="Z72" s="27">
        <f t="shared" si="33"/>
        <v>121</v>
      </c>
      <c r="AA72" s="17">
        <f t="shared" si="34"/>
        <v>121</v>
      </c>
      <c r="AB72" s="24">
        <f t="shared" si="35"/>
        <v>1341</v>
      </c>
    </row>
    <row r="73" spans="1:28" ht="15" customHeight="1" x14ac:dyDescent="0.25">
      <c r="A73" s="28">
        <v>1521</v>
      </c>
      <c r="B73" s="28">
        <v>1220</v>
      </c>
      <c r="C73" s="25">
        <v>6.76</v>
      </c>
      <c r="D73" s="25">
        <v>273.39</v>
      </c>
      <c r="E73" s="25">
        <v>212.33</v>
      </c>
      <c r="F73" s="25">
        <v>0</v>
      </c>
      <c r="G73" s="25">
        <f t="shared" si="26"/>
        <v>25</v>
      </c>
      <c r="H73" s="25">
        <v>0</v>
      </c>
      <c r="I73" s="25">
        <f t="shared" si="27"/>
        <v>32.341463414634148</v>
      </c>
      <c r="J73" s="29">
        <f t="shared" si="36"/>
        <v>1</v>
      </c>
      <c r="K73" s="29">
        <f t="shared" si="37"/>
        <v>1</v>
      </c>
      <c r="L73" s="29">
        <f t="shared" si="38"/>
        <v>0</v>
      </c>
      <c r="M73" s="29">
        <f t="shared" ca="1" si="28"/>
        <v>0</v>
      </c>
      <c r="N73" s="9"/>
      <c r="O73" s="9"/>
      <c r="P73" s="7"/>
      <c r="Q73" s="7"/>
      <c r="T73" s="20">
        <v>0</v>
      </c>
      <c r="U73" s="31">
        <f t="shared" si="29"/>
        <v>-1220</v>
      </c>
      <c r="V73" s="27">
        <f t="shared" si="30"/>
        <v>-1220</v>
      </c>
      <c r="W73" s="27"/>
      <c r="X73" s="27">
        <f t="shared" si="31"/>
        <v>1341.0784725136382</v>
      </c>
      <c r="Y73" s="27">
        <f t="shared" si="32"/>
        <v>121.07847251363819</v>
      </c>
      <c r="Z73" s="27">
        <f t="shared" si="33"/>
        <v>121</v>
      </c>
      <c r="AA73" s="17">
        <f t="shared" si="34"/>
        <v>121</v>
      </c>
      <c r="AB73" s="24">
        <f t="shared" si="35"/>
        <v>1341</v>
      </c>
    </row>
    <row r="74" spans="1:28" ht="15" customHeight="1" x14ac:dyDescent="0.25">
      <c r="A74" s="28">
        <v>1506</v>
      </c>
      <c r="B74" s="28">
        <v>1220</v>
      </c>
      <c r="C74" s="25">
        <v>6.69</v>
      </c>
      <c r="D74" s="25">
        <v>273.42</v>
      </c>
      <c r="E74" s="25">
        <v>212.33</v>
      </c>
      <c r="F74" s="25">
        <v>0</v>
      </c>
      <c r="G74" s="25">
        <f t="shared" si="26"/>
        <v>24.761904761904763</v>
      </c>
      <c r="H74" s="25">
        <v>0</v>
      </c>
      <c r="I74" s="25">
        <f t="shared" si="27"/>
        <v>31.571428571428573</v>
      </c>
      <c r="J74" s="29">
        <f t="shared" si="36"/>
        <v>1</v>
      </c>
      <c r="K74" s="29">
        <f t="shared" si="37"/>
        <v>1</v>
      </c>
      <c r="L74" s="29">
        <f t="shared" si="38"/>
        <v>0</v>
      </c>
      <c r="M74" s="29">
        <f t="shared" ca="1" si="28"/>
        <v>0</v>
      </c>
      <c r="N74" s="9"/>
      <c r="O74" s="9"/>
      <c r="P74" s="7"/>
      <c r="Q74" s="7"/>
      <c r="T74" s="20">
        <v>0</v>
      </c>
      <c r="U74" s="31">
        <f t="shared" si="29"/>
        <v>-1220</v>
      </c>
      <c r="V74" s="27">
        <f t="shared" si="30"/>
        <v>-1220</v>
      </c>
      <c r="W74" s="27"/>
      <c r="X74" s="27">
        <f t="shared" si="31"/>
        <v>1341.0784725136382</v>
      </c>
      <c r="Y74" s="27">
        <f t="shared" si="32"/>
        <v>121.07847251363819</v>
      </c>
      <c r="Z74" s="27">
        <f t="shared" si="33"/>
        <v>121</v>
      </c>
      <c r="AA74" s="17">
        <f t="shared" si="34"/>
        <v>121</v>
      </c>
      <c r="AB74" s="24">
        <f t="shared" si="35"/>
        <v>1341</v>
      </c>
    </row>
    <row r="75" spans="1:28" ht="15" customHeight="1" x14ac:dyDescent="0.25">
      <c r="A75" s="28">
        <v>1506</v>
      </c>
      <c r="B75" s="28">
        <v>1220</v>
      </c>
      <c r="C75" s="25">
        <v>6.69</v>
      </c>
      <c r="D75" s="25">
        <v>273.45</v>
      </c>
      <c r="E75" s="25">
        <v>212.33</v>
      </c>
      <c r="F75" s="25">
        <v>0</v>
      </c>
      <c r="G75" s="25">
        <f t="shared" si="26"/>
        <v>24.186046511627907</v>
      </c>
      <c r="H75" s="25">
        <v>0</v>
      </c>
      <c r="I75" s="25">
        <f t="shared" si="27"/>
        <v>30.837209302325583</v>
      </c>
      <c r="J75" s="29">
        <f t="shared" si="36"/>
        <v>1</v>
      </c>
      <c r="K75" s="29">
        <f t="shared" si="37"/>
        <v>1</v>
      </c>
      <c r="L75" s="29">
        <f t="shared" si="38"/>
        <v>0</v>
      </c>
      <c r="M75" s="29">
        <f t="shared" ca="1" si="28"/>
        <v>0</v>
      </c>
      <c r="N75" s="9"/>
      <c r="O75" s="9"/>
      <c r="P75" s="7"/>
      <c r="Q75" s="7"/>
      <c r="T75" s="20">
        <v>0</v>
      </c>
      <c r="U75" s="31">
        <f t="shared" si="29"/>
        <v>-1220</v>
      </c>
      <c r="V75" s="27">
        <f t="shared" si="30"/>
        <v>-1220</v>
      </c>
      <c r="W75" s="27"/>
      <c r="X75" s="27">
        <f t="shared" si="31"/>
        <v>1341.0784725136382</v>
      </c>
      <c r="Y75" s="27">
        <f t="shared" si="32"/>
        <v>121.07847251363819</v>
      </c>
      <c r="Z75" s="27">
        <f t="shared" si="33"/>
        <v>121</v>
      </c>
      <c r="AA75" s="17">
        <f t="shared" si="34"/>
        <v>121</v>
      </c>
      <c r="AB75" s="24">
        <f t="shared" si="35"/>
        <v>1341</v>
      </c>
    </row>
    <row r="76" spans="1:28" ht="15" customHeight="1" x14ac:dyDescent="0.25">
      <c r="A76" s="28">
        <v>1506</v>
      </c>
      <c r="B76" s="28">
        <v>1220</v>
      </c>
      <c r="C76" s="25">
        <v>6.69</v>
      </c>
      <c r="D76" s="25">
        <v>273.48</v>
      </c>
      <c r="E76" s="25">
        <v>212.33</v>
      </c>
      <c r="F76" s="25">
        <v>0</v>
      </c>
      <c r="G76" s="25">
        <f t="shared" si="26"/>
        <v>23.636363636363637</v>
      </c>
      <c r="H76" s="25">
        <v>0</v>
      </c>
      <c r="I76" s="25">
        <f t="shared" si="27"/>
        <v>30.136363636363637</v>
      </c>
      <c r="J76" s="29">
        <f t="shared" si="36"/>
        <v>1</v>
      </c>
      <c r="K76" s="29">
        <f t="shared" si="37"/>
        <v>1</v>
      </c>
      <c r="L76" s="29">
        <f t="shared" si="38"/>
        <v>0</v>
      </c>
      <c r="M76" s="29">
        <f t="shared" ca="1" si="28"/>
        <v>0</v>
      </c>
      <c r="N76" s="9"/>
      <c r="O76" s="9"/>
      <c r="P76" s="7"/>
      <c r="Q76" s="7"/>
      <c r="T76" s="20">
        <v>0</v>
      </c>
      <c r="U76" s="31">
        <f t="shared" si="29"/>
        <v>-1220</v>
      </c>
      <c r="V76" s="27">
        <f t="shared" si="30"/>
        <v>-1220</v>
      </c>
      <c r="W76" s="27"/>
      <c r="X76" s="27">
        <f t="shared" si="31"/>
        <v>1341.0784725136382</v>
      </c>
      <c r="Y76" s="27">
        <f t="shared" si="32"/>
        <v>121.07847251363819</v>
      </c>
      <c r="Z76" s="27">
        <f t="shared" si="33"/>
        <v>121</v>
      </c>
      <c r="AA76" s="17">
        <f t="shared" si="34"/>
        <v>121</v>
      </c>
      <c r="AB76" s="24">
        <f t="shared" si="35"/>
        <v>1341</v>
      </c>
    </row>
    <row r="77" spans="1:28" ht="15" customHeight="1" x14ac:dyDescent="0.25">
      <c r="A77" s="28">
        <v>1506</v>
      </c>
      <c r="B77" s="28">
        <v>1160</v>
      </c>
      <c r="C77" s="25">
        <v>6.69</v>
      </c>
      <c r="D77" s="25">
        <v>273.51</v>
      </c>
      <c r="E77" s="25">
        <v>212.31</v>
      </c>
      <c r="F77" s="25">
        <v>0</v>
      </c>
      <c r="G77" s="25">
        <f t="shared" si="26"/>
        <v>23.111111111111111</v>
      </c>
      <c r="H77" s="25">
        <v>0</v>
      </c>
      <c r="I77" s="25">
        <f t="shared" si="27"/>
        <v>30.8</v>
      </c>
      <c r="J77" s="29">
        <f t="shared" si="36"/>
        <v>0</v>
      </c>
      <c r="K77" s="29">
        <f t="shared" si="37"/>
        <v>-1</v>
      </c>
      <c r="L77" s="29">
        <f t="shared" si="38"/>
        <v>0</v>
      </c>
      <c r="M77" s="29">
        <f t="shared" ca="1" si="28"/>
        <v>1</v>
      </c>
      <c r="N77" s="9"/>
      <c r="O77" s="9"/>
      <c r="P77" s="7"/>
      <c r="Q77" s="7"/>
      <c r="T77" s="20">
        <v>0</v>
      </c>
      <c r="U77" s="31">
        <f t="shared" si="29"/>
        <v>-1160</v>
      </c>
      <c r="V77" s="27">
        <f t="shared" si="30"/>
        <v>-1160</v>
      </c>
      <c r="W77" s="27"/>
      <c r="X77" s="27">
        <f t="shared" si="31"/>
        <v>1275.1237935375577</v>
      </c>
      <c r="Y77" s="27">
        <f t="shared" si="32"/>
        <v>115.12379353755773</v>
      </c>
      <c r="Z77" s="27">
        <f t="shared" si="33"/>
        <v>115</v>
      </c>
      <c r="AA77" s="17">
        <f t="shared" si="34"/>
        <v>115</v>
      </c>
      <c r="AB77" s="24">
        <f t="shared" si="35"/>
        <v>1275</v>
      </c>
    </row>
    <row r="78" spans="1:28" ht="15" customHeight="1" x14ac:dyDescent="0.25">
      <c r="A78" s="28">
        <v>1488</v>
      </c>
      <c r="B78" s="28">
        <v>1160</v>
      </c>
      <c r="C78" s="25">
        <v>6.61</v>
      </c>
      <c r="D78" s="25">
        <v>273.54000000000002</v>
      </c>
      <c r="E78" s="25">
        <v>212.31</v>
      </c>
      <c r="F78" s="25">
        <v>0</v>
      </c>
      <c r="G78" s="25">
        <f t="shared" si="26"/>
        <v>23</v>
      </c>
      <c r="H78" s="25">
        <v>0</v>
      </c>
      <c r="I78" s="25">
        <f t="shared" si="27"/>
        <v>30.130434782608695</v>
      </c>
      <c r="J78" s="29">
        <f t="shared" si="36"/>
        <v>1</v>
      </c>
      <c r="K78" s="29">
        <f t="shared" si="37"/>
        <v>1</v>
      </c>
      <c r="L78" s="29">
        <f t="shared" si="38"/>
        <v>0</v>
      </c>
      <c r="M78" s="29">
        <f t="shared" ca="1" si="28"/>
        <v>0</v>
      </c>
      <c r="N78" s="9"/>
      <c r="O78" s="9"/>
      <c r="P78" s="7"/>
      <c r="Q78" s="7"/>
      <c r="T78" s="20">
        <v>0</v>
      </c>
      <c r="U78" s="31">
        <f t="shared" si="29"/>
        <v>-1160</v>
      </c>
      <c r="V78" s="27">
        <f t="shared" si="30"/>
        <v>-1160</v>
      </c>
      <c r="W78" s="27"/>
      <c r="X78" s="27">
        <f t="shared" si="31"/>
        <v>1275.1237935375577</v>
      </c>
      <c r="Y78" s="27">
        <f t="shared" si="32"/>
        <v>115.12379353755773</v>
      </c>
      <c r="Z78" s="27">
        <f t="shared" si="33"/>
        <v>115</v>
      </c>
      <c r="AA78" s="17">
        <f t="shared" si="34"/>
        <v>115</v>
      </c>
      <c r="AB78" s="24">
        <f t="shared" si="35"/>
        <v>1275</v>
      </c>
    </row>
    <row r="79" spans="1:28" ht="15" customHeight="1" x14ac:dyDescent="0.25">
      <c r="A79" s="28">
        <v>1470</v>
      </c>
      <c r="B79" s="28">
        <v>1160</v>
      </c>
      <c r="C79" s="25">
        <v>6.53</v>
      </c>
      <c r="D79" s="25">
        <v>273.58</v>
      </c>
      <c r="E79" s="25">
        <v>212.31</v>
      </c>
      <c r="F79" s="25">
        <v>0</v>
      </c>
      <c r="G79" s="25">
        <f t="shared" si="26"/>
        <v>22.893617021276597</v>
      </c>
      <c r="H79" s="25">
        <v>0</v>
      </c>
      <c r="I79" s="25">
        <f t="shared" si="27"/>
        <v>29.48936170212766</v>
      </c>
      <c r="J79" s="29">
        <f t="shared" si="36"/>
        <v>1</v>
      </c>
      <c r="K79" s="29">
        <f t="shared" si="37"/>
        <v>1</v>
      </c>
      <c r="L79" s="29">
        <f t="shared" si="38"/>
        <v>0</v>
      </c>
      <c r="M79" s="29">
        <f t="shared" ca="1" si="28"/>
        <v>1</v>
      </c>
      <c r="N79" s="9"/>
      <c r="O79" s="9"/>
      <c r="P79" s="7"/>
      <c r="Q79" s="7"/>
      <c r="T79" s="20">
        <v>0</v>
      </c>
      <c r="U79" s="31">
        <f t="shared" si="29"/>
        <v>-1160</v>
      </c>
      <c r="V79" s="27">
        <f t="shared" si="30"/>
        <v>-1160</v>
      </c>
      <c r="W79" s="27"/>
      <c r="X79" s="27">
        <f t="shared" si="31"/>
        <v>1275.1237935375577</v>
      </c>
      <c r="Y79" s="27">
        <f t="shared" si="32"/>
        <v>115.12379353755773</v>
      </c>
      <c r="Z79" s="27">
        <f t="shared" si="33"/>
        <v>115</v>
      </c>
      <c r="AA79" s="17">
        <f t="shared" si="34"/>
        <v>115</v>
      </c>
      <c r="AB79" s="24">
        <f t="shared" si="35"/>
        <v>1275</v>
      </c>
    </row>
    <row r="80" spans="1:28" ht="15" customHeight="1" x14ac:dyDescent="0.25">
      <c r="A80" s="28">
        <v>1452</v>
      </c>
      <c r="B80" s="28">
        <v>1160</v>
      </c>
      <c r="C80" s="25">
        <v>6.45</v>
      </c>
      <c r="D80" s="25">
        <v>273.61</v>
      </c>
      <c r="E80" s="25">
        <v>212.31</v>
      </c>
      <c r="F80" s="25">
        <v>0</v>
      </c>
      <c r="G80" s="25">
        <f t="shared" si="26"/>
        <v>22.791666666666668</v>
      </c>
      <c r="H80" s="25">
        <v>0</v>
      </c>
      <c r="I80" s="25">
        <f t="shared" si="27"/>
        <v>28.875</v>
      </c>
      <c r="J80" s="29">
        <f t="shared" si="36"/>
        <v>1</v>
      </c>
      <c r="K80" s="29">
        <f t="shared" si="37"/>
        <v>1</v>
      </c>
      <c r="L80" s="29">
        <f t="shared" si="38"/>
        <v>0</v>
      </c>
      <c r="M80" s="29">
        <f t="shared" ca="1" si="28"/>
        <v>0</v>
      </c>
      <c r="N80" s="9"/>
      <c r="O80" s="9"/>
      <c r="P80" s="7"/>
      <c r="Q80" s="7"/>
      <c r="T80" s="20">
        <v>0</v>
      </c>
      <c r="U80" s="31">
        <f t="shared" si="29"/>
        <v>-1160</v>
      </c>
      <c r="V80" s="27">
        <f t="shared" si="30"/>
        <v>-1160</v>
      </c>
      <c r="W80" s="27"/>
      <c r="X80" s="27">
        <f t="shared" si="31"/>
        <v>1275.1237935375577</v>
      </c>
      <c r="Y80" s="27">
        <f t="shared" si="32"/>
        <v>115.12379353755773</v>
      </c>
      <c r="Z80" s="27">
        <f t="shared" si="33"/>
        <v>115</v>
      </c>
      <c r="AA80" s="17">
        <f t="shared" si="34"/>
        <v>115</v>
      </c>
      <c r="AB80" s="24">
        <f t="shared" si="35"/>
        <v>1275</v>
      </c>
    </row>
    <row r="81" spans="1:28" ht="15" customHeight="1" x14ac:dyDescent="0.25">
      <c r="A81" s="28">
        <v>1406</v>
      </c>
      <c r="B81" s="28">
        <v>1160</v>
      </c>
      <c r="C81" s="25">
        <v>6.25</v>
      </c>
      <c r="D81" s="25">
        <v>273.63</v>
      </c>
      <c r="E81" s="25">
        <v>212.31</v>
      </c>
      <c r="F81" s="25">
        <v>0</v>
      </c>
      <c r="G81" s="25">
        <f t="shared" si="26"/>
        <v>23.26530612244898</v>
      </c>
      <c r="H81" s="25">
        <v>0</v>
      </c>
      <c r="I81" s="25">
        <f t="shared" si="27"/>
        <v>28.285714285714285</v>
      </c>
      <c r="J81" s="29">
        <f t="shared" si="36"/>
        <v>1</v>
      </c>
      <c r="K81" s="29">
        <f t="shared" si="37"/>
        <v>1</v>
      </c>
      <c r="L81" s="29">
        <f t="shared" si="38"/>
        <v>0</v>
      </c>
      <c r="M81" s="29">
        <f t="shared" ca="1" si="28"/>
        <v>1</v>
      </c>
      <c r="N81" s="9"/>
      <c r="O81" s="9"/>
      <c r="P81" s="7"/>
      <c r="Q81" s="7"/>
      <c r="T81" s="20">
        <v>0</v>
      </c>
      <c r="U81" s="31">
        <f t="shared" si="29"/>
        <v>-1160</v>
      </c>
      <c r="V81" s="27">
        <f t="shared" si="30"/>
        <v>-1160</v>
      </c>
      <c r="W81" s="27"/>
      <c r="X81" s="27">
        <f t="shared" si="31"/>
        <v>1275.1237935375577</v>
      </c>
      <c r="Y81" s="27">
        <f t="shared" si="32"/>
        <v>115.12379353755773</v>
      </c>
      <c r="Z81" s="27">
        <f t="shared" si="33"/>
        <v>115</v>
      </c>
      <c r="AA81" s="17">
        <f t="shared" si="34"/>
        <v>115</v>
      </c>
      <c r="AB81" s="24">
        <f t="shared" si="35"/>
        <v>1275</v>
      </c>
    </row>
    <row r="82" spans="1:28" ht="15" customHeight="1" x14ac:dyDescent="0.25">
      <c r="A82" s="28">
        <v>1359</v>
      </c>
      <c r="B82" s="28">
        <v>1090</v>
      </c>
      <c r="C82" s="25">
        <v>6.04</v>
      </c>
      <c r="D82" s="25">
        <v>273.66000000000003</v>
      </c>
      <c r="E82" s="25">
        <v>212.26</v>
      </c>
      <c r="F82" s="25">
        <v>0</v>
      </c>
      <c r="G82" s="25">
        <f t="shared" si="26"/>
        <v>23.74</v>
      </c>
      <c r="H82" s="25">
        <v>0</v>
      </c>
      <c r="I82" s="25">
        <f t="shared" si="27"/>
        <v>29.12</v>
      </c>
      <c r="J82" s="29">
        <f t="shared" si="36"/>
        <v>0</v>
      </c>
      <c r="K82" s="29">
        <f t="shared" si="37"/>
        <v>-1</v>
      </c>
      <c r="L82" s="29">
        <f t="shared" si="38"/>
        <v>0</v>
      </c>
      <c r="M82" s="29">
        <f t="shared" ca="1" si="28"/>
        <v>0</v>
      </c>
      <c r="N82" s="9"/>
      <c r="O82" s="9"/>
      <c r="P82" s="7"/>
      <c r="Q82" s="7"/>
      <c r="T82" s="20">
        <v>0</v>
      </c>
      <c r="U82" s="31">
        <f t="shared" si="29"/>
        <v>-1090</v>
      </c>
      <c r="V82" s="27">
        <f t="shared" si="30"/>
        <v>-1090</v>
      </c>
      <c r="W82" s="27"/>
      <c r="X82" s="27">
        <f t="shared" si="31"/>
        <v>1198.1766680654637</v>
      </c>
      <c r="Y82" s="27">
        <f t="shared" si="32"/>
        <v>108.17666806546367</v>
      </c>
      <c r="Z82" s="27">
        <f t="shared" si="33"/>
        <v>108</v>
      </c>
      <c r="AA82" s="17">
        <f t="shared" si="34"/>
        <v>108</v>
      </c>
      <c r="AB82" s="24">
        <f t="shared" si="35"/>
        <v>1198</v>
      </c>
    </row>
    <row r="83" spans="1:28" ht="15" customHeight="1" x14ac:dyDescent="0.25">
      <c r="A83" s="28">
        <v>1311</v>
      </c>
      <c r="B83" s="28">
        <v>1090</v>
      </c>
      <c r="C83" s="25">
        <v>5.83</v>
      </c>
      <c r="D83" s="25">
        <v>273.68</v>
      </c>
      <c r="E83" s="25">
        <v>212.26</v>
      </c>
      <c r="F83" s="25">
        <v>0</v>
      </c>
      <c r="G83" s="25">
        <f t="shared" si="26"/>
        <v>24.215686274509803</v>
      </c>
      <c r="H83" s="25">
        <v>0</v>
      </c>
      <c r="I83" s="25">
        <f t="shared" si="27"/>
        <v>28.549019607843139</v>
      </c>
      <c r="J83" s="29">
        <f t="shared" si="36"/>
        <v>1</v>
      </c>
      <c r="K83" s="29">
        <f t="shared" si="37"/>
        <v>1</v>
      </c>
      <c r="L83" s="29">
        <f t="shared" si="38"/>
        <v>0</v>
      </c>
      <c r="M83" s="29">
        <f t="shared" ca="1" si="28"/>
        <v>0</v>
      </c>
      <c r="N83" s="9"/>
      <c r="O83" s="9"/>
      <c r="P83" s="7"/>
      <c r="Q83" s="7"/>
      <c r="T83" s="20">
        <v>0</v>
      </c>
      <c r="U83" s="31">
        <f t="shared" si="29"/>
        <v>-1090</v>
      </c>
      <c r="V83" s="27">
        <f t="shared" si="30"/>
        <v>-1090</v>
      </c>
      <c r="W83" s="27"/>
      <c r="X83" s="27">
        <f t="shared" si="31"/>
        <v>1198.1766680654637</v>
      </c>
      <c r="Y83" s="27">
        <f t="shared" si="32"/>
        <v>108.17666806546367</v>
      </c>
      <c r="Z83" s="27">
        <f t="shared" si="33"/>
        <v>108</v>
      </c>
      <c r="AA83" s="17">
        <f t="shared" si="34"/>
        <v>108</v>
      </c>
      <c r="AB83" s="24">
        <f t="shared" si="35"/>
        <v>1198</v>
      </c>
    </row>
    <row r="84" spans="1:28" ht="15" customHeight="1" x14ac:dyDescent="0.25">
      <c r="A84" s="28">
        <v>1280</v>
      </c>
      <c r="B84" s="28">
        <v>1090</v>
      </c>
      <c r="C84" s="25">
        <v>5.69</v>
      </c>
      <c r="D84" s="25">
        <v>273.7</v>
      </c>
      <c r="E84" s="25">
        <v>212.26</v>
      </c>
      <c r="F84" s="25">
        <v>0</v>
      </c>
      <c r="G84" s="25">
        <f t="shared" si="26"/>
        <v>24.346153846153847</v>
      </c>
      <c r="H84" s="25">
        <v>0</v>
      </c>
      <c r="I84" s="25">
        <f t="shared" si="27"/>
        <v>28</v>
      </c>
      <c r="J84" s="29">
        <f t="shared" si="36"/>
        <v>1</v>
      </c>
      <c r="K84" s="29">
        <f t="shared" si="37"/>
        <v>1</v>
      </c>
      <c r="L84" s="29">
        <f t="shared" si="38"/>
        <v>0</v>
      </c>
      <c r="M84" s="29">
        <f t="shared" ca="1" si="28"/>
        <v>1</v>
      </c>
      <c r="N84" s="9"/>
      <c r="O84" s="9"/>
      <c r="P84" s="7"/>
      <c r="Q84" s="7"/>
      <c r="T84" s="20">
        <v>0</v>
      </c>
      <c r="U84" s="31">
        <f t="shared" si="29"/>
        <v>-1090</v>
      </c>
      <c r="V84" s="27">
        <f t="shared" si="30"/>
        <v>-1090</v>
      </c>
      <c r="W84" s="27"/>
      <c r="X84" s="27">
        <f t="shared" si="31"/>
        <v>1198.1766680654637</v>
      </c>
      <c r="Y84" s="27">
        <f t="shared" si="32"/>
        <v>108.17666806546367</v>
      </c>
      <c r="Z84" s="27">
        <f t="shared" si="33"/>
        <v>108</v>
      </c>
      <c r="AA84" s="17">
        <f t="shared" si="34"/>
        <v>108</v>
      </c>
      <c r="AB84" s="24">
        <f t="shared" si="35"/>
        <v>1198</v>
      </c>
    </row>
    <row r="85" spans="1:28" ht="15" customHeight="1" x14ac:dyDescent="0.25">
      <c r="A85" s="28">
        <v>1248</v>
      </c>
      <c r="B85" s="28">
        <v>1090</v>
      </c>
      <c r="C85" s="25">
        <v>5.55</v>
      </c>
      <c r="D85" s="25">
        <v>273.72000000000003</v>
      </c>
      <c r="E85" s="25">
        <v>212.26</v>
      </c>
      <c r="F85" s="25">
        <v>0</v>
      </c>
      <c r="G85" s="25">
        <f t="shared" si="26"/>
        <v>24.490566037735849</v>
      </c>
      <c r="H85" s="25">
        <v>0</v>
      </c>
      <c r="I85" s="25">
        <f t="shared" si="27"/>
        <v>27.471698113207548</v>
      </c>
      <c r="J85" s="29">
        <f t="shared" si="36"/>
        <v>1</v>
      </c>
      <c r="K85" s="29">
        <f t="shared" si="37"/>
        <v>1</v>
      </c>
      <c r="L85" s="29">
        <f t="shared" si="38"/>
        <v>0</v>
      </c>
      <c r="M85" s="29">
        <f t="shared" ca="1" si="28"/>
        <v>0</v>
      </c>
      <c r="N85" s="9"/>
      <c r="O85" s="9"/>
      <c r="P85" s="7"/>
      <c r="Q85" s="7"/>
      <c r="T85" s="20">
        <v>0</v>
      </c>
      <c r="U85" s="31">
        <f t="shared" si="29"/>
        <v>-1090</v>
      </c>
      <c r="V85" s="27">
        <f t="shared" si="30"/>
        <v>-1090</v>
      </c>
      <c r="W85" s="27"/>
      <c r="X85" s="27">
        <f t="shared" si="31"/>
        <v>1198.1766680654637</v>
      </c>
      <c r="Y85" s="27">
        <f t="shared" si="32"/>
        <v>108.17666806546367</v>
      </c>
      <c r="Z85" s="27">
        <f t="shared" si="33"/>
        <v>108</v>
      </c>
      <c r="AA85" s="17">
        <f t="shared" si="34"/>
        <v>108</v>
      </c>
      <c r="AB85" s="24">
        <f t="shared" si="35"/>
        <v>1198</v>
      </c>
    </row>
    <row r="86" spans="1:28" ht="15" customHeight="1" x14ac:dyDescent="0.25">
      <c r="A86" s="28">
        <v>1215</v>
      </c>
      <c r="B86" s="28">
        <v>1090</v>
      </c>
      <c r="C86" s="25">
        <v>5.4</v>
      </c>
      <c r="D86" s="25">
        <v>273.73</v>
      </c>
      <c r="E86" s="25">
        <v>212.26</v>
      </c>
      <c r="F86" s="25">
        <v>0</v>
      </c>
      <c r="G86" s="25">
        <f t="shared" si="26"/>
        <v>24.648148148148149</v>
      </c>
      <c r="H86" s="25">
        <v>0</v>
      </c>
      <c r="I86" s="25">
        <f t="shared" si="27"/>
        <v>26.962962962962962</v>
      </c>
      <c r="J86" s="29">
        <f t="shared" si="36"/>
        <v>1</v>
      </c>
      <c r="K86" s="29">
        <f t="shared" si="37"/>
        <v>1</v>
      </c>
      <c r="L86" s="29">
        <f t="shared" si="38"/>
        <v>0</v>
      </c>
      <c r="M86" s="29">
        <f t="shared" ca="1" si="28"/>
        <v>1</v>
      </c>
      <c r="N86" s="9"/>
      <c r="O86" s="9"/>
      <c r="P86" s="7"/>
      <c r="Q86" s="7"/>
      <c r="T86" s="20">
        <v>0</v>
      </c>
      <c r="U86" s="31">
        <f t="shared" si="29"/>
        <v>-1090</v>
      </c>
      <c r="V86" s="27">
        <f t="shared" si="30"/>
        <v>-1090</v>
      </c>
      <c r="W86" s="27"/>
      <c r="X86" s="27">
        <f t="shared" si="31"/>
        <v>1198.1766680654637</v>
      </c>
      <c r="Y86" s="27">
        <f t="shared" si="32"/>
        <v>108.17666806546367</v>
      </c>
      <c r="Z86" s="27">
        <f t="shared" si="33"/>
        <v>108</v>
      </c>
      <c r="AA86" s="17">
        <f t="shared" si="34"/>
        <v>108</v>
      </c>
      <c r="AB86" s="24">
        <f t="shared" si="35"/>
        <v>1198</v>
      </c>
    </row>
    <row r="87" spans="1:28" ht="15" customHeight="1" x14ac:dyDescent="0.25">
      <c r="A87" s="28">
        <v>1202</v>
      </c>
      <c r="B87" s="28">
        <v>1020</v>
      </c>
      <c r="C87" s="25">
        <v>5.34</v>
      </c>
      <c r="D87" s="25">
        <v>273.75</v>
      </c>
      <c r="E87" s="25">
        <v>212.2</v>
      </c>
      <c r="F87" s="25">
        <v>0</v>
      </c>
      <c r="G87" s="25">
        <f t="shared" si="26"/>
        <v>24.436363636363637</v>
      </c>
      <c r="H87" s="25">
        <v>0</v>
      </c>
      <c r="I87" s="25">
        <f t="shared" si="27"/>
        <v>27.745454545454546</v>
      </c>
      <c r="J87" s="29">
        <f t="shared" si="36"/>
        <v>0</v>
      </c>
      <c r="K87" s="29">
        <f t="shared" si="37"/>
        <v>-1</v>
      </c>
      <c r="L87" s="29">
        <f t="shared" si="38"/>
        <v>0</v>
      </c>
      <c r="M87" s="29">
        <f t="shared" ca="1" si="28"/>
        <v>1</v>
      </c>
      <c r="N87" s="9"/>
      <c r="O87" s="9"/>
      <c r="P87" s="7"/>
      <c r="Q87" s="7"/>
      <c r="T87" s="20">
        <v>0</v>
      </c>
      <c r="U87" s="31">
        <f t="shared" si="29"/>
        <v>-1020</v>
      </c>
      <c r="V87" s="27">
        <f t="shared" si="30"/>
        <v>-1020</v>
      </c>
      <c r="W87" s="27"/>
      <c r="X87" s="27">
        <f t="shared" si="31"/>
        <v>1121.2295425933698</v>
      </c>
      <c r="Y87" s="27">
        <f t="shared" si="32"/>
        <v>101.22954259336984</v>
      </c>
      <c r="Z87" s="27">
        <f t="shared" si="33"/>
        <v>101</v>
      </c>
      <c r="AA87" s="17">
        <f t="shared" si="34"/>
        <v>101</v>
      </c>
      <c r="AB87" s="24">
        <f t="shared" si="35"/>
        <v>1121</v>
      </c>
    </row>
    <row r="88" spans="1:28" ht="15" customHeight="1" x14ac:dyDescent="0.25">
      <c r="A88" s="28">
        <v>1188</v>
      </c>
      <c r="B88" s="28">
        <v>1020</v>
      </c>
      <c r="C88" s="25">
        <v>5.28</v>
      </c>
      <c r="D88" s="25">
        <v>273.77</v>
      </c>
      <c r="E88" s="25">
        <v>212.2</v>
      </c>
      <c r="F88" s="25">
        <v>0</v>
      </c>
      <c r="G88" s="25">
        <f t="shared" si="26"/>
        <v>24.25</v>
      </c>
      <c r="H88" s="25">
        <v>0</v>
      </c>
      <c r="I88" s="25">
        <f t="shared" si="27"/>
        <v>27.25</v>
      </c>
      <c r="J88" s="29">
        <f t="shared" si="36"/>
        <v>1</v>
      </c>
      <c r="K88" s="29">
        <f t="shared" si="37"/>
        <v>1</v>
      </c>
      <c r="L88" s="29">
        <f t="shared" si="38"/>
        <v>0</v>
      </c>
      <c r="M88" s="29">
        <f t="shared" ca="1" si="28"/>
        <v>0</v>
      </c>
      <c r="N88" s="9"/>
      <c r="O88" s="9"/>
      <c r="P88" s="7"/>
      <c r="Q88" s="7"/>
      <c r="T88" s="20">
        <v>0</v>
      </c>
      <c r="U88" s="31">
        <f t="shared" si="29"/>
        <v>-1020</v>
      </c>
      <c r="V88" s="27">
        <f t="shared" si="30"/>
        <v>-1020</v>
      </c>
      <c r="W88" s="27"/>
      <c r="X88" s="27">
        <f t="shared" si="31"/>
        <v>1121.2295425933698</v>
      </c>
      <c r="Y88" s="27">
        <f t="shared" si="32"/>
        <v>101.22954259336984</v>
      </c>
      <c r="Z88" s="27">
        <f t="shared" si="33"/>
        <v>101</v>
      </c>
      <c r="AA88" s="17">
        <f t="shared" si="34"/>
        <v>101</v>
      </c>
      <c r="AB88" s="24">
        <f t="shared" si="35"/>
        <v>1121</v>
      </c>
    </row>
    <row r="89" spans="1:28" ht="15" customHeight="1" x14ac:dyDescent="0.25">
      <c r="A89" s="28">
        <v>1174</v>
      </c>
      <c r="B89" s="28">
        <v>1020</v>
      </c>
      <c r="C89" s="25">
        <v>5.22</v>
      </c>
      <c r="D89" s="25">
        <v>273.77999999999997</v>
      </c>
      <c r="E89" s="25">
        <v>212.2</v>
      </c>
      <c r="F89" s="25">
        <v>0</v>
      </c>
      <c r="G89" s="25">
        <f t="shared" si="26"/>
        <v>24.07017543859649</v>
      </c>
      <c r="H89" s="25">
        <v>0</v>
      </c>
      <c r="I89" s="25">
        <f t="shared" si="27"/>
        <v>26.771929824561404</v>
      </c>
      <c r="J89" s="29">
        <f t="shared" si="36"/>
        <v>1</v>
      </c>
      <c r="K89" s="29">
        <f t="shared" si="37"/>
        <v>1</v>
      </c>
      <c r="L89" s="29">
        <f t="shared" si="38"/>
        <v>0</v>
      </c>
      <c r="M89" s="29">
        <f t="shared" ca="1" si="28"/>
        <v>1</v>
      </c>
      <c r="N89" s="9"/>
      <c r="O89" s="9"/>
      <c r="P89" s="7"/>
      <c r="Q89" s="7"/>
      <c r="T89" s="20">
        <v>0</v>
      </c>
      <c r="U89" s="31">
        <f t="shared" si="29"/>
        <v>-1020</v>
      </c>
      <c r="V89" s="27">
        <f t="shared" si="30"/>
        <v>-1020</v>
      </c>
      <c r="W89" s="27"/>
      <c r="X89" s="27">
        <f t="shared" si="31"/>
        <v>1121.2295425933698</v>
      </c>
      <c r="Y89" s="27">
        <f t="shared" si="32"/>
        <v>101.22954259336984</v>
      </c>
      <c r="Z89" s="27">
        <f t="shared" si="33"/>
        <v>101</v>
      </c>
      <c r="AA89" s="17">
        <f t="shared" si="34"/>
        <v>101</v>
      </c>
      <c r="AB89" s="24">
        <f t="shared" si="35"/>
        <v>1121</v>
      </c>
    </row>
    <row r="90" spans="1:28" ht="15" customHeight="1" x14ac:dyDescent="0.25">
      <c r="A90" s="28">
        <v>1110</v>
      </c>
      <c r="B90" s="28">
        <v>1020</v>
      </c>
      <c r="C90" s="25">
        <v>4.93</v>
      </c>
      <c r="D90" s="25">
        <v>273.79000000000002</v>
      </c>
      <c r="E90" s="25">
        <v>212.2</v>
      </c>
      <c r="F90" s="25">
        <v>0</v>
      </c>
      <c r="G90" s="25">
        <f t="shared" si="26"/>
        <v>24.758620689655171</v>
      </c>
      <c r="H90" s="25">
        <v>0</v>
      </c>
      <c r="I90" s="25">
        <f t="shared" si="27"/>
        <v>26.310344827586206</v>
      </c>
      <c r="J90" s="29">
        <f t="shared" si="36"/>
        <v>1</v>
      </c>
      <c r="K90" s="29">
        <f t="shared" si="37"/>
        <v>1</v>
      </c>
      <c r="L90" s="29">
        <f t="shared" si="38"/>
        <v>0</v>
      </c>
      <c r="M90" s="29">
        <f t="shared" ca="1" si="28"/>
        <v>1</v>
      </c>
      <c r="N90" s="9"/>
      <c r="O90" s="9"/>
      <c r="P90" s="7"/>
      <c r="Q90" s="7"/>
      <c r="T90" s="20">
        <v>0</v>
      </c>
      <c r="U90" s="31">
        <f t="shared" si="29"/>
        <v>-1020</v>
      </c>
      <c r="V90" s="27">
        <f t="shared" si="30"/>
        <v>-1020</v>
      </c>
      <c r="W90" s="27"/>
      <c r="X90" s="27">
        <f t="shared" si="31"/>
        <v>1121.2295425933698</v>
      </c>
      <c r="Y90" s="27">
        <f t="shared" si="32"/>
        <v>101.22954259336984</v>
      </c>
      <c r="Z90" s="27">
        <f t="shared" si="33"/>
        <v>101</v>
      </c>
      <c r="AA90" s="17">
        <f t="shared" si="34"/>
        <v>101</v>
      </c>
      <c r="AB90" s="24">
        <f t="shared" si="35"/>
        <v>1121</v>
      </c>
    </row>
    <row r="91" spans="1:28" ht="15" customHeight="1" x14ac:dyDescent="0.25">
      <c r="A91" s="28">
        <v>1046</v>
      </c>
      <c r="B91" s="28">
        <v>1020</v>
      </c>
      <c r="C91" s="25">
        <v>4.6500000000000004</v>
      </c>
      <c r="D91" s="25">
        <v>273.8</v>
      </c>
      <c r="E91" s="25">
        <v>212.2</v>
      </c>
      <c r="F91" s="25">
        <v>0</v>
      </c>
      <c r="G91" s="25">
        <f t="shared" si="26"/>
        <v>25.423728813559322</v>
      </c>
      <c r="H91" s="25">
        <v>0</v>
      </c>
      <c r="I91" s="25">
        <f t="shared" si="27"/>
        <v>25.864406779661017</v>
      </c>
      <c r="J91" s="29">
        <f t="shared" si="36"/>
        <v>1</v>
      </c>
      <c r="K91" s="29">
        <f t="shared" si="37"/>
        <v>1</v>
      </c>
      <c r="L91" s="29">
        <f t="shared" si="38"/>
        <v>0</v>
      </c>
      <c r="M91" s="29">
        <f t="shared" ca="1" si="28"/>
        <v>1</v>
      </c>
      <c r="N91" s="9"/>
      <c r="O91" s="9"/>
      <c r="P91" s="7"/>
      <c r="Q91" s="7"/>
      <c r="T91" s="20">
        <v>0</v>
      </c>
      <c r="U91" s="31">
        <f t="shared" si="29"/>
        <v>-1020</v>
      </c>
      <c r="V91" s="27">
        <f t="shared" si="30"/>
        <v>-1020</v>
      </c>
      <c r="W91" s="27"/>
      <c r="X91" s="27">
        <f t="shared" si="31"/>
        <v>1121.2295425933698</v>
      </c>
      <c r="Y91" s="27">
        <f t="shared" si="32"/>
        <v>101.22954259336984</v>
      </c>
      <c r="Z91" s="27">
        <f t="shared" si="33"/>
        <v>101</v>
      </c>
      <c r="AA91" s="17">
        <f t="shared" si="34"/>
        <v>101</v>
      </c>
      <c r="AB91" s="24">
        <f t="shared" si="35"/>
        <v>1121</v>
      </c>
    </row>
    <row r="92" spans="1:28" ht="15" customHeight="1" x14ac:dyDescent="0.25">
      <c r="A92" s="28">
        <v>981</v>
      </c>
      <c r="B92" s="28">
        <v>950</v>
      </c>
      <c r="C92" s="25">
        <v>4.3600000000000003</v>
      </c>
      <c r="D92" s="25">
        <v>273.8</v>
      </c>
      <c r="E92" s="25">
        <v>212.14</v>
      </c>
      <c r="F92" s="25">
        <v>0</v>
      </c>
      <c r="G92" s="25">
        <f t="shared" si="26"/>
        <v>26.083333333333332</v>
      </c>
      <c r="H92" s="25">
        <v>0</v>
      </c>
      <c r="I92" s="25">
        <f t="shared" si="27"/>
        <v>26.6</v>
      </c>
      <c r="J92" s="29">
        <f t="shared" si="36"/>
        <v>0</v>
      </c>
      <c r="K92" s="29">
        <f t="shared" si="37"/>
        <v>-1</v>
      </c>
      <c r="L92" s="29">
        <f t="shared" si="38"/>
        <v>0</v>
      </c>
      <c r="M92" s="29">
        <f t="shared" ca="1" si="28"/>
        <v>0</v>
      </c>
      <c r="N92" s="9"/>
      <c r="O92" s="9"/>
      <c r="P92" s="7"/>
      <c r="Q92" s="7"/>
      <c r="T92" s="20">
        <v>0</v>
      </c>
      <c r="U92" s="31">
        <f t="shared" si="29"/>
        <v>-950</v>
      </c>
      <c r="V92" s="27">
        <f t="shared" si="30"/>
        <v>-950</v>
      </c>
      <c r="W92" s="27"/>
      <c r="X92" s="27">
        <f t="shared" si="31"/>
        <v>1044.2824171212758</v>
      </c>
      <c r="Y92" s="27">
        <f t="shared" si="32"/>
        <v>94.282417121275785</v>
      </c>
      <c r="Z92" s="27">
        <f t="shared" si="33"/>
        <v>94</v>
      </c>
      <c r="AA92" s="17">
        <f t="shared" si="34"/>
        <v>94</v>
      </c>
      <c r="AB92" s="24">
        <f t="shared" si="35"/>
        <v>1044</v>
      </c>
    </row>
    <row r="93" spans="1:28" ht="15" customHeight="1" x14ac:dyDescent="0.25">
      <c r="A93" s="28">
        <v>885</v>
      </c>
      <c r="B93" s="28">
        <v>950</v>
      </c>
      <c r="C93" s="25">
        <v>3.93</v>
      </c>
      <c r="D93" s="25">
        <v>273.79000000000002</v>
      </c>
      <c r="E93" s="25">
        <v>212.14</v>
      </c>
      <c r="F93" s="25">
        <v>0</v>
      </c>
      <c r="G93" s="25">
        <f t="shared" si="26"/>
        <v>27.229508196721312</v>
      </c>
      <c r="H93" s="25">
        <v>0</v>
      </c>
      <c r="I93" s="25">
        <f t="shared" si="27"/>
        <v>26.16393442622951</v>
      </c>
      <c r="J93" s="29">
        <f t="shared" si="36"/>
        <v>1</v>
      </c>
      <c r="K93" s="29">
        <f t="shared" si="37"/>
        <v>1</v>
      </c>
      <c r="L93" s="29">
        <f t="shared" si="38"/>
        <v>0</v>
      </c>
      <c r="M93" s="29">
        <f t="shared" ca="1" si="28"/>
        <v>1</v>
      </c>
      <c r="N93" s="9"/>
      <c r="O93" s="9"/>
      <c r="P93" s="7"/>
      <c r="Q93" s="7"/>
      <c r="T93" s="20">
        <v>0</v>
      </c>
      <c r="U93" s="31">
        <f t="shared" si="29"/>
        <v>-950</v>
      </c>
      <c r="V93" s="27">
        <f t="shared" si="30"/>
        <v>-950</v>
      </c>
      <c r="W93" s="27"/>
      <c r="X93" s="27">
        <f t="shared" si="31"/>
        <v>1044.2824171212758</v>
      </c>
      <c r="Y93" s="27">
        <f t="shared" si="32"/>
        <v>94.282417121275785</v>
      </c>
      <c r="Z93" s="27">
        <f t="shared" si="33"/>
        <v>94</v>
      </c>
      <c r="AA93" s="17">
        <f t="shared" si="34"/>
        <v>94</v>
      </c>
      <c r="AB93" s="24">
        <f t="shared" si="35"/>
        <v>1044</v>
      </c>
    </row>
    <row r="94" spans="1:28" ht="15" customHeight="1" x14ac:dyDescent="0.25">
      <c r="A94" s="28">
        <v>789</v>
      </c>
      <c r="B94" s="28">
        <v>950</v>
      </c>
      <c r="C94" s="25">
        <v>3.51</v>
      </c>
      <c r="D94" s="25">
        <v>273.77</v>
      </c>
      <c r="E94" s="25">
        <v>212.14</v>
      </c>
      <c r="F94" s="25">
        <v>0</v>
      </c>
      <c r="G94" s="25">
        <f t="shared" si="26"/>
        <v>28.338709677419356</v>
      </c>
      <c r="H94" s="25">
        <v>0</v>
      </c>
      <c r="I94" s="25">
        <f t="shared" si="27"/>
        <v>25.741935483870968</v>
      </c>
      <c r="J94" s="29">
        <f t="shared" si="36"/>
        <v>1</v>
      </c>
      <c r="K94" s="29">
        <f t="shared" si="37"/>
        <v>1</v>
      </c>
      <c r="L94" s="29">
        <f t="shared" si="38"/>
        <v>0</v>
      </c>
      <c r="M94" s="29">
        <f t="shared" ca="1" si="28"/>
        <v>1</v>
      </c>
      <c r="N94" s="9"/>
      <c r="O94" s="9"/>
      <c r="P94" s="7"/>
      <c r="Q94" s="7"/>
      <c r="T94" s="20">
        <v>0</v>
      </c>
      <c r="U94" s="31">
        <f t="shared" si="29"/>
        <v>-950</v>
      </c>
      <c r="V94" s="27">
        <f t="shared" si="30"/>
        <v>-950</v>
      </c>
      <c r="W94" s="27"/>
      <c r="X94" s="27">
        <f t="shared" si="31"/>
        <v>1044.2824171212758</v>
      </c>
      <c r="Y94" s="27">
        <f t="shared" si="32"/>
        <v>94.282417121275785</v>
      </c>
      <c r="Z94" s="27">
        <f t="shared" si="33"/>
        <v>94</v>
      </c>
      <c r="AA94" s="17">
        <f t="shared" si="34"/>
        <v>94</v>
      </c>
      <c r="AB94" s="24">
        <f t="shared" si="35"/>
        <v>1044</v>
      </c>
    </row>
    <row r="95" spans="1:28" ht="15" customHeight="1" x14ac:dyDescent="0.25">
      <c r="A95" s="28">
        <v>694</v>
      </c>
      <c r="B95" s="28">
        <v>950</v>
      </c>
      <c r="C95" s="25">
        <v>3.09</v>
      </c>
      <c r="D95" s="25">
        <v>273.75</v>
      </c>
      <c r="E95" s="25">
        <v>212.14</v>
      </c>
      <c r="F95" s="25">
        <v>0</v>
      </c>
      <c r="G95" s="25">
        <f t="shared" si="26"/>
        <v>29.396825396825395</v>
      </c>
      <c r="H95" s="25">
        <v>0</v>
      </c>
      <c r="I95" s="25">
        <f t="shared" si="27"/>
        <v>25.333333333333332</v>
      </c>
      <c r="J95" s="29">
        <f t="shared" si="36"/>
        <v>1</v>
      </c>
      <c r="K95" s="29">
        <f t="shared" si="37"/>
        <v>1</v>
      </c>
      <c r="L95" s="29">
        <f t="shared" si="38"/>
        <v>0</v>
      </c>
      <c r="M95" s="29">
        <f t="shared" ca="1" si="28"/>
        <v>0</v>
      </c>
      <c r="N95" s="9"/>
      <c r="O95" s="9"/>
      <c r="P95" s="7"/>
      <c r="Q95" s="7"/>
      <c r="T95" s="20">
        <v>0</v>
      </c>
      <c r="U95" s="31">
        <f t="shared" si="29"/>
        <v>-950</v>
      </c>
      <c r="V95" s="27">
        <f t="shared" si="30"/>
        <v>-950</v>
      </c>
      <c r="W95" s="27"/>
      <c r="X95" s="27">
        <f t="shared" si="31"/>
        <v>1044.2824171212758</v>
      </c>
      <c r="Y95" s="27">
        <f t="shared" si="32"/>
        <v>94.282417121275785</v>
      </c>
      <c r="Z95" s="27">
        <f t="shared" si="33"/>
        <v>94</v>
      </c>
      <c r="AA95" s="17">
        <f t="shared" si="34"/>
        <v>94</v>
      </c>
      <c r="AB95" s="24">
        <f t="shared" si="35"/>
        <v>1044</v>
      </c>
    </row>
    <row r="96" spans="1:28" ht="15" customHeight="1" x14ac:dyDescent="0.25">
      <c r="A96" s="28">
        <v>696</v>
      </c>
      <c r="B96" s="28">
        <v>950</v>
      </c>
      <c r="C96" s="25">
        <v>3.09</v>
      </c>
      <c r="D96" s="25">
        <v>273.72000000000003</v>
      </c>
      <c r="E96" s="25">
        <v>212.14</v>
      </c>
      <c r="F96" s="25">
        <v>0</v>
      </c>
      <c r="G96" s="25">
        <f t="shared" si="26"/>
        <v>28.90625</v>
      </c>
      <c r="H96" s="25">
        <v>0</v>
      </c>
      <c r="I96" s="25">
        <f t="shared" si="27"/>
        <v>24.9375</v>
      </c>
      <c r="J96" s="29">
        <f t="shared" si="36"/>
        <v>1</v>
      </c>
      <c r="K96" s="29">
        <f t="shared" si="37"/>
        <v>1</v>
      </c>
      <c r="L96" s="29">
        <f t="shared" si="38"/>
        <v>0</v>
      </c>
      <c r="M96" s="29">
        <f t="shared" ca="1" si="28"/>
        <v>1</v>
      </c>
      <c r="N96" s="9"/>
      <c r="O96" s="9"/>
      <c r="P96" s="7"/>
      <c r="Q96" s="7"/>
      <c r="T96" s="20">
        <v>0</v>
      </c>
      <c r="U96" s="31">
        <f t="shared" si="29"/>
        <v>-950</v>
      </c>
      <c r="V96" s="27">
        <f t="shared" si="30"/>
        <v>-950</v>
      </c>
      <c r="W96" s="27"/>
      <c r="X96" s="27">
        <f t="shared" si="31"/>
        <v>1044.2824171212758</v>
      </c>
      <c r="Y96" s="27">
        <f t="shared" si="32"/>
        <v>94.282417121275785</v>
      </c>
      <c r="Z96" s="27">
        <f t="shared" si="33"/>
        <v>94</v>
      </c>
      <c r="AA96" s="17">
        <f t="shared" si="34"/>
        <v>94</v>
      </c>
      <c r="AB96" s="24">
        <f t="shared" si="35"/>
        <v>1044</v>
      </c>
    </row>
    <row r="97" spans="1:28" ht="15" customHeight="1" x14ac:dyDescent="0.25">
      <c r="A97" s="28">
        <v>698</v>
      </c>
      <c r="B97" s="28">
        <v>880</v>
      </c>
      <c r="C97" s="25">
        <v>0</v>
      </c>
      <c r="D97" s="25">
        <v>273.7</v>
      </c>
      <c r="E97" s="25">
        <v>212.07</v>
      </c>
      <c r="F97" s="25">
        <v>0</v>
      </c>
      <c r="G97" s="25">
        <f t="shared" ref="G97:G104" si="39">($A$32-A97)/(ROW(A97)-ROW($A$32))</f>
        <v>28.430769230769229</v>
      </c>
      <c r="H97" s="25">
        <v>0</v>
      </c>
      <c r="I97" s="25">
        <f t="shared" ref="I97:I104" si="40">($A$32-B97)/(ROW(B97)-ROW($A$32))</f>
        <v>25.630769230769232</v>
      </c>
      <c r="J97" s="29">
        <f t="shared" si="36"/>
        <v>0</v>
      </c>
      <c r="K97" s="29">
        <f t="shared" si="37"/>
        <v>-1</v>
      </c>
      <c r="L97" s="29">
        <f t="shared" si="38"/>
        <v>0</v>
      </c>
      <c r="M97" s="29">
        <f t="shared" ca="1" si="28"/>
        <v>1</v>
      </c>
      <c r="N97" s="9"/>
      <c r="O97" s="9"/>
      <c r="P97" s="7"/>
      <c r="Q97" s="7"/>
      <c r="T97" s="20">
        <v>0</v>
      </c>
      <c r="U97" s="31">
        <f t="shared" si="29"/>
        <v>-880</v>
      </c>
      <c r="V97" s="27">
        <f t="shared" si="30"/>
        <v>-880</v>
      </c>
      <c r="W97" s="27"/>
      <c r="X97" s="27">
        <f t="shared" si="31"/>
        <v>967.33529164918161</v>
      </c>
      <c r="Y97" s="27">
        <f t="shared" si="32"/>
        <v>87.335291649181613</v>
      </c>
      <c r="Z97" s="27">
        <f t="shared" si="33"/>
        <v>87</v>
      </c>
      <c r="AA97" s="17">
        <f t="shared" si="34"/>
        <v>87</v>
      </c>
      <c r="AB97" s="24">
        <f t="shared" si="35"/>
        <v>967</v>
      </c>
    </row>
    <row r="98" spans="1:28" ht="15" customHeight="1" x14ac:dyDescent="0.25">
      <c r="A98" s="28">
        <v>698</v>
      </c>
      <c r="B98" s="28">
        <v>880</v>
      </c>
      <c r="C98" s="25">
        <v>0</v>
      </c>
      <c r="D98" s="25">
        <v>273.69</v>
      </c>
      <c r="E98" s="25">
        <v>212.07</v>
      </c>
      <c r="F98" s="25">
        <v>0</v>
      </c>
      <c r="G98" s="25">
        <f t="shared" si="39"/>
        <v>28</v>
      </c>
      <c r="H98" s="25">
        <v>0</v>
      </c>
      <c r="I98" s="25">
        <f t="shared" si="40"/>
        <v>25.242424242424242</v>
      </c>
      <c r="J98" s="29">
        <f t="shared" si="36"/>
        <v>1</v>
      </c>
      <c r="K98" s="29">
        <f t="shared" si="37"/>
        <v>1</v>
      </c>
      <c r="L98" s="29">
        <f t="shared" si="38"/>
        <v>0</v>
      </c>
      <c r="M98" s="29">
        <f t="shared" ref="M98:M104" ca="1" si="41">IF(RAND()&lt;0.5,0,1)</f>
        <v>1</v>
      </c>
      <c r="N98" s="9"/>
      <c r="O98" s="9"/>
      <c r="P98" s="7"/>
      <c r="Q98" s="7"/>
      <c r="T98" s="20">
        <v>0</v>
      </c>
      <c r="U98" s="31">
        <f t="shared" ref="U98:U129" si="42">T98-B98</f>
        <v>-880</v>
      </c>
      <c r="V98" s="27">
        <f t="shared" ref="V98:V129" si="43">ROUND(U98,0)</f>
        <v>-880</v>
      </c>
      <c r="W98" s="27"/>
      <c r="X98" s="27">
        <f t="shared" ref="X98:X104" si="44">B98/$W$2*$W$3</f>
        <v>967.33529164918161</v>
      </c>
      <c r="Y98" s="27">
        <f t="shared" ref="Y98:Y129" si="45">X98-B98</f>
        <v>87.335291649181613</v>
      </c>
      <c r="Z98" s="27">
        <f t="shared" ref="Z98:Z129" si="46">ROUND(Y98,0)</f>
        <v>87</v>
      </c>
      <c r="AA98" s="17">
        <f t="shared" ref="AA98:AA129" si="47">IF(V98&gt;=0,V98,Z98)</f>
        <v>87</v>
      </c>
      <c r="AB98" s="24">
        <f t="shared" ref="AB98:AB129" si="48">B98+AA98</f>
        <v>967</v>
      </c>
    </row>
    <row r="99" spans="1:28" ht="15" customHeight="1" x14ac:dyDescent="0.25">
      <c r="A99" s="28">
        <v>633</v>
      </c>
      <c r="B99" s="28">
        <v>880</v>
      </c>
      <c r="C99" s="25">
        <v>0</v>
      </c>
      <c r="D99" s="25">
        <v>273.66000000000003</v>
      </c>
      <c r="E99" s="25">
        <v>212.07</v>
      </c>
      <c r="F99" s="25">
        <v>0</v>
      </c>
      <c r="G99" s="25">
        <f t="shared" si="39"/>
        <v>28.552238805970148</v>
      </c>
      <c r="H99" s="25">
        <v>0</v>
      </c>
      <c r="I99" s="25">
        <f t="shared" si="40"/>
        <v>24.865671641791046</v>
      </c>
      <c r="J99" s="29">
        <f t="shared" ref="J99:J104" si="49">IF(ABS(B99-B98)&lt;=50,1,0)</f>
        <v>1</v>
      </c>
      <c r="K99" s="29">
        <f t="shared" ref="K99:K104" si="50">IF(ABS((B99-B98))&lt;=50,1,IF((B99-B98)*(1)&gt;=0,1,-1))</f>
        <v>1</v>
      </c>
      <c r="L99" s="29">
        <f t="shared" si="38"/>
        <v>0</v>
      </c>
      <c r="M99" s="29">
        <f t="shared" ca="1" si="41"/>
        <v>1</v>
      </c>
      <c r="N99" s="9"/>
      <c r="O99" s="9"/>
      <c r="P99" s="7"/>
      <c r="Q99" s="7"/>
      <c r="T99" s="20">
        <v>0</v>
      </c>
      <c r="U99" s="31">
        <f t="shared" si="42"/>
        <v>-880</v>
      </c>
      <c r="V99" s="27">
        <f t="shared" si="43"/>
        <v>-880</v>
      </c>
      <c r="W99" s="27"/>
      <c r="X99" s="27">
        <f t="shared" si="44"/>
        <v>967.33529164918161</v>
      </c>
      <c r="Y99" s="27">
        <f t="shared" si="45"/>
        <v>87.335291649181613</v>
      </c>
      <c r="Z99" s="27">
        <f t="shared" si="46"/>
        <v>87</v>
      </c>
      <c r="AA99" s="17">
        <f t="shared" si="47"/>
        <v>87</v>
      </c>
      <c r="AB99" s="24">
        <f t="shared" si="48"/>
        <v>967</v>
      </c>
    </row>
    <row r="100" spans="1:28" ht="15" customHeight="1" x14ac:dyDescent="0.25">
      <c r="A100" s="28">
        <v>568</v>
      </c>
      <c r="B100" s="28">
        <v>880</v>
      </c>
      <c r="C100" s="25">
        <v>0</v>
      </c>
      <c r="D100" s="25">
        <v>273.63</v>
      </c>
      <c r="E100" s="25">
        <v>212.07</v>
      </c>
      <c r="F100" s="25">
        <v>0</v>
      </c>
      <c r="G100" s="25">
        <f t="shared" si="39"/>
        <v>29.088235294117649</v>
      </c>
      <c r="H100" s="25">
        <v>0</v>
      </c>
      <c r="I100" s="25">
        <f t="shared" si="40"/>
        <v>24.5</v>
      </c>
      <c r="J100" s="29">
        <f t="shared" si="49"/>
        <v>1</v>
      </c>
      <c r="K100" s="29">
        <f t="shared" si="50"/>
        <v>1</v>
      </c>
      <c r="L100" s="29">
        <f t="shared" si="38"/>
        <v>0</v>
      </c>
      <c r="M100" s="29">
        <f t="shared" ca="1" si="41"/>
        <v>0</v>
      </c>
      <c r="N100" s="9"/>
      <c r="O100" s="9"/>
      <c r="P100" s="7"/>
      <c r="Q100" s="7"/>
      <c r="T100" s="20">
        <v>0</v>
      </c>
      <c r="U100" s="31">
        <f t="shared" si="42"/>
        <v>-880</v>
      </c>
      <c r="V100" s="27">
        <f t="shared" si="43"/>
        <v>-880</v>
      </c>
      <c r="W100" s="27"/>
      <c r="X100" s="27">
        <f t="shared" si="44"/>
        <v>967.33529164918161</v>
      </c>
      <c r="Y100" s="27">
        <f t="shared" si="45"/>
        <v>87.335291649181613</v>
      </c>
      <c r="Z100" s="27">
        <f t="shared" si="46"/>
        <v>87</v>
      </c>
      <c r="AA100" s="17">
        <f t="shared" si="47"/>
        <v>87</v>
      </c>
      <c r="AB100" s="24">
        <f t="shared" si="48"/>
        <v>967</v>
      </c>
    </row>
    <row r="101" spans="1:28" ht="15" customHeight="1" x14ac:dyDescent="0.25">
      <c r="A101" s="28">
        <v>504</v>
      </c>
      <c r="B101" s="28">
        <v>880</v>
      </c>
      <c r="C101" s="25">
        <v>0</v>
      </c>
      <c r="D101" s="25">
        <v>273.58999999999997</v>
      </c>
      <c r="E101" s="25">
        <v>212.07</v>
      </c>
      <c r="F101" s="25">
        <v>0</v>
      </c>
      <c r="G101" s="25">
        <f t="shared" si="39"/>
        <v>29.594202898550726</v>
      </c>
      <c r="H101" s="25">
        <v>0</v>
      </c>
      <c r="I101" s="25">
        <f t="shared" si="40"/>
        <v>24.144927536231883</v>
      </c>
      <c r="J101" s="29">
        <f t="shared" si="49"/>
        <v>1</v>
      </c>
      <c r="K101" s="29">
        <f t="shared" si="50"/>
        <v>1</v>
      </c>
      <c r="L101" s="29">
        <f t="shared" si="38"/>
        <v>0</v>
      </c>
      <c r="M101" s="29">
        <f t="shared" ca="1" si="41"/>
        <v>1</v>
      </c>
      <c r="N101" s="9"/>
      <c r="O101" s="9"/>
      <c r="P101" s="7"/>
      <c r="Q101" s="7"/>
      <c r="T101" s="20">
        <v>0</v>
      </c>
      <c r="U101" s="31">
        <f t="shared" si="42"/>
        <v>-880</v>
      </c>
      <c r="V101" s="27">
        <f t="shared" si="43"/>
        <v>-880</v>
      </c>
      <c r="W101" s="27"/>
      <c r="X101" s="27">
        <f t="shared" si="44"/>
        <v>967.33529164918161</v>
      </c>
      <c r="Y101" s="27">
        <f t="shared" si="45"/>
        <v>87.335291649181613</v>
      </c>
      <c r="Z101" s="27">
        <f t="shared" si="46"/>
        <v>87</v>
      </c>
      <c r="AA101" s="17">
        <f t="shared" si="47"/>
        <v>87</v>
      </c>
      <c r="AB101" s="24">
        <f t="shared" si="48"/>
        <v>967</v>
      </c>
    </row>
    <row r="102" spans="1:28" ht="15" customHeight="1" x14ac:dyDescent="0.25">
      <c r="A102" s="28">
        <v>520</v>
      </c>
      <c r="B102" s="28">
        <v>810</v>
      </c>
      <c r="C102" s="25">
        <v>0</v>
      </c>
      <c r="D102" s="25">
        <v>273.56</v>
      </c>
      <c r="E102" s="25">
        <v>212.01</v>
      </c>
      <c r="F102" s="25">
        <v>0</v>
      </c>
      <c r="G102" s="25">
        <f t="shared" si="39"/>
        <v>28.942857142857143</v>
      </c>
      <c r="H102" s="25">
        <v>0</v>
      </c>
      <c r="I102" s="25">
        <f t="shared" si="40"/>
        <v>24.8</v>
      </c>
      <c r="J102" s="29">
        <f t="shared" si="49"/>
        <v>0</v>
      </c>
      <c r="K102" s="29">
        <f t="shared" si="50"/>
        <v>-1</v>
      </c>
      <c r="L102" s="29">
        <f t="shared" si="38"/>
        <v>0</v>
      </c>
      <c r="M102" s="29">
        <f t="shared" ca="1" si="41"/>
        <v>0</v>
      </c>
      <c r="N102" s="9"/>
      <c r="O102" s="9"/>
      <c r="P102" s="7"/>
      <c r="Q102" s="7"/>
      <c r="T102" s="20">
        <v>0</v>
      </c>
      <c r="U102" s="31">
        <f t="shared" si="42"/>
        <v>-810</v>
      </c>
      <c r="V102" s="27">
        <f t="shared" si="43"/>
        <v>-810</v>
      </c>
      <c r="W102" s="27"/>
      <c r="X102" s="27">
        <f t="shared" si="44"/>
        <v>890.38816617708778</v>
      </c>
      <c r="Y102" s="27">
        <f t="shared" si="45"/>
        <v>80.388166177087783</v>
      </c>
      <c r="Z102" s="27">
        <f t="shared" si="46"/>
        <v>80</v>
      </c>
      <c r="AA102" s="17">
        <f t="shared" si="47"/>
        <v>80</v>
      </c>
      <c r="AB102" s="24">
        <f t="shared" si="48"/>
        <v>890</v>
      </c>
    </row>
    <row r="103" spans="1:28" ht="15" customHeight="1" x14ac:dyDescent="0.25">
      <c r="A103" s="28">
        <v>537</v>
      </c>
      <c r="B103" s="28">
        <v>810</v>
      </c>
      <c r="C103" s="25">
        <v>0</v>
      </c>
      <c r="D103" s="25">
        <v>273.52999999999997</v>
      </c>
      <c r="E103" s="25">
        <v>212.01</v>
      </c>
      <c r="F103" s="25">
        <v>0</v>
      </c>
      <c r="G103" s="25">
        <f t="shared" si="39"/>
        <v>28.295774647887324</v>
      </c>
      <c r="H103" s="25">
        <v>0</v>
      </c>
      <c r="I103" s="25">
        <f t="shared" si="40"/>
        <v>24.450704225352112</v>
      </c>
      <c r="J103" s="29">
        <f t="shared" si="49"/>
        <v>1</v>
      </c>
      <c r="K103" s="29">
        <f t="shared" si="50"/>
        <v>1</v>
      </c>
      <c r="L103" s="29">
        <f t="shared" ref="L103:L134" si="51">IF(OR(COUNTIF(K99:K103,1)=5,COUNTIF(K99:K103,-1)=5),1,0)</f>
        <v>0</v>
      </c>
      <c r="M103" s="29">
        <f t="shared" ca="1" si="41"/>
        <v>0</v>
      </c>
      <c r="N103" s="9"/>
      <c r="O103" s="9"/>
      <c r="P103" s="7"/>
      <c r="Q103" s="7"/>
      <c r="T103" s="20">
        <v>0</v>
      </c>
      <c r="U103" s="31">
        <f t="shared" si="42"/>
        <v>-810</v>
      </c>
      <c r="V103" s="27">
        <f t="shared" si="43"/>
        <v>-810</v>
      </c>
      <c r="W103" s="27"/>
      <c r="X103" s="27">
        <f t="shared" si="44"/>
        <v>890.38816617708778</v>
      </c>
      <c r="Y103" s="27">
        <f t="shared" si="45"/>
        <v>80.388166177087783</v>
      </c>
      <c r="Z103" s="27">
        <f t="shared" si="46"/>
        <v>80</v>
      </c>
      <c r="AA103" s="17">
        <f t="shared" si="47"/>
        <v>80</v>
      </c>
      <c r="AB103" s="24">
        <f t="shared" si="48"/>
        <v>890</v>
      </c>
    </row>
    <row r="104" spans="1:28" ht="15" customHeight="1" x14ac:dyDescent="0.25">
      <c r="A104" s="28">
        <v>552</v>
      </c>
      <c r="B104" s="28">
        <v>810</v>
      </c>
      <c r="C104" s="25">
        <v>0</v>
      </c>
      <c r="D104" s="25">
        <v>273.5</v>
      </c>
      <c r="E104" s="25">
        <v>212.01</v>
      </c>
      <c r="F104" s="25">
        <v>0</v>
      </c>
      <c r="G104" s="25">
        <f t="shared" si="39"/>
        <v>27.694444444444443</v>
      </c>
      <c r="H104" s="25">
        <v>0</v>
      </c>
      <c r="I104" s="25">
        <f t="shared" si="40"/>
        <v>24.111111111111111</v>
      </c>
      <c r="J104" s="29">
        <f t="shared" si="49"/>
        <v>1</v>
      </c>
      <c r="K104" s="29">
        <f t="shared" si="50"/>
        <v>1</v>
      </c>
      <c r="L104" s="29">
        <f t="shared" si="51"/>
        <v>0</v>
      </c>
      <c r="M104" s="29">
        <f t="shared" ca="1" si="41"/>
        <v>0</v>
      </c>
      <c r="N104" s="9"/>
      <c r="O104" s="9"/>
      <c r="P104" s="7"/>
      <c r="Q104" s="7"/>
      <c r="T104" s="20">
        <v>0</v>
      </c>
      <c r="U104" s="31">
        <f t="shared" si="42"/>
        <v>-810</v>
      </c>
      <c r="V104" s="27">
        <f t="shared" si="43"/>
        <v>-810</v>
      </c>
      <c r="W104" s="27"/>
      <c r="X104" s="27">
        <f t="shared" si="44"/>
        <v>890.38816617708778</v>
      </c>
      <c r="Y104" s="27">
        <f t="shared" si="45"/>
        <v>80.388166177087783</v>
      </c>
      <c r="Z104" s="27">
        <f t="shared" si="46"/>
        <v>80</v>
      </c>
      <c r="AA104" s="17">
        <f t="shared" si="47"/>
        <v>80</v>
      </c>
      <c r="AB104" s="24">
        <f t="shared" si="48"/>
        <v>890</v>
      </c>
    </row>
    <row r="105" spans="1:28" ht="15" customHeight="1" x14ac:dyDescent="0.25">
      <c r="A105" s="28"/>
      <c r="B105" s="28"/>
      <c r="C105" s="25"/>
      <c r="D105" s="25"/>
      <c r="E105" s="25"/>
      <c r="F105" s="25"/>
      <c r="G105" s="25"/>
      <c r="H105" s="25"/>
      <c r="I105" s="25"/>
      <c r="J105" s="29"/>
      <c r="K105" s="29"/>
      <c r="L105" s="29"/>
      <c r="M105" s="29"/>
      <c r="N105" s="9"/>
      <c r="O105" s="9"/>
      <c r="P105" s="7"/>
      <c r="Q105" s="7"/>
      <c r="U105" s="31"/>
      <c r="V105" s="27"/>
      <c r="W105" s="27"/>
      <c r="X105" s="27"/>
      <c r="Y105" s="27"/>
      <c r="Z105" s="27"/>
      <c r="AA105" s="17"/>
    </row>
    <row r="106" spans="1:28" ht="15" customHeight="1" x14ac:dyDescent="0.25">
      <c r="A106" s="28"/>
      <c r="B106" s="28"/>
      <c r="C106" s="25"/>
      <c r="D106" s="25"/>
      <c r="E106" s="25"/>
      <c r="F106" s="25"/>
      <c r="G106" s="25"/>
      <c r="H106" s="25"/>
      <c r="I106" s="25"/>
      <c r="J106" s="29"/>
      <c r="K106" s="29"/>
      <c r="L106" s="29"/>
      <c r="M106" s="29"/>
      <c r="N106" s="9"/>
      <c r="O106" s="9"/>
      <c r="P106" s="7"/>
      <c r="Q106" s="7"/>
      <c r="U106" s="31"/>
      <c r="V106" s="27"/>
      <c r="W106" s="27"/>
      <c r="X106" s="27"/>
      <c r="Y106" s="27"/>
      <c r="Z106" s="27"/>
      <c r="AA106" s="17"/>
    </row>
    <row r="107" spans="1:28" ht="15" customHeight="1" x14ac:dyDescent="0.25">
      <c r="A107" s="28"/>
      <c r="B107" s="28"/>
      <c r="C107" s="25"/>
      <c r="D107" s="25"/>
      <c r="E107" s="25"/>
      <c r="F107" s="25"/>
      <c r="G107" s="25"/>
      <c r="H107" s="25"/>
      <c r="I107" s="25"/>
      <c r="J107" s="29"/>
      <c r="K107" s="29"/>
      <c r="L107" s="29"/>
      <c r="M107" s="29"/>
      <c r="N107" s="9"/>
      <c r="O107" s="9"/>
      <c r="P107" s="7"/>
      <c r="Q107" s="7"/>
      <c r="U107" s="31"/>
      <c r="V107" s="27"/>
      <c r="W107" s="27"/>
      <c r="X107" s="27"/>
      <c r="Y107" s="27"/>
      <c r="Z107" s="27"/>
      <c r="AA107" s="17"/>
    </row>
    <row r="108" spans="1:28" ht="15" customHeight="1" x14ac:dyDescent="0.25">
      <c r="A108" s="28"/>
      <c r="B108" s="28"/>
      <c r="C108" s="25"/>
      <c r="D108" s="25"/>
      <c r="E108" s="25"/>
      <c r="F108" s="25"/>
      <c r="G108" s="25"/>
      <c r="H108" s="25"/>
      <c r="I108" s="25"/>
      <c r="J108" s="29"/>
      <c r="K108" s="29"/>
      <c r="L108" s="29"/>
      <c r="M108" s="29"/>
      <c r="N108" s="9"/>
      <c r="O108" s="9"/>
      <c r="P108" s="7"/>
      <c r="Q108" s="7"/>
      <c r="U108" s="31"/>
      <c r="V108" s="27"/>
      <c r="W108" s="27"/>
      <c r="X108" s="27"/>
      <c r="Y108" s="27"/>
      <c r="Z108" s="27"/>
      <c r="AA108" s="17"/>
    </row>
    <row r="109" spans="1:28" ht="15" customHeight="1" x14ac:dyDescent="0.25">
      <c r="A109" s="28"/>
      <c r="B109" s="28"/>
      <c r="C109" s="25"/>
      <c r="D109" s="25"/>
      <c r="E109" s="25"/>
      <c r="F109" s="25"/>
      <c r="G109" s="25"/>
      <c r="H109" s="25"/>
      <c r="I109" s="25"/>
      <c r="J109" s="29"/>
      <c r="K109" s="29"/>
      <c r="L109" s="29"/>
      <c r="M109" s="29"/>
      <c r="N109" s="9"/>
      <c r="O109" s="9"/>
      <c r="P109" s="7"/>
      <c r="Q109" s="7"/>
      <c r="U109" s="31"/>
      <c r="V109" s="27"/>
      <c r="W109" s="27"/>
      <c r="X109" s="27"/>
      <c r="Y109" s="27"/>
      <c r="Z109" s="27"/>
      <c r="AA109" s="17"/>
    </row>
    <row r="110" spans="1:28" ht="15" customHeight="1" x14ac:dyDescent="0.25">
      <c r="A110" s="28"/>
      <c r="B110" s="28"/>
      <c r="C110" s="25"/>
      <c r="D110" s="25"/>
      <c r="E110" s="25"/>
      <c r="F110" s="25"/>
      <c r="G110" s="25"/>
      <c r="H110" s="25"/>
      <c r="I110" s="25"/>
      <c r="J110" s="29"/>
      <c r="K110" s="29"/>
      <c r="L110" s="29"/>
      <c r="M110" s="29"/>
      <c r="N110" s="9"/>
      <c r="O110" s="9"/>
      <c r="P110" s="7"/>
      <c r="Q110" s="7"/>
      <c r="U110" s="31"/>
      <c r="V110" s="27"/>
      <c r="W110" s="27"/>
      <c r="X110" s="27"/>
      <c r="Y110" s="27"/>
      <c r="Z110" s="27"/>
      <c r="AA110" s="17"/>
    </row>
    <row r="111" spans="1:28" ht="15" customHeight="1" x14ac:dyDescent="0.25">
      <c r="A111" s="28"/>
      <c r="B111" s="28"/>
      <c r="C111" s="25"/>
      <c r="D111" s="25"/>
      <c r="E111" s="25"/>
      <c r="F111" s="25"/>
      <c r="G111" s="25"/>
      <c r="H111" s="25"/>
      <c r="I111" s="25"/>
      <c r="J111" s="29"/>
      <c r="K111" s="29"/>
      <c r="L111" s="29"/>
      <c r="M111" s="29"/>
      <c r="N111" s="9"/>
      <c r="O111" s="9"/>
      <c r="P111" s="7"/>
      <c r="Q111" s="7"/>
      <c r="U111" s="31"/>
      <c r="V111" s="27"/>
      <c r="W111" s="27"/>
      <c r="X111" s="27"/>
      <c r="Y111" s="27"/>
      <c r="Z111" s="27"/>
      <c r="AA111" s="17"/>
    </row>
    <row r="112" spans="1:28" ht="15" customHeight="1" x14ac:dyDescent="0.25">
      <c r="A112" s="28"/>
      <c r="B112" s="28"/>
      <c r="C112" s="25"/>
      <c r="D112" s="25"/>
      <c r="E112" s="25"/>
      <c r="F112" s="25"/>
      <c r="G112" s="25"/>
      <c r="H112" s="25"/>
      <c r="I112" s="25"/>
      <c r="J112" s="29"/>
      <c r="K112" s="29"/>
      <c r="L112" s="29"/>
      <c r="M112" s="29"/>
      <c r="N112" s="9"/>
      <c r="O112" s="9"/>
      <c r="P112" s="7"/>
      <c r="Q112" s="7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5">
      <c r="A113" s="28"/>
      <c r="B113" s="28"/>
      <c r="C113" s="25"/>
      <c r="D113" s="25"/>
      <c r="E113" s="25"/>
      <c r="F113" s="25"/>
      <c r="G113" s="25"/>
      <c r="H113" s="25"/>
      <c r="I113" s="25"/>
      <c r="J113" s="29"/>
      <c r="K113" s="29"/>
      <c r="L113" s="29"/>
      <c r="M113" s="29"/>
      <c r="N113" s="9"/>
      <c r="O113" s="9"/>
      <c r="P113" s="7"/>
      <c r="Q113" s="7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5">
      <c r="A114" s="28"/>
      <c r="B114" s="28"/>
      <c r="C114" s="25"/>
      <c r="D114" s="25"/>
      <c r="E114" s="25"/>
      <c r="F114" s="25"/>
      <c r="G114" s="25"/>
      <c r="H114" s="25"/>
      <c r="I114" s="25"/>
      <c r="J114" s="29"/>
      <c r="K114" s="29"/>
      <c r="L114" s="29"/>
      <c r="M114" s="29"/>
      <c r="N114" s="9"/>
      <c r="O114" s="9"/>
      <c r="P114" s="7"/>
      <c r="Q114" s="7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5">
      <c r="A115" s="28"/>
      <c r="B115" s="28"/>
      <c r="C115" s="25"/>
      <c r="D115" s="25"/>
      <c r="E115" s="25"/>
      <c r="F115" s="25"/>
      <c r="G115" s="25"/>
      <c r="H115" s="25"/>
      <c r="I115" s="25"/>
      <c r="J115" s="29"/>
      <c r="K115" s="29"/>
      <c r="L115" s="29"/>
      <c r="M115" s="29"/>
      <c r="N115" s="9"/>
      <c r="O115" s="9"/>
      <c r="P115" s="7"/>
      <c r="Q115" s="7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28"/>
      <c r="B116" s="28"/>
      <c r="C116" s="25"/>
      <c r="D116" s="25"/>
      <c r="E116" s="25"/>
      <c r="F116" s="25"/>
      <c r="G116" s="25"/>
      <c r="H116" s="25"/>
      <c r="I116" s="25"/>
      <c r="J116" s="29"/>
      <c r="K116" s="29"/>
      <c r="L116" s="29"/>
      <c r="M116" s="29"/>
      <c r="N116" s="9"/>
      <c r="O116" s="9"/>
      <c r="P116" s="7"/>
      <c r="Q116" s="7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5">
      <c r="A117" s="28"/>
      <c r="B117" s="28"/>
      <c r="C117" s="25"/>
      <c r="D117" s="25"/>
      <c r="E117" s="25"/>
      <c r="F117" s="25"/>
      <c r="G117" s="25"/>
      <c r="H117" s="25"/>
      <c r="I117" s="25"/>
      <c r="J117" s="29"/>
      <c r="K117" s="29"/>
      <c r="L117" s="29"/>
      <c r="M117" s="29"/>
      <c r="N117" s="9"/>
      <c r="O117" s="9"/>
      <c r="P117" s="7"/>
      <c r="Q117" s="7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5">
      <c r="A118" s="28"/>
      <c r="B118" s="28"/>
      <c r="C118" s="25"/>
      <c r="D118" s="25"/>
      <c r="E118" s="25"/>
      <c r="F118" s="25"/>
      <c r="G118" s="25"/>
      <c r="H118" s="25"/>
      <c r="I118" s="25"/>
      <c r="J118" s="29"/>
      <c r="K118" s="29"/>
      <c r="L118" s="29"/>
      <c r="M118" s="29"/>
      <c r="N118" s="9"/>
      <c r="O118" s="9"/>
      <c r="P118" s="7"/>
      <c r="Q118" s="7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5">
      <c r="A119" s="28"/>
      <c r="B119" s="28"/>
      <c r="C119" s="25"/>
      <c r="D119" s="25"/>
      <c r="E119" s="25"/>
      <c r="F119" s="25"/>
      <c r="G119" s="25"/>
      <c r="H119" s="25"/>
      <c r="I119" s="25"/>
      <c r="J119" s="29"/>
      <c r="K119" s="29"/>
      <c r="L119" s="29"/>
      <c r="M119" s="29"/>
      <c r="N119" s="9"/>
      <c r="O119" s="9"/>
      <c r="P119" s="7"/>
      <c r="Q119" s="7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5">
      <c r="A120" s="28"/>
      <c r="B120" s="28"/>
      <c r="C120" s="25"/>
      <c r="D120" s="25"/>
      <c r="E120" s="25"/>
      <c r="F120" s="25"/>
      <c r="G120" s="25"/>
      <c r="H120" s="25"/>
      <c r="I120" s="25"/>
      <c r="J120" s="29"/>
      <c r="K120" s="29"/>
      <c r="L120" s="29"/>
      <c r="M120" s="29"/>
      <c r="N120" s="9"/>
      <c r="O120" s="9"/>
      <c r="P120" s="7"/>
      <c r="Q120" s="7"/>
      <c r="U120" s="31"/>
      <c r="V120" s="27"/>
      <c r="W120" s="27"/>
      <c r="X120" s="27"/>
      <c r="Y120" s="27"/>
      <c r="Z120" s="27"/>
      <c r="AA120" s="17"/>
    </row>
    <row r="121" spans="1:27" ht="15" customHeight="1" x14ac:dyDescent="0.25">
      <c r="A121" s="28"/>
      <c r="B121" s="28"/>
      <c r="C121" s="25"/>
      <c r="D121" s="25"/>
      <c r="E121" s="25"/>
      <c r="F121" s="25"/>
      <c r="G121" s="25"/>
      <c r="H121" s="25"/>
      <c r="I121" s="25"/>
      <c r="J121" s="29"/>
      <c r="K121" s="29"/>
      <c r="L121" s="29"/>
      <c r="M121" s="29"/>
      <c r="N121" s="9"/>
      <c r="O121" s="9"/>
      <c r="P121" s="7"/>
      <c r="Q121" s="7"/>
      <c r="U121" s="31"/>
      <c r="V121" s="27"/>
      <c r="W121" s="27"/>
      <c r="X121" s="27"/>
      <c r="Y121" s="27"/>
      <c r="Z121" s="27"/>
      <c r="AA121" s="17"/>
    </row>
    <row r="122" spans="1:27" ht="15" customHeight="1" x14ac:dyDescent="0.25">
      <c r="A122" s="28"/>
      <c r="B122" s="28"/>
      <c r="C122" s="25"/>
      <c r="D122" s="25"/>
      <c r="E122" s="25"/>
      <c r="F122" s="25"/>
      <c r="G122" s="25"/>
      <c r="H122" s="25"/>
      <c r="I122" s="25"/>
      <c r="J122" s="29"/>
      <c r="K122" s="29"/>
      <c r="L122" s="29"/>
      <c r="M122" s="29"/>
      <c r="N122" s="9"/>
      <c r="O122" s="9"/>
      <c r="P122" s="7"/>
      <c r="Q122" s="7"/>
      <c r="U122" s="31"/>
      <c r="V122" s="27"/>
      <c r="W122" s="27"/>
      <c r="X122" s="27"/>
      <c r="Y122" s="27"/>
      <c r="Z122" s="27"/>
      <c r="AA122" s="17"/>
    </row>
    <row r="123" spans="1:27" ht="15" customHeight="1" x14ac:dyDescent="0.25">
      <c r="A123" s="28"/>
      <c r="B123" s="28"/>
      <c r="C123" s="25"/>
      <c r="D123" s="25"/>
      <c r="E123" s="25"/>
      <c r="F123" s="25"/>
      <c r="G123" s="25"/>
      <c r="H123" s="25"/>
      <c r="I123" s="25"/>
      <c r="J123" s="29"/>
      <c r="K123" s="29"/>
      <c r="L123" s="29"/>
      <c r="M123" s="29"/>
      <c r="N123" s="9"/>
      <c r="O123" s="9"/>
      <c r="P123" s="7"/>
      <c r="Q123" s="7"/>
      <c r="U123" s="31"/>
      <c r="V123" s="27"/>
      <c r="W123" s="27"/>
      <c r="X123" s="27"/>
      <c r="Y123" s="27"/>
      <c r="Z123" s="27"/>
      <c r="AA123" s="17"/>
    </row>
    <row r="124" spans="1:27" ht="15" customHeight="1" x14ac:dyDescent="0.25">
      <c r="A124" s="28"/>
      <c r="B124" s="28"/>
      <c r="C124" s="25"/>
      <c r="D124" s="25"/>
      <c r="E124" s="25"/>
      <c r="F124" s="25"/>
      <c r="G124" s="25"/>
      <c r="H124" s="25"/>
      <c r="I124" s="25"/>
      <c r="J124" s="29"/>
      <c r="K124" s="29"/>
      <c r="L124" s="29"/>
      <c r="M124" s="29"/>
      <c r="N124" s="9"/>
      <c r="O124" s="9"/>
      <c r="P124" s="7"/>
      <c r="Q124" s="7"/>
      <c r="U124" s="31"/>
      <c r="V124" s="27"/>
      <c r="W124" s="27"/>
      <c r="X124" s="27"/>
      <c r="Y124" s="27"/>
      <c r="Z124" s="27"/>
      <c r="AA124" s="17"/>
    </row>
    <row r="125" spans="1:27" ht="15" customHeight="1" x14ac:dyDescent="0.25">
      <c r="A125" s="28"/>
      <c r="B125" s="28"/>
      <c r="C125" s="25"/>
      <c r="D125" s="25"/>
      <c r="E125" s="25"/>
      <c r="F125" s="25"/>
      <c r="G125" s="25"/>
      <c r="H125" s="25"/>
      <c r="I125" s="25"/>
      <c r="J125" s="29"/>
      <c r="K125" s="29"/>
      <c r="L125" s="29"/>
      <c r="M125" s="29"/>
      <c r="N125" s="9"/>
      <c r="O125" s="9"/>
      <c r="P125" s="7"/>
      <c r="Q125" s="7"/>
      <c r="U125" s="31"/>
      <c r="V125" s="27"/>
      <c r="W125" s="27"/>
      <c r="X125" s="27"/>
      <c r="Y125" s="27"/>
      <c r="Z125" s="27"/>
      <c r="AA125" s="17"/>
    </row>
    <row r="126" spans="1:27" ht="15" customHeight="1" x14ac:dyDescent="0.25">
      <c r="A126" s="28"/>
      <c r="B126" s="28"/>
      <c r="C126" s="25"/>
      <c r="D126" s="25"/>
      <c r="E126" s="25"/>
      <c r="F126" s="25"/>
      <c r="G126" s="25"/>
      <c r="H126" s="25"/>
      <c r="I126" s="25"/>
      <c r="J126" s="29"/>
      <c r="K126" s="29"/>
      <c r="L126" s="29"/>
      <c r="M126" s="29"/>
      <c r="N126" s="9"/>
      <c r="O126" s="9"/>
      <c r="P126" s="7"/>
      <c r="Q126" s="7"/>
      <c r="U126" s="31"/>
      <c r="V126" s="27"/>
      <c r="W126" s="27"/>
      <c r="X126" s="27"/>
      <c r="Y126" s="27"/>
      <c r="Z126" s="27"/>
      <c r="AA126" s="17"/>
    </row>
    <row r="127" spans="1:27" ht="15" customHeight="1" x14ac:dyDescent="0.25">
      <c r="A127" s="28"/>
      <c r="B127" s="28"/>
      <c r="C127" s="25"/>
      <c r="D127" s="25"/>
      <c r="E127" s="25"/>
      <c r="F127" s="25"/>
      <c r="G127" s="25"/>
      <c r="H127" s="25"/>
      <c r="I127" s="25"/>
      <c r="J127" s="29"/>
      <c r="K127" s="29"/>
      <c r="L127" s="29"/>
      <c r="M127" s="29"/>
      <c r="N127" s="9"/>
      <c r="O127" s="9"/>
      <c r="P127" s="7"/>
      <c r="Q127" s="7"/>
      <c r="U127" s="31"/>
      <c r="V127" s="27"/>
      <c r="W127" s="27"/>
      <c r="X127" s="27"/>
      <c r="Y127" s="27"/>
      <c r="Z127" s="27"/>
      <c r="AA127" s="17"/>
    </row>
    <row r="128" spans="1:27" ht="15" customHeight="1" x14ac:dyDescent="0.25">
      <c r="A128" s="28"/>
      <c r="B128" s="28"/>
      <c r="C128" s="25"/>
      <c r="D128" s="25"/>
      <c r="E128" s="25"/>
      <c r="F128" s="25"/>
      <c r="G128" s="25"/>
      <c r="H128" s="25"/>
      <c r="I128" s="25"/>
      <c r="J128" s="29"/>
      <c r="K128" s="29"/>
      <c r="L128" s="29"/>
      <c r="M128" s="29"/>
      <c r="N128" s="9"/>
      <c r="O128" s="9"/>
      <c r="P128" s="7"/>
      <c r="Q128" s="7"/>
      <c r="U128" s="31"/>
      <c r="V128" s="27"/>
      <c r="W128" s="27"/>
      <c r="X128" s="27"/>
      <c r="Y128" s="27"/>
      <c r="Z128" s="27"/>
      <c r="AA128" s="17"/>
    </row>
    <row r="129" spans="1:27" ht="15" customHeight="1" x14ac:dyDescent="0.25">
      <c r="A129" s="28"/>
      <c r="B129" s="28"/>
      <c r="C129" s="25"/>
      <c r="D129" s="25"/>
      <c r="E129" s="25"/>
      <c r="F129" s="25"/>
      <c r="G129" s="25"/>
      <c r="H129" s="25"/>
      <c r="I129" s="25"/>
      <c r="J129" s="29"/>
      <c r="K129" s="29"/>
      <c r="L129" s="29"/>
      <c r="M129" s="29"/>
      <c r="N129" s="9"/>
      <c r="O129" s="9"/>
      <c r="P129" s="7"/>
      <c r="Q129" s="7"/>
      <c r="U129" s="31"/>
      <c r="V129" s="27"/>
      <c r="W129" s="27"/>
      <c r="X129" s="27"/>
      <c r="Y129" s="27"/>
      <c r="Z129" s="27"/>
      <c r="AA129" s="17"/>
    </row>
    <row r="130" spans="1:27" ht="15" customHeight="1" x14ac:dyDescent="0.25">
      <c r="A130" s="28"/>
      <c r="B130" s="28"/>
      <c r="C130" s="25"/>
      <c r="D130" s="25"/>
      <c r="E130" s="25"/>
      <c r="F130" s="25"/>
      <c r="G130" s="25"/>
      <c r="H130" s="25"/>
      <c r="I130" s="25"/>
      <c r="J130" s="29"/>
      <c r="K130" s="29"/>
      <c r="L130" s="29"/>
      <c r="M130" s="29"/>
      <c r="N130" s="7"/>
      <c r="O130" s="7"/>
      <c r="P130" s="7"/>
      <c r="Q130" s="7"/>
      <c r="U130" s="31"/>
      <c r="V130" s="27"/>
      <c r="W130" s="27"/>
      <c r="X130" s="27"/>
      <c r="Y130" s="27"/>
      <c r="Z130" s="27"/>
      <c r="AA130" s="17"/>
    </row>
    <row r="131" spans="1:27" ht="15" customHeight="1" x14ac:dyDescent="0.25">
      <c r="A131" s="28"/>
      <c r="B131" s="28"/>
      <c r="C131" s="25"/>
      <c r="D131" s="25"/>
      <c r="E131" s="25"/>
      <c r="F131" s="25"/>
      <c r="G131" s="25"/>
      <c r="H131" s="25"/>
      <c r="I131" s="25"/>
      <c r="J131" s="29"/>
      <c r="K131" s="29"/>
      <c r="L131" s="29"/>
      <c r="M131" s="29"/>
      <c r="N131" s="7"/>
      <c r="O131" s="7"/>
      <c r="P131" s="7"/>
      <c r="Q131" s="7"/>
      <c r="U131" s="31"/>
      <c r="V131" s="27"/>
      <c r="W131" s="27"/>
      <c r="X131" s="27"/>
      <c r="Y131" s="27"/>
      <c r="Z131" s="27"/>
      <c r="AA131" s="17"/>
    </row>
    <row r="132" spans="1:27" ht="15" customHeight="1" x14ac:dyDescent="0.25">
      <c r="A132" s="28"/>
      <c r="B132" s="28"/>
      <c r="C132" s="25"/>
      <c r="D132" s="25"/>
      <c r="E132" s="25"/>
      <c r="F132" s="25"/>
      <c r="G132" s="25"/>
      <c r="H132" s="25"/>
      <c r="I132" s="25"/>
      <c r="J132" s="29"/>
      <c r="K132" s="29"/>
      <c r="L132" s="29"/>
      <c r="M132" s="29"/>
      <c r="N132" s="7"/>
      <c r="O132" s="7"/>
      <c r="P132" s="7"/>
      <c r="Q132" s="7"/>
      <c r="U132" s="31"/>
      <c r="V132" s="27"/>
      <c r="W132" s="27"/>
      <c r="X132" s="27"/>
      <c r="Y132" s="27"/>
      <c r="Z132" s="27"/>
      <c r="AA132" s="17"/>
    </row>
    <row r="133" spans="1:27" ht="15" customHeight="1" x14ac:dyDescent="0.25">
      <c r="A133" s="28"/>
      <c r="B133" s="28"/>
      <c r="C133" s="25"/>
      <c r="D133" s="25"/>
      <c r="E133" s="25"/>
      <c r="F133" s="25"/>
      <c r="G133" s="25"/>
      <c r="H133" s="25"/>
      <c r="I133" s="25"/>
      <c r="J133" s="29"/>
      <c r="K133" s="29"/>
      <c r="L133" s="29"/>
      <c r="M133" s="29"/>
      <c r="N133" s="7"/>
      <c r="O133" s="7"/>
      <c r="P133" s="7"/>
      <c r="Q133" s="7"/>
      <c r="U133" s="31"/>
      <c r="V133" s="27"/>
      <c r="W133" s="27"/>
      <c r="X133" s="27"/>
      <c r="Y133" s="27"/>
      <c r="Z133" s="27"/>
      <c r="AA133" s="17"/>
    </row>
    <row r="134" spans="1:27" ht="15" customHeight="1" x14ac:dyDescent="0.25">
      <c r="A134" s="28"/>
      <c r="B134" s="28"/>
      <c r="C134" s="25"/>
      <c r="D134" s="25"/>
      <c r="E134" s="25"/>
      <c r="F134" s="25"/>
      <c r="G134" s="25"/>
      <c r="H134" s="25"/>
      <c r="I134" s="25"/>
      <c r="J134" s="29"/>
      <c r="K134" s="29"/>
      <c r="L134" s="29"/>
      <c r="M134" s="29"/>
      <c r="N134" s="7"/>
      <c r="O134" s="7"/>
      <c r="P134" s="7"/>
      <c r="Q134" s="7"/>
      <c r="U134" s="31"/>
      <c r="V134" s="27"/>
      <c r="W134" s="27"/>
      <c r="X134" s="27"/>
      <c r="Y134" s="27"/>
      <c r="Z134" s="27"/>
      <c r="AA134" s="17"/>
    </row>
    <row r="135" spans="1:27" ht="15" customHeight="1" x14ac:dyDescent="0.25">
      <c r="A135" s="28"/>
      <c r="B135" s="28"/>
      <c r="C135" s="25"/>
      <c r="D135" s="25"/>
      <c r="E135" s="25"/>
      <c r="F135" s="25"/>
      <c r="G135" s="25"/>
      <c r="H135" s="25"/>
      <c r="I135" s="25"/>
      <c r="J135" s="29"/>
      <c r="K135" s="29"/>
      <c r="L135" s="29"/>
      <c r="M135" s="29"/>
      <c r="N135" s="7"/>
      <c r="O135" s="7"/>
      <c r="P135" s="7"/>
      <c r="Q135" s="7"/>
      <c r="U135" s="31"/>
      <c r="V135" s="27"/>
      <c r="W135" s="27"/>
      <c r="X135" s="27"/>
      <c r="Y135" s="27"/>
      <c r="Z135" s="27"/>
      <c r="AA135" s="17"/>
    </row>
    <row r="136" spans="1:27" ht="15" customHeight="1" x14ac:dyDescent="0.25">
      <c r="A136" s="28"/>
      <c r="B136" s="28"/>
      <c r="C136" s="25"/>
      <c r="D136" s="25"/>
      <c r="E136" s="25"/>
      <c r="F136" s="25"/>
      <c r="G136" s="25"/>
      <c r="H136" s="25"/>
      <c r="I136" s="25"/>
      <c r="J136" s="29"/>
      <c r="K136" s="29"/>
      <c r="L136" s="29"/>
      <c r="M136" s="29"/>
      <c r="N136" s="7"/>
      <c r="O136" s="7"/>
      <c r="P136" s="7"/>
      <c r="Q136" s="7"/>
      <c r="U136" s="31"/>
      <c r="V136" s="27"/>
      <c r="W136" s="27"/>
      <c r="X136" s="27"/>
      <c r="Y136" s="27"/>
      <c r="Z136" s="27"/>
      <c r="AA136" s="17"/>
    </row>
    <row r="137" spans="1:27" ht="15" customHeight="1" x14ac:dyDescent="0.25">
      <c r="A137" s="28"/>
      <c r="B137" s="28"/>
      <c r="C137" s="25"/>
      <c r="D137" s="25"/>
      <c r="E137" s="25"/>
      <c r="F137" s="25"/>
      <c r="G137" s="25"/>
      <c r="H137" s="25"/>
      <c r="I137" s="25"/>
      <c r="J137" s="29"/>
      <c r="K137" s="29"/>
      <c r="L137" s="29"/>
      <c r="M137" s="29"/>
      <c r="N137" s="7"/>
      <c r="O137" s="7"/>
      <c r="P137" s="7"/>
      <c r="Q137" s="7"/>
      <c r="U137" s="31"/>
      <c r="V137" s="27"/>
      <c r="W137" s="27"/>
      <c r="X137" s="27"/>
      <c r="Y137" s="27"/>
      <c r="Z137" s="27"/>
      <c r="AA137" s="17"/>
    </row>
    <row r="138" spans="1:27" ht="15" customHeight="1" x14ac:dyDescent="0.25">
      <c r="A138" s="28"/>
      <c r="B138" s="28"/>
      <c r="C138" s="25"/>
      <c r="D138" s="25"/>
      <c r="E138" s="25"/>
      <c r="F138" s="25"/>
      <c r="G138" s="25"/>
      <c r="H138" s="25"/>
      <c r="I138" s="25"/>
      <c r="J138" s="29"/>
      <c r="K138" s="29"/>
      <c r="L138" s="29"/>
      <c r="M138" s="29"/>
      <c r="N138" s="7"/>
      <c r="O138" s="7"/>
      <c r="P138" s="7"/>
      <c r="Q138" s="7"/>
      <c r="U138" s="31"/>
      <c r="V138" s="27"/>
      <c r="W138" s="27"/>
      <c r="X138" s="27"/>
      <c r="Y138" s="27"/>
      <c r="Z138" s="27"/>
      <c r="AA138" s="17"/>
    </row>
    <row r="139" spans="1:27" ht="15" customHeight="1" x14ac:dyDescent="0.25">
      <c r="A139" s="28"/>
      <c r="B139" s="28"/>
      <c r="C139" s="25"/>
      <c r="D139" s="25"/>
      <c r="E139" s="25"/>
      <c r="F139" s="25"/>
      <c r="G139" s="25"/>
      <c r="H139" s="25"/>
      <c r="I139" s="25"/>
      <c r="J139" s="29"/>
      <c r="K139" s="29"/>
      <c r="L139" s="29"/>
      <c r="M139" s="29"/>
      <c r="N139" s="7"/>
      <c r="O139" s="7"/>
      <c r="P139" s="7"/>
      <c r="Q139" s="7"/>
      <c r="U139" s="31"/>
      <c r="V139" s="27"/>
      <c r="W139" s="27"/>
      <c r="X139" s="27"/>
      <c r="Y139" s="27"/>
      <c r="Z139" s="27"/>
      <c r="AA139" s="17"/>
    </row>
    <row r="140" spans="1:27" ht="15" customHeight="1" x14ac:dyDescent="0.25">
      <c r="A140" s="28"/>
      <c r="B140" s="28"/>
      <c r="C140" s="25"/>
      <c r="D140" s="25"/>
      <c r="E140" s="25"/>
      <c r="F140" s="25"/>
      <c r="G140" s="25"/>
      <c r="H140" s="25"/>
      <c r="I140" s="25"/>
      <c r="J140" s="29"/>
      <c r="K140" s="29"/>
      <c r="L140" s="29"/>
      <c r="M140" s="29"/>
      <c r="N140" s="7"/>
      <c r="O140" s="7"/>
      <c r="P140" s="7"/>
      <c r="Q140" s="7"/>
      <c r="U140" s="31"/>
      <c r="V140" s="27"/>
      <c r="W140" s="27"/>
      <c r="X140" s="27"/>
      <c r="Y140" s="27"/>
      <c r="Z140" s="27"/>
      <c r="AA140" s="17"/>
    </row>
    <row r="141" spans="1:27" ht="15" customHeight="1" x14ac:dyDescent="0.25">
      <c r="A141" s="28"/>
      <c r="B141" s="28"/>
      <c r="C141" s="25"/>
      <c r="D141" s="25"/>
      <c r="E141" s="25"/>
      <c r="F141" s="25"/>
      <c r="G141" s="25"/>
      <c r="H141" s="25"/>
      <c r="I141" s="25"/>
      <c r="J141" s="29"/>
      <c r="K141" s="29"/>
      <c r="L141" s="29"/>
      <c r="M141" s="29"/>
      <c r="N141" s="7"/>
      <c r="O141" s="7"/>
      <c r="P141" s="7"/>
      <c r="Q141" s="7"/>
      <c r="U141" s="31"/>
      <c r="V141" s="27"/>
      <c r="W141" s="27"/>
      <c r="X141" s="27"/>
      <c r="Y141" s="27"/>
      <c r="Z141" s="27"/>
      <c r="AA141" s="17"/>
    </row>
    <row r="142" spans="1:27" ht="15" customHeight="1" x14ac:dyDescent="0.25">
      <c r="A142" s="28"/>
      <c r="B142" s="28"/>
      <c r="C142" s="25"/>
      <c r="D142" s="25"/>
      <c r="E142" s="25"/>
      <c r="F142" s="25"/>
      <c r="G142" s="25"/>
      <c r="H142" s="25"/>
      <c r="I142" s="25"/>
      <c r="J142" s="29"/>
      <c r="K142" s="29"/>
      <c r="L142" s="29"/>
      <c r="M142" s="29"/>
      <c r="N142" s="7"/>
      <c r="O142" s="7"/>
      <c r="P142" s="7"/>
      <c r="Q142" s="7"/>
      <c r="U142" s="31"/>
      <c r="V142" s="27"/>
      <c r="W142" s="27"/>
      <c r="X142" s="27"/>
      <c r="Y142" s="27"/>
      <c r="Z142" s="27"/>
      <c r="AA142" s="17"/>
    </row>
    <row r="143" spans="1:27" ht="15" customHeight="1" x14ac:dyDescent="0.25">
      <c r="A143" s="28"/>
      <c r="B143" s="28"/>
      <c r="C143" s="25"/>
      <c r="D143" s="25"/>
      <c r="E143" s="25"/>
      <c r="F143" s="25"/>
      <c r="G143" s="25"/>
      <c r="H143" s="25"/>
      <c r="I143" s="25"/>
      <c r="J143" s="29"/>
      <c r="K143" s="29"/>
      <c r="L143" s="29"/>
      <c r="M143" s="29"/>
      <c r="N143" s="7"/>
      <c r="O143" s="7"/>
      <c r="P143" s="7"/>
      <c r="Q143" s="7"/>
      <c r="U143" s="31"/>
      <c r="V143" s="27"/>
      <c r="W143" s="27"/>
      <c r="X143" s="27"/>
      <c r="Y143" s="27"/>
      <c r="Z143" s="27"/>
      <c r="AA143" s="17"/>
    </row>
    <row r="144" spans="1:27" ht="15" customHeight="1" x14ac:dyDescent="0.25">
      <c r="A144" s="7"/>
      <c r="B144" s="7"/>
      <c r="C144" s="7"/>
      <c r="D144" s="7"/>
      <c r="E144" s="7"/>
      <c r="F144" s="7"/>
      <c r="G144" s="25"/>
      <c r="H144" s="7"/>
      <c r="I144" s="25"/>
      <c r="J144" s="29"/>
      <c r="K144" s="29"/>
      <c r="L144" s="29"/>
      <c r="M144" s="29"/>
      <c r="N144" s="7"/>
      <c r="O144" s="7"/>
      <c r="P144" s="7"/>
      <c r="Q144" s="7"/>
      <c r="U144" s="31"/>
      <c r="V144" s="27"/>
      <c r="W144" s="27"/>
      <c r="X144" s="27"/>
      <c r="Y144" s="27"/>
      <c r="Z144" s="27"/>
      <c r="AA144" s="17"/>
    </row>
    <row r="145" spans="1:27" ht="15" customHeight="1" x14ac:dyDescent="0.25">
      <c r="A145" s="7"/>
      <c r="B145" s="7"/>
      <c r="C145" s="7"/>
      <c r="D145" s="7"/>
      <c r="E145" s="7"/>
      <c r="F145" s="7"/>
      <c r="G145" s="25"/>
      <c r="H145" s="7"/>
      <c r="I145" s="25"/>
      <c r="J145" s="29"/>
      <c r="K145" s="29"/>
      <c r="L145" s="29"/>
      <c r="M145" s="29"/>
      <c r="N145" s="7"/>
      <c r="O145" s="7"/>
      <c r="P145" s="7"/>
      <c r="Q145" s="7"/>
      <c r="U145" s="31"/>
      <c r="V145" s="27"/>
      <c r="W145" s="27"/>
      <c r="X145" s="27"/>
      <c r="Y145" s="27"/>
      <c r="Z145" s="27"/>
      <c r="AA145" s="17"/>
    </row>
    <row r="146" spans="1:27" ht="15" customHeight="1" x14ac:dyDescent="0.25">
      <c r="A146" s="7"/>
      <c r="B146" s="7"/>
      <c r="C146" s="7"/>
      <c r="D146" s="7"/>
      <c r="E146" s="7"/>
      <c r="F146" s="7"/>
      <c r="G146" s="25"/>
      <c r="H146" s="7"/>
      <c r="I146" s="25"/>
      <c r="J146" s="29"/>
      <c r="K146" s="29"/>
      <c r="L146" s="29"/>
      <c r="M146" s="29"/>
      <c r="N146" s="7"/>
      <c r="O146" s="7"/>
      <c r="P146" s="7"/>
      <c r="Q146" s="7"/>
      <c r="U146" s="31"/>
      <c r="V146" s="27"/>
      <c r="W146" s="27"/>
      <c r="X146" s="27"/>
      <c r="Y146" s="27"/>
      <c r="Z146" s="27"/>
      <c r="AA146" s="17"/>
    </row>
    <row r="147" spans="1:27" ht="15" customHeight="1" x14ac:dyDescent="0.25">
      <c r="A147" s="7"/>
      <c r="B147" s="7"/>
      <c r="C147" s="7"/>
      <c r="D147" s="7"/>
      <c r="E147" s="7"/>
      <c r="F147" s="7"/>
      <c r="G147" s="25"/>
      <c r="H147" s="7"/>
      <c r="I147" s="25"/>
      <c r="J147" s="29"/>
      <c r="K147" s="29"/>
      <c r="L147" s="29"/>
      <c r="M147" s="29"/>
      <c r="N147" s="7"/>
      <c r="O147" s="7"/>
      <c r="P147" s="7"/>
      <c r="Q147" s="7"/>
      <c r="U147" s="31"/>
      <c r="V147" s="27"/>
      <c r="W147" s="27"/>
      <c r="X147" s="27"/>
      <c r="Y147" s="27"/>
      <c r="Z147" s="27"/>
      <c r="AA147" s="17"/>
    </row>
    <row r="148" spans="1:27" ht="15" customHeight="1" x14ac:dyDescent="0.25">
      <c r="A148" s="7"/>
      <c r="B148" s="7"/>
      <c r="C148" s="7"/>
      <c r="D148" s="7"/>
      <c r="E148" s="7"/>
      <c r="F148" s="7"/>
      <c r="G148" s="25"/>
      <c r="H148" s="7"/>
      <c r="I148" s="25"/>
      <c r="J148" s="29"/>
      <c r="K148" s="29"/>
      <c r="L148" s="29"/>
      <c r="M148" s="29"/>
      <c r="N148" s="7"/>
      <c r="O148" s="7"/>
      <c r="P148" s="7"/>
      <c r="Q148" s="7"/>
      <c r="U148" s="31"/>
      <c r="V148" s="27"/>
      <c r="W148" s="27"/>
      <c r="X148" s="27"/>
      <c r="Y148" s="27"/>
      <c r="Z148" s="27"/>
      <c r="AA148" s="17"/>
    </row>
    <row r="149" spans="1:27" ht="15" customHeight="1" x14ac:dyDescent="0.25">
      <c r="A149" s="7"/>
      <c r="B149" s="7"/>
      <c r="C149" s="7"/>
      <c r="D149" s="7"/>
      <c r="E149" s="7"/>
      <c r="F149" s="7"/>
      <c r="G149" s="25"/>
      <c r="H149" s="7"/>
      <c r="I149" s="25"/>
      <c r="J149" s="29"/>
      <c r="K149" s="29"/>
      <c r="L149" s="29"/>
      <c r="M149" s="29"/>
      <c r="N149" s="7"/>
      <c r="O149" s="7"/>
      <c r="P149" s="7"/>
      <c r="Q149" s="7"/>
      <c r="U149" s="31"/>
      <c r="V149" s="27"/>
      <c r="W149" s="27"/>
      <c r="X149" s="27"/>
      <c r="Y149" s="27"/>
      <c r="Z149" s="27"/>
      <c r="AA149" s="17"/>
    </row>
    <row r="150" spans="1:27" ht="15" customHeight="1" x14ac:dyDescent="0.25">
      <c r="A150" s="7"/>
      <c r="B150" s="7"/>
      <c r="C150" s="7"/>
      <c r="D150" s="7"/>
      <c r="E150" s="7"/>
      <c r="F150" s="7"/>
      <c r="G150" s="25"/>
      <c r="H150" s="7"/>
      <c r="I150" s="25"/>
      <c r="J150" s="29"/>
      <c r="K150" s="29"/>
      <c r="L150" s="29"/>
      <c r="M150" s="29"/>
      <c r="N150" s="7"/>
      <c r="O150" s="7"/>
      <c r="P150" s="7"/>
      <c r="Q150" s="7"/>
      <c r="U150" s="31"/>
      <c r="V150" s="27"/>
      <c r="W150" s="27"/>
      <c r="X150" s="27"/>
      <c r="Y150" s="27"/>
      <c r="Z150" s="27"/>
      <c r="AA150" s="17"/>
    </row>
    <row r="151" spans="1:27" ht="15" customHeight="1" x14ac:dyDescent="0.25">
      <c r="A151" s="7"/>
      <c r="B151" s="7"/>
      <c r="C151" s="7"/>
      <c r="D151" s="7"/>
      <c r="E151" s="7"/>
      <c r="F151" s="7"/>
      <c r="G151" s="25"/>
      <c r="H151" s="7"/>
      <c r="I151" s="25"/>
      <c r="J151" s="29"/>
      <c r="K151" s="29"/>
      <c r="L151" s="29"/>
      <c r="M151" s="29"/>
      <c r="N151" s="7"/>
      <c r="O151" s="7"/>
      <c r="P151" s="7"/>
      <c r="Q151" s="7"/>
      <c r="U151" s="31"/>
      <c r="V151" s="27"/>
      <c r="W151" s="27"/>
      <c r="X151" s="27"/>
      <c r="Y151" s="27"/>
      <c r="Z151" s="27"/>
      <c r="AA151" s="17"/>
    </row>
    <row r="152" spans="1:27" ht="15" customHeight="1" x14ac:dyDescent="0.25">
      <c r="A152" s="7"/>
      <c r="B152" s="7"/>
      <c r="C152" s="7"/>
      <c r="D152" s="7"/>
      <c r="E152" s="7"/>
      <c r="F152" s="7"/>
      <c r="G152" s="25"/>
      <c r="H152" s="7"/>
      <c r="I152" s="25"/>
      <c r="J152" s="29"/>
      <c r="K152" s="29"/>
      <c r="L152" s="29"/>
      <c r="M152" s="29"/>
      <c r="N152" s="7"/>
      <c r="O152" s="7"/>
      <c r="P152" s="7"/>
      <c r="Q152" s="7"/>
      <c r="U152" s="31"/>
      <c r="V152" s="27"/>
      <c r="W152" s="27"/>
      <c r="X152" s="27"/>
      <c r="Y152" s="27"/>
      <c r="Z152" s="27"/>
      <c r="AA152" s="17"/>
    </row>
    <row r="153" spans="1:27" ht="15" customHeight="1" x14ac:dyDescent="0.25">
      <c r="A153" s="7"/>
      <c r="B153" s="7"/>
      <c r="C153" s="7"/>
      <c r="D153" s="7"/>
      <c r="E153" s="7"/>
      <c r="F153" s="7"/>
      <c r="G153" s="25"/>
      <c r="H153" s="7"/>
      <c r="I153" s="25"/>
      <c r="J153" s="29"/>
      <c r="K153" s="29"/>
      <c r="L153" s="29"/>
      <c r="M153" s="29"/>
      <c r="N153" s="7"/>
      <c r="O153" s="7"/>
      <c r="P153" s="7"/>
      <c r="Q153" s="7"/>
      <c r="U153" s="31"/>
      <c r="V153" s="27"/>
      <c r="W153" s="27"/>
      <c r="X153" s="27"/>
      <c r="Y153" s="27"/>
      <c r="Z153" s="27"/>
      <c r="AA153" s="17"/>
    </row>
    <row r="154" spans="1:27" ht="15" customHeight="1" x14ac:dyDescent="0.25">
      <c r="A154" s="7"/>
      <c r="B154" s="7"/>
      <c r="C154" s="7"/>
      <c r="D154" s="7"/>
      <c r="E154" s="7"/>
      <c r="F154" s="7"/>
      <c r="G154" s="25"/>
      <c r="H154" s="7"/>
      <c r="I154" s="25"/>
      <c r="J154" s="29"/>
      <c r="K154" s="29"/>
      <c r="L154" s="29"/>
      <c r="M154" s="29"/>
      <c r="N154" s="7"/>
      <c r="O154" s="7"/>
      <c r="P154" s="7"/>
      <c r="Q154" s="7"/>
      <c r="U154" s="31"/>
      <c r="V154" s="27"/>
      <c r="W154" s="27"/>
      <c r="X154" s="27"/>
      <c r="Y154" s="27"/>
      <c r="Z154" s="27"/>
      <c r="AA154" s="17"/>
    </row>
    <row r="155" spans="1:27" ht="15" customHeight="1" x14ac:dyDescent="0.25">
      <c r="A155" s="7"/>
      <c r="B155" s="7"/>
      <c r="C155" s="7"/>
      <c r="D155" s="7"/>
      <c r="E155" s="7"/>
      <c r="F155" s="7"/>
      <c r="G155" s="25"/>
      <c r="H155" s="7"/>
      <c r="I155" s="25"/>
      <c r="J155" s="29"/>
      <c r="K155" s="29"/>
      <c r="L155" s="29"/>
      <c r="M155" s="29"/>
      <c r="N155" s="7"/>
      <c r="O155" s="7"/>
      <c r="P155" s="7"/>
      <c r="Q155" s="7"/>
      <c r="U155" s="31"/>
      <c r="V155" s="27"/>
      <c r="W155" s="27"/>
      <c r="X155" s="27"/>
      <c r="Y155" s="27"/>
      <c r="Z155" s="27"/>
      <c r="AA155" s="17"/>
    </row>
    <row r="156" spans="1:27" ht="15" customHeight="1" x14ac:dyDescent="0.25">
      <c r="A156" s="7"/>
      <c r="B156" s="7"/>
      <c r="C156" s="7"/>
      <c r="D156" s="7"/>
      <c r="E156" s="7"/>
      <c r="F156" s="7"/>
      <c r="G156" s="25"/>
      <c r="H156" s="7"/>
      <c r="I156" s="25"/>
      <c r="J156" s="29"/>
      <c r="K156" s="29"/>
      <c r="L156" s="29"/>
      <c r="M156" s="29"/>
      <c r="N156" s="7"/>
      <c r="O156" s="7"/>
      <c r="P156" s="7"/>
      <c r="Q156" s="7"/>
      <c r="U156" s="31"/>
      <c r="V156" s="27"/>
      <c r="W156" s="27"/>
      <c r="X156" s="27"/>
      <c r="Y156" s="27"/>
      <c r="Z156" s="27"/>
      <c r="AA156" s="17"/>
    </row>
    <row r="157" spans="1:27" ht="15" customHeight="1" x14ac:dyDescent="0.25">
      <c r="A157" s="7"/>
      <c r="B157" s="7"/>
      <c r="C157" s="7"/>
      <c r="D157" s="7"/>
      <c r="E157" s="7"/>
      <c r="F157" s="7"/>
      <c r="G157" s="25"/>
      <c r="H157" s="7"/>
      <c r="I157" s="25"/>
      <c r="J157" s="29"/>
      <c r="K157" s="29"/>
      <c r="L157" s="29"/>
      <c r="M157" s="29"/>
      <c r="N157" s="7"/>
      <c r="O157" s="7"/>
      <c r="P157" s="7"/>
      <c r="Q157" s="7"/>
      <c r="U157" s="31"/>
      <c r="V157" s="27"/>
      <c r="W157" s="27"/>
      <c r="X157" s="27"/>
      <c r="Y157" s="27"/>
      <c r="Z157" s="27"/>
      <c r="AA157" s="17"/>
    </row>
    <row r="158" spans="1:27" ht="15" customHeight="1" x14ac:dyDescent="0.25">
      <c r="A158" s="7"/>
      <c r="B158" s="7"/>
      <c r="C158" s="7"/>
      <c r="D158" s="7"/>
      <c r="E158" s="7"/>
      <c r="F158" s="7"/>
      <c r="G158" s="25"/>
      <c r="H158" s="7"/>
      <c r="I158" s="25"/>
      <c r="J158" s="29"/>
      <c r="K158" s="29"/>
      <c r="L158" s="29"/>
      <c r="M158" s="29"/>
      <c r="N158" s="7"/>
      <c r="O158" s="7"/>
      <c r="P158" s="7"/>
      <c r="Q158" s="7"/>
      <c r="U158" s="31"/>
      <c r="V158" s="27"/>
      <c r="W158" s="27"/>
      <c r="X158" s="27"/>
      <c r="Y158" s="27"/>
      <c r="Z158" s="27"/>
      <c r="AA158" s="17"/>
    </row>
    <row r="159" spans="1:27" ht="15" customHeight="1" x14ac:dyDescent="0.25">
      <c r="A159" s="7"/>
      <c r="B159" s="7"/>
      <c r="C159" s="7"/>
      <c r="D159" s="7"/>
      <c r="E159" s="7"/>
      <c r="F159" s="7"/>
      <c r="G159" s="25"/>
      <c r="H159" s="7"/>
      <c r="I159" s="25"/>
      <c r="J159" s="29"/>
      <c r="K159" s="29"/>
      <c r="L159" s="29"/>
      <c r="M159" s="29"/>
      <c r="N159" s="7"/>
      <c r="O159" s="7"/>
      <c r="P159" s="7"/>
      <c r="Q159" s="7"/>
      <c r="U159" s="31"/>
      <c r="V159" s="27"/>
      <c r="W159" s="27"/>
      <c r="X159" s="27"/>
      <c r="Y159" s="27"/>
      <c r="Z159" s="27"/>
      <c r="AA159" s="17"/>
    </row>
    <row r="160" spans="1:27" ht="15" customHeight="1" x14ac:dyDescent="0.25">
      <c r="A160" s="7"/>
      <c r="B160" s="7"/>
      <c r="C160" s="7"/>
      <c r="D160" s="7"/>
      <c r="E160" s="7"/>
      <c r="F160" s="7"/>
      <c r="G160" s="25"/>
      <c r="H160" s="7"/>
      <c r="I160" s="25"/>
      <c r="J160" s="29"/>
      <c r="K160" s="29"/>
      <c r="L160" s="29"/>
      <c r="M160" s="29"/>
      <c r="N160" s="7"/>
      <c r="O160" s="7"/>
      <c r="P160" s="7"/>
      <c r="Q160" s="7"/>
      <c r="U160" s="31"/>
      <c r="V160" s="27"/>
      <c r="W160" s="27"/>
      <c r="X160" s="27"/>
      <c r="Y160" s="27"/>
      <c r="Z160" s="27"/>
      <c r="AA160" s="17"/>
    </row>
    <row r="161" spans="1:27" ht="15" customHeight="1" x14ac:dyDescent="0.25">
      <c r="A161" s="7"/>
      <c r="B161" s="7"/>
      <c r="C161" s="7"/>
      <c r="D161" s="7"/>
      <c r="E161" s="7"/>
      <c r="F161" s="7"/>
      <c r="G161" s="25"/>
      <c r="H161" s="7"/>
      <c r="I161" s="25"/>
      <c r="J161" s="29"/>
      <c r="K161" s="29"/>
      <c r="L161" s="29"/>
      <c r="M161" s="29"/>
      <c r="N161" s="7"/>
      <c r="O161" s="7"/>
      <c r="P161" s="7"/>
      <c r="Q161" s="7"/>
      <c r="U161" s="31"/>
      <c r="V161" s="27"/>
      <c r="W161" s="27"/>
      <c r="X161" s="27"/>
      <c r="Y161" s="27"/>
      <c r="Z161" s="27"/>
      <c r="AA161" s="17"/>
    </row>
    <row r="162" spans="1:27" ht="15" customHeight="1" x14ac:dyDescent="0.25">
      <c r="A162" s="7"/>
      <c r="B162" s="7"/>
      <c r="C162" s="7"/>
      <c r="D162" s="7"/>
      <c r="E162" s="7"/>
      <c r="F162" s="7"/>
      <c r="G162" s="25"/>
      <c r="H162" s="7"/>
      <c r="I162" s="25"/>
      <c r="J162" s="29"/>
      <c r="K162" s="29"/>
      <c r="L162" s="29"/>
      <c r="M162" s="29"/>
      <c r="N162" s="7"/>
      <c r="O162" s="7"/>
      <c r="P162" s="7"/>
      <c r="Q162" s="7"/>
      <c r="U162" s="31"/>
      <c r="V162" s="27"/>
      <c r="W162" s="27"/>
      <c r="X162" s="27"/>
      <c r="Y162" s="27"/>
      <c r="Z162" s="27"/>
      <c r="AA162" s="17"/>
    </row>
    <row r="163" spans="1:27" ht="15" customHeight="1" x14ac:dyDescent="0.25">
      <c r="A163" s="7"/>
      <c r="B163" s="7"/>
      <c r="C163" s="7"/>
      <c r="D163" s="7"/>
      <c r="E163" s="7"/>
      <c r="F163" s="7"/>
      <c r="G163" s="25"/>
      <c r="H163" s="7"/>
      <c r="I163" s="25"/>
      <c r="J163" s="29"/>
      <c r="K163" s="29"/>
      <c r="L163" s="29"/>
      <c r="M163" s="29"/>
      <c r="N163" s="7"/>
      <c r="O163" s="7"/>
      <c r="P163" s="7"/>
      <c r="Q163" s="7"/>
      <c r="U163" s="31"/>
      <c r="V163" s="27"/>
      <c r="W163" s="27"/>
      <c r="X163" s="27"/>
      <c r="Y163" s="27"/>
      <c r="Z163" s="27"/>
      <c r="AA163" s="17"/>
    </row>
    <row r="164" spans="1:27" ht="15" customHeight="1" x14ac:dyDescent="0.25">
      <c r="A164" s="7"/>
      <c r="B164" s="7"/>
      <c r="C164" s="7"/>
      <c r="D164" s="7"/>
      <c r="E164" s="7"/>
      <c r="F164" s="7"/>
      <c r="G164" s="25"/>
      <c r="H164" s="7"/>
      <c r="I164" s="25"/>
      <c r="J164" s="29"/>
      <c r="K164" s="29"/>
      <c r="L164" s="29"/>
      <c r="M164" s="29"/>
      <c r="N164" s="7"/>
      <c r="O164" s="7"/>
      <c r="P164" s="7"/>
      <c r="Q164" s="7"/>
      <c r="U164" s="31"/>
      <c r="V164" s="27"/>
      <c r="W164" s="27"/>
      <c r="X164" s="27"/>
      <c r="Y164" s="27"/>
      <c r="Z164" s="27"/>
      <c r="AA164" s="17"/>
    </row>
    <row r="165" spans="1:27" ht="15" customHeight="1" x14ac:dyDescent="0.25">
      <c r="A165" s="7"/>
      <c r="B165" s="7"/>
      <c r="C165" s="7"/>
      <c r="D165" s="7"/>
      <c r="E165" s="7"/>
      <c r="F165" s="7"/>
      <c r="G165" s="25"/>
      <c r="H165" s="7"/>
      <c r="I165" s="25"/>
      <c r="J165" s="29"/>
      <c r="K165" s="29"/>
      <c r="L165" s="29"/>
      <c r="M165" s="29"/>
      <c r="N165" s="7"/>
      <c r="O165" s="7"/>
      <c r="P165" s="7"/>
      <c r="Q165" s="7"/>
      <c r="U165" s="31"/>
      <c r="V165" s="27"/>
      <c r="W165" s="27"/>
      <c r="X165" s="27"/>
      <c r="Y165" s="27"/>
      <c r="Z165" s="27"/>
      <c r="AA165" s="17"/>
    </row>
    <row r="166" spans="1:27" ht="15" customHeight="1" x14ac:dyDescent="0.25">
      <c r="A166" s="7"/>
      <c r="B166" s="7"/>
      <c r="C166" s="7"/>
      <c r="D166" s="7"/>
      <c r="E166" s="7"/>
      <c r="F166" s="7"/>
      <c r="G166" s="25"/>
      <c r="H166" s="7"/>
      <c r="I166" s="25"/>
      <c r="J166" s="29"/>
      <c r="K166" s="29"/>
      <c r="L166" s="29"/>
      <c r="M166" s="29"/>
      <c r="N166" s="7"/>
      <c r="O166" s="7"/>
      <c r="P166" s="7"/>
      <c r="Q166" s="7"/>
      <c r="U166" s="31"/>
      <c r="V166" s="27"/>
      <c r="W166" s="27"/>
      <c r="X166" s="27"/>
      <c r="Y166" s="27"/>
      <c r="Z166" s="27"/>
      <c r="AA166" s="17"/>
    </row>
    <row r="167" spans="1:27" ht="15" customHeight="1" x14ac:dyDescent="0.25">
      <c r="A167" s="7"/>
      <c r="B167" s="7"/>
      <c r="C167" s="7"/>
      <c r="D167" s="7"/>
      <c r="E167" s="7"/>
      <c r="F167" s="7"/>
      <c r="G167" s="25"/>
      <c r="H167" s="7"/>
      <c r="I167" s="25"/>
      <c r="J167" s="29"/>
      <c r="K167" s="29"/>
      <c r="L167" s="29"/>
      <c r="M167" s="29"/>
      <c r="N167" s="7"/>
      <c r="O167" s="7"/>
      <c r="P167" s="7"/>
      <c r="Q167" s="7"/>
      <c r="U167" s="31"/>
      <c r="V167" s="27"/>
      <c r="W167" s="27"/>
      <c r="X167" s="27"/>
      <c r="Y167" s="27"/>
      <c r="Z167" s="27"/>
      <c r="AA167" s="17"/>
    </row>
    <row r="168" spans="1:27" ht="15" customHeight="1" x14ac:dyDescent="0.25">
      <c r="A168" s="7"/>
      <c r="B168" s="7"/>
      <c r="C168" s="7"/>
      <c r="D168" s="7"/>
      <c r="E168" s="7"/>
      <c r="F168" s="7"/>
      <c r="G168" s="25"/>
      <c r="H168" s="7"/>
      <c r="I168" s="25"/>
      <c r="J168" s="29"/>
      <c r="K168" s="29"/>
      <c r="L168" s="29"/>
      <c r="M168" s="29"/>
      <c r="N168" s="7"/>
      <c r="O168" s="7"/>
      <c r="P168" s="7"/>
      <c r="Q168" s="7"/>
      <c r="U168" s="31"/>
      <c r="V168" s="27"/>
      <c r="W168" s="27"/>
      <c r="X168" s="27"/>
      <c r="Y168" s="27"/>
      <c r="Z168" s="27"/>
      <c r="AA168" s="17"/>
    </row>
    <row r="169" spans="1:27" ht="15" customHeight="1" x14ac:dyDescent="0.25">
      <c r="A169" s="7"/>
      <c r="B169" s="7"/>
      <c r="C169" s="7"/>
      <c r="D169" s="7"/>
      <c r="E169" s="7"/>
      <c r="F169" s="7"/>
      <c r="G169" s="25"/>
      <c r="H169" s="7"/>
      <c r="I169" s="25"/>
      <c r="J169" s="29"/>
      <c r="K169" s="29"/>
      <c r="L169" s="29"/>
      <c r="M169" s="29"/>
      <c r="N169" s="7"/>
      <c r="O169" s="7"/>
      <c r="P169" s="7"/>
      <c r="Q169" s="7"/>
      <c r="U169" s="31"/>
      <c r="V169" s="27"/>
      <c r="W169" s="27"/>
      <c r="X169" s="27"/>
      <c r="Y169" s="27"/>
      <c r="Z169" s="27"/>
      <c r="AA169" s="17"/>
    </row>
    <row r="170" spans="1:27" ht="15" customHeight="1" x14ac:dyDescent="0.25">
      <c r="A170" s="7"/>
      <c r="B170" s="7"/>
      <c r="C170" s="7"/>
      <c r="D170" s="7"/>
      <c r="E170" s="7"/>
      <c r="F170" s="7"/>
      <c r="G170" s="25"/>
      <c r="H170" s="7"/>
      <c r="I170" s="25"/>
      <c r="J170" s="29"/>
      <c r="K170" s="29"/>
      <c r="L170" s="29"/>
      <c r="M170" s="29"/>
      <c r="N170" s="7"/>
      <c r="O170" s="7"/>
      <c r="P170" s="7"/>
      <c r="Q170" s="7"/>
      <c r="U170" s="31"/>
      <c r="V170" s="27"/>
      <c r="W170" s="27"/>
      <c r="X170" s="27"/>
      <c r="Y170" s="27"/>
      <c r="Z170" s="27"/>
      <c r="AA170" s="17"/>
    </row>
    <row r="171" spans="1:27" ht="15" customHeight="1" x14ac:dyDescent="0.25">
      <c r="A171" s="7"/>
      <c r="B171" s="7"/>
      <c r="C171" s="7"/>
      <c r="D171" s="7"/>
      <c r="E171" s="7"/>
      <c r="F171" s="7"/>
      <c r="G171" s="25"/>
      <c r="H171" s="7"/>
      <c r="I171" s="25"/>
      <c r="J171" s="29"/>
      <c r="K171" s="29"/>
      <c r="L171" s="29"/>
      <c r="M171" s="29"/>
      <c r="N171" s="7"/>
      <c r="O171" s="7"/>
      <c r="P171" s="7"/>
      <c r="Q171" s="7"/>
      <c r="U171" s="31"/>
      <c r="V171" s="27"/>
      <c r="W171" s="27"/>
      <c r="X171" s="27"/>
      <c r="Y171" s="27"/>
      <c r="Z171" s="27"/>
      <c r="AA171" s="17"/>
    </row>
    <row r="172" spans="1:27" ht="15" customHeight="1" x14ac:dyDescent="0.25">
      <c r="A172" s="7"/>
      <c r="B172" s="7"/>
      <c r="C172" s="7"/>
      <c r="D172" s="7"/>
      <c r="E172" s="7"/>
      <c r="F172" s="7"/>
      <c r="G172" s="25"/>
      <c r="H172" s="7"/>
      <c r="I172" s="25"/>
      <c r="J172" s="29"/>
      <c r="K172" s="29"/>
      <c r="L172" s="29"/>
      <c r="M172" s="29"/>
      <c r="N172" s="7"/>
      <c r="O172" s="7"/>
      <c r="P172" s="7"/>
      <c r="Q172" s="7"/>
      <c r="U172" s="31"/>
      <c r="V172" s="27"/>
      <c r="W172" s="27"/>
      <c r="X172" s="27"/>
      <c r="Y172" s="27"/>
      <c r="Z172" s="27"/>
      <c r="AA172" s="17"/>
    </row>
    <row r="173" spans="1:27" ht="15" customHeight="1" x14ac:dyDescent="0.25">
      <c r="A173" s="7"/>
      <c r="B173" s="7"/>
      <c r="C173" s="7"/>
      <c r="D173" s="7"/>
      <c r="E173" s="7"/>
      <c r="F173" s="7"/>
      <c r="G173" s="25"/>
      <c r="H173" s="7"/>
      <c r="I173" s="25"/>
      <c r="J173" s="29"/>
      <c r="K173" s="29"/>
      <c r="L173" s="29"/>
      <c r="M173" s="29"/>
      <c r="N173" s="7"/>
      <c r="O173" s="7"/>
      <c r="P173" s="7"/>
      <c r="Q173" s="7"/>
      <c r="U173" s="31"/>
      <c r="V173" s="27"/>
      <c r="W173" s="27"/>
      <c r="X173" s="27"/>
      <c r="Y173" s="27"/>
      <c r="Z173" s="27"/>
      <c r="AA173" s="17"/>
    </row>
    <row r="174" spans="1:27" ht="15" customHeight="1" x14ac:dyDescent="0.25">
      <c r="A174" s="7"/>
      <c r="B174" s="7"/>
      <c r="C174" s="7"/>
      <c r="D174" s="7"/>
      <c r="E174" s="7"/>
      <c r="F174" s="7"/>
      <c r="G174" s="25"/>
      <c r="H174" s="7"/>
      <c r="I174" s="25"/>
      <c r="J174" s="29"/>
      <c r="K174" s="29"/>
      <c r="L174" s="29"/>
      <c r="M174" s="29"/>
      <c r="N174" s="7"/>
      <c r="O174" s="7"/>
      <c r="P174" s="7"/>
      <c r="Q174" s="7"/>
      <c r="U174" s="31"/>
      <c r="V174" s="27"/>
      <c r="W174" s="27"/>
      <c r="X174" s="27"/>
      <c r="Y174" s="27"/>
      <c r="Z174" s="27"/>
      <c r="AA174" s="17"/>
    </row>
    <row r="175" spans="1:27" ht="15" customHeight="1" x14ac:dyDescent="0.25">
      <c r="A175" s="7"/>
      <c r="B175" s="7"/>
      <c r="C175" s="7"/>
      <c r="D175" s="7"/>
      <c r="E175" s="7"/>
      <c r="F175" s="7"/>
      <c r="G175" s="25"/>
      <c r="H175" s="7"/>
      <c r="I175" s="25"/>
      <c r="J175" s="29"/>
      <c r="K175" s="29"/>
      <c r="L175" s="29"/>
      <c r="M175" s="29"/>
      <c r="N175" s="7"/>
      <c r="O175" s="7"/>
      <c r="P175" s="7"/>
      <c r="Q175" s="7"/>
      <c r="U175" s="31"/>
      <c r="V175" s="27"/>
      <c r="W175" s="27"/>
      <c r="X175" s="27"/>
      <c r="Y175" s="27"/>
      <c r="Z175" s="27"/>
      <c r="AA175" s="17"/>
    </row>
    <row r="176" spans="1:27" ht="15" customHeight="1" x14ac:dyDescent="0.25">
      <c r="A176" s="7"/>
      <c r="B176" s="7"/>
      <c r="C176" s="7"/>
      <c r="D176" s="7"/>
      <c r="E176" s="7"/>
      <c r="F176" s="7"/>
      <c r="G176" s="25"/>
      <c r="H176" s="7"/>
      <c r="I176" s="25"/>
      <c r="J176" s="29"/>
      <c r="K176" s="29"/>
      <c r="L176" s="29"/>
      <c r="M176" s="29"/>
      <c r="N176" s="7"/>
      <c r="O176" s="7"/>
      <c r="P176" s="7"/>
      <c r="Q176" s="7"/>
      <c r="U176" s="31"/>
      <c r="V176" s="27"/>
      <c r="W176" s="27"/>
      <c r="X176" s="27"/>
      <c r="Y176" s="27"/>
      <c r="Z176" s="27"/>
      <c r="AA176" s="17"/>
    </row>
    <row r="177" spans="1:27" ht="15" customHeight="1" x14ac:dyDescent="0.25">
      <c r="A177" s="7"/>
      <c r="B177" s="7"/>
      <c r="C177" s="7"/>
      <c r="D177" s="7"/>
      <c r="E177" s="7"/>
      <c r="F177" s="7"/>
      <c r="G177" s="25"/>
      <c r="H177" s="7"/>
      <c r="I177" s="25"/>
      <c r="J177" s="29"/>
      <c r="K177" s="29"/>
      <c r="L177" s="29"/>
      <c r="M177" s="29"/>
      <c r="N177" s="7"/>
      <c r="O177" s="7"/>
      <c r="P177" s="7"/>
      <c r="Q177" s="7"/>
      <c r="U177" s="31"/>
      <c r="V177" s="27"/>
      <c r="W177" s="27"/>
      <c r="X177" s="27"/>
      <c r="Y177" s="27"/>
      <c r="Z177" s="27"/>
      <c r="AA177" s="17"/>
    </row>
    <row r="178" spans="1:27" x14ac:dyDescent="0.2">
      <c r="U178" s="31"/>
      <c r="V178" s="27"/>
      <c r="W178" s="27"/>
      <c r="X178" s="27"/>
      <c r="Y178" s="27"/>
      <c r="Z178" s="27"/>
      <c r="AA178" s="17"/>
    </row>
    <row r="179" spans="1:27" x14ac:dyDescent="0.2">
      <c r="U179" s="31"/>
      <c r="V179" s="27"/>
      <c r="W179" s="27"/>
      <c r="X179" s="27"/>
      <c r="Y179" s="27"/>
      <c r="Z179" s="27"/>
      <c r="AA179" s="17"/>
    </row>
    <row r="180" spans="1:27" x14ac:dyDescent="0.2">
      <c r="U180" s="31"/>
      <c r="V180" s="27"/>
      <c r="W180" s="27"/>
      <c r="X180" s="27"/>
      <c r="Y180" s="27"/>
      <c r="Z180" s="27"/>
      <c r="AA180" s="17"/>
    </row>
    <row r="181" spans="1:27" x14ac:dyDescent="0.2">
      <c r="U181" s="31"/>
      <c r="V181" s="27"/>
      <c r="W181" s="27"/>
      <c r="X181" s="27"/>
      <c r="Y181" s="27"/>
      <c r="Z181" s="27"/>
      <c r="AA181" s="17"/>
    </row>
    <row r="182" spans="1:27" x14ac:dyDescent="0.2">
      <c r="U182" s="31"/>
      <c r="V182" s="27"/>
      <c r="W182" s="27"/>
      <c r="X182" s="27"/>
      <c r="Y182" s="27"/>
      <c r="Z182" s="27"/>
      <c r="AA182" s="17"/>
    </row>
    <row r="183" spans="1:27" x14ac:dyDescent="0.2">
      <c r="U183" s="31"/>
      <c r="V183" s="27"/>
      <c r="W183" s="27"/>
      <c r="X183" s="27"/>
      <c r="Y183" s="27"/>
      <c r="Z183" s="27"/>
      <c r="AA183" s="17"/>
    </row>
    <row r="184" spans="1:27" x14ac:dyDescent="0.2">
      <c r="U184" s="31"/>
      <c r="V184" s="27"/>
      <c r="W184" s="27"/>
      <c r="X184" s="27"/>
      <c r="Y184" s="27"/>
      <c r="Z184" s="27"/>
      <c r="AA184" s="17"/>
    </row>
    <row r="185" spans="1:27" x14ac:dyDescent="0.2">
      <c r="U185" s="31"/>
      <c r="V185" s="27"/>
      <c r="W185" s="27"/>
      <c r="X185" s="27"/>
      <c r="Y185" s="27"/>
      <c r="Z185" s="27"/>
      <c r="AA185" s="17"/>
    </row>
    <row r="186" spans="1:27" x14ac:dyDescent="0.2">
      <c r="U186" s="31"/>
      <c r="V186" s="27"/>
      <c r="W186" s="27"/>
      <c r="X186" s="27"/>
      <c r="Y186" s="27"/>
      <c r="Z186" s="27"/>
      <c r="AA186" s="17"/>
    </row>
    <row r="187" spans="1:27" x14ac:dyDescent="0.2">
      <c r="U187" s="31"/>
      <c r="V187" s="27"/>
      <c r="W187" s="27"/>
      <c r="X187" s="27"/>
      <c r="Y187" s="27"/>
      <c r="Z187" s="27"/>
      <c r="AA187" s="17"/>
    </row>
    <row r="188" spans="1:27" x14ac:dyDescent="0.2">
      <c r="U188" s="31"/>
      <c r="V188" s="27"/>
      <c r="W188" s="27"/>
      <c r="X188" s="27"/>
      <c r="Y188" s="27"/>
      <c r="Z188" s="27"/>
      <c r="AA188" s="17"/>
    </row>
    <row r="189" spans="1:27" x14ac:dyDescent="0.2">
      <c r="U189" s="31"/>
      <c r="V189" s="27"/>
      <c r="W189" s="27"/>
      <c r="X189" s="27"/>
      <c r="Y189" s="27"/>
      <c r="Z189" s="27"/>
      <c r="AA189" s="17"/>
    </row>
    <row r="190" spans="1:27" x14ac:dyDescent="0.2">
      <c r="U190" s="31"/>
      <c r="V190" s="27"/>
      <c r="W190" s="27"/>
      <c r="X190" s="27"/>
      <c r="Y190" s="27"/>
      <c r="Z190" s="27"/>
      <c r="AA190" s="17"/>
    </row>
    <row r="191" spans="1:27" x14ac:dyDescent="0.2">
      <c r="U191" s="31"/>
      <c r="V191" s="27"/>
      <c r="W191" s="27"/>
      <c r="X191" s="27"/>
      <c r="Y191" s="27"/>
      <c r="Z191" s="27"/>
      <c r="AA191" s="17"/>
    </row>
    <row r="192" spans="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B278"/>
  <sheetViews>
    <sheetView topLeftCell="L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20" style="21" customWidth="1"/>
    <col min="5" max="5" width="21.12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4.25" style="21" customWidth="1"/>
    <col min="16" max="16" width="18.375" style="21" customWidth="1"/>
    <col min="17" max="17" width="10.62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3534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357</v>
      </c>
      <c r="B2" s="28">
        <v>630</v>
      </c>
      <c r="C2" s="25">
        <v>0</v>
      </c>
      <c r="D2" s="25">
        <v>273.37</v>
      </c>
      <c r="E2" s="25">
        <v>211.78</v>
      </c>
      <c r="F2" s="25">
        <f t="shared" ref="F2:F22" si="0">($A$23-A2)/(ROW($A$23)-ROW(A2))</f>
        <v>151.28571428571428</v>
      </c>
      <c r="G2" s="25">
        <v>0</v>
      </c>
      <c r="H2" s="25">
        <f t="shared" ref="H2:H22" si="1">($A$23-B2)/(ROW($A$23)-ROW(B2))</f>
        <v>138.28571428571428</v>
      </c>
      <c r="I2" s="25">
        <v>0</v>
      </c>
      <c r="J2" s="29"/>
      <c r="K2" s="29"/>
      <c r="L2" s="29"/>
      <c r="M2" s="29">
        <f t="shared" ref="M2:M33" ca="1" si="2">IF(RAND()&lt;0.5,0,1)</f>
        <v>1</v>
      </c>
      <c r="N2" s="8" t="s">
        <v>38</v>
      </c>
      <c r="O2" s="30">
        <v>0.02</v>
      </c>
      <c r="P2" s="6" t="s">
        <v>39</v>
      </c>
      <c r="Q2" s="7">
        <f>LARGE(A:A,2)</f>
        <v>3532</v>
      </c>
      <c r="T2" s="20">
        <v>0</v>
      </c>
      <c r="U2" s="31">
        <f t="shared" ref="U2:U33" si="3">T2-B2</f>
        <v>-630</v>
      </c>
      <c r="V2" s="27">
        <f t="shared" ref="V2:V33" si="4">ROUND(U2,0)</f>
        <v>-630</v>
      </c>
      <c r="W2" s="27">
        <v>4766</v>
      </c>
      <c r="X2" s="27">
        <f t="shared" ref="X2:X33" si="5">B2/$W$2*$W$3</f>
        <v>692.52412924884595</v>
      </c>
      <c r="Y2" s="27">
        <f t="shared" ref="Y2:Y33" si="6">X2-B2</f>
        <v>62.524129248845952</v>
      </c>
      <c r="Z2" s="27">
        <f t="shared" ref="Z2:Z33" si="7">ROUND(Y2,0)</f>
        <v>63</v>
      </c>
      <c r="AA2" s="17">
        <f t="shared" ref="AA2:AA33" si="8">IF(V2&gt;=0,V2,Z2)</f>
        <v>63</v>
      </c>
      <c r="AB2" s="24">
        <f t="shared" ref="AB2:AB33" si="9">B2+AA2</f>
        <v>693</v>
      </c>
    </row>
    <row r="3" spans="1:28" ht="15" customHeight="1" x14ac:dyDescent="0.25">
      <c r="A3" s="28">
        <v>390</v>
      </c>
      <c r="B3" s="28">
        <v>630</v>
      </c>
      <c r="C3" s="25">
        <v>0</v>
      </c>
      <c r="D3" s="25">
        <v>273.35000000000002</v>
      </c>
      <c r="E3" s="25">
        <v>211.78</v>
      </c>
      <c r="F3" s="25">
        <f t="shared" si="0"/>
        <v>157.19999999999999</v>
      </c>
      <c r="G3" s="25">
        <v>0</v>
      </c>
      <c r="H3" s="25">
        <f t="shared" si="1"/>
        <v>145.19999999999999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85</v>
      </c>
      <c r="P3" s="6" t="s">
        <v>41</v>
      </c>
      <c r="Q3" s="7">
        <f>LARGE(A:A,3)</f>
        <v>3531</v>
      </c>
      <c r="T3" s="20">
        <v>0</v>
      </c>
      <c r="U3" s="31">
        <f t="shared" si="3"/>
        <v>-630</v>
      </c>
      <c r="V3" s="27">
        <f t="shared" si="4"/>
        <v>-630</v>
      </c>
      <c r="W3" s="27">
        <v>5239</v>
      </c>
      <c r="X3" s="27">
        <f t="shared" si="5"/>
        <v>692.52412924884595</v>
      </c>
      <c r="Y3" s="27">
        <f t="shared" si="6"/>
        <v>62.524129248845952</v>
      </c>
      <c r="Z3" s="27">
        <f t="shared" si="7"/>
        <v>63</v>
      </c>
      <c r="AA3" s="17">
        <f t="shared" si="8"/>
        <v>63</v>
      </c>
      <c r="AB3" s="24">
        <f t="shared" si="9"/>
        <v>693</v>
      </c>
    </row>
    <row r="4" spans="1:28" ht="15" customHeight="1" x14ac:dyDescent="0.25">
      <c r="A4" s="28">
        <v>423</v>
      </c>
      <c r="B4" s="28">
        <v>630</v>
      </c>
      <c r="C4" s="25">
        <v>0</v>
      </c>
      <c r="D4" s="25">
        <v>273.33</v>
      </c>
      <c r="E4" s="25">
        <v>211.78</v>
      </c>
      <c r="F4" s="25">
        <f t="shared" si="0"/>
        <v>163.73684210526315</v>
      </c>
      <c r="G4" s="25">
        <v>0</v>
      </c>
      <c r="H4" s="25">
        <f t="shared" si="1"/>
        <v>152.84210526315789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1</v>
      </c>
      <c r="N4" s="9" t="s">
        <v>42</v>
      </c>
      <c r="O4" s="32">
        <f>MAX(A:A)</f>
        <v>3534</v>
      </c>
      <c r="P4" s="6" t="s">
        <v>43</v>
      </c>
      <c r="Q4" s="7">
        <f>LARGE(B:B,1)</f>
        <v>3430</v>
      </c>
      <c r="T4" s="20">
        <v>0</v>
      </c>
      <c r="U4" s="31">
        <f t="shared" si="3"/>
        <v>-630</v>
      </c>
      <c r="V4" s="27">
        <f t="shared" si="4"/>
        <v>-630</v>
      </c>
      <c r="W4" s="27"/>
      <c r="X4" s="27">
        <f t="shared" si="5"/>
        <v>692.52412924884595</v>
      </c>
      <c r="Y4" s="27">
        <f t="shared" si="6"/>
        <v>62.524129248845952</v>
      </c>
      <c r="Z4" s="27">
        <f t="shared" si="7"/>
        <v>63</v>
      </c>
      <c r="AA4" s="17">
        <f t="shared" si="8"/>
        <v>63</v>
      </c>
      <c r="AB4" s="24">
        <f t="shared" si="9"/>
        <v>693</v>
      </c>
    </row>
    <row r="5" spans="1:28" ht="15" customHeight="1" x14ac:dyDescent="0.25">
      <c r="A5" s="28">
        <v>454</v>
      </c>
      <c r="B5" s="28">
        <v>630</v>
      </c>
      <c r="C5" s="25">
        <v>2.02</v>
      </c>
      <c r="D5" s="25">
        <v>273.31</v>
      </c>
      <c r="E5" s="25">
        <v>211.78</v>
      </c>
      <c r="F5" s="25">
        <f t="shared" si="0"/>
        <v>171.11111111111111</v>
      </c>
      <c r="G5" s="25">
        <v>0</v>
      </c>
      <c r="H5" s="25">
        <f t="shared" si="1"/>
        <v>161.33333333333334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1.56</v>
      </c>
      <c r="P5" s="6" t="s">
        <v>45</v>
      </c>
      <c r="Q5" s="7">
        <f>LARGE(B:B,2)</f>
        <v>3381</v>
      </c>
      <c r="T5" s="20">
        <v>0</v>
      </c>
      <c r="U5" s="31">
        <f t="shared" si="3"/>
        <v>-630</v>
      </c>
      <c r="V5" s="27">
        <f t="shared" si="4"/>
        <v>-630</v>
      </c>
      <c r="W5" s="27"/>
      <c r="X5" s="27">
        <f t="shared" si="5"/>
        <v>692.52412924884595</v>
      </c>
      <c r="Y5" s="27">
        <f t="shared" si="6"/>
        <v>62.524129248845952</v>
      </c>
      <c r="Z5" s="27">
        <f t="shared" si="7"/>
        <v>63</v>
      </c>
      <c r="AA5" s="17">
        <f t="shared" si="8"/>
        <v>63</v>
      </c>
      <c r="AB5" s="24">
        <f t="shared" si="9"/>
        <v>693</v>
      </c>
    </row>
    <row r="6" spans="1:28" ht="15" customHeight="1" x14ac:dyDescent="0.25">
      <c r="A6" s="28">
        <v>471</v>
      </c>
      <c r="B6" s="28">
        <v>1060</v>
      </c>
      <c r="C6" s="25">
        <v>2.09</v>
      </c>
      <c r="D6" s="25">
        <v>273.25</v>
      </c>
      <c r="E6" s="25">
        <v>212.24</v>
      </c>
      <c r="F6" s="25">
        <f t="shared" si="0"/>
        <v>180.1764705882353</v>
      </c>
      <c r="G6" s="25">
        <v>0</v>
      </c>
      <c r="H6" s="25">
        <f t="shared" si="1"/>
        <v>145.52941176470588</v>
      </c>
      <c r="I6" s="25">
        <v>0</v>
      </c>
      <c r="J6" s="29">
        <f t="shared" si="10"/>
        <v>0</v>
      </c>
      <c r="K6" s="29">
        <f t="shared" si="11"/>
        <v>1</v>
      </c>
      <c r="L6" s="29"/>
      <c r="M6" s="29">
        <f t="shared" ca="1" si="2"/>
        <v>1</v>
      </c>
      <c r="N6" s="9" t="s">
        <v>46</v>
      </c>
      <c r="O6" s="33">
        <v>2.76</v>
      </c>
      <c r="P6" s="6" t="s">
        <v>47</v>
      </c>
      <c r="Q6" s="7">
        <f>LARGE(B:B,3)</f>
        <v>3154</v>
      </c>
      <c r="T6" s="20">
        <v>0</v>
      </c>
      <c r="U6" s="31">
        <f t="shared" si="3"/>
        <v>-1060</v>
      </c>
      <c r="V6" s="27">
        <f t="shared" si="4"/>
        <v>-1060</v>
      </c>
      <c r="W6" s="27"/>
      <c r="X6" s="27">
        <f t="shared" si="5"/>
        <v>1165.1993285774236</v>
      </c>
      <c r="Y6" s="27">
        <f t="shared" si="6"/>
        <v>105.19932857742356</v>
      </c>
      <c r="Z6" s="27">
        <f t="shared" si="7"/>
        <v>105</v>
      </c>
      <c r="AA6" s="17">
        <f t="shared" si="8"/>
        <v>105</v>
      </c>
      <c r="AB6" s="24">
        <f t="shared" si="9"/>
        <v>1165</v>
      </c>
    </row>
    <row r="7" spans="1:28" ht="15" customHeight="1" x14ac:dyDescent="0.25">
      <c r="A7" s="28">
        <v>488</v>
      </c>
      <c r="B7" s="28">
        <v>1060</v>
      </c>
      <c r="C7" s="25">
        <v>2.17</v>
      </c>
      <c r="D7" s="25">
        <v>273.19</v>
      </c>
      <c r="E7" s="25">
        <v>212.24</v>
      </c>
      <c r="F7" s="25">
        <f t="shared" si="0"/>
        <v>190.375</v>
      </c>
      <c r="G7" s="25">
        <v>0</v>
      </c>
      <c r="H7" s="25">
        <f t="shared" si="1"/>
        <v>154.625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0</v>
      </c>
      <c r="N7" s="9" t="s">
        <v>48</v>
      </c>
      <c r="O7" s="33">
        <v>3.11</v>
      </c>
      <c r="P7" s="7"/>
      <c r="Q7" s="7"/>
      <c r="T7" s="20">
        <v>0</v>
      </c>
      <c r="U7" s="31">
        <f t="shared" si="3"/>
        <v>-1060</v>
      </c>
      <c r="V7" s="27">
        <f t="shared" si="4"/>
        <v>-1060</v>
      </c>
      <c r="W7" s="27"/>
      <c r="X7" s="27">
        <f t="shared" si="5"/>
        <v>1165.1993285774236</v>
      </c>
      <c r="Y7" s="27">
        <f t="shared" si="6"/>
        <v>105.19932857742356</v>
      </c>
      <c r="Z7" s="27">
        <f t="shared" si="7"/>
        <v>105</v>
      </c>
      <c r="AA7" s="17">
        <f t="shared" si="8"/>
        <v>105</v>
      </c>
      <c r="AB7" s="24">
        <f t="shared" si="9"/>
        <v>1165</v>
      </c>
    </row>
    <row r="8" spans="1:28" ht="15" customHeight="1" x14ac:dyDescent="0.25">
      <c r="A8" s="28">
        <v>504</v>
      </c>
      <c r="B8" s="28">
        <v>1060</v>
      </c>
      <c r="C8" s="25">
        <v>2.2400000000000002</v>
      </c>
      <c r="D8" s="25">
        <v>273.13</v>
      </c>
      <c r="E8" s="25">
        <v>212.24</v>
      </c>
      <c r="F8" s="25">
        <f t="shared" si="0"/>
        <v>202</v>
      </c>
      <c r="G8" s="25">
        <v>0</v>
      </c>
      <c r="H8" s="25">
        <f t="shared" si="1"/>
        <v>164.93333333333334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-1060</v>
      </c>
      <c r="V8" s="27">
        <f t="shared" si="4"/>
        <v>-1060</v>
      </c>
      <c r="W8" s="27"/>
      <c r="X8" s="27">
        <f t="shared" si="5"/>
        <v>1165.1993285774236</v>
      </c>
      <c r="Y8" s="27">
        <f t="shared" si="6"/>
        <v>105.19932857742356</v>
      </c>
      <c r="Z8" s="27">
        <f t="shared" si="7"/>
        <v>105</v>
      </c>
      <c r="AA8" s="17">
        <f t="shared" si="8"/>
        <v>105</v>
      </c>
      <c r="AB8" s="24">
        <f t="shared" si="9"/>
        <v>1165</v>
      </c>
    </row>
    <row r="9" spans="1:28" ht="15" customHeight="1" x14ac:dyDescent="0.25">
      <c r="A9" s="28">
        <v>718</v>
      </c>
      <c r="B9" s="28">
        <v>1060</v>
      </c>
      <c r="C9" s="25">
        <v>3.19</v>
      </c>
      <c r="D9" s="25">
        <v>273.10000000000002</v>
      </c>
      <c r="E9" s="25">
        <v>212.24</v>
      </c>
      <c r="F9" s="25">
        <f t="shared" si="0"/>
        <v>201.14285714285714</v>
      </c>
      <c r="G9" s="25">
        <v>0</v>
      </c>
      <c r="H9" s="25">
        <f t="shared" si="1"/>
        <v>176.71428571428572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-1060</v>
      </c>
      <c r="V9" s="27">
        <f t="shared" si="4"/>
        <v>-1060</v>
      </c>
      <c r="W9" s="27"/>
      <c r="X9" s="27">
        <f t="shared" si="5"/>
        <v>1165.1993285774236</v>
      </c>
      <c r="Y9" s="27">
        <f t="shared" si="6"/>
        <v>105.19932857742356</v>
      </c>
      <c r="Z9" s="27">
        <f t="shared" si="7"/>
        <v>105</v>
      </c>
      <c r="AA9" s="17">
        <f t="shared" si="8"/>
        <v>105</v>
      </c>
      <c r="AB9" s="24">
        <f t="shared" si="9"/>
        <v>1165</v>
      </c>
    </row>
    <row r="10" spans="1:28" ht="15" customHeight="1" x14ac:dyDescent="0.25">
      <c r="A10" s="28">
        <v>933</v>
      </c>
      <c r="B10" s="28">
        <v>1490</v>
      </c>
      <c r="C10" s="25">
        <v>4.1500000000000004</v>
      </c>
      <c r="D10" s="25">
        <v>273.04000000000002</v>
      </c>
      <c r="E10" s="25">
        <v>212.41</v>
      </c>
      <c r="F10" s="25">
        <f t="shared" si="0"/>
        <v>200.07692307692307</v>
      </c>
      <c r="G10" s="25">
        <v>0</v>
      </c>
      <c r="H10" s="25">
        <f t="shared" si="1"/>
        <v>157.23076923076923</v>
      </c>
      <c r="I10" s="25">
        <v>0</v>
      </c>
      <c r="J10" s="29">
        <f t="shared" si="10"/>
        <v>0</v>
      </c>
      <c r="K10" s="29">
        <f t="shared" si="11"/>
        <v>1</v>
      </c>
      <c r="L10" s="29">
        <f t="shared" si="12"/>
        <v>1</v>
      </c>
      <c r="M10" s="29">
        <f t="shared" ca="1" si="2"/>
        <v>1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-1490</v>
      </c>
      <c r="V10" s="27">
        <f t="shared" si="4"/>
        <v>-1490</v>
      </c>
      <c r="W10" s="27"/>
      <c r="X10" s="27">
        <f t="shared" si="5"/>
        <v>1637.8745279060008</v>
      </c>
      <c r="Y10" s="27">
        <f t="shared" si="6"/>
        <v>147.87452790600082</v>
      </c>
      <c r="Z10" s="27">
        <f t="shared" si="7"/>
        <v>148</v>
      </c>
      <c r="AA10" s="17">
        <f t="shared" si="8"/>
        <v>148</v>
      </c>
      <c r="AB10" s="24">
        <f t="shared" si="9"/>
        <v>1638</v>
      </c>
    </row>
    <row r="11" spans="1:28" ht="15" customHeight="1" x14ac:dyDescent="0.25">
      <c r="A11" s="28">
        <v>1148</v>
      </c>
      <c r="B11" s="28">
        <v>1490</v>
      </c>
      <c r="C11" s="25">
        <v>5.0999999999999996</v>
      </c>
      <c r="D11" s="25">
        <v>273</v>
      </c>
      <c r="E11" s="25">
        <v>212.41</v>
      </c>
      <c r="F11" s="25">
        <f t="shared" si="0"/>
        <v>198.83333333333334</v>
      </c>
      <c r="G11" s="25">
        <v>0</v>
      </c>
      <c r="H11" s="25">
        <f t="shared" si="1"/>
        <v>170.33333333333334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0</v>
      </c>
      <c r="N11" s="9" t="s">
        <v>52</v>
      </c>
      <c r="O11" s="34">
        <v>280</v>
      </c>
      <c r="P11" s="14" t="s">
        <v>53</v>
      </c>
      <c r="Q11" s="7">
        <f>MIN(D:D)</f>
        <v>272.33999999999997</v>
      </c>
      <c r="T11" s="20">
        <v>0</v>
      </c>
      <c r="U11" s="31">
        <f t="shared" si="3"/>
        <v>-1490</v>
      </c>
      <c r="V11" s="27">
        <f t="shared" si="4"/>
        <v>-1490</v>
      </c>
      <c r="W11" s="27"/>
      <c r="X11" s="27">
        <f t="shared" si="5"/>
        <v>1637.8745279060008</v>
      </c>
      <c r="Y11" s="27">
        <f t="shared" si="6"/>
        <v>147.87452790600082</v>
      </c>
      <c r="Z11" s="27">
        <f t="shared" si="7"/>
        <v>148</v>
      </c>
      <c r="AA11" s="17">
        <f t="shared" si="8"/>
        <v>148</v>
      </c>
      <c r="AB11" s="24">
        <f t="shared" si="9"/>
        <v>1638</v>
      </c>
    </row>
    <row r="12" spans="1:28" ht="15" customHeight="1" x14ac:dyDescent="0.25">
      <c r="A12" s="28">
        <v>1168</v>
      </c>
      <c r="B12" s="28">
        <v>1490</v>
      </c>
      <c r="C12" s="25">
        <v>5.19</v>
      </c>
      <c r="D12" s="25">
        <v>272.97000000000003</v>
      </c>
      <c r="E12" s="25">
        <v>212.41</v>
      </c>
      <c r="F12" s="25">
        <f t="shared" si="0"/>
        <v>215.09090909090909</v>
      </c>
      <c r="G12" s="25">
        <v>0</v>
      </c>
      <c r="H12" s="25">
        <f t="shared" si="1"/>
        <v>185.81818181818181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273.37</v>
      </c>
      <c r="T12" s="20">
        <v>0</v>
      </c>
      <c r="U12" s="31">
        <f t="shared" si="3"/>
        <v>-1490</v>
      </c>
      <c r="V12" s="27">
        <f t="shared" si="4"/>
        <v>-1490</v>
      </c>
      <c r="W12" s="27"/>
      <c r="X12" s="27">
        <f t="shared" si="5"/>
        <v>1637.8745279060008</v>
      </c>
      <c r="Y12" s="27">
        <f t="shared" si="6"/>
        <v>147.87452790600082</v>
      </c>
      <c r="Z12" s="27">
        <f t="shared" si="7"/>
        <v>148</v>
      </c>
      <c r="AA12" s="17">
        <f t="shared" si="8"/>
        <v>148</v>
      </c>
      <c r="AB12" s="24">
        <f t="shared" si="9"/>
        <v>1638</v>
      </c>
    </row>
    <row r="13" spans="1:28" ht="15" customHeight="1" x14ac:dyDescent="0.25">
      <c r="A13" s="28">
        <v>1190</v>
      </c>
      <c r="B13" s="28">
        <v>1490</v>
      </c>
      <c r="C13" s="25">
        <v>5.29</v>
      </c>
      <c r="D13" s="25">
        <v>272.94</v>
      </c>
      <c r="E13" s="25">
        <v>212.41</v>
      </c>
      <c r="F13" s="25">
        <f t="shared" si="0"/>
        <v>234.4</v>
      </c>
      <c r="G13" s="25">
        <v>0</v>
      </c>
      <c r="H13" s="25">
        <f t="shared" si="1"/>
        <v>204.4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1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-1490</v>
      </c>
      <c r="V13" s="27">
        <f t="shared" si="4"/>
        <v>-1490</v>
      </c>
      <c r="W13" s="27"/>
      <c r="X13" s="27">
        <f t="shared" si="5"/>
        <v>1637.8745279060008</v>
      </c>
      <c r="Y13" s="27">
        <f t="shared" si="6"/>
        <v>147.87452790600082</v>
      </c>
      <c r="Z13" s="27">
        <f t="shared" si="7"/>
        <v>148</v>
      </c>
      <c r="AA13" s="17">
        <f t="shared" si="8"/>
        <v>148</v>
      </c>
      <c r="AB13" s="24">
        <f t="shared" si="9"/>
        <v>1638</v>
      </c>
    </row>
    <row r="14" spans="1:28" ht="15" customHeight="1" x14ac:dyDescent="0.25">
      <c r="A14" s="28">
        <v>1209</v>
      </c>
      <c r="B14" s="28">
        <v>1920</v>
      </c>
      <c r="C14" s="25">
        <v>5.37</v>
      </c>
      <c r="D14" s="25">
        <v>272.87</v>
      </c>
      <c r="E14" s="25">
        <v>212.52</v>
      </c>
      <c r="F14" s="25">
        <f t="shared" si="0"/>
        <v>258.33333333333331</v>
      </c>
      <c r="G14" s="25">
        <v>0</v>
      </c>
      <c r="H14" s="25">
        <f t="shared" si="1"/>
        <v>179.33333333333334</v>
      </c>
      <c r="I14" s="25">
        <v>0</v>
      </c>
      <c r="J14" s="29">
        <f t="shared" si="10"/>
        <v>0</v>
      </c>
      <c r="K14" s="29">
        <f t="shared" si="11"/>
        <v>1</v>
      </c>
      <c r="L14" s="29">
        <f t="shared" si="12"/>
        <v>1</v>
      </c>
      <c r="M14" s="29">
        <f t="shared" ca="1" si="2"/>
        <v>0</v>
      </c>
      <c r="N14" s="11" t="s">
        <v>58</v>
      </c>
      <c r="O14" s="34">
        <v>245</v>
      </c>
      <c r="P14" s="14" t="s">
        <v>59</v>
      </c>
      <c r="Q14" s="7">
        <f>MAX(B:B)</f>
        <v>3430</v>
      </c>
      <c r="T14" s="20">
        <v>0</v>
      </c>
      <c r="U14" s="31">
        <f t="shared" si="3"/>
        <v>-1920</v>
      </c>
      <c r="V14" s="27">
        <f t="shared" si="4"/>
        <v>-1920</v>
      </c>
      <c r="W14" s="27"/>
      <c r="X14" s="27">
        <f t="shared" si="5"/>
        <v>2110.5497272345783</v>
      </c>
      <c r="Y14" s="27">
        <f t="shared" si="6"/>
        <v>190.54972723457831</v>
      </c>
      <c r="Z14" s="27">
        <f t="shared" si="7"/>
        <v>191</v>
      </c>
      <c r="AA14" s="17">
        <f t="shared" si="8"/>
        <v>191</v>
      </c>
      <c r="AB14" s="24">
        <f t="shared" si="9"/>
        <v>2111</v>
      </c>
    </row>
    <row r="15" spans="1:28" ht="15" customHeight="1" x14ac:dyDescent="0.25">
      <c r="A15" s="28">
        <v>1500</v>
      </c>
      <c r="B15" s="28">
        <v>1920</v>
      </c>
      <c r="C15" s="25">
        <v>6.67</v>
      </c>
      <c r="D15" s="25">
        <v>272.83</v>
      </c>
      <c r="E15" s="25">
        <v>212.52</v>
      </c>
      <c r="F15" s="25">
        <f t="shared" si="0"/>
        <v>254.25</v>
      </c>
      <c r="G15" s="25">
        <v>0</v>
      </c>
      <c r="H15" s="25">
        <f t="shared" si="1"/>
        <v>201.75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0</v>
      </c>
      <c r="N15" s="9" t="s">
        <v>60</v>
      </c>
      <c r="O15" s="9">
        <f>COUNT(C:C)</f>
        <v>85</v>
      </c>
      <c r="P15" s="14" t="s">
        <v>61</v>
      </c>
      <c r="Q15" s="7">
        <f>MAX(D:D)</f>
        <v>274.08999999999997</v>
      </c>
      <c r="R15" s="20">
        <f ca="1">TREND(OFFSET('Z-V'!B1,MATCH(Q15,'Z-V'!A:A,1)-1,,2,1),OFFSET('Z-V'!A1,MATCH(Q15,'Z-V'!A:A,1)-1,,2,1),Q15)</f>
        <v>66814.999999999884</v>
      </c>
      <c r="T15" s="20">
        <v>0</v>
      </c>
      <c r="U15" s="31">
        <f t="shared" si="3"/>
        <v>-1920</v>
      </c>
      <c r="V15" s="27">
        <f t="shared" si="4"/>
        <v>-1920</v>
      </c>
      <c r="W15" s="27"/>
      <c r="X15" s="27">
        <f t="shared" si="5"/>
        <v>2110.5497272345783</v>
      </c>
      <c r="Y15" s="27">
        <f t="shared" si="6"/>
        <v>190.54972723457831</v>
      </c>
      <c r="Z15" s="27">
        <f t="shared" si="7"/>
        <v>191</v>
      </c>
      <c r="AA15" s="17">
        <f t="shared" si="8"/>
        <v>191</v>
      </c>
      <c r="AB15" s="24">
        <f t="shared" si="9"/>
        <v>2111</v>
      </c>
    </row>
    <row r="16" spans="1:28" ht="15" customHeight="1" x14ac:dyDescent="0.25">
      <c r="A16" s="28">
        <v>1791</v>
      </c>
      <c r="B16" s="28">
        <v>1920</v>
      </c>
      <c r="C16" s="25">
        <v>7.96</v>
      </c>
      <c r="D16" s="25">
        <v>272.82</v>
      </c>
      <c r="E16" s="25">
        <v>212.52</v>
      </c>
      <c r="F16" s="25">
        <f t="shared" si="0"/>
        <v>249</v>
      </c>
      <c r="G16" s="25">
        <v>0</v>
      </c>
      <c r="H16" s="25">
        <f t="shared" si="1"/>
        <v>230.57142857142858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15.71</v>
      </c>
      <c r="P16" s="14" t="s">
        <v>63</v>
      </c>
      <c r="Q16" s="35">
        <f>D2</f>
        <v>273.37</v>
      </c>
      <c r="R16" s="20">
        <f ca="1">TREND(OFFSET('Z-V'!B1,MATCH(Q16,'Z-V'!A:A,1)-1,,2,1),OFFSET('Z-V'!A1,MATCH(Q16,'Z-V'!A:A,1)-1,,2,1),Q16)</f>
        <v>64294.999999999884</v>
      </c>
      <c r="T16" s="20">
        <v>0</v>
      </c>
      <c r="U16" s="31">
        <f t="shared" si="3"/>
        <v>-1920</v>
      </c>
      <c r="V16" s="27">
        <f t="shared" si="4"/>
        <v>-1920</v>
      </c>
      <c r="W16" s="27"/>
      <c r="X16" s="27">
        <f t="shared" si="5"/>
        <v>2110.5497272345783</v>
      </c>
      <c r="Y16" s="27">
        <f t="shared" si="6"/>
        <v>190.54972723457831</v>
      </c>
      <c r="Z16" s="27">
        <f t="shared" si="7"/>
        <v>191</v>
      </c>
      <c r="AA16" s="17">
        <f t="shared" si="8"/>
        <v>191</v>
      </c>
      <c r="AB16" s="24">
        <f t="shared" si="9"/>
        <v>2111</v>
      </c>
    </row>
    <row r="17" spans="1:28" ht="15" customHeight="1" x14ac:dyDescent="0.25">
      <c r="A17" s="28">
        <v>2084</v>
      </c>
      <c r="B17" s="28">
        <v>1920</v>
      </c>
      <c r="C17" s="25">
        <v>9.26</v>
      </c>
      <c r="D17" s="25">
        <v>272.83</v>
      </c>
      <c r="E17" s="25">
        <v>212.52</v>
      </c>
      <c r="F17" s="25">
        <f t="shared" si="0"/>
        <v>241.66666666666666</v>
      </c>
      <c r="G17" s="25">
        <v>0</v>
      </c>
      <c r="H17" s="25">
        <f t="shared" si="1"/>
        <v>269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1</v>
      </c>
      <c r="N17" s="9" t="s">
        <v>64</v>
      </c>
      <c r="O17" s="12">
        <v>1000</v>
      </c>
      <c r="P17" s="14" t="s">
        <v>65</v>
      </c>
      <c r="Q17" s="7">
        <f>INDEX(D:D, COUNTA(D:D))</f>
        <v>272.33999999999997</v>
      </c>
      <c r="T17" s="20">
        <v>0</v>
      </c>
      <c r="U17" s="31">
        <f t="shared" si="3"/>
        <v>-1920</v>
      </c>
      <c r="V17" s="27">
        <f t="shared" si="4"/>
        <v>-1920</v>
      </c>
      <c r="W17" s="27"/>
      <c r="X17" s="27">
        <f t="shared" si="5"/>
        <v>2110.5497272345783</v>
      </c>
      <c r="Y17" s="27">
        <f t="shared" si="6"/>
        <v>190.54972723457831</v>
      </c>
      <c r="Z17" s="27">
        <f t="shared" si="7"/>
        <v>191</v>
      </c>
      <c r="AA17" s="17">
        <f t="shared" si="8"/>
        <v>191</v>
      </c>
      <c r="AB17" s="24">
        <f t="shared" si="9"/>
        <v>2111</v>
      </c>
    </row>
    <row r="18" spans="1:28" ht="15" customHeight="1" x14ac:dyDescent="0.2">
      <c r="A18" s="28">
        <v>2444</v>
      </c>
      <c r="B18" s="28">
        <v>1920</v>
      </c>
      <c r="C18" s="25">
        <v>10.86</v>
      </c>
      <c r="D18" s="25">
        <v>272.88</v>
      </c>
      <c r="E18" s="25">
        <v>212.52</v>
      </c>
      <c r="F18" s="25">
        <f t="shared" si="0"/>
        <v>218</v>
      </c>
      <c r="G18" s="25">
        <v>0</v>
      </c>
      <c r="H18" s="25">
        <f t="shared" si="1"/>
        <v>322.8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3430</v>
      </c>
      <c r="R18" s="20"/>
      <c r="S18" s="20"/>
      <c r="T18" s="20">
        <v>0</v>
      </c>
      <c r="U18" s="31">
        <f t="shared" si="3"/>
        <v>-1920</v>
      </c>
      <c r="V18" s="27">
        <f t="shared" si="4"/>
        <v>-1920</v>
      </c>
      <c r="W18" s="27"/>
      <c r="X18" s="27">
        <f t="shared" si="5"/>
        <v>2110.5497272345783</v>
      </c>
      <c r="Y18" s="27">
        <f t="shared" si="6"/>
        <v>190.54972723457831</v>
      </c>
      <c r="Z18" s="27">
        <f t="shared" si="7"/>
        <v>191</v>
      </c>
      <c r="AA18" s="17">
        <f t="shared" si="8"/>
        <v>191</v>
      </c>
      <c r="AB18" s="24">
        <f t="shared" si="9"/>
        <v>2111</v>
      </c>
    </row>
    <row r="19" spans="1:28" ht="15" customHeight="1" x14ac:dyDescent="0.25">
      <c r="A19" s="28">
        <v>2804</v>
      </c>
      <c r="B19" s="28">
        <v>1920</v>
      </c>
      <c r="C19" s="25">
        <v>12.46</v>
      </c>
      <c r="D19" s="25">
        <v>272.97000000000003</v>
      </c>
      <c r="E19" s="25">
        <v>212.52</v>
      </c>
      <c r="F19" s="25">
        <f t="shared" si="0"/>
        <v>182.5</v>
      </c>
      <c r="G19" s="25">
        <v>0</v>
      </c>
      <c r="H19" s="25">
        <f t="shared" si="1"/>
        <v>403.5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/>
      <c r="P19" s="14" t="s">
        <v>0</v>
      </c>
      <c r="Q19" s="7">
        <f>('Z-V'!R16-'Z-V'!R17)*(S19-'Z-V'!R12)/('Z-V'!R8-'Z-V'!R12)+'Z-V'!R17</f>
        <v>0.58055128633478115</v>
      </c>
      <c r="R19" s="37">
        <f>MAX(AB:AB)</f>
        <v>3770</v>
      </c>
      <c r="S19" s="37">
        <f>'Z-V'!P8-R19</f>
        <v>5209</v>
      </c>
      <c r="T19" s="20">
        <v>0</v>
      </c>
      <c r="U19" s="31">
        <f t="shared" si="3"/>
        <v>-1920</v>
      </c>
      <c r="V19" s="27">
        <f t="shared" si="4"/>
        <v>-1920</v>
      </c>
      <c r="W19" s="27"/>
      <c r="X19" s="27">
        <f t="shared" si="5"/>
        <v>2110.5497272345783</v>
      </c>
      <c r="Y19" s="27">
        <f t="shared" si="6"/>
        <v>190.54972723457831</v>
      </c>
      <c r="Z19" s="27">
        <f t="shared" si="7"/>
        <v>191</v>
      </c>
      <c r="AA19" s="17">
        <f t="shared" si="8"/>
        <v>191</v>
      </c>
      <c r="AB19" s="24">
        <f t="shared" si="9"/>
        <v>2111</v>
      </c>
    </row>
    <row r="20" spans="1:28" ht="15" customHeight="1" x14ac:dyDescent="0.25">
      <c r="A20" s="28">
        <v>3164</v>
      </c>
      <c r="B20" s="28">
        <v>1920</v>
      </c>
      <c r="C20" s="25">
        <v>14.06</v>
      </c>
      <c r="D20" s="25">
        <v>273.10000000000002</v>
      </c>
      <c r="E20" s="25">
        <v>212.52</v>
      </c>
      <c r="F20" s="25">
        <f t="shared" si="0"/>
        <v>123.33333333333333</v>
      </c>
      <c r="G20" s="25">
        <v>0</v>
      </c>
      <c r="H20" s="25">
        <f t="shared" si="1"/>
        <v>538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0.9529267015706806</v>
      </c>
      <c r="R20" s="20">
        <f ca="1">R15-R16</f>
        <v>2520</v>
      </c>
      <c r="S20" s="20">
        <f ca="1">'Z-V'!P9-R20</f>
        <v>50960</v>
      </c>
      <c r="T20" s="20">
        <v>0</v>
      </c>
      <c r="U20" s="31">
        <f t="shared" si="3"/>
        <v>-1920</v>
      </c>
      <c r="V20" s="27">
        <f t="shared" si="4"/>
        <v>-1920</v>
      </c>
      <c r="W20" s="27"/>
      <c r="X20" s="27">
        <f t="shared" si="5"/>
        <v>2110.5497272345783</v>
      </c>
      <c r="Y20" s="27">
        <f t="shared" si="6"/>
        <v>190.54972723457831</v>
      </c>
      <c r="Z20" s="27">
        <f t="shared" si="7"/>
        <v>191</v>
      </c>
      <c r="AA20" s="17">
        <f t="shared" si="8"/>
        <v>191</v>
      </c>
      <c r="AB20" s="24">
        <f t="shared" si="9"/>
        <v>2111</v>
      </c>
    </row>
    <row r="21" spans="1:28" ht="15" customHeight="1" x14ac:dyDescent="0.25">
      <c r="A21" s="28">
        <v>3286</v>
      </c>
      <c r="B21" s="28">
        <v>1920</v>
      </c>
      <c r="C21" s="25">
        <v>14.61</v>
      </c>
      <c r="D21" s="25">
        <v>273.24</v>
      </c>
      <c r="E21" s="25">
        <v>212.52</v>
      </c>
      <c r="F21" s="25">
        <f t="shared" si="0"/>
        <v>124</v>
      </c>
      <c r="G21" s="25">
        <v>0</v>
      </c>
      <c r="H21" s="25">
        <f t="shared" si="1"/>
        <v>807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0</v>
      </c>
      <c r="N21" s="9" t="s">
        <v>69</v>
      </c>
      <c r="O21" s="9">
        <v>-1</v>
      </c>
      <c r="P21" s="14" t="s">
        <v>2</v>
      </c>
      <c r="Q21" s="7">
        <f>('Z-V'!R16-'Z-V'!R17)*(S21-'Z-V'!R14)/('Z-V'!R10-'Z-V'!R14)+'Z-V'!R17</f>
        <v>0.95299360438556291</v>
      </c>
      <c r="R21" s="20">
        <f>ABS(Q12-Q17)</f>
        <v>1.0300000000000296</v>
      </c>
      <c r="S21" s="20">
        <f>'Z-V'!P10-R21</f>
        <v>20.859999999999971</v>
      </c>
      <c r="T21" s="20">
        <v>0</v>
      </c>
      <c r="U21" s="31">
        <f t="shared" si="3"/>
        <v>-1920</v>
      </c>
      <c r="V21" s="27">
        <f t="shared" si="4"/>
        <v>-1920</v>
      </c>
      <c r="W21" s="27"/>
      <c r="X21" s="27">
        <f t="shared" si="5"/>
        <v>2110.5497272345783</v>
      </c>
      <c r="Y21" s="27">
        <f t="shared" si="6"/>
        <v>190.54972723457831</v>
      </c>
      <c r="Z21" s="27">
        <f t="shared" si="7"/>
        <v>191</v>
      </c>
      <c r="AA21" s="17">
        <f t="shared" si="8"/>
        <v>191</v>
      </c>
      <c r="AB21" s="24">
        <f t="shared" si="9"/>
        <v>2111</v>
      </c>
    </row>
    <row r="22" spans="1:28" ht="15" customHeight="1" x14ac:dyDescent="0.25">
      <c r="A22" s="28">
        <v>3410</v>
      </c>
      <c r="B22" s="28">
        <v>1920</v>
      </c>
      <c r="C22" s="25">
        <v>15.15</v>
      </c>
      <c r="D22" s="25">
        <v>273.39</v>
      </c>
      <c r="E22" s="25">
        <v>212.52</v>
      </c>
      <c r="F22" s="25">
        <f t="shared" si="0"/>
        <v>124</v>
      </c>
      <c r="G22" s="25">
        <v>0</v>
      </c>
      <c r="H22" s="25">
        <f t="shared" si="1"/>
        <v>1614</v>
      </c>
      <c r="I22" s="25">
        <v>0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0</v>
      </c>
      <c r="N22" s="13"/>
      <c r="O22" s="13"/>
      <c r="P22" s="16" t="s">
        <v>71</v>
      </c>
      <c r="Q22" s="13">
        <f ca="1">ROUND(('Z-V'!R21*Q19+'Z-V'!R22*Q20+'Z-V'!R23*Q21)/'Z-V'!R19,4)</f>
        <v>0.8246</v>
      </c>
      <c r="R22" s="20"/>
      <c r="S22" s="20"/>
      <c r="T22" s="20">
        <v>0</v>
      </c>
      <c r="U22" s="31">
        <f t="shared" si="3"/>
        <v>-1920</v>
      </c>
      <c r="V22" s="27">
        <f t="shared" si="4"/>
        <v>-1920</v>
      </c>
      <c r="W22" s="27"/>
      <c r="X22" s="27">
        <f t="shared" si="5"/>
        <v>2110.5497272345783</v>
      </c>
      <c r="Y22" s="27">
        <f t="shared" si="6"/>
        <v>190.54972723457831</v>
      </c>
      <c r="Z22" s="27">
        <f t="shared" si="7"/>
        <v>191</v>
      </c>
      <c r="AA22" s="17">
        <f t="shared" si="8"/>
        <v>191</v>
      </c>
      <c r="AB22" s="24">
        <f t="shared" si="9"/>
        <v>2111</v>
      </c>
    </row>
    <row r="23" spans="1:28" ht="15" customHeight="1" x14ac:dyDescent="0.25">
      <c r="A23" s="40">
        <v>3534</v>
      </c>
      <c r="B23" s="28">
        <v>1920</v>
      </c>
      <c r="C23" s="25">
        <v>15.71</v>
      </c>
      <c r="D23" s="25">
        <v>273.56</v>
      </c>
      <c r="E23" s="25">
        <v>212.52</v>
      </c>
      <c r="F23" s="39">
        <v>0</v>
      </c>
      <c r="G23" s="39">
        <v>0</v>
      </c>
      <c r="H23" s="39">
        <v>0</v>
      </c>
      <c r="I23" s="39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-1920</v>
      </c>
      <c r="V23" s="27">
        <f t="shared" si="4"/>
        <v>-1920</v>
      </c>
      <c r="W23" s="27"/>
      <c r="X23" s="27">
        <f t="shared" si="5"/>
        <v>2110.5497272345783</v>
      </c>
      <c r="Y23" s="27">
        <f t="shared" si="6"/>
        <v>190.54972723457831</v>
      </c>
      <c r="Z23" s="27">
        <f t="shared" si="7"/>
        <v>191</v>
      </c>
      <c r="AA23" s="17">
        <f t="shared" si="8"/>
        <v>191</v>
      </c>
      <c r="AB23" s="24">
        <f t="shared" si="9"/>
        <v>2111</v>
      </c>
    </row>
    <row r="24" spans="1:28" ht="15" customHeight="1" x14ac:dyDescent="0.25">
      <c r="A24" s="28">
        <v>3532</v>
      </c>
      <c r="B24" s="28">
        <v>1920</v>
      </c>
      <c r="C24" s="25">
        <v>15.7</v>
      </c>
      <c r="D24" s="25">
        <v>273.73</v>
      </c>
      <c r="E24" s="25">
        <v>212.52</v>
      </c>
      <c r="F24" s="25">
        <v>0</v>
      </c>
      <c r="G24" s="25">
        <f t="shared" ref="G24:G55" si="13">($A$23-A24)/(ROW(A24)-ROW($A$23))</f>
        <v>2</v>
      </c>
      <c r="H24" s="25">
        <v>0</v>
      </c>
      <c r="I24" s="25">
        <f t="shared" ref="I24:I55" si="14">($A$23-B24)/(ROW(B24)-ROW($A$23))</f>
        <v>1614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1</v>
      </c>
      <c r="N24" s="9"/>
      <c r="O24" s="9"/>
      <c r="P24" s="7"/>
      <c r="Q24" s="7"/>
      <c r="T24" s="20">
        <v>0</v>
      </c>
      <c r="U24" s="31">
        <f t="shared" si="3"/>
        <v>-1920</v>
      </c>
      <c r="V24" s="27">
        <f t="shared" si="4"/>
        <v>-1920</v>
      </c>
      <c r="W24" s="27"/>
      <c r="X24" s="27">
        <f t="shared" si="5"/>
        <v>2110.5497272345783</v>
      </c>
      <c r="Y24" s="27">
        <f t="shared" si="6"/>
        <v>190.54972723457831</v>
      </c>
      <c r="Z24" s="27">
        <f t="shared" si="7"/>
        <v>191</v>
      </c>
      <c r="AA24" s="17">
        <f t="shared" si="8"/>
        <v>191</v>
      </c>
      <c r="AB24" s="24">
        <f t="shared" si="9"/>
        <v>2111</v>
      </c>
    </row>
    <row r="25" spans="1:28" ht="15" customHeight="1" x14ac:dyDescent="0.25">
      <c r="A25" s="28">
        <v>3531</v>
      </c>
      <c r="B25" s="28">
        <v>1920</v>
      </c>
      <c r="C25" s="25">
        <v>15.69</v>
      </c>
      <c r="D25" s="25">
        <v>273.89</v>
      </c>
      <c r="E25" s="25">
        <v>212.52</v>
      </c>
      <c r="F25" s="25">
        <v>0</v>
      </c>
      <c r="G25" s="25">
        <f t="shared" si="13"/>
        <v>1.5</v>
      </c>
      <c r="H25" s="25">
        <v>0</v>
      </c>
      <c r="I25" s="25">
        <f t="shared" si="14"/>
        <v>807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0</v>
      </c>
      <c r="N25" s="9"/>
      <c r="O25" s="9"/>
      <c r="P25" s="7"/>
      <c r="Q25" s="7"/>
      <c r="T25" s="20">
        <v>0</v>
      </c>
      <c r="U25" s="31">
        <f t="shared" si="3"/>
        <v>-1920</v>
      </c>
      <c r="V25" s="27">
        <f t="shared" si="4"/>
        <v>-1920</v>
      </c>
      <c r="W25" s="27"/>
      <c r="X25" s="27">
        <f t="shared" si="5"/>
        <v>2110.5497272345783</v>
      </c>
      <c r="Y25" s="27">
        <f t="shared" si="6"/>
        <v>190.54972723457831</v>
      </c>
      <c r="Z25" s="27">
        <f t="shared" si="7"/>
        <v>191</v>
      </c>
      <c r="AA25" s="17">
        <f t="shared" si="8"/>
        <v>191</v>
      </c>
      <c r="AB25" s="24">
        <f t="shared" si="9"/>
        <v>2111</v>
      </c>
    </row>
    <row r="26" spans="1:28" ht="15" customHeight="1" x14ac:dyDescent="0.25">
      <c r="A26" s="28">
        <v>3530</v>
      </c>
      <c r="B26" s="28">
        <v>1920</v>
      </c>
      <c r="C26" s="25">
        <v>15.69</v>
      </c>
      <c r="D26" s="25">
        <v>274.06</v>
      </c>
      <c r="E26" s="25">
        <v>212.52</v>
      </c>
      <c r="F26" s="25">
        <v>0</v>
      </c>
      <c r="G26" s="25">
        <f t="shared" si="13"/>
        <v>1.3333333333333333</v>
      </c>
      <c r="H26" s="25">
        <v>0</v>
      </c>
      <c r="I26" s="25">
        <f t="shared" si="14"/>
        <v>538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-1920</v>
      </c>
      <c r="V26" s="27">
        <f t="shared" si="4"/>
        <v>-1920</v>
      </c>
      <c r="W26" s="27"/>
      <c r="X26" s="27">
        <f t="shared" si="5"/>
        <v>2110.5497272345783</v>
      </c>
      <c r="Y26" s="27">
        <f t="shared" si="6"/>
        <v>190.54972723457831</v>
      </c>
      <c r="Z26" s="27">
        <f t="shared" si="7"/>
        <v>191</v>
      </c>
      <c r="AA26" s="17">
        <f t="shared" si="8"/>
        <v>191</v>
      </c>
      <c r="AB26" s="24">
        <f t="shared" si="9"/>
        <v>2111</v>
      </c>
    </row>
    <row r="27" spans="1:28" ht="15" customHeight="1" x14ac:dyDescent="0.25">
      <c r="A27" s="28">
        <v>3480</v>
      </c>
      <c r="B27" s="28">
        <v>3154</v>
      </c>
      <c r="C27" s="25">
        <v>15.47</v>
      </c>
      <c r="D27" s="25">
        <v>274.08999999999997</v>
      </c>
      <c r="E27" s="25">
        <v>212.73</v>
      </c>
      <c r="F27" s="25">
        <v>0</v>
      </c>
      <c r="G27" s="25">
        <f t="shared" si="13"/>
        <v>13.5</v>
      </c>
      <c r="H27" s="25">
        <v>0</v>
      </c>
      <c r="I27" s="25">
        <f t="shared" si="14"/>
        <v>95</v>
      </c>
      <c r="J27" s="29">
        <f t="shared" si="10"/>
        <v>0</v>
      </c>
      <c r="K27" s="29">
        <f t="shared" si="11"/>
        <v>1</v>
      </c>
      <c r="L27" s="29">
        <f t="shared" si="12"/>
        <v>1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-3154</v>
      </c>
      <c r="V27" s="27">
        <f t="shared" si="4"/>
        <v>-3154</v>
      </c>
      <c r="W27" s="27"/>
      <c r="X27" s="27">
        <f t="shared" si="5"/>
        <v>3467.0176248426355</v>
      </c>
      <c r="Y27" s="27">
        <f t="shared" si="6"/>
        <v>313.01762484263554</v>
      </c>
      <c r="Z27" s="27">
        <f t="shared" si="7"/>
        <v>313</v>
      </c>
      <c r="AA27" s="17">
        <f t="shared" si="8"/>
        <v>313</v>
      </c>
      <c r="AB27" s="24">
        <f t="shared" si="9"/>
        <v>3467</v>
      </c>
    </row>
    <row r="28" spans="1:28" ht="15" customHeight="1" x14ac:dyDescent="0.25">
      <c r="A28" s="28">
        <v>3430</v>
      </c>
      <c r="B28" s="28">
        <v>3430</v>
      </c>
      <c r="C28" s="25">
        <v>15.25</v>
      </c>
      <c r="D28" s="25">
        <v>274.08999999999997</v>
      </c>
      <c r="E28" s="25">
        <v>212.78</v>
      </c>
      <c r="F28" s="25">
        <v>0</v>
      </c>
      <c r="G28" s="25">
        <f t="shared" si="13"/>
        <v>20.8</v>
      </c>
      <c r="H28" s="25">
        <v>0</v>
      </c>
      <c r="I28" s="25">
        <f t="shared" si="14"/>
        <v>20.8</v>
      </c>
      <c r="J28" s="29">
        <f t="shared" si="10"/>
        <v>0</v>
      </c>
      <c r="K28" s="29">
        <f t="shared" si="11"/>
        <v>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-3430</v>
      </c>
      <c r="V28" s="27">
        <f t="shared" si="4"/>
        <v>-3430</v>
      </c>
      <c r="W28" s="27"/>
      <c r="X28" s="27">
        <f t="shared" si="5"/>
        <v>3770.4091481326059</v>
      </c>
      <c r="Y28" s="27">
        <f t="shared" si="6"/>
        <v>340.40914813260588</v>
      </c>
      <c r="Z28" s="27">
        <f t="shared" si="7"/>
        <v>340</v>
      </c>
      <c r="AA28" s="17">
        <f t="shared" si="8"/>
        <v>340</v>
      </c>
      <c r="AB28" s="24">
        <f t="shared" si="9"/>
        <v>3770</v>
      </c>
    </row>
    <row r="29" spans="1:28" ht="15" customHeight="1" x14ac:dyDescent="0.25">
      <c r="A29" s="28">
        <v>3381</v>
      </c>
      <c r="B29" s="28">
        <v>3381</v>
      </c>
      <c r="C29" s="25">
        <v>15.03</v>
      </c>
      <c r="D29" s="25">
        <v>274.08999999999997</v>
      </c>
      <c r="E29" s="25">
        <v>212.77</v>
      </c>
      <c r="F29" s="25">
        <v>0</v>
      </c>
      <c r="G29" s="25">
        <f t="shared" si="13"/>
        <v>25.5</v>
      </c>
      <c r="H29" s="25">
        <v>0</v>
      </c>
      <c r="I29" s="25">
        <f t="shared" si="14"/>
        <v>25.5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0</v>
      </c>
      <c r="N29" s="9"/>
      <c r="O29" s="9"/>
      <c r="P29" s="7"/>
      <c r="Q29" s="7"/>
      <c r="T29" s="20">
        <v>0</v>
      </c>
      <c r="U29" s="31">
        <f t="shared" si="3"/>
        <v>-3381</v>
      </c>
      <c r="V29" s="27">
        <f t="shared" si="4"/>
        <v>-3381</v>
      </c>
      <c r="W29" s="27"/>
      <c r="X29" s="27">
        <f t="shared" si="5"/>
        <v>3716.5461603021399</v>
      </c>
      <c r="Y29" s="27">
        <f t="shared" si="6"/>
        <v>335.54616030213992</v>
      </c>
      <c r="Z29" s="27">
        <f t="shared" si="7"/>
        <v>336</v>
      </c>
      <c r="AA29" s="17">
        <f t="shared" si="8"/>
        <v>336</v>
      </c>
      <c r="AB29" s="24">
        <f t="shared" si="9"/>
        <v>3717</v>
      </c>
    </row>
    <row r="30" spans="1:28" ht="15" customHeight="1" x14ac:dyDescent="0.25">
      <c r="A30" s="28">
        <v>3122</v>
      </c>
      <c r="B30" s="28">
        <v>3122</v>
      </c>
      <c r="C30" s="25">
        <v>13.87</v>
      </c>
      <c r="D30" s="25">
        <v>274.08999999999997</v>
      </c>
      <c r="E30" s="25">
        <v>212.72</v>
      </c>
      <c r="F30" s="25">
        <v>0</v>
      </c>
      <c r="G30" s="25">
        <f t="shared" si="13"/>
        <v>58.857142857142854</v>
      </c>
      <c r="H30" s="25">
        <v>0</v>
      </c>
      <c r="I30" s="25">
        <f t="shared" si="14"/>
        <v>58.857142857142854</v>
      </c>
      <c r="J30" s="29">
        <f t="shared" si="10"/>
        <v>0</v>
      </c>
      <c r="K30" s="29">
        <f t="shared" si="11"/>
        <v>-1</v>
      </c>
      <c r="L30" s="29">
        <f t="shared" si="12"/>
        <v>0</v>
      </c>
      <c r="M30" s="29">
        <f t="shared" ca="1" si="2"/>
        <v>1</v>
      </c>
      <c r="N30" s="9"/>
      <c r="O30" s="9"/>
      <c r="P30" s="7"/>
      <c r="Q30" s="7"/>
      <c r="T30" s="20">
        <v>0</v>
      </c>
      <c r="U30" s="31">
        <f t="shared" si="3"/>
        <v>-3122</v>
      </c>
      <c r="V30" s="27">
        <f t="shared" si="4"/>
        <v>-3122</v>
      </c>
      <c r="W30" s="27"/>
      <c r="X30" s="27">
        <f t="shared" si="5"/>
        <v>3431.8417960553925</v>
      </c>
      <c r="Y30" s="27">
        <f t="shared" si="6"/>
        <v>309.84179605539248</v>
      </c>
      <c r="Z30" s="27">
        <f t="shared" si="7"/>
        <v>310</v>
      </c>
      <c r="AA30" s="17">
        <f t="shared" si="8"/>
        <v>310</v>
      </c>
      <c r="AB30" s="24">
        <f t="shared" si="9"/>
        <v>3432</v>
      </c>
    </row>
    <row r="31" spans="1:28" ht="15" customHeight="1" x14ac:dyDescent="0.25">
      <c r="A31" s="28">
        <v>2862</v>
      </c>
      <c r="B31" s="28">
        <v>2862</v>
      </c>
      <c r="C31" s="25">
        <v>12.72</v>
      </c>
      <c r="D31" s="25">
        <v>274.08999999999997</v>
      </c>
      <c r="E31" s="25">
        <v>212.68</v>
      </c>
      <c r="F31" s="25">
        <v>0</v>
      </c>
      <c r="G31" s="25">
        <f t="shared" si="13"/>
        <v>84</v>
      </c>
      <c r="H31" s="25">
        <v>0</v>
      </c>
      <c r="I31" s="25">
        <f t="shared" si="14"/>
        <v>84</v>
      </c>
      <c r="J31" s="29">
        <f t="shared" si="10"/>
        <v>0</v>
      </c>
      <c r="K31" s="29">
        <f t="shared" si="11"/>
        <v>-1</v>
      </c>
      <c r="L31" s="29">
        <f t="shared" si="12"/>
        <v>0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-2862</v>
      </c>
      <c r="V31" s="27">
        <f t="shared" si="4"/>
        <v>-2862</v>
      </c>
      <c r="W31" s="27"/>
      <c r="X31" s="27">
        <f t="shared" si="5"/>
        <v>3146.0381871590434</v>
      </c>
      <c r="Y31" s="27">
        <f t="shared" si="6"/>
        <v>284.03818715904345</v>
      </c>
      <c r="Z31" s="27">
        <f t="shared" si="7"/>
        <v>284</v>
      </c>
      <c r="AA31" s="17">
        <f t="shared" si="8"/>
        <v>284</v>
      </c>
      <c r="AB31" s="24">
        <f t="shared" si="9"/>
        <v>3146</v>
      </c>
    </row>
    <row r="32" spans="1:28" ht="15" customHeight="1" x14ac:dyDescent="0.25">
      <c r="A32" s="28">
        <v>2602</v>
      </c>
      <c r="B32" s="28">
        <v>2602</v>
      </c>
      <c r="C32" s="25">
        <v>11.57</v>
      </c>
      <c r="D32" s="25">
        <v>274.08999999999997</v>
      </c>
      <c r="E32" s="25">
        <v>212.63</v>
      </c>
      <c r="F32" s="25">
        <v>0</v>
      </c>
      <c r="G32" s="25">
        <f t="shared" si="13"/>
        <v>103.55555555555556</v>
      </c>
      <c r="H32" s="25">
        <v>0</v>
      </c>
      <c r="I32" s="25">
        <f t="shared" si="14"/>
        <v>103.55555555555556</v>
      </c>
      <c r="J32" s="29">
        <f t="shared" si="10"/>
        <v>0</v>
      </c>
      <c r="K32" s="29">
        <f t="shared" si="11"/>
        <v>-1</v>
      </c>
      <c r="L32" s="29">
        <f t="shared" si="12"/>
        <v>0</v>
      </c>
      <c r="M32" s="29">
        <f t="shared" ca="1" si="2"/>
        <v>1</v>
      </c>
      <c r="N32" s="9"/>
      <c r="O32" s="9"/>
      <c r="P32" s="7"/>
      <c r="Q32" s="7"/>
      <c r="T32" s="20">
        <v>0</v>
      </c>
      <c r="U32" s="31">
        <f t="shared" si="3"/>
        <v>-2602</v>
      </c>
      <c r="V32" s="27">
        <f t="shared" si="4"/>
        <v>-2602</v>
      </c>
      <c r="W32" s="27"/>
      <c r="X32" s="27">
        <f t="shared" si="5"/>
        <v>2860.234578262694</v>
      </c>
      <c r="Y32" s="27">
        <f t="shared" si="6"/>
        <v>258.23457826269396</v>
      </c>
      <c r="Z32" s="27">
        <f t="shared" si="7"/>
        <v>258</v>
      </c>
      <c r="AA32" s="17">
        <f t="shared" si="8"/>
        <v>258</v>
      </c>
      <c r="AB32" s="24">
        <f t="shared" si="9"/>
        <v>2860</v>
      </c>
    </row>
    <row r="33" spans="1:28" ht="15" customHeight="1" x14ac:dyDescent="0.25">
      <c r="A33" s="28">
        <v>2474</v>
      </c>
      <c r="B33" s="40">
        <v>2474</v>
      </c>
      <c r="C33" s="25">
        <v>10.99</v>
      </c>
      <c r="D33" s="25">
        <v>274.08999999999997</v>
      </c>
      <c r="E33" s="25">
        <v>212.61</v>
      </c>
      <c r="F33" s="25">
        <v>0</v>
      </c>
      <c r="G33" s="25">
        <f t="shared" si="13"/>
        <v>106</v>
      </c>
      <c r="H33" s="25">
        <v>0</v>
      </c>
      <c r="I33" s="25">
        <f t="shared" si="14"/>
        <v>106</v>
      </c>
      <c r="J33" s="29">
        <f t="shared" si="10"/>
        <v>0</v>
      </c>
      <c r="K33" s="29">
        <f t="shared" si="11"/>
        <v>-1</v>
      </c>
      <c r="L33" s="29">
        <f t="shared" si="12"/>
        <v>0</v>
      </c>
      <c r="M33" s="29">
        <f t="shared" ca="1" si="2"/>
        <v>1</v>
      </c>
      <c r="N33" s="9"/>
      <c r="O33" s="9"/>
      <c r="P33" s="7"/>
      <c r="Q33" s="7"/>
      <c r="T33" s="20">
        <v>0</v>
      </c>
      <c r="U33" s="31">
        <f t="shared" si="3"/>
        <v>-2474</v>
      </c>
      <c r="V33" s="27">
        <f t="shared" si="4"/>
        <v>-2474</v>
      </c>
      <c r="W33" s="27"/>
      <c r="X33" s="27">
        <f t="shared" si="5"/>
        <v>2719.5312631137222</v>
      </c>
      <c r="Y33" s="27">
        <f t="shared" si="6"/>
        <v>245.53126311372216</v>
      </c>
      <c r="Z33" s="27">
        <f t="shared" si="7"/>
        <v>246</v>
      </c>
      <c r="AA33" s="17">
        <f t="shared" si="8"/>
        <v>246</v>
      </c>
      <c r="AB33" s="24">
        <f t="shared" si="9"/>
        <v>2720</v>
      </c>
    </row>
    <row r="34" spans="1:28" ht="15" customHeight="1" x14ac:dyDescent="0.25">
      <c r="A34" s="28">
        <v>2344</v>
      </c>
      <c r="B34" s="28">
        <v>2344</v>
      </c>
      <c r="C34" s="25">
        <v>10.42</v>
      </c>
      <c r="D34" s="25">
        <v>274.08999999999997</v>
      </c>
      <c r="E34" s="25">
        <v>212.59</v>
      </c>
      <c r="F34" s="25">
        <v>0</v>
      </c>
      <c r="G34" s="25">
        <f t="shared" si="13"/>
        <v>108.18181818181819</v>
      </c>
      <c r="H34" s="25">
        <v>0</v>
      </c>
      <c r="I34" s="25">
        <f t="shared" si="14"/>
        <v>108.18181818181819</v>
      </c>
      <c r="J34" s="29">
        <f t="shared" si="10"/>
        <v>0</v>
      </c>
      <c r="K34" s="29">
        <f t="shared" si="11"/>
        <v>-1</v>
      </c>
      <c r="L34" s="29">
        <f t="shared" si="12"/>
        <v>1</v>
      </c>
      <c r="M34" s="29">
        <f t="shared" ref="M34:M65" ca="1" si="15">IF(RAND()&lt;0.5,0,1)</f>
        <v>1</v>
      </c>
      <c r="N34" s="9"/>
      <c r="O34" s="9"/>
      <c r="P34" s="7"/>
      <c r="Q34" s="7"/>
      <c r="T34" s="20">
        <v>0</v>
      </c>
      <c r="U34" s="31">
        <f t="shared" ref="U34:U65" si="16">T34-B34</f>
        <v>-2344</v>
      </c>
      <c r="V34" s="27">
        <f t="shared" ref="V34:V65" si="17">ROUND(U34,0)</f>
        <v>-2344</v>
      </c>
      <c r="W34" s="27"/>
      <c r="X34" s="27">
        <f t="shared" ref="X34:X65" si="18">B34/$W$2*$W$3</f>
        <v>2576.6294586655476</v>
      </c>
      <c r="Y34" s="27">
        <f t="shared" ref="Y34:Y65" si="19">X34-B34</f>
        <v>232.62945866554765</v>
      </c>
      <c r="Z34" s="27">
        <f t="shared" ref="Z34:Z65" si="20">ROUND(Y34,0)</f>
        <v>233</v>
      </c>
      <c r="AA34" s="17">
        <f t="shared" ref="AA34:AA65" si="21">IF(V34&gt;=0,V34,Z34)</f>
        <v>233</v>
      </c>
      <c r="AB34" s="24">
        <f t="shared" ref="AB34:AB65" si="22">B34+AA34</f>
        <v>2577</v>
      </c>
    </row>
    <row r="35" spans="1:28" ht="15" customHeight="1" x14ac:dyDescent="0.25">
      <c r="A35" s="28">
        <v>2214</v>
      </c>
      <c r="B35" s="28">
        <v>2214</v>
      </c>
      <c r="C35" s="25">
        <v>9.84</v>
      </c>
      <c r="D35" s="25">
        <v>274.08999999999997</v>
      </c>
      <c r="E35" s="25">
        <v>212.57</v>
      </c>
      <c r="F35" s="25">
        <v>0</v>
      </c>
      <c r="G35" s="25">
        <f t="shared" si="13"/>
        <v>110</v>
      </c>
      <c r="H35" s="25">
        <v>0</v>
      </c>
      <c r="I35" s="25">
        <f t="shared" si="14"/>
        <v>110</v>
      </c>
      <c r="J35" s="29">
        <f t="shared" ref="J35:J66" si="23">IF(ABS(B35-B34)&lt;=50,1,0)</f>
        <v>0</v>
      </c>
      <c r="K35" s="29">
        <f t="shared" ref="K35:K66" si="24">IF(ABS((B35-B34))&lt;=50,1,IF((B35-B34)*(1)&gt;=0,1,-1))</f>
        <v>-1</v>
      </c>
      <c r="L35" s="29">
        <f t="shared" si="12"/>
        <v>1</v>
      </c>
      <c r="M35" s="29">
        <f t="shared" ca="1" si="15"/>
        <v>0</v>
      </c>
      <c r="N35" s="9"/>
      <c r="O35" s="9"/>
      <c r="P35" s="7"/>
      <c r="Q35" s="7"/>
      <c r="T35" s="20">
        <v>0</v>
      </c>
      <c r="U35" s="31">
        <f t="shared" si="16"/>
        <v>-2214</v>
      </c>
      <c r="V35" s="27">
        <f t="shared" si="17"/>
        <v>-2214</v>
      </c>
      <c r="W35" s="27"/>
      <c r="X35" s="27">
        <f t="shared" si="18"/>
        <v>2433.7276542173731</v>
      </c>
      <c r="Y35" s="27">
        <f t="shared" si="19"/>
        <v>219.72765421737313</v>
      </c>
      <c r="Z35" s="27">
        <f t="shared" si="20"/>
        <v>220</v>
      </c>
      <c r="AA35" s="17">
        <f t="shared" si="21"/>
        <v>220</v>
      </c>
      <c r="AB35" s="24">
        <f t="shared" si="22"/>
        <v>2434</v>
      </c>
    </row>
    <row r="36" spans="1:28" ht="15" customHeight="1" x14ac:dyDescent="0.25">
      <c r="A36" s="28">
        <v>2100</v>
      </c>
      <c r="B36" s="28">
        <v>2100</v>
      </c>
      <c r="C36" s="25">
        <v>9.33</v>
      </c>
      <c r="D36" s="25">
        <v>274.08999999999997</v>
      </c>
      <c r="E36" s="25">
        <v>212.55</v>
      </c>
      <c r="F36" s="25">
        <v>0</v>
      </c>
      <c r="G36" s="25">
        <f t="shared" si="13"/>
        <v>110.30769230769231</v>
      </c>
      <c r="H36" s="25">
        <v>0</v>
      </c>
      <c r="I36" s="25">
        <f t="shared" si="14"/>
        <v>110.30769230769231</v>
      </c>
      <c r="J36" s="29">
        <f t="shared" si="23"/>
        <v>0</v>
      </c>
      <c r="K36" s="29">
        <f t="shared" si="24"/>
        <v>-1</v>
      </c>
      <c r="L36" s="29">
        <f t="shared" si="12"/>
        <v>1</v>
      </c>
      <c r="M36" s="29">
        <f t="shared" ca="1" si="15"/>
        <v>1</v>
      </c>
      <c r="N36" s="9"/>
      <c r="O36" s="9"/>
      <c r="P36" s="7"/>
      <c r="Q36" s="7"/>
      <c r="T36" s="20">
        <v>0</v>
      </c>
      <c r="U36" s="31">
        <f t="shared" si="16"/>
        <v>-2100</v>
      </c>
      <c r="V36" s="27">
        <f t="shared" si="17"/>
        <v>-2100</v>
      </c>
      <c r="W36" s="27"/>
      <c r="X36" s="27">
        <f t="shared" si="18"/>
        <v>2308.4137641628199</v>
      </c>
      <c r="Y36" s="27">
        <f t="shared" si="19"/>
        <v>208.41376416281992</v>
      </c>
      <c r="Z36" s="27">
        <f t="shared" si="20"/>
        <v>208</v>
      </c>
      <c r="AA36" s="17">
        <f t="shared" si="21"/>
        <v>208</v>
      </c>
      <c r="AB36" s="24">
        <f t="shared" si="22"/>
        <v>2308</v>
      </c>
    </row>
    <row r="37" spans="1:28" ht="15" customHeight="1" x14ac:dyDescent="0.25">
      <c r="A37" s="28">
        <v>1986</v>
      </c>
      <c r="B37" s="28">
        <v>1986</v>
      </c>
      <c r="C37" s="25">
        <v>8.83</v>
      </c>
      <c r="D37" s="25">
        <v>274.08999999999997</v>
      </c>
      <c r="E37" s="25">
        <v>212.53</v>
      </c>
      <c r="F37" s="25">
        <v>0</v>
      </c>
      <c r="G37" s="25">
        <f t="shared" si="13"/>
        <v>110.57142857142857</v>
      </c>
      <c r="H37" s="25">
        <v>0</v>
      </c>
      <c r="I37" s="25">
        <f t="shared" si="14"/>
        <v>110.57142857142857</v>
      </c>
      <c r="J37" s="29">
        <f t="shared" si="23"/>
        <v>0</v>
      </c>
      <c r="K37" s="29">
        <f t="shared" si="24"/>
        <v>-1</v>
      </c>
      <c r="L37" s="29">
        <f t="shared" si="12"/>
        <v>1</v>
      </c>
      <c r="M37" s="29">
        <f t="shared" ca="1" si="15"/>
        <v>0</v>
      </c>
      <c r="N37" s="9"/>
      <c r="O37" s="9"/>
      <c r="P37" s="7"/>
      <c r="Q37" s="7"/>
      <c r="T37" s="20">
        <v>0</v>
      </c>
      <c r="U37" s="31">
        <f t="shared" si="16"/>
        <v>-1986</v>
      </c>
      <c r="V37" s="27">
        <f t="shared" si="17"/>
        <v>-1986</v>
      </c>
      <c r="W37" s="27"/>
      <c r="X37" s="27">
        <f t="shared" si="18"/>
        <v>2183.0998741082667</v>
      </c>
      <c r="Y37" s="27">
        <f t="shared" si="19"/>
        <v>197.0998741082667</v>
      </c>
      <c r="Z37" s="27">
        <f t="shared" si="20"/>
        <v>197</v>
      </c>
      <c r="AA37" s="17">
        <f t="shared" si="21"/>
        <v>197</v>
      </c>
      <c r="AB37" s="24">
        <f t="shared" si="22"/>
        <v>2183</v>
      </c>
    </row>
    <row r="38" spans="1:28" ht="15" customHeight="1" x14ac:dyDescent="0.25">
      <c r="A38" s="28">
        <v>1874</v>
      </c>
      <c r="B38" s="28">
        <v>1874</v>
      </c>
      <c r="C38" s="25">
        <v>8.33</v>
      </c>
      <c r="D38" s="25">
        <v>274.08999999999997</v>
      </c>
      <c r="E38" s="25">
        <v>212.51</v>
      </c>
      <c r="F38" s="25">
        <v>0</v>
      </c>
      <c r="G38" s="25">
        <f t="shared" si="13"/>
        <v>110.66666666666667</v>
      </c>
      <c r="H38" s="25">
        <v>0</v>
      </c>
      <c r="I38" s="25">
        <f t="shared" si="14"/>
        <v>110.66666666666667</v>
      </c>
      <c r="J38" s="29">
        <f t="shared" si="23"/>
        <v>0</v>
      </c>
      <c r="K38" s="29">
        <f t="shared" si="24"/>
        <v>-1</v>
      </c>
      <c r="L38" s="29">
        <f t="shared" si="12"/>
        <v>1</v>
      </c>
      <c r="M38" s="29">
        <f t="shared" ca="1" si="15"/>
        <v>1</v>
      </c>
      <c r="N38" s="9"/>
      <c r="O38" s="9"/>
      <c r="P38" s="7"/>
      <c r="Q38" s="7"/>
      <c r="T38" s="20">
        <v>0</v>
      </c>
      <c r="U38" s="31">
        <f t="shared" si="16"/>
        <v>-1874</v>
      </c>
      <c r="V38" s="27">
        <f t="shared" si="17"/>
        <v>-1874</v>
      </c>
      <c r="W38" s="27"/>
      <c r="X38" s="27">
        <f t="shared" si="18"/>
        <v>2059.9844733529167</v>
      </c>
      <c r="Y38" s="27">
        <f t="shared" si="19"/>
        <v>185.98447335291667</v>
      </c>
      <c r="Z38" s="27">
        <f t="shared" si="20"/>
        <v>186</v>
      </c>
      <c r="AA38" s="17">
        <f t="shared" si="21"/>
        <v>186</v>
      </c>
      <c r="AB38" s="24">
        <f t="shared" si="22"/>
        <v>2060</v>
      </c>
    </row>
    <row r="39" spans="1:28" ht="15" customHeight="1" x14ac:dyDescent="0.25">
      <c r="A39" s="28">
        <v>1767</v>
      </c>
      <c r="B39" s="28">
        <v>1767</v>
      </c>
      <c r="C39" s="25">
        <v>7.85</v>
      </c>
      <c r="D39" s="25">
        <v>274.08999999999997</v>
      </c>
      <c r="E39" s="25">
        <v>212.49</v>
      </c>
      <c r="F39" s="25">
        <v>0</v>
      </c>
      <c r="G39" s="25">
        <f t="shared" si="13"/>
        <v>110.4375</v>
      </c>
      <c r="H39" s="25">
        <v>0</v>
      </c>
      <c r="I39" s="25">
        <f t="shared" si="14"/>
        <v>110.4375</v>
      </c>
      <c r="J39" s="29">
        <f t="shared" si="23"/>
        <v>0</v>
      </c>
      <c r="K39" s="29">
        <f t="shared" si="24"/>
        <v>-1</v>
      </c>
      <c r="L39" s="29">
        <f t="shared" ref="L39:L70" si="25">IF(OR(COUNTIF(K35:K39,1)=5,COUNTIF(K35:K39,-1)=5),1,0)</f>
        <v>1</v>
      </c>
      <c r="M39" s="29">
        <f t="shared" ca="1" si="15"/>
        <v>1</v>
      </c>
      <c r="N39" s="9"/>
      <c r="O39" s="9"/>
      <c r="P39" s="7"/>
      <c r="Q39" s="7"/>
      <c r="T39" s="20">
        <v>0</v>
      </c>
      <c r="U39" s="31">
        <f t="shared" si="16"/>
        <v>-1767</v>
      </c>
      <c r="V39" s="27">
        <f t="shared" si="17"/>
        <v>-1767</v>
      </c>
      <c r="W39" s="27"/>
      <c r="X39" s="27">
        <f t="shared" si="18"/>
        <v>1942.3652958455727</v>
      </c>
      <c r="Y39" s="27">
        <f t="shared" si="19"/>
        <v>175.36529584557275</v>
      </c>
      <c r="Z39" s="27">
        <f t="shared" si="20"/>
        <v>175</v>
      </c>
      <c r="AA39" s="17">
        <f t="shared" si="21"/>
        <v>175</v>
      </c>
      <c r="AB39" s="24">
        <f t="shared" si="22"/>
        <v>1942</v>
      </c>
    </row>
    <row r="40" spans="1:28" ht="15" customHeight="1" x14ac:dyDescent="0.25">
      <c r="A40" s="28">
        <v>1660</v>
      </c>
      <c r="B40" s="28">
        <v>1720</v>
      </c>
      <c r="C40" s="25">
        <v>7.38</v>
      </c>
      <c r="D40" s="25">
        <v>274.08</v>
      </c>
      <c r="E40" s="25">
        <v>212.48</v>
      </c>
      <c r="F40" s="25">
        <v>0</v>
      </c>
      <c r="G40" s="25">
        <f t="shared" si="13"/>
        <v>110.23529411764706</v>
      </c>
      <c r="H40" s="25">
        <v>0</v>
      </c>
      <c r="I40" s="25">
        <f t="shared" si="14"/>
        <v>106.70588235294117</v>
      </c>
      <c r="J40" s="29">
        <f t="shared" si="23"/>
        <v>1</v>
      </c>
      <c r="K40" s="29">
        <f t="shared" si="24"/>
        <v>1</v>
      </c>
      <c r="L40" s="29">
        <f t="shared" si="25"/>
        <v>0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-1720</v>
      </c>
      <c r="V40" s="27">
        <f t="shared" si="17"/>
        <v>-1720</v>
      </c>
      <c r="W40" s="27"/>
      <c r="X40" s="27">
        <f t="shared" si="18"/>
        <v>1890.7007973143095</v>
      </c>
      <c r="Y40" s="27">
        <f t="shared" si="19"/>
        <v>170.70079731430951</v>
      </c>
      <c r="Z40" s="27">
        <f t="shared" si="20"/>
        <v>171</v>
      </c>
      <c r="AA40" s="17">
        <f t="shared" si="21"/>
        <v>171</v>
      </c>
      <c r="AB40" s="24">
        <f t="shared" si="22"/>
        <v>1891</v>
      </c>
    </row>
    <row r="41" spans="1:28" ht="15" customHeight="1" x14ac:dyDescent="0.25">
      <c r="A41" s="28">
        <v>1554</v>
      </c>
      <c r="B41" s="28">
        <v>1720</v>
      </c>
      <c r="C41" s="25">
        <v>6.91</v>
      </c>
      <c r="D41" s="25">
        <v>274.07</v>
      </c>
      <c r="E41" s="25">
        <v>212.48</v>
      </c>
      <c r="F41" s="25">
        <v>0</v>
      </c>
      <c r="G41" s="25">
        <f t="shared" si="13"/>
        <v>110</v>
      </c>
      <c r="H41" s="25">
        <v>0</v>
      </c>
      <c r="I41" s="25">
        <f t="shared" si="14"/>
        <v>100.77777777777777</v>
      </c>
      <c r="J41" s="29">
        <f t="shared" si="23"/>
        <v>1</v>
      </c>
      <c r="K41" s="29">
        <f t="shared" si="24"/>
        <v>1</v>
      </c>
      <c r="L41" s="29">
        <f t="shared" si="25"/>
        <v>0</v>
      </c>
      <c r="M41" s="29">
        <f t="shared" ca="1" si="15"/>
        <v>1</v>
      </c>
      <c r="N41" s="9"/>
      <c r="O41" s="9"/>
      <c r="P41" s="7"/>
      <c r="Q41" s="7"/>
      <c r="T41" s="20">
        <v>0</v>
      </c>
      <c r="U41" s="31">
        <f t="shared" si="16"/>
        <v>-1720</v>
      </c>
      <c r="V41" s="27">
        <f t="shared" si="17"/>
        <v>-1720</v>
      </c>
      <c r="W41" s="27"/>
      <c r="X41" s="27">
        <f t="shared" si="18"/>
        <v>1890.7007973143095</v>
      </c>
      <c r="Y41" s="27">
        <f t="shared" si="19"/>
        <v>170.70079731430951</v>
      </c>
      <c r="Z41" s="27">
        <f t="shared" si="20"/>
        <v>171</v>
      </c>
      <c r="AA41" s="17">
        <f t="shared" si="21"/>
        <v>171</v>
      </c>
      <c r="AB41" s="24">
        <f t="shared" si="22"/>
        <v>1891</v>
      </c>
    </row>
    <row r="42" spans="1:28" ht="15" customHeight="1" x14ac:dyDescent="0.25">
      <c r="A42" s="28">
        <v>1434</v>
      </c>
      <c r="B42" s="28">
        <v>1620</v>
      </c>
      <c r="C42" s="25">
        <v>6.37</v>
      </c>
      <c r="D42" s="25">
        <v>274.05</v>
      </c>
      <c r="E42" s="25">
        <v>212.45</v>
      </c>
      <c r="F42" s="25">
        <v>0</v>
      </c>
      <c r="G42" s="25">
        <f t="shared" si="13"/>
        <v>110.52631578947368</v>
      </c>
      <c r="H42" s="25">
        <v>0</v>
      </c>
      <c r="I42" s="25">
        <f t="shared" si="14"/>
        <v>100.73684210526316</v>
      </c>
      <c r="J42" s="29">
        <f t="shared" si="23"/>
        <v>0</v>
      </c>
      <c r="K42" s="29">
        <f t="shared" si="24"/>
        <v>-1</v>
      </c>
      <c r="L42" s="29">
        <f t="shared" si="25"/>
        <v>0</v>
      </c>
      <c r="M42" s="29">
        <f t="shared" ca="1" si="15"/>
        <v>0</v>
      </c>
      <c r="N42" s="9"/>
      <c r="O42" s="9"/>
      <c r="P42" s="7"/>
      <c r="Q42" s="7"/>
      <c r="T42" s="20">
        <v>0</v>
      </c>
      <c r="U42" s="31">
        <f t="shared" si="16"/>
        <v>-1620</v>
      </c>
      <c r="V42" s="27">
        <f t="shared" si="17"/>
        <v>-1620</v>
      </c>
      <c r="W42" s="27"/>
      <c r="X42" s="27">
        <f t="shared" si="18"/>
        <v>1780.7763323541756</v>
      </c>
      <c r="Y42" s="27">
        <f t="shared" si="19"/>
        <v>160.77633235417557</v>
      </c>
      <c r="Z42" s="27">
        <f t="shared" si="20"/>
        <v>161</v>
      </c>
      <c r="AA42" s="17">
        <f t="shared" si="21"/>
        <v>161</v>
      </c>
      <c r="AB42" s="24">
        <f t="shared" si="22"/>
        <v>1781</v>
      </c>
    </row>
    <row r="43" spans="1:28" ht="15" customHeight="1" x14ac:dyDescent="0.25">
      <c r="A43" s="28">
        <v>1314</v>
      </c>
      <c r="B43" s="28">
        <v>1620</v>
      </c>
      <c r="C43" s="25">
        <v>5.84</v>
      </c>
      <c r="D43" s="25">
        <v>274.02</v>
      </c>
      <c r="E43" s="25">
        <v>212.45</v>
      </c>
      <c r="F43" s="25">
        <v>0</v>
      </c>
      <c r="G43" s="25">
        <f t="shared" si="13"/>
        <v>111</v>
      </c>
      <c r="H43" s="25">
        <v>0</v>
      </c>
      <c r="I43" s="25">
        <f t="shared" si="14"/>
        <v>95.7</v>
      </c>
      <c r="J43" s="29">
        <f t="shared" si="23"/>
        <v>1</v>
      </c>
      <c r="K43" s="29">
        <f t="shared" si="24"/>
        <v>1</v>
      </c>
      <c r="L43" s="29">
        <f t="shared" si="25"/>
        <v>0</v>
      </c>
      <c r="M43" s="29">
        <f t="shared" ca="1" si="15"/>
        <v>1</v>
      </c>
      <c r="N43" s="9"/>
      <c r="O43" s="9"/>
      <c r="P43" s="7"/>
      <c r="Q43" s="7"/>
      <c r="T43" s="20">
        <v>0</v>
      </c>
      <c r="U43" s="31">
        <f t="shared" si="16"/>
        <v>-1620</v>
      </c>
      <c r="V43" s="27">
        <f t="shared" si="17"/>
        <v>-1620</v>
      </c>
      <c r="W43" s="27"/>
      <c r="X43" s="27">
        <f t="shared" si="18"/>
        <v>1780.7763323541756</v>
      </c>
      <c r="Y43" s="27">
        <f t="shared" si="19"/>
        <v>160.77633235417557</v>
      </c>
      <c r="Z43" s="27">
        <f t="shared" si="20"/>
        <v>161</v>
      </c>
      <c r="AA43" s="17">
        <f t="shared" si="21"/>
        <v>161</v>
      </c>
      <c r="AB43" s="24">
        <f t="shared" si="22"/>
        <v>1781</v>
      </c>
    </row>
    <row r="44" spans="1:28" ht="15" customHeight="1" x14ac:dyDescent="0.25">
      <c r="A44" s="28">
        <v>1194</v>
      </c>
      <c r="B44" s="28">
        <v>1620</v>
      </c>
      <c r="C44" s="25">
        <v>5.31</v>
      </c>
      <c r="D44" s="25">
        <v>273.97000000000003</v>
      </c>
      <c r="E44" s="25">
        <v>212.45</v>
      </c>
      <c r="F44" s="25">
        <v>0</v>
      </c>
      <c r="G44" s="25">
        <f t="shared" si="13"/>
        <v>111.42857142857143</v>
      </c>
      <c r="H44" s="25">
        <v>0</v>
      </c>
      <c r="I44" s="25">
        <f t="shared" si="14"/>
        <v>91.142857142857139</v>
      </c>
      <c r="J44" s="29">
        <f t="shared" si="23"/>
        <v>1</v>
      </c>
      <c r="K44" s="29">
        <f t="shared" si="24"/>
        <v>1</v>
      </c>
      <c r="L44" s="29">
        <f t="shared" si="25"/>
        <v>0</v>
      </c>
      <c r="M44" s="29">
        <f t="shared" ca="1" si="15"/>
        <v>1</v>
      </c>
      <c r="N44" s="9"/>
      <c r="O44" s="9"/>
      <c r="P44" s="7"/>
      <c r="Q44" s="7"/>
      <c r="T44" s="20">
        <v>0</v>
      </c>
      <c r="U44" s="31">
        <f t="shared" si="16"/>
        <v>-1620</v>
      </c>
      <c r="V44" s="27">
        <f t="shared" si="17"/>
        <v>-1620</v>
      </c>
      <c r="W44" s="27"/>
      <c r="X44" s="27">
        <f t="shared" si="18"/>
        <v>1780.7763323541756</v>
      </c>
      <c r="Y44" s="27">
        <f t="shared" si="19"/>
        <v>160.77633235417557</v>
      </c>
      <c r="Z44" s="27">
        <f t="shared" si="20"/>
        <v>161</v>
      </c>
      <c r="AA44" s="17">
        <f t="shared" si="21"/>
        <v>161</v>
      </c>
      <c r="AB44" s="24">
        <f t="shared" si="22"/>
        <v>1781</v>
      </c>
    </row>
    <row r="45" spans="1:28" ht="15" customHeight="1" x14ac:dyDescent="0.25">
      <c r="A45" s="28">
        <v>1290</v>
      </c>
      <c r="B45" s="28">
        <v>1620</v>
      </c>
      <c r="C45" s="25">
        <v>5.73</v>
      </c>
      <c r="D45" s="25">
        <v>273.94</v>
      </c>
      <c r="E45" s="25">
        <v>212.45</v>
      </c>
      <c r="F45" s="25">
        <v>0</v>
      </c>
      <c r="G45" s="25">
        <f t="shared" si="13"/>
        <v>102</v>
      </c>
      <c r="H45" s="25">
        <v>0</v>
      </c>
      <c r="I45" s="25">
        <f t="shared" si="14"/>
        <v>87</v>
      </c>
      <c r="J45" s="29">
        <f t="shared" si="23"/>
        <v>1</v>
      </c>
      <c r="K45" s="29">
        <f t="shared" si="24"/>
        <v>1</v>
      </c>
      <c r="L45" s="29">
        <f t="shared" si="25"/>
        <v>0</v>
      </c>
      <c r="M45" s="29">
        <f t="shared" ca="1" si="15"/>
        <v>1</v>
      </c>
      <c r="N45" s="9"/>
      <c r="O45" s="9"/>
      <c r="P45" s="7"/>
      <c r="Q45" s="7"/>
      <c r="T45" s="20">
        <v>0</v>
      </c>
      <c r="U45" s="31">
        <f t="shared" si="16"/>
        <v>-1620</v>
      </c>
      <c r="V45" s="27">
        <f t="shared" si="17"/>
        <v>-1620</v>
      </c>
      <c r="W45" s="27"/>
      <c r="X45" s="27">
        <f t="shared" si="18"/>
        <v>1780.7763323541756</v>
      </c>
      <c r="Y45" s="27">
        <f t="shared" si="19"/>
        <v>160.77633235417557</v>
      </c>
      <c r="Z45" s="27">
        <f t="shared" si="20"/>
        <v>161</v>
      </c>
      <c r="AA45" s="17">
        <f t="shared" si="21"/>
        <v>161</v>
      </c>
      <c r="AB45" s="24">
        <f t="shared" si="22"/>
        <v>1781</v>
      </c>
    </row>
    <row r="46" spans="1:28" ht="15" customHeight="1" x14ac:dyDescent="0.25">
      <c r="A46" s="28">
        <v>1386</v>
      </c>
      <c r="B46" s="28">
        <v>1620</v>
      </c>
      <c r="C46" s="25">
        <v>6.16</v>
      </c>
      <c r="D46" s="25">
        <v>273.91000000000003</v>
      </c>
      <c r="E46" s="25">
        <v>212.45</v>
      </c>
      <c r="F46" s="25">
        <v>0</v>
      </c>
      <c r="G46" s="25">
        <f t="shared" si="13"/>
        <v>93.391304347826093</v>
      </c>
      <c r="H46" s="25">
        <v>0</v>
      </c>
      <c r="I46" s="25">
        <f t="shared" si="14"/>
        <v>83.217391304347828</v>
      </c>
      <c r="J46" s="29">
        <f t="shared" si="23"/>
        <v>1</v>
      </c>
      <c r="K46" s="29">
        <f t="shared" si="24"/>
        <v>1</v>
      </c>
      <c r="L46" s="29">
        <f t="shared" si="25"/>
        <v>0</v>
      </c>
      <c r="M46" s="29">
        <f t="shared" ca="1" si="15"/>
        <v>0</v>
      </c>
      <c r="N46" s="9"/>
      <c r="O46" s="9"/>
      <c r="P46" s="7"/>
      <c r="Q46" s="7"/>
      <c r="T46" s="20">
        <v>0</v>
      </c>
      <c r="U46" s="31">
        <f t="shared" si="16"/>
        <v>-1620</v>
      </c>
      <c r="V46" s="27">
        <f t="shared" si="17"/>
        <v>-1620</v>
      </c>
      <c r="W46" s="27"/>
      <c r="X46" s="27">
        <f t="shared" si="18"/>
        <v>1780.7763323541756</v>
      </c>
      <c r="Y46" s="27">
        <f t="shared" si="19"/>
        <v>160.77633235417557</v>
      </c>
      <c r="Z46" s="27">
        <f t="shared" si="20"/>
        <v>161</v>
      </c>
      <c r="AA46" s="17">
        <f t="shared" si="21"/>
        <v>161</v>
      </c>
      <c r="AB46" s="24">
        <f t="shared" si="22"/>
        <v>1781</v>
      </c>
    </row>
    <row r="47" spans="1:28" ht="15" customHeight="1" x14ac:dyDescent="0.25">
      <c r="A47" s="28">
        <v>1484</v>
      </c>
      <c r="B47" s="28">
        <v>1530</v>
      </c>
      <c r="C47" s="25">
        <v>6.59</v>
      </c>
      <c r="D47" s="25">
        <v>273.91000000000003</v>
      </c>
      <c r="E47" s="25">
        <v>212.42</v>
      </c>
      <c r="F47" s="25">
        <v>0</v>
      </c>
      <c r="G47" s="25">
        <f t="shared" si="13"/>
        <v>85.416666666666671</v>
      </c>
      <c r="H47" s="25">
        <v>0</v>
      </c>
      <c r="I47" s="25">
        <f t="shared" si="14"/>
        <v>83.5</v>
      </c>
      <c r="J47" s="29">
        <f t="shared" si="23"/>
        <v>0</v>
      </c>
      <c r="K47" s="29">
        <f t="shared" si="24"/>
        <v>-1</v>
      </c>
      <c r="L47" s="29">
        <f t="shared" si="25"/>
        <v>0</v>
      </c>
      <c r="M47" s="29">
        <f t="shared" ca="1" si="15"/>
        <v>1</v>
      </c>
      <c r="N47" s="9"/>
      <c r="O47" s="9"/>
      <c r="P47" s="7"/>
      <c r="Q47" s="7"/>
      <c r="T47" s="20">
        <v>0</v>
      </c>
      <c r="U47" s="31">
        <f t="shared" si="16"/>
        <v>-1530</v>
      </c>
      <c r="V47" s="27">
        <f t="shared" si="17"/>
        <v>-1530</v>
      </c>
      <c r="W47" s="27"/>
      <c r="X47" s="27">
        <f t="shared" si="18"/>
        <v>1681.8443138900545</v>
      </c>
      <c r="Y47" s="27">
        <f t="shared" si="19"/>
        <v>151.84431389005454</v>
      </c>
      <c r="Z47" s="27">
        <f t="shared" si="20"/>
        <v>152</v>
      </c>
      <c r="AA47" s="17">
        <f t="shared" si="21"/>
        <v>152</v>
      </c>
      <c r="AB47" s="24">
        <f t="shared" si="22"/>
        <v>1682</v>
      </c>
    </row>
    <row r="48" spans="1:28" ht="15" customHeight="1" x14ac:dyDescent="0.25">
      <c r="A48" s="28">
        <v>1418</v>
      </c>
      <c r="B48" s="28">
        <v>1530</v>
      </c>
      <c r="C48" s="25">
        <v>6.3</v>
      </c>
      <c r="D48" s="25">
        <v>273.89999999999998</v>
      </c>
      <c r="E48" s="25">
        <v>212.42</v>
      </c>
      <c r="F48" s="25">
        <v>0</v>
      </c>
      <c r="G48" s="25">
        <f t="shared" si="13"/>
        <v>84.64</v>
      </c>
      <c r="H48" s="25">
        <v>0</v>
      </c>
      <c r="I48" s="25">
        <f t="shared" si="14"/>
        <v>80.16</v>
      </c>
      <c r="J48" s="29">
        <f t="shared" si="23"/>
        <v>1</v>
      </c>
      <c r="K48" s="29">
        <f t="shared" si="24"/>
        <v>1</v>
      </c>
      <c r="L48" s="29">
        <f t="shared" si="25"/>
        <v>0</v>
      </c>
      <c r="M48" s="29">
        <f t="shared" ca="1" si="15"/>
        <v>0</v>
      </c>
      <c r="N48" s="9"/>
      <c r="O48" s="9"/>
      <c r="P48" s="7"/>
      <c r="Q48" s="7"/>
      <c r="T48" s="20">
        <v>0</v>
      </c>
      <c r="U48" s="31">
        <f t="shared" si="16"/>
        <v>-1530</v>
      </c>
      <c r="V48" s="27">
        <f t="shared" si="17"/>
        <v>-1530</v>
      </c>
      <c r="W48" s="27"/>
      <c r="X48" s="27">
        <f t="shared" si="18"/>
        <v>1681.8443138900545</v>
      </c>
      <c r="Y48" s="27">
        <f t="shared" si="19"/>
        <v>151.84431389005454</v>
      </c>
      <c r="Z48" s="27">
        <f t="shared" si="20"/>
        <v>152</v>
      </c>
      <c r="AA48" s="17">
        <f t="shared" si="21"/>
        <v>152</v>
      </c>
      <c r="AB48" s="24">
        <f t="shared" si="22"/>
        <v>1682</v>
      </c>
    </row>
    <row r="49" spans="1:28" ht="15" customHeight="1" x14ac:dyDescent="0.25">
      <c r="A49" s="28">
        <v>1352</v>
      </c>
      <c r="B49" s="28">
        <v>1530</v>
      </c>
      <c r="C49" s="25">
        <v>6.01</v>
      </c>
      <c r="D49" s="25">
        <v>273.88</v>
      </c>
      <c r="E49" s="25">
        <v>212.42</v>
      </c>
      <c r="F49" s="25">
        <v>0</v>
      </c>
      <c r="G49" s="25">
        <f t="shared" si="13"/>
        <v>83.92307692307692</v>
      </c>
      <c r="H49" s="25">
        <v>0</v>
      </c>
      <c r="I49" s="25">
        <f t="shared" si="14"/>
        <v>77.07692307692308</v>
      </c>
      <c r="J49" s="29">
        <f t="shared" si="23"/>
        <v>1</v>
      </c>
      <c r="K49" s="29">
        <f t="shared" si="24"/>
        <v>1</v>
      </c>
      <c r="L49" s="29">
        <f t="shared" si="25"/>
        <v>0</v>
      </c>
      <c r="M49" s="29">
        <f t="shared" ca="1" si="15"/>
        <v>0</v>
      </c>
      <c r="N49" s="9"/>
      <c r="O49" s="9"/>
      <c r="P49" s="7"/>
      <c r="Q49" s="7"/>
      <c r="T49" s="20">
        <v>0</v>
      </c>
      <c r="U49" s="31">
        <f t="shared" si="16"/>
        <v>-1530</v>
      </c>
      <c r="V49" s="27">
        <f t="shared" si="17"/>
        <v>-1530</v>
      </c>
      <c r="W49" s="27"/>
      <c r="X49" s="27">
        <f t="shared" si="18"/>
        <v>1681.8443138900545</v>
      </c>
      <c r="Y49" s="27">
        <f t="shared" si="19"/>
        <v>151.84431389005454</v>
      </c>
      <c r="Z49" s="27">
        <f t="shared" si="20"/>
        <v>152</v>
      </c>
      <c r="AA49" s="17">
        <f t="shared" si="21"/>
        <v>152</v>
      </c>
      <c r="AB49" s="24">
        <f t="shared" si="22"/>
        <v>1682</v>
      </c>
    </row>
    <row r="50" spans="1:28" ht="15" customHeight="1" x14ac:dyDescent="0.25">
      <c r="A50" s="28">
        <v>1286</v>
      </c>
      <c r="B50" s="28">
        <v>1530</v>
      </c>
      <c r="C50" s="25">
        <v>5.71</v>
      </c>
      <c r="D50" s="25">
        <v>273.85000000000002</v>
      </c>
      <c r="E50" s="25">
        <v>212.42</v>
      </c>
      <c r="F50" s="25">
        <v>0</v>
      </c>
      <c r="G50" s="25">
        <f t="shared" si="13"/>
        <v>83.259259259259252</v>
      </c>
      <c r="H50" s="25">
        <v>0</v>
      </c>
      <c r="I50" s="25">
        <f t="shared" si="14"/>
        <v>74.222222222222229</v>
      </c>
      <c r="J50" s="29">
        <f t="shared" si="23"/>
        <v>1</v>
      </c>
      <c r="K50" s="29">
        <f t="shared" si="24"/>
        <v>1</v>
      </c>
      <c r="L50" s="29">
        <f t="shared" si="25"/>
        <v>0</v>
      </c>
      <c r="M50" s="29">
        <f t="shared" ca="1" si="15"/>
        <v>0</v>
      </c>
      <c r="N50" s="9"/>
      <c r="O50" s="9"/>
      <c r="P50" s="7"/>
      <c r="Q50" s="7"/>
      <c r="T50" s="20">
        <v>0</v>
      </c>
      <c r="U50" s="31">
        <f t="shared" si="16"/>
        <v>-1530</v>
      </c>
      <c r="V50" s="27">
        <f t="shared" si="17"/>
        <v>-1530</v>
      </c>
      <c r="W50" s="27"/>
      <c r="X50" s="27">
        <f t="shared" si="18"/>
        <v>1681.8443138900545</v>
      </c>
      <c r="Y50" s="27">
        <f t="shared" si="19"/>
        <v>151.84431389005454</v>
      </c>
      <c r="Z50" s="27">
        <f t="shared" si="20"/>
        <v>152</v>
      </c>
      <c r="AA50" s="17">
        <f t="shared" si="21"/>
        <v>152</v>
      </c>
      <c r="AB50" s="24">
        <f t="shared" si="22"/>
        <v>1682</v>
      </c>
    </row>
    <row r="51" spans="1:28" ht="15" customHeight="1" x14ac:dyDescent="0.25">
      <c r="A51" s="28">
        <v>1076</v>
      </c>
      <c r="B51" s="28">
        <v>1530</v>
      </c>
      <c r="C51" s="25">
        <v>4.78</v>
      </c>
      <c r="D51" s="25">
        <v>273.81</v>
      </c>
      <c r="E51" s="25">
        <v>212.42</v>
      </c>
      <c r="F51" s="25">
        <v>0</v>
      </c>
      <c r="G51" s="25">
        <f t="shared" si="13"/>
        <v>87.785714285714292</v>
      </c>
      <c r="H51" s="25">
        <v>0</v>
      </c>
      <c r="I51" s="25">
        <f t="shared" si="14"/>
        <v>71.571428571428569</v>
      </c>
      <c r="J51" s="29">
        <f t="shared" si="23"/>
        <v>1</v>
      </c>
      <c r="K51" s="29">
        <f t="shared" si="24"/>
        <v>1</v>
      </c>
      <c r="L51" s="29">
        <f t="shared" si="25"/>
        <v>0</v>
      </c>
      <c r="M51" s="29">
        <f t="shared" ca="1" si="15"/>
        <v>1</v>
      </c>
      <c r="N51" s="9"/>
      <c r="O51" s="9"/>
      <c r="P51" s="7"/>
      <c r="Q51" s="7"/>
      <c r="T51" s="20">
        <v>0</v>
      </c>
      <c r="U51" s="31">
        <f t="shared" si="16"/>
        <v>-1530</v>
      </c>
      <c r="V51" s="27">
        <f t="shared" si="17"/>
        <v>-1530</v>
      </c>
      <c r="W51" s="27"/>
      <c r="X51" s="27">
        <f t="shared" si="18"/>
        <v>1681.8443138900545</v>
      </c>
      <c r="Y51" s="27">
        <f t="shared" si="19"/>
        <v>151.84431389005454</v>
      </c>
      <c r="Z51" s="27">
        <f t="shared" si="20"/>
        <v>152</v>
      </c>
      <c r="AA51" s="17">
        <f t="shared" si="21"/>
        <v>152</v>
      </c>
      <c r="AB51" s="24">
        <f t="shared" si="22"/>
        <v>1682</v>
      </c>
    </row>
    <row r="52" spans="1:28" ht="15" customHeight="1" x14ac:dyDescent="0.25">
      <c r="A52" s="28">
        <v>866</v>
      </c>
      <c r="B52" s="28">
        <v>1430</v>
      </c>
      <c r="C52" s="25">
        <v>3.85</v>
      </c>
      <c r="D52" s="25">
        <v>273.75</v>
      </c>
      <c r="E52" s="25">
        <v>212.39</v>
      </c>
      <c r="F52" s="25">
        <v>0</v>
      </c>
      <c r="G52" s="25">
        <f t="shared" si="13"/>
        <v>92</v>
      </c>
      <c r="H52" s="25">
        <v>0</v>
      </c>
      <c r="I52" s="25">
        <f t="shared" si="14"/>
        <v>72.551724137931032</v>
      </c>
      <c r="J52" s="29">
        <f t="shared" si="23"/>
        <v>0</v>
      </c>
      <c r="K52" s="29">
        <f t="shared" si="24"/>
        <v>-1</v>
      </c>
      <c r="L52" s="29">
        <f t="shared" si="25"/>
        <v>0</v>
      </c>
      <c r="M52" s="29">
        <f t="shared" ca="1" si="15"/>
        <v>1</v>
      </c>
      <c r="N52" s="9"/>
      <c r="O52" s="9"/>
      <c r="P52" s="7"/>
      <c r="Q52" s="7"/>
      <c r="T52" s="20">
        <v>0</v>
      </c>
      <c r="U52" s="31">
        <f t="shared" si="16"/>
        <v>-1430</v>
      </c>
      <c r="V52" s="27">
        <f t="shared" si="17"/>
        <v>-1430</v>
      </c>
      <c r="W52" s="27"/>
      <c r="X52" s="27">
        <f t="shared" si="18"/>
        <v>1571.9198489299201</v>
      </c>
      <c r="Y52" s="27">
        <f t="shared" si="19"/>
        <v>141.91984892992014</v>
      </c>
      <c r="Z52" s="27">
        <f t="shared" si="20"/>
        <v>142</v>
      </c>
      <c r="AA52" s="17">
        <f t="shared" si="21"/>
        <v>142</v>
      </c>
      <c r="AB52" s="24">
        <f t="shared" si="22"/>
        <v>1572</v>
      </c>
    </row>
    <row r="53" spans="1:28" ht="15" customHeight="1" x14ac:dyDescent="0.25">
      <c r="A53" s="28">
        <v>656</v>
      </c>
      <c r="B53" s="28">
        <v>1430</v>
      </c>
      <c r="C53" s="25">
        <v>2.91</v>
      </c>
      <c r="D53" s="25">
        <v>273.67</v>
      </c>
      <c r="E53" s="25">
        <v>212.39</v>
      </c>
      <c r="F53" s="25">
        <v>0</v>
      </c>
      <c r="G53" s="25">
        <f t="shared" si="13"/>
        <v>95.933333333333337</v>
      </c>
      <c r="H53" s="25">
        <v>0</v>
      </c>
      <c r="I53" s="25">
        <f t="shared" si="14"/>
        <v>70.13333333333334</v>
      </c>
      <c r="J53" s="29">
        <f t="shared" si="23"/>
        <v>1</v>
      </c>
      <c r="K53" s="29">
        <f t="shared" si="24"/>
        <v>1</v>
      </c>
      <c r="L53" s="29">
        <f t="shared" si="25"/>
        <v>0</v>
      </c>
      <c r="M53" s="29">
        <f t="shared" ca="1" si="15"/>
        <v>1</v>
      </c>
      <c r="N53" s="9"/>
      <c r="O53" s="9"/>
      <c r="P53" s="7"/>
      <c r="Q53" s="7"/>
      <c r="T53" s="20">
        <v>0</v>
      </c>
      <c r="U53" s="31">
        <f t="shared" si="16"/>
        <v>-1430</v>
      </c>
      <c r="V53" s="27">
        <f t="shared" si="17"/>
        <v>-1430</v>
      </c>
      <c r="W53" s="27"/>
      <c r="X53" s="27">
        <f t="shared" si="18"/>
        <v>1571.9198489299201</v>
      </c>
      <c r="Y53" s="27">
        <f t="shared" si="19"/>
        <v>141.91984892992014</v>
      </c>
      <c r="Z53" s="27">
        <f t="shared" si="20"/>
        <v>142</v>
      </c>
      <c r="AA53" s="17">
        <f t="shared" si="21"/>
        <v>142</v>
      </c>
      <c r="AB53" s="24">
        <f t="shared" si="22"/>
        <v>1572</v>
      </c>
    </row>
    <row r="54" spans="1:28" ht="15" customHeight="1" x14ac:dyDescent="0.25">
      <c r="A54" s="28">
        <v>705</v>
      </c>
      <c r="B54" s="28">
        <v>1430</v>
      </c>
      <c r="C54" s="25">
        <v>3.13</v>
      </c>
      <c r="D54" s="25">
        <v>273.60000000000002</v>
      </c>
      <c r="E54" s="25">
        <v>212.39</v>
      </c>
      <c r="F54" s="25">
        <v>0</v>
      </c>
      <c r="G54" s="25">
        <f t="shared" si="13"/>
        <v>91.258064516129039</v>
      </c>
      <c r="H54" s="25">
        <v>0</v>
      </c>
      <c r="I54" s="25">
        <f t="shared" si="14"/>
        <v>67.870967741935488</v>
      </c>
      <c r="J54" s="29">
        <f t="shared" si="23"/>
        <v>1</v>
      </c>
      <c r="K54" s="29">
        <f t="shared" si="24"/>
        <v>1</v>
      </c>
      <c r="L54" s="29">
        <f t="shared" si="25"/>
        <v>0</v>
      </c>
      <c r="M54" s="29">
        <f t="shared" ca="1" si="15"/>
        <v>0</v>
      </c>
      <c r="N54" s="9"/>
      <c r="O54" s="9"/>
      <c r="P54" s="7"/>
      <c r="Q54" s="7"/>
      <c r="T54" s="20">
        <v>0</v>
      </c>
      <c r="U54" s="31">
        <f t="shared" si="16"/>
        <v>-1430</v>
      </c>
      <c r="V54" s="27">
        <f t="shared" si="17"/>
        <v>-1430</v>
      </c>
      <c r="W54" s="27"/>
      <c r="X54" s="27">
        <f t="shared" si="18"/>
        <v>1571.9198489299201</v>
      </c>
      <c r="Y54" s="27">
        <f t="shared" si="19"/>
        <v>141.91984892992014</v>
      </c>
      <c r="Z54" s="27">
        <f t="shared" si="20"/>
        <v>142</v>
      </c>
      <c r="AA54" s="17">
        <f t="shared" si="21"/>
        <v>142</v>
      </c>
      <c r="AB54" s="24">
        <f t="shared" si="22"/>
        <v>1572</v>
      </c>
    </row>
    <row r="55" spans="1:28" ht="15" customHeight="1" x14ac:dyDescent="0.25">
      <c r="A55" s="28">
        <v>754</v>
      </c>
      <c r="B55" s="28">
        <v>1430</v>
      </c>
      <c r="C55" s="25">
        <v>3.35</v>
      </c>
      <c r="D55" s="25">
        <v>273.52999999999997</v>
      </c>
      <c r="E55" s="25">
        <v>212.39</v>
      </c>
      <c r="F55" s="25">
        <v>0</v>
      </c>
      <c r="G55" s="25">
        <f t="shared" si="13"/>
        <v>86.875</v>
      </c>
      <c r="H55" s="25">
        <v>0</v>
      </c>
      <c r="I55" s="25">
        <f t="shared" si="14"/>
        <v>65.75</v>
      </c>
      <c r="J55" s="29">
        <f t="shared" si="23"/>
        <v>1</v>
      </c>
      <c r="K55" s="29">
        <f t="shared" si="24"/>
        <v>1</v>
      </c>
      <c r="L55" s="29">
        <f t="shared" si="25"/>
        <v>0</v>
      </c>
      <c r="M55" s="29">
        <f t="shared" ca="1" si="15"/>
        <v>0</v>
      </c>
      <c r="N55" s="9"/>
      <c r="O55" s="9"/>
      <c r="P55" s="7"/>
      <c r="Q55" s="7"/>
      <c r="T55" s="20">
        <v>0</v>
      </c>
      <c r="U55" s="31">
        <f t="shared" si="16"/>
        <v>-1430</v>
      </c>
      <c r="V55" s="27">
        <f t="shared" si="17"/>
        <v>-1430</v>
      </c>
      <c r="W55" s="27"/>
      <c r="X55" s="27">
        <f t="shared" si="18"/>
        <v>1571.9198489299201</v>
      </c>
      <c r="Y55" s="27">
        <f t="shared" si="19"/>
        <v>141.91984892992014</v>
      </c>
      <c r="Z55" s="27">
        <f t="shared" si="20"/>
        <v>142</v>
      </c>
      <c r="AA55" s="17">
        <f t="shared" si="21"/>
        <v>142</v>
      </c>
      <c r="AB55" s="24">
        <f t="shared" si="22"/>
        <v>1572</v>
      </c>
    </row>
    <row r="56" spans="1:28" ht="15" customHeight="1" x14ac:dyDescent="0.25">
      <c r="A56" s="28">
        <v>802</v>
      </c>
      <c r="B56" s="28">
        <v>1430</v>
      </c>
      <c r="C56" s="25">
        <v>3.57</v>
      </c>
      <c r="D56" s="25">
        <v>273.45999999999998</v>
      </c>
      <c r="E56" s="25">
        <v>212.39</v>
      </c>
      <c r="F56" s="25">
        <v>0</v>
      </c>
      <c r="G56" s="25">
        <f t="shared" ref="G56:G86" si="26">($A$23-A56)/(ROW(A56)-ROW($A$23))</f>
        <v>82.787878787878782</v>
      </c>
      <c r="H56" s="25">
        <v>0</v>
      </c>
      <c r="I56" s="25">
        <f t="shared" ref="I56:I86" si="27">($A$23-B56)/(ROW(B56)-ROW($A$23))</f>
        <v>63.757575757575758</v>
      </c>
      <c r="J56" s="29">
        <f t="shared" si="23"/>
        <v>1</v>
      </c>
      <c r="K56" s="29">
        <f t="shared" si="24"/>
        <v>1</v>
      </c>
      <c r="L56" s="29">
        <f t="shared" si="25"/>
        <v>0</v>
      </c>
      <c r="M56" s="29">
        <f t="shared" ca="1" si="15"/>
        <v>1</v>
      </c>
      <c r="N56" s="9"/>
      <c r="O56" s="9"/>
      <c r="P56" s="7"/>
      <c r="Q56" s="7"/>
      <c r="T56" s="20">
        <v>0</v>
      </c>
      <c r="U56" s="31">
        <f t="shared" si="16"/>
        <v>-1430</v>
      </c>
      <c r="V56" s="27">
        <f t="shared" si="17"/>
        <v>-1430</v>
      </c>
      <c r="W56" s="27"/>
      <c r="X56" s="27">
        <f t="shared" si="18"/>
        <v>1571.9198489299201</v>
      </c>
      <c r="Y56" s="27">
        <f t="shared" si="19"/>
        <v>141.91984892992014</v>
      </c>
      <c r="Z56" s="27">
        <f t="shared" si="20"/>
        <v>142</v>
      </c>
      <c r="AA56" s="17">
        <f t="shared" si="21"/>
        <v>142</v>
      </c>
      <c r="AB56" s="24">
        <f t="shared" si="22"/>
        <v>1572</v>
      </c>
    </row>
    <row r="57" spans="1:28" ht="15" customHeight="1" x14ac:dyDescent="0.25">
      <c r="A57" s="28">
        <v>834</v>
      </c>
      <c r="B57" s="28">
        <v>1330</v>
      </c>
      <c r="C57" s="25">
        <v>3.71</v>
      </c>
      <c r="D57" s="25">
        <v>273.41000000000003</v>
      </c>
      <c r="E57" s="25">
        <v>212.36</v>
      </c>
      <c r="F57" s="25">
        <v>0</v>
      </c>
      <c r="G57" s="25">
        <f t="shared" si="26"/>
        <v>79.411764705882348</v>
      </c>
      <c r="H57" s="25">
        <v>0</v>
      </c>
      <c r="I57" s="25">
        <f t="shared" si="27"/>
        <v>64.82352941176471</v>
      </c>
      <c r="J57" s="29">
        <f t="shared" si="23"/>
        <v>0</v>
      </c>
      <c r="K57" s="29">
        <f t="shared" si="24"/>
        <v>-1</v>
      </c>
      <c r="L57" s="29">
        <f t="shared" si="25"/>
        <v>0</v>
      </c>
      <c r="M57" s="29">
        <f t="shared" ca="1" si="15"/>
        <v>0</v>
      </c>
      <c r="N57" s="9"/>
      <c r="O57" s="9"/>
      <c r="P57" s="7"/>
      <c r="Q57" s="7"/>
      <c r="T57" s="20">
        <v>0</v>
      </c>
      <c r="U57" s="31">
        <f t="shared" si="16"/>
        <v>-1330</v>
      </c>
      <c r="V57" s="27">
        <f t="shared" si="17"/>
        <v>-1330</v>
      </c>
      <c r="W57" s="27"/>
      <c r="X57" s="27">
        <f t="shared" si="18"/>
        <v>1461.995383969786</v>
      </c>
      <c r="Y57" s="27">
        <f t="shared" si="19"/>
        <v>131.99538396978596</v>
      </c>
      <c r="Z57" s="27">
        <f t="shared" si="20"/>
        <v>132</v>
      </c>
      <c r="AA57" s="17">
        <f t="shared" si="21"/>
        <v>132</v>
      </c>
      <c r="AB57" s="24">
        <f t="shared" si="22"/>
        <v>1462</v>
      </c>
    </row>
    <row r="58" spans="1:28" ht="15" customHeight="1" x14ac:dyDescent="0.25">
      <c r="A58" s="28">
        <v>866</v>
      </c>
      <c r="B58" s="28">
        <v>1330</v>
      </c>
      <c r="C58" s="25">
        <v>3.85</v>
      </c>
      <c r="D58" s="25">
        <v>273.36</v>
      </c>
      <c r="E58" s="25">
        <v>212.36</v>
      </c>
      <c r="F58" s="25">
        <v>0</v>
      </c>
      <c r="G58" s="25">
        <f t="shared" si="26"/>
        <v>76.228571428571428</v>
      </c>
      <c r="H58" s="25">
        <v>0</v>
      </c>
      <c r="I58" s="25">
        <f t="shared" si="27"/>
        <v>62.971428571428568</v>
      </c>
      <c r="J58" s="29">
        <f t="shared" si="23"/>
        <v>1</v>
      </c>
      <c r="K58" s="29">
        <f t="shared" si="24"/>
        <v>1</v>
      </c>
      <c r="L58" s="29">
        <f t="shared" si="25"/>
        <v>0</v>
      </c>
      <c r="M58" s="29">
        <f t="shared" ca="1" si="15"/>
        <v>0</v>
      </c>
      <c r="N58" s="9"/>
      <c r="O58" s="9"/>
      <c r="P58" s="7"/>
      <c r="Q58" s="7"/>
      <c r="T58" s="20">
        <v>0</v>
      </c>
      <c r="U58" s="31">
        <f t="shared" si="16"/>
        <v>-1330</v>
      </c>
      <c r="V58" s="27">
        <f t="shared" si="17"/>
        <v>-1330</v>
      </c>
      <c r="W58" s="27"/>
      <c r="X58" s="27">
        <f t="shared" si="18"/>
        <v>1461.995383969786</v>
      </c>
      <c r="Y58" s="27">
        <f t="shared" si="19"/>
        <v>131.99538396978596</v>
      </c>
      <c r="Z58" s="27">
        <f t="shared" si="20"/>
        <v>132</v>
      </c>
      <c r="AA58" s="17">
        <f t="shared" si="21"/>
        <v>132</v>
      </c>
      <c r="AB58" s="24">
        <f t="shared" si="22"/>
        <v>1462</v>
      </c>
    </row>
    <row r="59" spans="1:28" ht="15" customHeight="1" x14ac:dyDescent="0.25">
      <c r="A59" s="28">
        <v>898</v>
      </c>
      <c r="B59" s="28">
        <v>1330</v>
      </c>
      <c r="C59" s="25">
        <v>3.99</v>
      </c>
      <c r="D59" s="25">
        <v>273.32</v>
      </c>
      <c r="E59" s="25">
        <v>212.36</v>
      </c>
      <c r="F59" s="25">
        <v>0</v>
      </c>
      <c r="G59" s="25">
        <f t="shared" si="26"/>
        <v>73.222222222222229</v>
      </c>
      <c r="H59" s="25">
        <v>0</v>
      </c>
      <c r="I59" s="25">
        <f t="shared" si="27"/>
        <v>61.222222222222221</v>
      </c>
      <c r="J59" s="29">
        <f t="shared" si="23"/>
        <v>1</v>
      </c>
      <c r="K59" s="29">
        <f t="shared" si="24"/>
        <v>1</v>
      </c>
      <c r="L59" s="29">
        <f t="shared" si="25"/>
        <v>0</v>
      </c>
      <c r="M59" s="29">
        <f t="shared" ca="1" si="15"/>
        <v>1</v>
      </c>
      <c r="N59" s="9"/>
      <c r="O59" s="9"/>
      <c r="P59" s="7"/>
      <c r="Q59" s="7"/>
      <c r="T59" s="20">
        <v>0</v>
      </c>
      <c r="U59" s="31">
        <f t="shared" si="16"/>
        <v>-1330</v>
      </c>
      <c r="V59" s="27">
        <f t="shared" si="17"/>
        <v>-1330</v>
      </c>
      <c r="W59" s="27"/>
      <c r="X59" s="27">
        <f t="shared" si="18"/>
        <v>1461.995383969786</v>
      </c>
      <c r="Y59" s="27">
        <f t="shared" si="19"/>
        <v>131.99538396978596</v>
      </c>
      <c r="Z59" s="27">
        <f t="shared" si="20"/>
        <v>132</v>
      </c>
      <c r="AA59" s="17">
        <f t="shared" si="21"/>
        <v>132</v>
      </c>
      <c r="AB59" s="24">
        <f t="shared" si="22"/>
        <v>1462</v>
      </c>
    </row>
    <row r="60" spans="1:28" ht="15" customHeight="1" x14ac:dyDescent="0.25">
      <c r="A60" s="28">
        <v>867</v>
      </c>
      <c r="B60" s="28">
        <v>1330</v>
      </c>
      <c r="C60" s="25">
        <v>3.85</v>
      </c>
      <c r="D60" s="25">
        <v>273.27</v>
      </c>
      <c r="E60" s="25">
        <v>212.36</v>
      </c>
      <c r="F60" s="25">
        <v>0</v>
      </c>
      <c r="G60" s="25">
        <f t="shared" si="26"/>
        <v>72.081081081081081</v>
      </c>
      <c r="H60" s="25">
        <v>0</v>
      </c>
      <c r="I60" s="25">
        <f t="shared" si="27"/>
        <v>59.567567567567565</v>
      </c>
      <c r="J60" s="29">
        <f t="shared" si="23"/>
        <v>1</v>
      </c>
      <c r="K60" s="29">
        <f t="shared" si="24"/>
        <v>1</v>
      </c>
      <c r="L60" s="29">
        <f t="shared" si="25"/>
        <v>0</v>
      </c>
      <c r="M60" s="29">
        <f t="shared" ca="1" si="15"/>
        <v>0</v>
      </c>
      <c r="N60" s="9"/>
      <c r="O60" s="9"/>
      <c r="P60" s="7"/>
      <c r="Q60" s="7"/>
      <c r="T60" s="20">
        <v>0</v>
      </c>
      <c r="U60" s="31">
        <f t="shared" si="16"/>
        <v>-1330</v>
      </c>
      <c r="V60" s="27">
        <f t="shared" si="17"/>
        <v>-1330</v>
      </c>
      <c r="W60" s="27"/>
      <c r="X60" s="27">
        <f t="shared" si="18"/>
        <v>1461.995383969786</v>
      </c>
      <c r="Y60" s="27">
        <f t="shared" si="19"/>
        <v>131.99538396978596</v>
      </c>
      <c r="Z60" s="27">
        <f t="shared" si="20"/>
        <v>132</v>
      </c>
      <c r="AA60" s="17">
        <f t="shared" si="21"/>
        <v>132</v>
      </c>
      <c r="AB60" s="24">
        <f t="shared" si="22"/>
        <v>1462</v>
      </c>
    </row>
    <row r="61" spans="1:28" ht="15" customHeight="1" x14ac:dyDescent="0.25">
      <c r="A61" s="28">
        <v>836</v>
      </c>
      <c r="B61" s="28">
        <v>1330</v>
      </c>
      <c r="C61" s="25">
        <v>3.71</v>
      </c>
      <c r="D61" s="25">
        <v>273.22000000000003</v>
      </c>
      <c r="E61" s="25">
        <v>212.36</v>
      </c>
      <c r="F61" s="25">
        <v>0</v>
      </c>
      <c r="G61" s="25">
        <f t="shared" si="26"/>
        <v>71</v>
      </c>
      <c r="H61" s="25">
        <v>0</v>
      </c>
      <c r="I61" s="25">
        <f t="shared" si="27"/>
        <v>58</v>
      </c>
      <c r="J61" s="29">
        <f t="shared" si="23"/>
        <v>1</v>
      </c>
      <c r="K61" s="29">
        <f t="shared" si="24"/>
        <v>1</v>
      </c>
      <c r="L61" s="29">
        <f t="shared" si="25"/>
        <v>0</v>
      </c>
      <c r="M61" s="29">
        <f t="shared" ca="1" si="15"/>
        <v>0</v>
      </c>
      <c r="N61" s="9"/>
      <c r="O61" s="9"/>
      <c r="P61" s="7"/>
      <c r="Q61" s="7"/>
      <c r="T61" s="20">
        <v>0</v>
      </c>
      <c r="U61" s="31">
        <f t="shared" si="16"/>
        <v>-1330</v>
      </c>
      <c r="V61" s="27">
        <f t="shared" si="17"/>
        <v>-1330</v>
      </c>
      <c r="W61" s="27"/>
      <c r="X61" s="27">
        <f t="shared" si="18"/>
        <v>1461.995383969786</v>
      </c>
      <c r="Y61" s="27">
        <f t="shared" si="19"/>
        <v>131.99538396978596</v>
      </c>
      <c r="Z61" s="27">
        <f t="shared" si="20"/>
        <v>132</v>
      </c>
      <c r="AA61" s="17">
        <f t="shared" si="21"/>
        <v>132</v>
      </c>
      <c r="AB61" s="24">
        <f t="shared" si="22"/>
        <v>1462</v>
      </c>
    </row>
    <row r="62" spans="1:28" ht="15" customHeight="1" x14ac:dyDescent="0.25">
      <c r="A62" s="28">
        <v>802</v>
      </c>
      <c r="B62" s="28">
        <v>1230</v>
      </c>
      <c r="C62" s="25">
        <v>3.57</v>
      </c>
      <c r="D62" s="25">
        <v>273.18</v>
      </c>
      <c r="E62" s="25">
        <v>212.33</v>
      </c>
      <c r="F62" s="25">
        <v>0</v>
      </c>
      <c r="G62" s="25">
        <f t="shared" si="26"/>
        <v>70.051282051282058</v>
      </c>
      <c r="H62" s="25">
        <v>0</v>
      </c>
      <c r="I62" s="25">
        <f t="shared" si="27"/>
        <v>59.07692307692308</v>
      </c>
      <c r="J62" s="29">
        <f t="shared" si="23"/>
        <v>0</v>
      </c>
      <c r="K62" s="29">
        <f t="shared" si="24"/>
        <v>-1</v>
      </c>
      <c r="L62" s="29">
        <f t="shared" si="25"/>
        <v>0</v>
      </c>
      <c r="M62" s="29">
        <f t="shared" ca="1" si="15"/>
        <v>1</v>
      </c>
      <c r="N62" s="9"/>
      <c r="O62" s="9"/>
      <c r="P62" s="7"/>
      <c r="Q62" s="7"/>
      <c r="T62" s="20">
        <v>0</v>
      </c>
      <c r="U62" s="31">
        <f t="shared" si="16"/>
        <v>-1230</v>
      </c>
      <c r="V62" s="27">
        <f t="shared" si="17"/>
        <v>-1230</v>
      </c>
      <c r="W62" s="27"/>
      <c r="X62" s="27">
        <f t="shared" si="18"/>
        <v>1352.0709190096516</v>
      </c>
      <c r="Y62" s="27">
        <f t="shared" si="19"/>
        <v>122.07091900965156</v>
      </c>
      <c r="Z62" s="27">
        <f t="shared" si="20"/>
        <v>122</v>
      </c>
      <c r="AA62" s="17">
        <f t="shared" si="21"/>
        <v>122</v>
      </c>
      <c r="AB62" s="24">
        <f t="shared" si="22"/>
        <v>1352</v>
      </c>
    </row>
    <row r="63" spans="1:28" ht="15" customHeight="1" x14ac:dyDescent="0.25">
      <c r="A63" s="28">
        <v>816</v>
      </c>
      <c r="B63" s="28">
        <v>1230</v>
      </c>
      <c r="C63" s="25">
        <v>3.63</v>
      </c>
      <c r="D63" s="25">
        <v>273.13</v>
      </c>
      <c r="E63" s="25">
        <v>212.33</v>
      </c>
      <c r="F63" s="25">
        <v>0</v>
      </c>
      <c r="G63" s="25">
        <f t="shared" si="26"/>
        <v>67.95</v>
      </c>
      <c r="H63" s="25">
        <v>0</v>
      </c>
      <c r="I63" s="25">
        <f t="shared" si="27"/>
        <v>57.6</v>
      </c>
      <c r="J63" s="29">
        <f t="shared" si="23"/>
        <v>1</v>
      </c>
      <c r="K63" s="29">
        <f t="shared" si="24"/>
        <v>1</v>
      </c>
      <c r="L63" s="29">
        <f t="shared" si="25"/>
        <v>0</v>
      </c>
      <c r="M63" s="29">
        <f t="shared" ca="1" si="15"/>
        <v>0</v>
      </c>
      <c r="N63" s="9"/>
      <c r="O63" s="9"/>
      <c r="P63" s="7"/>
      <c r="Q63" s="7"/>
      <c r="T63" s="20">
        <v>0</v>
      </c>
      <c r="U63" s="31">
        <f t="shared" si="16"/>
        <v>-1230</v>
      </c>
      <c r="V63" s="27">
        <f t="shared" si="17"/>
        <v>-1230</v>
      </c>
      <c r="W63" s="27"/>
      <c r="X63" s="27">
        <f t="shared" si="18"/>
        <v>1352.0709190096516</v>
      </c>
      <c r="Y63" s="27">
        <f t="shared" si="19"/>
        <v>122.07091900965156</v>
      </c>
      <c r="Z63" s="27">
        <f t="shared" si="20"/>
        <v>122</v>
      </c>
      <c r="AA63" s="17">
        <f t="shared" si="21"/>
        <v>122</v>
      </c>
      <c r="AB63" s="24">
        <f t="shared" si="22"/>
        <v>1352</v>
      </c>
    </row>
    <row r="64" spans="1:28" ht="15" customHeight="1" x14ac:dyDescent="0.25">
      <c r="A64" s="28">
        <v>830</v>
      </c>
      <c r="B64" s="28">
        <v>1230</v>
      </c>
      <c r="C64" s="25">
        <v>3.69</v>
      </c>
      <c r="D64" s="25">
        <v>273.08999999999997</v>
      </c>
      <c r="E64" s="25">
        <v>212.33</v>
      </c>
      <c r="F64" s="25">
        <v>0</v>
      </c>
      <c r="G64" s="25">
        <f t="shared" si="26"/>
        <v>65.951219512195124</v>
      </c>
      <c r="H64" s="25">
        <v>0</v>
      </c>
      <c r="I64" s="25">
        <f t="shared" si="27"/>
        <v>56.195121951219512</v>
      </c>
      <c r="J64" s="29">
        <f t="shared" si="23"/>
        <v>1</v>
      </c>
      <c r="K64" s="29">
        <f t="shared" si="24"/>
        <v>1</v>
      </c>
      <c r="L64" s="29">
        <f t="shared" si="25"/>
        <v>0</v>
      </c>
      <c r="M64" s="29">
        <f t="shared" ca="1" si="15"/>
        <v>0</v>
      </c>
      <c r="N64" s="9"/>
      <c r="O64" s="9"/>
      <c r="P64" s="7"/>
      <c r="Q64" s="7"/>
      <c r="T64" s="20">
        <v>0</v>
      </c>
      <c r="U64" s="31">
        <f t="shared" si="16"/>
        <v>-1230</v>
      </c>
      <c r="V64" s="27">
        <f t="shared" si="17"/>
        <v>-1230</v>
      </c>
      <c r="W64" s="27"/>
      <c r="X64" s="27">
        <f t="shared" si="18"/>
        <v>1352.0709190096516</v>
      </c>
      <c r="Y64" s="27">
        <f t="shared" si="19"/>
        <v>122.07091900965156</v>
      </c>
      <c r="Z64" s="27">
        <f t="shared" si="20"/>
        <v>122</v>
      </c>
      <c r="AA64" s="17">
        <f t="shared" si="21"/>
        <v>122</v>
      </c>
      <c r="AB64" s="24">
        <f t="shared" si="22"/>
        <v>1352</v>
      </c>
    </row>
    <row r="65" spans="1:28" ht="15" customHeight="1" x14ac:dyDescent="0.25">
      <c r="A65" s="28">
        <v>843</v>
      </c>
      <c r="B65" s="28">
        <v>1230</v>
      </c>
      <c r="C65" s="25">
        <v>3.75</v>
      </c>
      <c r="D65" s="25">
        <v>273.05</v>
      </c>
      <c r="E65" s="25">
        <v>212.33</v>
      </c>
      <c r="F65" s="25">
        <v>0</v>
      </c>
      <c r="G65" s="25">
        <f t="shared" si="26"/>
        <v>64.071428571428569</v>
      </c>
      <c r="H65" s="25">
        <v>0</v>
      </c>
      <c r="I65" s="25">
        <f t="shared" si="27"/>
        <v>54.857142857142854</v>
      </c>
      <c r="J65" s="29">
        <f t="shared" si="23"/>
        <v>1</v>
      </c>
      <c r="K65" s="29">
        <f t="shared" si="24"/>
        <v>1</v>
      </c>
      <c r="L65" s="29">
        <f t="shared" si="25"/>
        <v>0</v>
      </c>
      <c r="M65" s="29">
        <f t="shared" ca="1" si="15"/>
        <v>1</v>
      </c>
      <c r="N65" s="9"/>
      <c r="O65" s="9"/>
      <c r="P65" s="7"/>
      <c r="Q65" s="7"/>
      <c r="T65" s="20">
        <v>0</v>
      </c>
      <c r="U65" s="31">
        <f t="shared" si="16"/>
        <v>-1230</v>
      </c>
      <c r="V65" s="27">
        <f t="shared" si="17"/>
        <v>-1230</v>
      </c>
      <c r="W65" s="27"/>
      <c r="X65" s="27">
        <f t="shared" si="18"/>
        <v>1352.0709190096516</v>
      </c>
      <c r="Y65" s="27">
        <f t="shared" si="19"/>
        <v>122.07091900965156</v>
      </c>
      <c r="Z65" s="27">
        <f t="shared" si="20"/>
        <v>122</v>
      </c>
      <c r="AA65" s="17">
        <f t="shared" si="21"/>
        <v>122</v>
      </c>
      <c r="AB65" s="24">
        <f t="shared" si="22"/>
        <v>1352</v>
      </c>
    </row>
    <row r="66" spans="1:28" ht="15" customHeight="1" x14ac:dyDescent="0.25">
      <c r="A66" s="28">
        <v>795</v>
      </c>
      <c r="B66" s="28">
        <v>1230</v>
      </c>
      <c r="C66" s="25">
        <v>3.53</v>
      </c>
      <c r="D66" s="25">
        <v>273.01</v>
      </c>
      <c r="E66" s="25">
        <v>212.33</v>
      </c>
      <c r="F66" s="25">
        <v>0</v>
      </c>
      <c r="G66" s="25">
        <f t="shared" si="26"/>
        <v>63.697674418604649</v>
      </c>
      <c r="H66" s="25">
        <v>0</v>
      </c>
      <c r="I66" s="25">
        <f t="shared" si="27"/>
        <v>53.581395348837212</v>
      </c>
      <c r="J66" s="29">
        <f t="shared" si="23"/>
        <v>1</v>
      </c>
      <c r="K66" s="29">
        <f t="shared" si="24"/>
        <v>1</v>
      </c>
      <c r="L66" s="29">
        <f t="shared" si="25"/>
        <v>0</v>
      </c>
      <c r="M66" s="29">
        <f t="shared" ref="M66:M86" ca="1" si="28">IF(RAND()&lt;0.5,0,1)</f>
        <v>1</v>
      </c>
      <c r="N66" s="9"/>
      <c r="O66" s="9"/>
      <c r="P66" s="7"/>
      <c r="Q66" s="7"/>
      <c r="T66" s="20">
        <v>0</v>
      </c>
      <c r="U66" s="31">
        <f t="shared" ref="U66:U97" si="29">T66-B66</f>
        <v>-1230</v>
      </c>
      <c r="V66" s="27">
        <f t="shared" ref="V66:V97" si="30">ROUND(U66,0)</f>
        <v>-1230</v>
      </c>
      <c r="W66" s="27"/>
      <c r="X66" s="27">
        <f t="shared" ref="X66:X86" si="31">B66/$W$2*$W$3</f>
        <v>1352.0709190096516</v>
      </c>
      <c r="Y66" s="27">
        <f t="shared" ref="Y66:Y97" si="32">X66-B66</f>
        <v>122.07091900965156</v>
      </c>
      <c r="Z66" s="27">
        <f t="shared" ref="Z66:Z97" si="33">ROUND(Y66,0)</f>
        <v>122</v>
      </c>
      <c r="AA66" s="17">
        <f t="shared" ref="AA66:AA97" si="34">IF(V66&gt;=0,V66,Z66)</f>
        <v>122</v>
      </c>
      <c r="AB66" s="24">
        <f t="shared" ref="AB66:AB97" si="35">B66+AA66</f>
        <v>1352</v>
      </c>
    </row>
    <row r="67" spans="1:28" ht="15" customHeight="1" x14ac:dyDescent="0.25">
      <c r="A67" s="28">
        <v>747</v>
      </c>
      <c r="B67" s="28">
        <v>1130</v>
      </c>
      <c r="C67" s="25">
        <v>3.32</v>
      </c>
      <c r="D67" s="25">
        <v>272.97000000000003</v>
      </c>
      <c r="E67" s="25">
        <v>212.3</v>
      </c>
      <c r="F67" s="25">
        <v>0</v>
      </c>
      <c r="G67" s="25">
        <f t="shared" si="26"/>
        <v>63.340909090909093</v>
      </c>
      <c r="H67" s="25">
        <v>0</v>
      </c>
      <c r="I67" s="25">
        <f t="shared" si="27"/>
        <v>54.636363636363633</v>
      </c>
      <c r="J67" s="29">
        <f t="shared" ref="J67:J86" si="36">IF(ABS(B67-B66)&lt;=50,1,0)</f>
        <v>0</v>
      </c>
      <c r="K67" s="29">
        <f t="shared" ref="K67:K86" si="37">IF(ABS((B67-B66))&lt;=50,1,IF((B67-B66)*(1)&gt;=0,1,-1))</f>
        <v>-1</v>
      </c>
      <c r="L67" s="29">
        <f t="shared" si="25"/>
        <v>0</v>
      </c>
      <c r="M67" s="29">
        <f t="shared" ca="1" si="28"/>
        <v>1</v>
      </c>
      <c r="N67" s="9"/>
      <c r="O67" s="9"/>
      <c r="P67" s="7"/>
      <c r="Q67" s="7"/>
      <c r="T67" s="20">
        <v>0</v>
      </c>
      <c r="U67" s="31">
        <f t="shared" si="29"/>
        <v>-1130</v>
      </c>
      <c r="V67" s="27">
        <f t="shared" si="30"/>
        <v>-1130</v>
      </c>
      <c r="W67" s="27"/>
      <c r="X67" s="27">
        <f t="shared" si="31"/>
        <v>1242.1464540495174</v>
      </c>
      <c r="Y67" s="27">
        <f t="shared" si="32"/>
        <v>112.14645404951739</v>
      </c>
      <c r="Z67" s="27">
        <f t="shared" si="33"/>
        <v>112</v>
      </c>
      <c r="AA67" s="17">
        <f t="shared" si="34"/>
        <v>112</v>
      </c>
      <c r="AB67" s="24">
        <f t="shared" si="35"/>
        <v>1242</v>
      </c>
    </row>
    <row r="68" spans="1:28" ht="15" customHeight="1" x14ac:dyDescent="0.25">
      <c r="A68" s="28">
        <v>698</v>
      </c>
      <c r="B68" s="28">
        <v>1130</v>
      </c>
      <c r="C68" s="25">
        <v>3.1</v>
      </c>
      <c r="D68" s="25">
        <v>272.93</v>
      </c>
      <c r="E68" s="25">
        <v>212.3</v>
      </c>
      <c r="F68" s="25">
        <v>0</v>
      </c>
      <c r="G68" s="25">
        <f t="shared" si="26"/>
        <v>63.022222222222226</v>
      </c>
      <c r="H68" s="25">
        <v>0</v>
      </c>
      <c r="I68" s="25">
        <f t="shared" si="27"/>
        <v>53.422222222222224</v>
      </c>
      <c r="J68" s="29">
        <f t="shared" si="36"/>
        <v>1</v>
      </c>
      <c r="K68" s="29">
        <f t="shared" si="37"/>
        <v>1</v>
      </c>
      <c r="L68" s="29">
        <f t="shared" si="25"/>
        <v>0</v>
      </c>
      <c r="M68" s="29">
        <f t="shared" ca="1" si="28"/>
        <v>0</v>
      </c>
      <c r="N68" s="9"/>
      <c r="O68" s="9"/>
      <c r="P68" s="7"/>
      <c r="Q68" s="7"/>
      <c r="T68" s="20">
        <v>0</v>
      </c>
      <c r="U68" s="31">
        <f t="shared" si="29"/>
        <v>-1130</v>
      </c>
      <c r="V68" s="27">
        <f t="shared" si="30"/>
        <v>-1130</v>
      </c>
      <c r="W68" s="27"/>
      <c r="X68" s="27">
        <f t="shared" si="31"/>
        <v>1242.1464540495174</v>
      </c>
      <c r="Y68" s="27">
        <f t="shared" si="32"/>
        <v>112.14645404951739</v>
      </c>
      <c r="Z68" s="27">
        <f t="shared" si="33"/>
        <v>112</v>
      </c>
      <c r="AA68" s="17">
        <f t="shared" si="34"/>
        <v>112</v>
      </c>
      <c r="AB68" s="24">
        <f t="shared" si="35"/>
        <v>1242</v>
      </c>
    </row>
    <row r="69" spans="1:28" ht="15" customHeight="1" x14ac:dyDescent="0.25">
      <c r="A69" s="28">
        <v>664</v>
      </c>
      <c r="B69" s="28">
        <v>1130</v>
      </c>
      <c r="C69" s="25">
        <v>0</v>
      </c>
      <c r="D69" s="25">
        <v>272.88</v>
      </c>
      <c r="E69" s="25">
        <v>212.3</v>
      </c>
      <c r="F69" s="25">
        <v>0</v>
      </c>
      <c r="G69" s="25">
        <f t="shared" si="26"/>
        <v>62.391304347826086</v>
      </c>
      <c r="H69" s="25">
        <v>0</v>
      </c>
      <c r="I69" s="25">
        <f t="shared" si="27"/>
        <v>52.260869565217391</v>
      </c>
      <c r="J69" s="29">
        <f t="shared" si="36"/>
        <v>1</v>
      </c>
      <c r="K69" s="29">
        <f t="shared" si="37"/>
        <v>1</v>
      </c>
      <c r="L69" s="29">
        <f t="shared" si="25"/>
        <v>0</v>
      </c>
      <c r="M69" s="29">
        <f t="shared" ca="1" si="28"/>
        <v>0</v>
      </c>
      <c r="N69" s="9"/>
      <c r="O69" s="9"/>
      <c r="P69" s="7"/>
      <c r="Q69" s="7"/>
      <c r="T69" s="20">
        <v>0</v>
      </c>
      <c r="U69" s="31">
        <f t="shared" si="29"/>
        <v>-1130</v>
      </c>
      <c r="V69" s="27">
        <f t="shared" si="30"/>
        <v>-1130</v>
      </c>
      <c r="W69" s="27"/>
      <c r="X69" s="27">
        <f t="shared" si="31"/>
        <v>1242.1464540495174</v>
      </c>
      <c r="Y69" s="27">
        <f t="shared" si="32"/>
        <v>112.14645404951739</v>
      </c>
      <c r="Z69" s="27">
        <f t="shared" si="33"/>
        <v>112</v>
      </c>
      <c r="AA69" s="17">
        <f t="shared" si="34"/>
        <v>112</v>
      </c>
      <c r="AB69" s="24">
        <f t="shared" si="35"/>
        <v>1242</v>
      </c>
    </row>
    <row r="70" spans="1:28" ht="15" customHeight="1" x14ac:dyDescent="0.25">
      <c r="A70" s="28">
        <v>632</v>
      </c>
      <c r="B70" s="28">
        <v>1130</v>
      </c>
      <c r="C70" s="25">
        <v>0</v>
      </c>
      <c r="D70" s="25">
        <v>272.83</v>
      </c>
      <c r="E70" s="25">
        <v>212.3</v>
      </c>
      <c r="F70" s="25">
        <v>0</v>
      </c>
      <c r="G70" s="25">
        <f t="shared" si="26"/>
        <v>61.744680851063826</v>
      </c>
      <c r="H70" s="25">
        <v>0</v>
      </c>
      <c r="I70" s="25">
        <f t="shared" si="27"/>
        <v>51.148936170212764</v>
      </c>
      <c r="J70" s="29">
        <f t="shared" si="36"/>
        <v>1</v>
      </c>
      <c r="K70" s="29">
        <f t="shared" si="37"/>
        <v>1</v>
      </c>
      <c r="L70" s="29">
        <f t="shared" si="25"/>
        <v>0</v>
      </c>
      <c r="M70" s="29">
        <f t="shared" ca="1" si="28"/>
        <v>1</v>
      </c>
      <c r="N70" s="9"/>
      <c r="O70" s="9"/>
      <c r="P70" s="7"/>
      <c r="Q70" s="7"/>
      <c r="T70" s="20">
        <v>0</v>
      </c>
      <c r="U70" s="31">
        <f t="shared" si="29"/>
        <v>-1130</v>
      </c>
      <c r="V70" s="27">
        <f t="shared" si="30"/>
        <v>-1130</v>
      </c>
      <c r="W70" s="27"/>
      <c r="X70" s="27">
        <f t="shared" si="31"/>
        <v>1242.1464540495174</v>
      </c>
      <c r="Y70" s="27">
        <f t="shared" si="32"/>
        <v>112.14645404951739</v>
      </c>
      <c r="Z70" s="27">
        <f t="shared" si="33"/>
        <v>112</v>
      </c>
      <c r="AA70" s="17">
        <f t="shared" si="34"/>
        <v>112</v>
      </c>
      <c r="AB70" s="24">
        <f t="shared" si="35"/>
        <v>1242</v>
      </c>
    </row>
    <row r="71" spans="1:28" ht="15" customHeight="1" x14ac:dyDescent="0.25">
      <c r="A71" s="28">
        <v>600</v>
      </c>
      <c r="B71" s="28">
        <v>1130</v>
      </c>
      <c r="C71" s="25">
        <v>0</v>
      </c>
      <c r="D71" s="25">
        <v>272.77999999999997</v>
      </c>
      <c r="E71" s="25">
        <v>212.3</v>
      </c>
      <c r="F71" s="25">
        <v>0</v>
      </c>
      <c r="G71" s="25">
        <f t="shared" si="26"/>
        <v>61.125</v>
      </c>
      <c r="H71" s="25">
        <v>0</v>
      </c>
      <c r="I71" s="25">
        <f t="shared" si="27"/>
        <v>50.083333333333336</v>
      </c>
      <c r="J71" s="29">
        <f t="shared" si="36"/>
        <v>1</v>
      </c>
      <c r="K71" s="29">
        <f t="shared" si="37"/>
        <v>1</v>
      </c>
      <c r="L71" s="29">
        <f t="shared" ref="L71:L102" si="38">IF(OR(COUNTIF(K67:K71,1)=5,COUNTIF(K67:K71,-1)=5),1,0)</f>
        <v>0</v>
      </c>
      <c r="M71" s="29">
        <f t="shared" ca="1" si="28"/>
        <v>0</v>
      </c>
      <c r="N71" s="9"/>
      <c r="O71" s="9"/>
      <c r="P71" s="7"/>
      <c r="Q71" s="7"/>
      <c r="T71" s="20">
        <v>0</v>
      </c>
      <c r="U71" s="31">
        <f t="shared" si="29"/>
        <v>-1130</v>
      </c>
      <c r="V71" s="27">
        <f t="shared" si="30"/>
        <v>-1130</v>
      </c>
      <c r="W71" s="27"/>
      <c r="X71" s="27">
        <f t="shared" si="31"/>
        <v>1242.1464540495174</v>
      </c>
      <c r="Y71" s="27">
        <f t="shared" si="32"/>
        <v>112.14645404951739</v>
      </c>
      <c r="Z71" s="27">
        <f t="shared" si="33"/>
        <v>112</v>
      </c>
      <c r="AA71" s="17">
        <f t="shared" si="34"/>
        <v>112</v>
      </c>
      <c r="AB71" s="24">
        <f t="shared" si="35"/>
        <v>1242</v>
      </c>
    </row>
    <row r="72" spans="1:28" ht="15" customHeight="1" x14ac:dyDescent="0.25">
      <c r="A72" s="28">
        <v>616</v>
      </c>
      <c r="B72" s="28">
        <v>1030</v>
      </c>
      <c r="C72" s="25">
        <v>0</v>
      </c>
      <c r="D72" s="25">
        <v>272.74</v>
      </c>
      <c r="E72" s="25">
        <v>212.21</v>
      </c>
      <c r="F72" s="25">
        <v>0</v>
      </c>
      <c r="G72" s="25">
        <f t="shared" si="26"/>
        <v>59.551020408163268</v>
      </c>
      <c r="H72" s="25">
        <v>0</v>
      </c>
      <c r="I72" s="25">
        <f t="shared" si="27"/>
        <v>51.102040816326529</v>
      </c>
      <c r="J72" s="29">
        <f t="shared" si="36"/>
        <v>0</v>
      </c>
      <c r="K72" s="29">
        <f t="shared" si="37"/>
        <v>-1</v>
      </c>
      <c r="L72" s="29">
        <f t="shared" si="38"/>
        <v>0</v>
      </c>
      <c r="M72" s="29">
        <f t="shared" ca="1" si="28"/>
        <v>0</v>
      </c>
      <c r="N72" s="9"/>
      <c r="O72" s="9"/>
      <c r="P72" s="7"/>
      <c r="Q72" s="7"/>
      <c r="T72" s="20">
        <v>0</v>
      </c>
      <c r="U72" s="31">
        <f t="shared" si="29"/>
        <v>-1030</v>
      </c>
      <c r="V72" s="27">
        <f t="shared" si="30"/>
        <v>-1030</v>
      </c>
      <c r="W72" s="27"/>
      <c r="X72" s="27">
        <f t="shared" si="31"/>
        <v>1132.2219890893832</v>
      </c>
      <c r="Y72" s="27">
        <f t="shared" si="32"/>
        <v>102.22198908938321</v>
      </c>
      <c r="Z72" s="27">
        <f t="shared" si="33"/>
        <v>102</v>
      </c>
      <c r="AA72" s="17">
        <f t="shared" si="34"/>
        <v>102</v>
      </c>
      <c r="AB72" s="24">
        <f t="shared" si="35"/>
        <v>1132</v>
      </c>
    </row>
    <row r="73" spans="1:28" ht="15" customHeight="1" x14ac:dyDescent="0.25">
      <c r="A73" s="28">
        <v>633</v>
      </c>
      <c r="B73" s="28">
        <v>1030</v>
      </c>
      <c r="C73" s="25">
        <v>0</v>
      </c>
      <c r="D73" s="25">
        <v>272.7</v>
      </c>
      <c r="E73" s="25">
        <v>212.21</v>
      </c>
      <c r="F73" s="25">
        <v>0</v>
      </c>
      <c r="G73" s="25">
        <f t="shared" si="26"/>
        <v>58.02</v>
      </c>
      <c r="H73" s="25">
        <v>0</v>
      </c>
      <c r="I73" s="25">
        <f t="shared" si="27"/>
        <v>50.08</v>
      </c>
      <c r="J73" s="29">
        <f t="shared" si="36"/>
        <v>1</v>
      </c>
      <c r="K73" s="29">
        <f t="shared" si="37"/>
        <v>1</v>
      </c>
      <c r="L73" s="29">
        <f t="shared" si="38"/>
        <v>0</v>
      </c>
      <c r="M73" s="29">
        <f t="shared" ca="1" si="28"/>
        <v>0</v>
      </c>
      <c r="N73" s="9"/>
      <c r="O73" s="9"/>
      <c r="P73" s="7"/>
      <c r="Q73" s="7"/>
      <c r="T73" s="20">
        <v>0</v>
      </c>
      <c r="U73" s="31">
        <f t="shared" si="29"/>
        <v>-1030</v>
      </c>
      <c r="V73" s="27">
        <f t="shared" si="30"/>
        <v>-1030</v>
      </c>
      <c r="W73" s="27"/>
      <c r="X73" s="27">
        <f t="shared" si="31"/>
        <v>1132.2219890893832</v>
      </c>
      <c r="Y73" s="27">
        <f t="shared" si="32"/>
        <v>102.22198908938321</v>
      </c>
      <c r="Z73" s="27">
        <f t="shared" si="33"/>
        <v>102</v>
      </c>
      <c r="AA73" s="17">
        <f t="shared" si="34"/>
        <v>102</v>
      </c>
      <c r="AB73" s="24">
        <f t="shared" si="35"/>
        <v>1132</v>
      </c>
    </row>
    <row r="74" spans="1:28" ht="15" customHeight="1" x14ac:dyDescent="0.25">
      <c r="A74" s="28">
        <v>648</v>
      </c>
      <c r="B74" s="28">
        <v>1030</v>
      </c>
      <c r="C74" s="25">
        <v>0</v>
      </c>
      <c r="D74" s="25">
        <v>272.66000000000003</v>
      </c>
      <c r="E74" s="25">
        <v>212.21</v>
      </c>
      <c r="F74" s="25">
        <v>0</v>
      </c>
      <c r="G74" s="25">
        <f t="shared" si="26"/>
        <v>56.588235294117645</v>
      </c>
      <c r="H74" s="25">
        <v>0</v>
      </c>
      <c r="I74" s="25">
        <f t="shared" si="27"/>
        <v>49.098039215686278</v>
      </c>
      <c r="J74" s="29">
        <f t="shared" si="36"/>
        <v>1</v>
      </c>
      <c r="K74" s="29">
        <f t="shared" si="37"/>
        <v>1</v>
      </c>
      <c r="L74" s="29">
        <f t="shared" si="38"/>
        <v>0</v>
      </c>
      <c r="M74" s="29">
        <f t="shared" ca="1" si="28"/>
        <v>1</v>
      </c>
      <c r="N74" s="9"/>
      <c r="O74" s="9"/>
      <c r="P74" s="7"/>
      <c r="Q74" s="7"/>
      <c r="T74" s="20">
        <v>0</v>
      </c>
      <c r="U74" s="31">
        <f t="shared" si="29"/>
        <v>-1030</v>
      </c>
      <c r="V74" s="27">
        <f t="shared" si="30"/>
        <v>-1030</v>
      </c>
      <c r="W74" s="27"/>
      <c r="X74" s="27">
        <f t="shared" si="31"/>
        <v>1132.2219890893832</v>
      </c>
      <c r="Y74" s="27">
        <f t="shared" si="32"/>
        <v>102.22198908938321</v>
      </c>
      <c r="Z74" s="27">
        <f t="shared" si="33"/>
        <v>102</v>
      </c>
      <c r="AA74" s="17">
        <f t="shared" si="34"/>
        <v>102</v>
      </c>
      <c r="AB74" s="24">
        <f t="shared" si="35"/>
        <v>1132</v>
      </c>
    </row>
    <row r="75" spans="1:28" ht="15" customHeight="1" x14ac:dyDescent="0.25">
      <c r="A75" s="28">
        <v>664</v>
      </c>
      <c r="B75" s="28">
        <v>1030</v>
      </c>
      <c r="C75" s="25">
        <v>0</v>
      </c>
      <c r="D75" s="25">
        <v>272.62</v>
      </c>
      <c r="E75" s="25">
        <v>212.21</v>
      </c>
      <c r="F75" s="25">
        <v>0</v>
      </c>
      <c r="G75" s="25">
        <f t="shared" si="26"/>
        <v>55.192307692307693</v>
      </c>
      <c r="H75" s="25">
        <v>0</v>
      </c>
      <c r="I75" s="25">
        <f t="shared" si="27"/>
        <v>48.153846153846153</v>
      </c>
      <c r="J75" s="29">
        <f t="shared" si="36"/>
        <v>1</v>
      </c>
      <c r="K75" s="29">
        <f t="shared" si="37"/>
        <v>1</v>
      </c>
      <c r="L75" s="29">
        <f t="shared" si="38"/>
        <v>0</v>
      </c>
      <c r="M75" s="29">
        <f t="shared" ca="1" si="28"/>
        <v>0</v>
      </c>
      <c r="N75" s="9"/>
      <c r="O75" s="9"/>
      <c r="P75" s="7"/>
      <c r="Q75" s="7"/>
      <c r="T75" s="20">
        <v>0</v>
      </c>
      <c r="U75" s="31">
        <f t="shared" si="29"/>
        <v>-1030</v>
      </c>
      <c r="V75" s="27">
        <f t="shared" si="30"/>
        <v>-1030</v>
      </c>
      <c r="W75" s="27"/>
      <c r="X75" s="27">
        <f t="shared" si="31"/>
        <v>1132.2219890893832</v>
      </c>
      <c r="Y75" s="27">
        <f t="shared" si="32"/>
        <v>102.22198908938321</v>
      </c>
      <c r="Z75" s="27">
        <f t="shared" si="33"/>
        <v>102</v>
      </c>
      <c r="AA75" s="17">
        <f t="shared" si="34"/>
        <v>102</v>
      </c>
      <c r="AB75" s="24">
        <f t="shared" si="35"/>
        <v>1132</v>
      </c>
    </row>
    <row r="76" spans="1:28" ht="15" customHeight="1" x14ac:dyDescent="0.25">
      <c r="A76" s="28">
        <v>681</v>
      </c>
      <c r="B76" s="28">
        <v>1030</v>
      </c>
      <c r="C76" s="25">
        <v>0</v>
      </c>
      <c r="D76" s="25">
        <v>272.58999999999997</v>
      </c>
      <c r="E76" s="25">
        <v>212.21</v>
      </c>
      <c r="F76" s="25">
        <v>0</v>
      </c>
      <c r="G76" s="25">
        <f t="shared" si="26"/>
        <v>53.830188679245282</v>
      </c>
      <c r="H76" s="25">
        <v>0</v>
      </c>
      <c r="I76" s="25">
        <f t="shared" si="27"/>
        <v>47.245283018867923</v>
      </c>
      <c r="J76" s="29">
        <f t="shared" si="36"/>
        <v>1</v>
      </c>
      <c r="K76" s="29">
        <f t="shared" si="37"/>
        <v>1</v>
      </c>
      <c r="L76" s="29">
        <f t="shared" si="38"/>
        <v>0</v>
      </c>
      <c r="M76" s="29">
        <f t="shared" ca="1" si="28"/>
        <v>1</v>
      </c>
      <c r="N76" s="9"/>
      <c r="O76" s="9"/>
      <c r="P76" s="7"/>
      <c r="Q76" s="7"/>
      <c r="T76" s="20">
        <v>0</v>
      </c>
      <c r="U76" s="31">
        <f t="shared" si="29"/>
        <v>-1030</v>
      </c>
      <c r="V76" s="27">
        <f t="shared" si="30"/>
        <v>-1030</v>
      </c>
      <c r="W76" s="27"/>
      <c r="X76" s="27">
        <f t="shared" si="31"/>
        <v>1132.2219890893832</v>
      </c>
      <c r="Y76" s="27">
        <f t="shared" si="32"/>
        <v>102.22198908938321</v>
      </c>
      <c r="Z76" s="27">
        <f t="shared" si="33"/>
        <v>102</v>
      </c>
      <c r="AA76" s="17">
        <f t="shared" si="34"/>
        <v>102</v>
      </c>
      <c r="AB76" s="24">
        <f t="shared" si="35"/>
        <v>1132</v>
      </c>
    </row>
    <row r="77" spans="1:28" ht="15" customHeight="1" x14ac:dyDescent="0.25">
      <c r="A77" s="28">
        <v>698</v>
      </c>
      <c r="B77" s="28">
        <v>930</v>
      </c>
      <c r="C77" s="25">
        <v>0</v>
      </c>
      <c r="D77" s="25">
        <v>272.56</v>
      </c>
      <c r="E77" s="25">
        <v>212.12</v>
      </c>
      <c r="F77" s="25">
        <v>0</v>
      </c>
      <c r="G77" s="25">
        <f t="shared" si="26"/>
        <v>52.518518518518519</v>
      </c>
      <c r="H77" s="25">
        <v>0</v>
      </c>
      <c r="I77" s="25">
        <f t="shared" si="27"/>
        <v>48.222222222222221</v>
      </c>
      <c r="J77" s="29">
        <f t="shared" si="36"/>
        <v>0</v>
      </c>
      <c r="K77" s="29">
        <f t="shared" si="37"/>
        <v>-1</v>
      </c>
      <c r="L77" s="29">
        <f t="shared" si="38"/>
        <v>0</v>
      </c>
      <c r="M77" s="29">
        <f t="shared" ca="1" si="28"/>
        <v>0</v>
      </c>
      <c r="N77" s="9"/>
      <c r="O77" s="9"/>
      <c r="P77" s="7"/>
      <c r="Q77" s="7"/>
      <c r="T77" s="20">
        <v>0</v>
      </c>
      <c r="U77" s="31">
        <f t="shared" si="29"/>
        <v>-930</v>
      </c>
      <c r="V77" s="27">
        <f t="shared" si="30"/>
        <v>-930</v>
      </c>
      <c r="W77" s="27"/>
      <c r="X77" s="27">
        <f t="shared" si="31"/>
        <v>1022.2975241292488</v>
      </c>
      <c r="Y77" s="27">
        <f t="shared" si="32"/>
        <v>92.297524129248814</v>
      </c>
      <c r="Z77" s="27">
        <f t="shared" si="33"/>
        <v>92</v>
      </c>
      <c r="AA77" s="17">
        <f t="shared" si="34"/>
        <v>92</v>
      </c>
      <c r="AB77" s="24">
        <f t="shared" si="35"/>
        <v>1022</v>
      </c>
    </row>
    <row r="78" spans="1:28" ht="15" customHeight="1" x14ac:dyDescent="0.25">
      <c r="A78" s="28">
        <v>698</v>
      </c>
      <c r="B78" s="28">
        <v>930</v>
      </c>
      <c r="C78" s="25">
        <v>0</v>
      </c>
      <c r="D78" s="25">
        <v>272.54000000000002</v>
      </c>
      <c r="E78" s="25">
        <v>212.12</v>
      </c>
      <c r="F78" s="25">
        <v>0</v>
      </c>
      <c r="G78" s="25">
        <f t="shared" si="26"/>
        <v>51.563636363636363</v>
      </c>
      <c r="H78" s="25">
        <v>0</v>
      </c>
      <c r="I78" s="25">
        <f t="shared" si="27"/>
        <v>47.345454545454544</v>
      </c>
      <c r="J78" s="29">
        <f t="shared" si="36"/>
        <v>1</v>
      </c>
      <c r="K78" s="29">
        <f t="shared" si="37"/>
        <v>1</v>
      </c>
      <c r="L78" s="29">
        <f t="shared" si="38"/>
        <v>0</v>
      </c>
      <c r="M78" s="29">
        <f t="shared" ca="1" si="28"/>
        <v>1</v>
      </c>
      <c r="N78" s="9"/>
      <c r="O78" s="9"/>
      <c r="P78" s="7"/>
      <c r="Q78" s="7"/>
      <c r="T78" s="20">
        <v>0</v>
      </c>
      <c r="U78" s="31">
        <f t="shared" si="29"/>
        <v>-930</v>
      </c>
      <c r="V78" s="27">
        <f t="shared" si="30"/>
        <v>-930</v>
      </c>
      <c r="W78" s="27"/>
      <c r="X78" s="27">
        <f t="shared" si="31"/>
        <v>1022.2975241292488</v>
      </c>
      <c r="Y78" s="27">
        <f t="shared" si="32"/>
        <v>92.297524129248814</v>
      </c>
      <c r="Z78" s="27">
        <f t="shared" si="33"/>
        <v>92</v>
      </c>
      <c r="AA78" s="17">
        <f t="shared" si="34"/>
        <v>92</v>
      </c>
      <c r="AB78" s="24">
        <f t="shared" si="35"/>
        <v>1022</v>
      </c>
    </row>
    <row r="79" spans="1:28" ht="15" customHeight="1" x14ac:dyDescent="0.25">
      <c r="A79" s="28">
        <v>698</v>
      </c>
      <c r="B79" s="28">
        <v>930</v>
      </c>
      <c r="C79" s="25">
        <v>0</v>
      </c>
      <c r="D79" s="25">
        <v>272.52</v>
      </c>
      <c r="E79" s="25">
        <v>212.12</v>
      </c>
      <c r="F79" s="25">
        <v>0</v>
      </c>
      <c r="G79" s="25">
        <f t="shared" si="26"/>
        <v>50.642857142857146</v>
      </c>
      <c r="H79" s="25">
        <v>0</v>
      </c>
      <c r="I79" s="25">
        <f t="shared" si="27"/>
        <v>46.5</v>
      </c>
      <c r="J79" s="29">
        <f t="shared" si="36"/>
        <v>1</v>
      </c>
      <c r="K79" s="29">
        <f t="shared" si="37"/>
        <v>1</v>
      </c>
      <c r="L79" s="29">
        <f t="shared" si="38"/>
        <v>0</v>
      </c>
      <c r="M79" s="29">
        <f t="shared" ca="1" si="28"/>
        <v>1</v>
      </c>
      <c r="N79" s="9"/>
      <c r="O79" s="9"/>
      <c r="P79" s="7"/>
      <c r="Q79" s="7"/>
      <c r="T79" s="20">
        <v>0</v>
      </c>
      <c r="U79" s="31">
        <f t="shared" si="29"/>
        <v>-930</v>
      </c>
      <c r="V79" s="27">
        <f t="shared" si="30"/>
        <v>-930</v>
      </c>
      <c r="W79" s="27"/>
      <c r="X79" s="27">
        <f t="shared" si="31"/>
        <v>1022.2975241292488</v>
      </c>
      <c r="Y79" s="27">
        <f t="shared" si="32"/>
        <v>92.297524129248814</v>
      </c>
      <c r="Z79" s="27">
        <f t="shared" si="33"/>
        <v>92</v>
      </c>
      <c r="AA79" s="17">
        <f t="shared" si="34"/>
        <v>92</v>
      </c>
      <c r="AB79" s="24">
        <f t="shared" si="35"/>
        <v>1022</v>
      </c>
    </row>
    <row r="80" spans="1:28" ht="15" customHeight="1" x14ac:dyDescent="0.25">
      <c r="A80" s="28">
        <v>698</v>
      </c>
      <c r="B80" s="28">
        <v>930</v>
      </c>
      <c r="C80" s="25">
        <v>0</v>
      </c>
      <c r="D80" s="25">
        <v>272.49</v>
      </c>
      <c r="E80" s="25">
        <v>212.12</v>
      </c>
      <c r="F80" s="25">
        <v>0</v>
      </c>
      <c r="G80" s="25">
        <f t="shared" si="26"/>
        <v>49.754385964912281</v>
      </c>
      <c r="H80" s="25">
        <v>0</v>
      </c>
      <c r="I80" s="25">
        <f t="shared" si="27"/>
        <v>45.684210526315788</v>
      </c>
      <c r="J80" s="29">
        <f t="shared" si="36"/>
        <v>1</v>
      </c>
      <c r="K80" s="29">
        <f t="shared" si="37"/>
        <v>1</v>
      </c>
      <c r="L80" s="29">
        <f t="shared" si="38"/>
        <v>0</v>
      </c>
      <c r="M80" s="29">
        <f t="shared" ca="1" si="28"/>
        <v>0</v>
      </c>
      <c r="N80" s="9"/>
      <c r="O80" s="9"/>
      <c r="P80" s="7"/>
      <c r="Q80" s="7"/>
      <c r="T80" s="20">
        <v>0</v>
      </c>
      <c r="U80" s="31">
        <f t="shared" si="29"/>
        <v>-930</v>
      </c>
      <c r="V80" s="27">
        <f t="shared" si="30"/>
        <v>-930</v>
      </c>
      <c r="W80" s="27"/>
      <c r="X80" s="27">
        <f t="shared" si="31"/>
        <v>1022.2975241292488</v>
      </c>
      <c r="Y80" s="27">
        <f t="shared" si="32"/>
        <v>92.297524129248814</v>
      </c>
      <c r="Z80" s="27">
        <f t="shared" si="33"/>
        <v>92</v>
      </c>
      <c r="AA80" s="17">
        <f t="shared" si="34"/>
        <v>92</v>
      </c>
      <c r="AB80" s="24">
        <f t="shared" si="35"/>
        <v>1022</v>
      </c>
    </row>
    <row r="81" spans="1:28" ht="15" customHeight="1" x14ac:dyDescent="0.25">
      <c r="A81" s="28">
        <v>664</v>
      </c>
      <c r="B81" s="28">
        <v>930</v>
      </c>
      <c r="C81" s="25">
        <v>0</v>
      </c>
      <c r="D81" s="25">
        <v>272.47000000000003</v>
      </c>
      <c r="E81" s="25">
        <v>212.12</v>
      </c>
      <c r="F81" s="25">
        <v>0</v>
      </c>
      <c r="G81" s="25">
        <f t="shared" si="26"/>
        <v>49.482758620689658</v>
      </c>
      <c r="H81" s="25">
        <v>0</v>
      </c>
      <c r="I81" s="25">
        <f t="shared" si="27"/>
        <v>44.896551724137929</v>
      </c>
      <c r="J81" s="29">
        <f t="shared" si="36"/>
        <v>1</v>
      </c>
      <c r="K81" s="29">
        <f t="shared" si="37"/>
        <v>1</v>
      </c>
      <c r="L81" s="29">
        <f t="shared" si="38"/>
        <v>0</v>
      </c>
      <c r="M81" s="29">
        <f t="shared" ca="1" si="28"/>
        <v>0</v>
      </c>
      <c r="N81" s="9"/>
      <c r="O81" s="9"/>
      <c r="P81" s="7"/>
      <c r="Q81" s="7"/>
      <c r="T81" s="20">
        <v>0</v>
      </c>
      <c r="U81" s="31">
        <f t="shared" si="29"/>
        <v>-930</v>
      </c>
      <c r="V81" s="27">
        <f t="shared" si="30"/>
        <v>-930</v>
      </c>
      <c r="W81" s="27"/>
      <c r="X81" s="27">
        <f t="shared" si="31"/>
        <v>1022.2975241292488</v>
      </c>
      <c r="Y81" s="27">
        <f t="shared" si="32"/>
        <v>92.297524129248814</v>
      </c>
      <c r="Z81" s="27">
        <f t="shared" si="33"/>
        <v>92</v>
      </c>
      <c r="AA81" s="17">
        <f t="shared" si="34"/>
        <v>92</v>
      </c>
      <c r="AB81" s="24">
        <f t="shared" si="35"/>
        <v>1022</v>
      </c>
    </row>
    <row r="82" spans="1:28" ht="15" customHeight="1" x14ac:dyDescent="0.25">
      <c r="A82" s="28">
        <v>632</v>
      </c>
      <c r="B82" s="28">
        <v>840</v>
      </c>
      <c r="C82" s="25">
        <v>0</v>
      </c>
      <c r="D82" s="25">
        <v>272.45</v>
      </c>
      <c r="E82" s="25">
        <v>212.04</v>
      </c>
      <c r="F82" s="25">
        <v>0</v>
      </c>
      <c r="G82" s="25">
        <f t="shared" si="26"/>
        <v>49.186440677966104</v>
      </c>
      <c r="H82" s="25">
        <v>0</v>
      </c>
      <c r="I82" s="25">
        <f t="shared" si="27"/>
        <v>45.66101694915254</v>
      </c>
      <c r="J82" s="29">
        <f t="shared" si="36"/>
        <v>0</v>
      </c>
      <c r="K82" s="29">
        <f t="shared" si="37"/>
        <v>-1</v>
      </c>
      <c r="L82" s="29">
        <f t="shared" si="38"/>
        <v>0</v>
      </c>
      <c r="M82" s="29">
        <f t="shared" ca="1" si="28"/>
        <v>1</v>
      </c>
      <c r="N82" s="9"/>
      <c r="O82" s="9"/>
      <c r="P82" s="7"/>
      <c r="Q82" s="7"/>
      <c r="T82" s="20">
        <v>0</v>
      </c>
      <c r="U82" s="31">
        <f t="shared" si="29"/>
        <v>-840</v>
      </c>
      <c r="V82" s="27">
        <f t="shared" si="30"/>
        <v>-840</v>
      </c>
      <c r="W82" s="27"/>
      <c r="X82" s="27">
        <f t="shared" si="31"/>
        <v>923.3655056651279</v>
      </c>
      <c r="Y82" s="27">
        <f t="shared" si="32"/>
        <v>83.365505665127898</v>
      </c>
      <c r="Z82" s="27">
        <f t="shared" si="33"/>
        <v>83</v>
      </c>
      <c r="AA82" s="17">
        <f t="shared" si="34"/>
        <v>83</v>
      </c>
      <c r="AB82" s="24">
        <f t="shared" si="35"/>
        <v>923</v>
      </c>
    </row>
    <row r="83" spans="1:28" ht="15" customHeight="1" x14ac:dyDescent="0.25">
      <c r="A83" s="28">
        <v>600</v>
      </c>
      <c r="B83" s="28">
        <v>840</v>
      </c>
      <c r="C83" s="25">
        <v>0</v>
      </c>
      <c r="D83" s="25">
        <v>272.42</v>
      </c>
      <c r="E83" s="25">
        <v>212.04</v>
      </c>
      <c r="F83" s="25">
        <v>0</v>
      </c>
      <c r="G83" s="25">
        <f t="shared" si="26"/>
        <v>48.9</v>
      </c>
      <c r="H83" s="25">
        <v>0</v>
      </c>
      <c r="I83" s="25">
        <f t="shared" si="27"/>
        <v>44.9</v>
      </c>
      <c r="J83" s="29">
        <f t="shared" si="36"/>
        <v>1</v>
      </c>
      <c r="K83" s="29">
        <f t="shared" si="37"/>
        <v>1</v>
      </c>
      <c r="L83" s="29">
        <f t="shared" si="38"/>
        <v>0</v>
      </c>
      <c r="M83" s="29">
        <f t="shared" ca="1" si="28"/>
        <v>0</v>
      </c>
      <c r="N83" s="9"/>
      <c r="O83" s="9"/>
      <c r="P83" s="7"/>
      <c r="Q83" s="7"/>
      <c r="T83" s="20">
        <v>0</v>
      </c>
      <c r="U83" s="31">
        <f t="shared" si="29"/>
        <v>-840</v>
      </c>
      <c r="V83" s="27">
        <f t="shared" si="30"/>
        <v>-840</v>
      </c>
      <c r="W83" s="27"/>
      <c r="X83" s="27">
        <f t="shared" si="31"/>
        <v>923.3655056651279</v>
      </c>
      <c r="Y83" s="27">
        <f t="shared" si="32"/>
        <v>83.365505665127898</v>
      </c>
      <c r="Z83" s="27">
        <f t="shared" si="33"/>
        <v>83</v>
      </c>
      <c r="AA83" s="17">
        <f t="shared" si="34"/>
        <v>83</v>
      </c>
      <c r="AB83" s="24">
        <f t="shared" si="35"/>
        <v>923</v>
      </c>
    </row>
    <row r="84" spans="1:28" ht="15" customHeight="1" x14ac:dyDescent="0.25">
      <c r="A84" s="28">
        <v>584</v>
      </c>
      <c r="B84" s="28">
        <v>840</v>
      </c>
      <c r="C84" s="25">
        <v>0</v>
      </c>
      <c r="D84" s="25">
        <v>272.39999999999998</v>
      </c>
      <c r="E84" s="25">
        <v>212.04</v>
      </c>
      <c r="F84" s="25">
        <v>0</v>
      </c>
      <c r="G84" s="25">
        <f t="shared" si="26"/>
        <v>48.360655737704917</v>
      </c>
      <c r="H84" s="25">
        <v>0</v>
      </c>
      <c r="I84" s="25">
        <f t="shared" si="27"/>
        <v>44.16393442622951</v>
      </c>
      <c r="J84" s="29">
        <f t="shared" si="36"/>
        <v>1</v>
      </c>
      <c r="K84" s="29">
        <f t="shared" si="37"/>
        <v>1</v>
      </c>
      <c r="L84" s="29">
        <f t="shared" si="38"/>
        <v>0</v>
      </c>
      <c r="M84" s="29">
        <f t="shared" ca="1" si="28"/>
        <v>0</v>
      </c>
      <c r="N84" s="9"/>
      <c r="O84" s="9"/>
      <c r="P84" s="7"/>
      <c r="Q84" s="7"/>
      <c r="T84" s="20">
        <v>0</v>
      </c>
      <c r="U84" s="31">
        <f t="shared" si="29"/>
        <v>-840</v>
      </c>
      <c r="V84" s="27">
        <f t="shared" si="30"/>
        <v>-840</v>
      </c>
      <c r="W84" s="27"/>
      <c r="X84" s="27">
        <f t="shared" si="31"/>
        <v>923.3655056651279</v>
      </c>
      <c r="Y84" s="27">
        <f t="shared" si="32"/>
        <v>83.365505665127898</v>
      </c>
      <c r="Z84" s="27">
        <f t="shared" si="33"/>
        <v>83</v>
      </c>
      <c r="AA84" s="17">
        <f t="shared" si="34"/>
        <v>83</v>
      </c>
      <c r="AB84" s="24">
        <f t="shared" si="35"/>
        <v>923</v>
      </c>
    </row>
    <row r="85" spans="1:28" ht="15" customHeight="1" x14ac:dyDescent="0.25">
      <c r="A85" s="28">
        <v>567</v>
      </c>
      <c r="B85" s="28">
        <v>840</v>
      </c>
      <c r="C85" s="25">
        <v>0</v>
      </c>
      <c r="D85" s="25">
        <v>272.37</v>
      </c>
      <c r="E85" s="25">
        <v>212.04</v>
      </c>
      <c r="F85" s="25">
        <v>0</v>
      </c>
      <c r="G85" s="25">
        <f t="shared" si="26"/>
        <v>47.854838709677416</v>
      </c>
      <c r="H85" s="25">
        <v>0</v>
      </c>
      <c r="I85" s="25">
        <f t="shared" si="27"/>
        <v>43.451612903225808</v>
      </c>
      <c r="J85" s="29">
        <f t="shared" si="36"/>
        <v>1</v>
      </c>
      <c r="K85" s="29">
        <f t="shared" si="37"/>
        <v>1</v>
      </c>
      <c r="L85" s="29">
        <f t="shared" si="38"/>
        <v>0</v>
      </c>
      <c r="M85" s="29">
        <f t="shared" ca="1" si="28"/>
        <v>1</v>
      </c>
      <c r="N85" s="9"/>
      <c r="O85" s="9"/>
      <c r="P85" s="7"/>
      <c r="Q85" s="7"/>
      <c r="T85" s="20">
        <v>0</v>
      </c>
      <c r="U85" s="31">
        <f t="shared" si="29"/>
        <v>-840</v>
      </c>
      <c r="V85" s="27">
        <f t="shared" si="30"/>
        <v>-840</v>
      </c>
      <c r="W85" s="27"/>
      <c r="X85" s="27">
        <f t="shared" si="31"/>
        <v>923.3655056651279</v>
      </c>
      <c r="Y85" s="27">
        <f t="shared" si="32"/>
        <v>83.365505665127898</v>
      </c>
      <c r="Z85" s="27">
        <f t="shared" si="33"/>
        <v>83</v>
      </c>
      <c r="AA85" s="17">
        <f t="shared" si="34"/>
        <v>83</v>
      </c>
      <c r="AB85" s="24">
        <f t="shared" si="35"/>
        <v>923</v>
      </c>
    </row>
    <row r="86" spans="1:28" ht="15" customHeight="1" x14ac:dyDescent="0.25">
      <c r="A86" s="28">
        <v>552</v>
      </c>
      <c r="B86" s="28">
        <v>840</v>
      </c>
      <c r="C86" s="25">
        <v>0</v>
      </c>
      <c r="D86" s="25">
        <v>272.33999999999997</v>
      </c>
      <c r="E86" s="25">
        <v>212.04</v>
      </c>
      <c r="F86" s="25">
        <v>0</v>
      </c>
      <c r="G86" s="25">
        <f t="shared" si="26"/>
        <v>47.333333333333336</v>
      </c>
      <c r="H86" s="25">
        <v>0</v>
      </c>
      <c r="I86" s="25">
        <f t="shared" si="27"/>
        <v>42.761904761904759</v>
      </c>
      <c r="J86" s="29">
        <f t="shared" si="36"/>
        <v>1</v>
      </c>
      <c r="K86" s="29">
        <f t="shared" si="37"/>
        <v>1</v>
      </c>
      <c r="L86" s="29">
        <f t="shared" si="38"/>
        <v>0</v>
      </c>
      <c r="M86" s="29">
        <f t="shared" ca="1" si="28"/>
        <v>0</v>
      </c>
      <c r="N86" s="9"/>
      <c r="O86" s="9"/>
      <c r="P86" s="7"/>
      <c r="Q86" s="7"/>
      <c r="T86" s="20">
        <v>0</v>
      </c>
      <c r="U86" s="31">
        <f t="shared" si="29"/>
        <v>-840</v>
      </c>
      <c r="V86" s="27">
        <f t="shared" si="30"/>
        <v>-840</v>
      </c>
      <c r="W86" s="27"/>
      <c r="X86" s="27">
        <f t="shared" si="31"/>
        <v>923.3655056651279</v>
      </c>
      <c r="Y86" s="27">
        <f t="shared" si="32"/>
        <v>83.365505665127898</v>
      </c>
      <c r="Z86" s="27">
        <f t="shared" si="33"/>
        <v>83</v>
      </c>
      <c r="AA86" s="17">
        <f t="shared" si="34"/>
        <v>83</v>
      </c>
      <c r="AB86" s="24">
        <f t="shared" si="35"/>
        <v>923</v>
      </c>
    </row>
    <row r="87" spans="1:28" ht="15" customHeight="1" x14ac:dyDescent="0.25">
      <c r="A87" s="28"/>
      <c r="B87" s="28"/>
      <c r="C87" s="25"/>
      <c r="D87" s="25"/>
      <c r="E87" s="25"/>
      <c r="F87" s="25"/>
      <c r="G87" s="25"/>
      <c r="H87" s="25"/>
      <c r="I87" s="25"/>
      <c r="J87" s="29"/>
      <c r="K87" s="29"/>
      <c r="L87" s="29"/>
      <c r="M87" s="29"/>
      <c r="N87" s="9"/>
      <c r="O87" s="9"/>
      <c r="P87" s="7"/>
      <c r="Q87" s="7"/>
      <c r="U87" s="31"/>
      <c r="V87" s="27"/>
      <c r="W87" s="27"/>
      <c r="X87" s="27"/>
      <c r="Y87" s="27"/>
      <c r="Z87" s="27"/>
      <c r="AA87" s="17"/>
    </row>
    <row r="88" spans="1:28" ht="15" customHeight="1" x14ac:dyDescent="0.25">
      <c r="A88" s="28"/>
      <c r="B88" s="28"/>
      <c r="C88" s="25"/>
      <c r="D88" s="25"/>
      <c r="E88" s="25"/>
      <c r="F88" s="25"/>
      <c r="G88" s="25"/>
      <c r="H88" s="25"/>
      <c r="I88" s="25"/>
      <c r="J88" s="29"/>
      <c r="K88" s="29"/>
      <c r="L88" s="29"/>
      <c r="M88" s="29"/>
      <c r="N88" s="9"/>
      <c r="O88" s="9"/>
      <c r="P88" s="7"/>
      <c r="Q88" s="7"/>
      <c r="U88" s="31"/>
      <c r="V88" s="27"/>
      <c r="W88" s="27"/>
      <c r="X88" s="27"/>
      <c r="Y88" s="27"/>
      <c r="Z88" s="27"/>
      <c r="AA88" s="17"/>
    </row>
    <row r="89" spans="1:28" ht="15" customHeight="1" x14ac:dyDescent="0.25">
      <c r="A89" s="28"/>
      <c r="B89" s="28"/>
      <c r="C89" s="25"/>
      <c r="D89" s="25"/>
      <c r="E89" s="25"/>
      <c r="F89" s="25"/>
      <c r="G89" s="25"/>
      <c r="H89" s="25"/>
      <c r="I89" s="25"/>
      <c r="J89" s="29"/>
      <c r="K89" s="29"/>
      <c r="L89" s="29"/>
      <c r="M89" s="29"/>
      <c r="N89" s="9"/>
      <c r="O89" s="9"/>
      <c r="P89" s="7"/>
      <c r="Q89" s="7"/>
      <c r="U89" s="31"/>
      <c r="V89" s="27"/>
      <c r="W89" s="27"/>
      <c r="X89" s="27"/>
      <c r="Y89" s="27"/>
      <c r="Z89" s="27"/>
      <c r="AA89" s="17"/>
    </row>
    <row r="90" spans="1:28" ht="15" customHeight="1" x14ac:dyDescent="0.25">
      <c r="A90" s="28"/>
      <c r="B90" s="28"/>
      <c r="C90" s="25"/>
      <c r="D90" s="25"/>
      <c r="E90" s="25"/>
      <c r="F90" s="25"/>
      <c r="G90" s="25"/>
      <c r="H90" s="25"/>
      <c r="I90" s="25"/>
      <c r="J90" s="29"/>
      <c r="K90" s="29"/>
      <c r="L90" s="29"/>
      <c r="M90" s="29"/>
      <c r="N90" s="9"/>
      <c r="O90" s="9"/>
      <c r="P90" s="7"/>
      <c r="Q90" s="7"/>
      <c r="U90" s="31"/>
      <c r="V90" s="27"/>
      <c r="W90" s="27"/>
      <c r="X90" s="27"/>
      <c r="Y90" s="27"/>
      <c r="Z90" s="27"/>
      <c r="AA90" s="17"/>
    </row>
    <row r="91" spans="1:28" ht="15" customHeight="1" x14ac:dyDescent="0.25">
      <c r="A91" s="28"/>
      <c r="B91" s="28"/>
      <c r="C91" s="25"/>
      <c r="D91" s="25"/>
      <c r="E91" s="25"/>
      <c r="F91" s="25"/>
      <c r="G91" s="25"/>
      <c r="H91" s="25"/>
      <c r="I91" s="25"/>
      <c r="J91" s="29"/>
      <c r="K91" s="29"/>
      <c r="L91" s="29"/>
      <c r="M91" s="29"/>
      <c r="N91" s="9"/>
      <c r="O91" s="9"/>
      <c r="P91" s="7"/>
      <c r="Q91" s="7"/>
      <c r="U91" s="31"/>
      <c r="V91" s="27"/>
      <c r="W91" s="27"/>
      <c r="X91" s="27"/>
      <c r="Y91" s="27"/>
      <c r="Z91" s="27"/>
      <c r="AA91" s="17"/>
    </row>
    <row r="92" spans="1:28" ht="15" customHeight="1" x14ac:dyDescent="0.25">
      <c r="A92" s="28"/>
      <c r="B92" s="28"/>
      <c r="C92" s="25"/>
      <c r="D92" s="25"/>
      <c r="E92" s="25"/>
      <c r="F92" s="25"/>
      <c r="G92" s="25"/>
      <c r="H92" s="25"/>
      <c r="I92" s="25"/>
      <c r="J92" s="29"/>
      <c r="K92" s="29"/>
      <c r="L92" s="29"/>
      <c r="M92" s="29"/>
      <c r="N92" s="9"/>
      <c r="O92" s="9"/>
      <c r="P92" s="7"/>
      <c r="Q92" s="7"/>
      <c r="U92" s="31"/>
      <c r="V92" s="27"/>
      <c r="W92" s="27"/>
      <c r="X92" s="27"/>
      <c r="Y92" s="27"/>
      <c r="Z92" s="27"/>
      <c r="AA92" s="17"/>
    </row>
    <row r="93" spans="1:28" ht="15" customHeight="1" x14ac:dyDescent="0.25">
      <c r="A93" s="28"/>
      <c r="B93" s="28"/>
      <c r="C93" s="25"/>
      <c r="D93" s="25"/>
      <c r="E93" s="25"/>
      <c r="F93" s="25"/>
      <c r="G93" s="25"/>
      <c r="H93" s="25"/>
      <c r="I93" s="25"/>
      <c r="J93" s="29"/>
      <c r="K93" s="29"/>
      <c r="L93" s="29"/>
      <c r="M93" s="29"/>
      <c r="N93" s="9"/>
      <c r="O93" s="9"/>
      <c r="P93" s="7"/>
      <c r="Q93" s="7"/>
      <c r="U93" s="31"/>
      <c r="V93" s="27"/>
      <c r="W93" s="27"/>
      <c r="X93" s="27"/>
      <c r="Y93" s="27"/>
      <c r="Z93" s="27"/>
      <c r="AA93" s="17"/>
    </row>
    <row r="94" spans="1:28" ht="15" customHeight="1" x14ac:dyDescent="0.25">
      <c r="A94" s="28"/>
      <c r="B94" s="28"/>
      <c r="C94" s="25"/>
      <c r="D94" s="25"/>
      <c r="E94" s="25"/>
      <c r="F94" s="25"/>
      <c r="G94" s="25"/>
      <c r="H94" s="25"/>
      <c r="I94" s="25"/>
      <c r="J94" s="29"/>
      <c r="K94" s="29"/>
      <c r="L94" s="29"/>
      <c r="M94" s="29"/>
      <c r="N94" s="9"/>
      <c r="O94" s="9"/>
      <c r="P94" s="7"/>
      <c r="Q94" s="7"/>
      <c r="U94" s="31"/>
      <c r="V94" s="27"/>
      <c r="W94" s="27"/>
      <c r="X94" s="27"/>
      <c r="Y94" s="27"/>
      <c r="Z94" s="27"/>
      <c r="AA94" s="17"/>
    </row>
    <row r="95" spans="1:28" ht="15" customHeight="1" x14ac:dyDescent="0.25">
      <c r="A95" s="28"/>
      <c r="B95" s="28"/>
      <c r="C95" s="25"/>
      <c r="D95" s="25"/>
      <c r="E95" s="25"/>
      <c r="F95" s="25"/>
      <c r="G95" s="25"/>
      <c r="H95" s="25"/>
      <c r="I95" s="25"/>
      <c r="J95" s="29"/>
      <c r="K95" s="29"/>
      <c r="L95" s="29"/>
      <c r="M95" s="29"/>
      <c r="N95" s="9"/>
      <c r="O95" s="9"/>
      <c r="P95" s="7"/>
      <c r="Q95" s="7"/>
      <c r="U95" s="31"/>
      <c r="V95" s="27"/>
      <c r="W95" s="27"/>
      <c r="X95" s="27"/>
      <c r="Y95" s="27"/>
      <c r="Z95" s="27"/>
      <c r="AA95" s="17"/>
    </row>
    <row r="96" spans="1:28" ht="15" customHeight="1" x14ac:dyDescent="0.25">
      <c r="A96" s="28"/>
      <c r="B96" s="28"/>
      <c r="C96" s="25"/>
      <c r="D96" s="25"/>
      <c r="E96" s="25"/>
      <c r="F96" s="25"/>
      <c r="G96" s="25"/>
      <c r="H96" s="25"/>
      <c r="I96" s="25"/>
      <c r="J96" s="29"/>
      <c r="K96" s="29"/>
      <c r="L96" s="29"/>
      <c r="M96" s="29"/>
      <c r="N96" s="9"/>
      <c r="O96" s="9"/>
      <c r="P96" s="7"/>
      <c r="Q96" s="7"/>
      <c r="U96" s="31"/>
      <c r="V96" s="27"/>
      <c r="W96" s="27"/>
      <c r="X96" s="27"/>
      <c r="Y96" s="27"/>
      <c r="Z96" s="27"/>
      <c r="AA96" s="17"/>
    </row>
    <row r="97" spans="1:27" ht="15" customHeight="1" x14ac:dyDescent="0.25">
      <c r="A97" s="28"/>
      <c r="B97" s="28"/>
      <c r="C97" s="25"/>
      <c r="D97" s="25"/>
      <c r="E97" s="25"/>
      <c r="F97" s="25"/>
      <c r="G97" s="25"/>
      <c r="H97" s="25"/>
      <c r="I97" s="25"/>
      <c r="J97" s="29"/>
      <c r="K97" s="29"/>
      <c r="L97" s="29"/>
      <c r="M97" s="29"/>
      <c r="N97" s="9"/>
      <c r="O97" s="9"/>
      <c r="P97" s="7"/>
      <c r="Q97" s="7"/>
      <c r="U97" s="31"/>
      <c r="V97" s="27"/>
      <c r="W97" s="27"/>
      <c r="X97" s="27"/>
      <c r="Y97" s="27"/>
      <c r="Z97" s="27"/>
      <c r="AA97" s="17"/>
    </row>
    <row r="98" spans="1:27" ht="15" customHeight="1" x14ac:dyDescent="0.25">
      <c r="A98" s="28"/>
      <c r="B98" s="28"/>
      <c r="C98" s="25"/>
      <c r="D98" s="25"/>
      <c r="E98" s="25"/>
      <c r="F98" s="25"/>
      <c r="G98" s="25"/>
      <c r="H98" s="25"/>
      <c r="I98" s="25"/>
      <c r="J98" s="29"/>
      <c r="K98" s="29"/>
      <c r="L98" s="29"/>
      <c r="M98" s="29"/>
      <c r="N98" s="9"/>
      <c r="O98" s="9"/>
      <c r="P98" s="7"/>
      <c r="Q98" s="7"/>
      <c r="U98" s="31"/>
      <c r="V98" s="27"/>
      <c r="W98" s="27"/>
      <c r="X98" s="27"/>
      <c r="Y98" s="27"/>
      <c r="Z98" s="27"/>
      <c r="AA98" s="17"/>
    </row>
    <row r="99" spans="1:27" ht="15" customHeight="1" x14ac:dyDescent="0.25">
      <c r="A99" s="28"/>
      <c r="B99" s="28"/>
      <c r="C99" s="25"/>
      <c r="D99" s="25"/>
      <c r="E99" s="25"/>
      <c r="F99" s="25"/>
      <c r="G99" s="25"/>
      <c r="H99" s="25"/>
      <c r="I99" s="25"/>
      <c r="J99" s="29"/>
      <c r="K99" s="29"/>
      <c r="L99" s="29"/>
      <c r="M99" s="29"/>
      <c r="N99" s="9"/>
      <c r="O99" s="9"/>
      <c r="P99" s="7"/>
      <c r="Q99" s="7"/>
      <c r="U99" s="31"/>
      <c r="V99" s="27"/>
      <c r="W99" s="27"/>
      <c r="X99" s="27"/>
      <c r="Y99" s="27"/>
      <c r="Z99" s="27"/>
      <c r="AA99" s="17"/>
    </row>
    <row r="100" spans="1:27" ht="15" customHeight="1" x14ac:dyDescent="0.25">
      <c r="A100" s="28"/>
      <c r="B100" s="28"/>
      <c r="C100" s="25"/>
      <c r="D100" s="25"/>
      <c r="E100" s="25"/>
      <c r="F100" s="25"/>
      <c r="G100" s="25"/>
      <c r="H100" s="25"/>
      <c r="I100" s="25"/>
      <c r="J100" s="29"/>
      <c r="K100" s="29"/>
      <c r="L100" s="29"/>
      <c r="M100" s="29"/>
      <c r="N100" s="9"/>
      <c r="O100" s="9"/>
      <c r="P100" s="7"/>
      <c r="Q100" s="7"/>
      <c r="U100" s="31"/>
      <c r="V100" s="27"/>
      <c r="W100" s="27"/>
      <c r="X100" s="27"/>
      <c r="Y100" s="27"/>
      <c r="Z100" s="27"/>
      <c r="AA100" s="17"/>
    </row>
    <row r="101" spans="1:27" ht="15" customHeight="1" x14ac:dyDescent="0.25">
      <c r="A101" s="28"/>
      <c r="B101" s="28"/>
      <c r="C101" s="25"/>
      <c r="D101" s="25"/>
      <c r="E101" s="25"/>
      <c r="F101" s="25"/>
      <c r="G101" s="25"/>
      <c r="H101" s="25"/>
      <c r="I101" s="25"/>
      <c r="J101" s="29"/>
      <c r="K101" s="29"/>
      <c r="L101" s="29"/>
      <c r="M101" s="29"/>
      <c r="N101" s="9"/>
      <c r="O101" s="9"/>
      <c r="P101" s="7"/>
      <c r="Q101" s="7"/>
      <c r="U101" s="31"/>
      <c r="V101" s="27"/>
      <c r="W101" s="27"/>
      <c r="X101" s="27"/>
      <c r="Y101" s="27"/>
      <c r="Z101" s="27"/>
      <c r="AA101" s="17"/>
    </row>
    <row r="102" spans="1:27" ht="15" customHeight="1" x14ac:dyDescent="0.25">
      <c r="A102" s="28"/>
      <c r="B102" s="28"/>
      <c r="C102" s="25"/>
      <c r="D102" s="25"/>
      <c r="E102" s="25"/>
      <c r="F102" s="25"/>
      <c r="G102" s="25"/>
      <c r="H102" s="25"/>
      <c r="I102" s="25"/>
      <c r="J102" s="29"/>
      <c r="K102" s="29"/>
      <c r="L102" s="29"/>
      <c r="M102" s="29"/>
      <c r="N102" s="9"/>
      <c r="O102" s="9"/>
      <c r="P102" s="7"/>
      <c r="Q102" s="7"/>
      <c r="U102" s="31"/>
      <c r="V102" s="27"/>
      <c r="W102" s="27"/>
      <c r="X102" s="27"/>
      <c r="Y102" s="27"/>
      <c r="Z102" s="27"/>
      <c r="AA102" s="17"/>
    </row>
    <row r="103" spans="1:27" ht="15" customHeight="1" x14ac:dyDescent="0.25">
      <c r="A103" s="28"/>
      <c r="B103" s="28"/>
      <c r="C103" s="25"/>
      <c r="D103" s="25"/>
      <c r="E103" s="25"/>
      <c r="F103" s="25"/>
      <c r="G103" s="25"/>
      <c r="H103" s="25"/>
      <c r="I103" s="25"/>
      <c r="J103" s="29"/>
      <c r="K103" s="29"/>
      <c r="L103" s="29"/>
      <c r="M103" s="29"/>
      <c r="N103" s="9"/>
      <c r="O103" s="9"/>
      <c r="P103" s="7"/>
      <c r="Q103" s="7"/>
      <c r="U103" s="31"/>
      <c r="V103" s="27"/>
      <c r="W103" s="27"/>
      <c r="X103" s="27"/>
      <c r="Y103" s="27"/>
      <c r="Z103" s="27"/>
      <c r="AA103" s="17"/>
    </row>
    <row r="104" spans="1:27" ht="15" customHeight="1" x14ac:dyDescent="0.25">
      <c r="A104" s="28"/>
      <c r="B104" s="28"/>
      <c r="C104" s="25"/>
      <c r="D104" s="25"/>
      <c r="E104" s="25"/>
      <c r="F104" s="25"/>
      <c r="G104" s="25"/>
      <c r="H104" s="25"/>
      <c r="I104" s="25"/>
      <c r="J104" s="29"/>
      <c r="K104" s="29"/>
      <c r="L104" s="29"/>
      <c r="M104" s="29"/>
      <c r="N104" s="9"/>
      <c r="O104" s="9"/>
      <c r="P104" s="7"/>
      <c r="Q104" s="7"/>
      <c r="U104" s="31"/>
      <c r="V104" s="27"/>
      <c r="W104" s="27"/>
      <c r="X104" s="27"/>
      <c r="Y104" s="27"/>
      <c r="Z104" s="27"/>
      <c r="AA104" s="17"/>
    </row>
    <row r="105" spans="1:27" ht="15" customHeight="1" x14ac:dyDescent="0.25">
      <c r="A105" s="28"/>
      <c r="B105" s="28"/>
      <c r="C105" s="25"/>
      <c r="D105" s="25"/>
      <c r="E105" s="25"/>
      <c r="F105" s="25"/>
      <c r="G105" s="25"/>
      <c r="H105" s="25"/>
      <c r="I105" s="25"/>
      <c r="J105" s="29"/>
      <c r="K105" s="29"/>
      <c r="L105" s="29"/>
      <c r="M105" s="29"/>
      <c r="N105" s="9"/>
      <c r="O105" s="9"/>
      <c r="P105" s="7"/>
      <c r="Q105" s="7"/>
      <c r="U105" s="31"/>
      <c r="V105" s="27"/>
      <c r="W105" s="27"/>
      <c r="X105" s="27"/>
      <c r="Y105" s="27"/>
      <c r="Z105" s="27"/>
      <c r="AA105" s="17"/>
    </row>
    <row r="106" spans="1:27" ht="15" customHeight="1" x14ac:dyDescent="0.25">
      <c r="A106" s="28"/>
      <c r="B106" s="28"/>
      <c r="C106" s="25"/>
      <c r="D106" s="25"/>
      <c r="E106" s="25"/>
      <c r="F106" s="25"/>
      <c r="G106" s="25"/>
      <c r="H106" s="25"/>
      <c r="I106" s="25"/>
      <c r="J106" s="29"/>
      <c r="K106" s="29"/>
      <c r="L106" s="29"/>
      <c r="M106" s="29"/>
      <c r="N106" s="9"/>
      <c r="O106" s="9"/>
      <c r="P106" s="7"/>
      <c r="Q106" s="7"/>
      <c r="U106" s="31"/>
      <c r="V106" s="27"/>
      <c r="W106" s="27"/>
      <c r="X106" s="27"/>
      <c r="Y106" s="27"/>
      <c r="Z106" s="27"/>
      <c r="AA106" s="17"/>
    </row>
    <row r="107" spans="1:27" ht="15" customHeight="1" x14ac:dyDescent="0.25">
      <c r="A107" s="28"/>
      <c r="B107" s="28"/>
      <c r="C107" s="25"/>
      <c r="D107" s="25"/>
      <c r="E107" s="25"/>
      <c r="F107" s="25"/>
      <c r="G107" s="25"/>
      <c r="H107" s="25"/>
      <c r="I107" s="25"/>
      <c r="J107" s="29"/>
      <c r="K107" s="29"/>
      <c r="L107" s="29"/>
      <c r="M107" s="29"/>
      <c r="N107" s="9"/>
      <c r="O107" s="9"/>
      <c r="P107" s="7"/>
      <c r="Q107" s="7"/>
      <c r="U107" s="31"/>
      <c r="V107" s="27"/>
      <c r="W107" s="27"/>
      <c r="X107" s="27"/>
      <c r="Y107" s="27"/>
      <c r="Z107" s="27"/>
      <c r="AA107" s="17"/>
    </row>
    <row r="108" spans="1:27" ht="15" customHeight="1" x14ac:dyDescent="0.25">
      <c r="A108" s="28"/>
      <c r="B108" s="28"/>
      <c r="C108" s="25"/>
      <c r="D108" s="25"/>
      <c r="E108" s="25"/>
      <c r="F108" s="25"/>
      <c r="G108" s="25"/>
      <c r="H108" s="25"/>
      <c r="I108" s="25"/>
      <c r="J108" s="29"/>
      <c r="K108" s="29"/>
      <c r="L108" s="29"/>
      <c r="M108" s="29"/>
      <c r="N108" s="9"/>
      <c r="O108" s="9"/>
      <c r="P108" s="7"/>
      <c r="Q108" s="7"/>
      <c r="U108" s="31"/>
      <c r="V108" s="27"/>
      <c r="W108" s="27"/>
      <c r="X108" s="27"/>
      <c r="Y108" s="27"/>
      <c r="Z108" s="27"/>
      <c r="AA108" s="17"/>
    </row>
    <row r="109" spans="1:27" ht="15" customHeight="1" x14ac:dyDescent="0.25">
      <c r="A109" s="28"/>
      <c r="B109" s="28"/>
      <c r="C109" s="25"/>
      <c r="D109" s="25"/>
      <c r="E109" s="25"/>
      <c r="F109" s="25"/>
      <c r="G109" s="25"/>
      <c r="H109" s="25"/>
      <c r="I109" s="25"/>
      <c r="J109" s="29"/>
      <c r="K109" s="29"/>
      <c r="L109" s="29"/>
      <c r="M109" s="29"/>
      <c r="N109" s="9"/>
      <c r="O109" s="9"/>
      <c r="P109" s="7"/>
      <c r="Q109" s="7"/>
      <c r="U109" s="31"/>
      <c r="V109" s="27"/>
      <c r="W109" s="27"/>
      <c r="X109" s="27"/>
      <c r="Y109" s="27"/>
      <c r="Z109" s="27"/>
      <c r="AA109" s="17"/>
    </row>
    <row r="110" spans="1:27" ht="15" customHeight="1" x14ac:dyDescent="0.25">
      <c r="A110" s="28"/>
      <c r="B110" s="28"/>
      <c r="C110" s="25"/>
      <c r="D110" s="25"/>
      <c r="E110" s="25"/>
      <c r="F110" s="25"/>
      <c r="G110" s="25"/>
      <c r="H110" s="25"/>
      <c r="I110" s="25"/>
      <c r="J110" s="29"/>
      <c r="K110" s="29"/>
      <c r="L110" s="29"/>
      <c r="M110" s="29"/>
      <c r="N110" s="9"/>
      <c r="O110" s="9"/>
      <c r="P110" s="7"/>
      <c r="Q110" s="7"/>
      <c r="U110" s="31"/>
      <c r="V110" s="27"/>
      <c r="W110" s="27"/>
      <c r="X110" s="27"/>
      <c r="Y110" s="27"/>
      <c r="Z110" s="27"/>
      <c r="AA110" s="17"/>
    </row>
    <row r="111" spans="1:27" ht="15" customHeight="1" x14ac:dyDescent="0.25">
      <c r="A111" s="28"/>
      <c r="B111" s="28"/>
      <c r="C111" s="25"/>
      <c r="D111" s="25"/>
      <c r="E111" s="25"/>
      <c r="F111" s="25"/>
      <c r="G111" s="25"/>
      <c r="H111" s="25"/>
      <c r="I111" s="25"/>
      <c r="J111" s="29"/>
      <c r="K111" s="29"/>
      <c r="L111" s="29"/>
      <c r="M111" s="29"/>
      <c r="N111" s="9"/>
      <c r="O111" s="9"/>
      <c r="P111" s="7"/>
      <c r="Q111" s="7"/>
      <c r="U111" s="31"/>
      <c r="V111" s="27"/>
      <c r="W111" s="27"/>
      <c r="X111" s="27"/>
      <c r="Y111" s="27"/>
      <c r="Z111" s="27"/>
      <c r="AA111" s="17"/>
    </row>
    <row r="112" spans="1:27" ht="15" customHeight="1" x14ac:dyDescent="0.25">
      <c r="A112" s="28"/>
      <c r="B112" s="28"/>
      <c r="C112" s="25"/>
      <c r="D112" s="25"/>
      <c r="E112" s="25"/>
      <c r="F112" s="25"/>
      <c r="G112" s="25"/>
      <c r="H112" s="25"/>
      <c r="I112" s="25"/>
      <c r="J112" s="29"/>
      <c r="K112" s="29"/>
      <c r="L112" s="29"/>
      <c r="M112" s="29"/>
      <c r="N112" s="9"/>
      <c r="O112" s="9"/>
      <c r="P112" s="7"/>
      <c r="Q112" s="7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5">
      <c r="A113" s="28"/>
      <c r="B113" s="28"/>
      <c r="C113" s="25"/>
      <c r="D113" s="25"/>
      <c r="E113" s="25"/>
      <c r="F113" s="25"/>
      <c r="G113" s="25"/>
      <c r="H113" s="25"/>
      <c r="I113" s="25"/>
      <c r="J113" s="29"/>
      <c r="K113" s="29"/>
      <c r="L113" s="29"/>
      <c r="M113" s="29"/>
      <c r="N113" s="9"/>
      <c r="O113" s="9"/>
      <c r="P113" s="7"/>
      <c r="Q113" s="7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5">
      <c r="A114" s="28"/>
      <c r="B114" s="28"/>
      <c r="C114" s="25"/>
      <c r="D114" s="25"/>
      <c r="E114" s="25"/>
      <c r="F114" s="25"/>
      <c r="G114" s="25"/>
      <c r="H114" s="25"/>
      <c r="I114" s="25"/>
      <c r="J114" s="29"/>
      <c r="K114" s="29"/>
      <c r="L114" s="29"/>
      <c r="M114" s="29"/>
      <c r="N114" s="9"/>
      <c r="O114" s="9"/>
      <c r="P114" s="7"/>
      <c r="Q114" s="7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5">
      <c r="A115" s="28"/>
      <c r="B115" s="28"/>
      <c r="C115" s="25"/>
      <c r="D115" s="25"/>
      <c r="E115" s="25"/>
      <c r="F115" s="25"/>
      <c r="G115" s="25"/>
      <c r="H115" s="25"/>
      <c r="I115" s="25"/>
      <c r="J115" s="29"/>
      <c r="K115" s="29"/>
      <c r="L115" s="29"/>
      <c r="M115" s="29"/>
      <c r="N115" s="9"/>
      <c r="O115" s="9"/>
      <c r="P115" s="7"/>
      <c r="Q115" s="7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28"/>
      <c r="B116" s="28"/>
      <c r="C116" s="25"/>
      <c r="D116" s="25"/>
      <c r="E116" s="25"/>
      <c r="F116" s="25"/>
      <c r="G116" s="25"/>
      <c r="H116" s="25"/>
      <c r="I116" s="25"/>
      <c r="J116" s="29"/>
      <c r="K116" s="29"/>
      <c r="L116" s="29"/>
      <c r="M116" s="29"/>
      <c r="N116" s="9"/>
      <c r="O116" s="9"/>
      <c r="P116" s="7"/>
      <c r="Q116" s="7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5">
      <c r="A117" s="28"/>
      <c r="B117" s="28"/>
      <c r="C117" s="25"/>
      <c r="D117" s="25"/>
      <c r="E117" s="25"/>
      <c r="F117" s="25"/>
      <c r="G117" s="25"/>
      <c r="H117" s="25"/>
      <c r="I117" s="25"/>
      <c r="J117" s="29"/>
      <c r="K117" s="29"/>
      <c r="L117" s="29"/>
      <c r="M117" s="29"/>
      <c r="N117" s="9"/>
      <c r="O117" s="9"/>
      <c r="P117" s="7"/>
      <c r="Q117" s="7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5">
      <c r="A118" s="28"/>
      <c r="B118" s="28"/>
      <c r="C118" s="25"/>
      <c r="D118" s="25"/>
      <c r="E118" s="25"/>
      <c r="F118" s="25"/>
      <c r="G118" s="25"/>
      <c r="H118" s="25"/>
      <c r="I118" s="25"/>
      <c r="J118" s="29"/>
      <c r="K118" s="29"/>
      <c r="L118" s="29"/>
      <c r="M118" s="29"/>
      <c r="N118" s="9"/>
      <c r="O118" s="9"/>
      <c r="P118" s="7"/>
      <c r="Q118" s="7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5">
      <c r="A119" s="28"/>
      <c r="B119" s="28"/>
      <c r="C119" s="25"/>
      <c r="D119" s="25"/>
      <c r="E119" s="25"/>
      <c r="F119" s="25"/>
      <c r="G119" s="25"/>
      <c r="H119" s="25"/>
      <c r="I119" s="25"/>
      <c r="J119" s="29"/>
      <c r="K119" s="29"/>
      <c r="L119" s="29"/>
      <c r="M119" s="29"/>
      <c r="N119" s="9"/>
      <c r="O119" s="9"/>
      <c r="P119" s="7"/>
      <c r="Q119" s="7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5">
      <c r="A120" s="28"/>
      <c r="B120" s="28"/>
      <c r="C120" s="25"/>
      <c r="D120" s="25"/>
      <c r="E120" s="25"/>
      <c r="F120" s="25"/>
      <c r="G120" s="25"/>
      <c r="H120" s="25"/>
      <c r="I120" s="25"/>
      <c r="J120" s="29"/>
      <c r="K120" s="29"/>
      <c r="L120" s="29"/>
      <c r="M120" s="29"/>
      <c r="N120" s="7"/>
      <c r="O120" s="7"/>
      <c r="P120" s="7"/>
      <c r="Q120" s="7"/>
      <c r="U120" s="31"/>
      <c r="V120" s="27"/>
      <c r="W120" s="27"/>
      <c r="X120" s="27"/>
      <c r="Y120" s="27"/>
      <c r="Z120" s="27"/>
      <c r="AA120" s="17"/>
    </row>
    <row r="121" spans="1:27" ht="15" customHeight="1" x14ac:dyDescent="0.25">
      <c r="A121" s="28"/>
      <c r="B121" s="28"/>
      <c r="C121" s="25"/>
      <c r="D121" s="25"/>
      <c r="E121" s="25"/>
      <c r="F121" s="25"/>
      <c r="G121" s="25"/>
      <c r="H121" s="25"/>
      <c r="I121" s="25"/>
      <c r="J121" s="29"/>
      <c r="K121" s="29"/>
      <c r="L121" s="29"/>
      <c r="M121" s="29"/>
      <c r="N121" s="7"/>
      <c r="O121" s="7"/>
      <c r="P121" s="7"/>
      <c r="Q121" s="7"/>
      <c r="U121" s="31"/>
      <c r="V121" s="27"/>
      <c r="W121" s="27"/>
      <c r="X121" s="27"/>
      <c r="Y121" s="27"/>
      <c r="Z121" s="27"/>
      <c r="AA121" s="17"/>
    </row>
    <row r="122" spans="1:27" ht="15" customHeight="1" x14ac:dyDescent="0.25">
      <c r="A122" s="28"/>
      <c r="B122" s="28"/>
      <c r="C122" s="25"/>
      <c r="D122" s="25"/>
      <c r="E122" s="25"/>
      <c r="F122" s="25"/>
      <c r="G122" s="25"/>
      <c r="H122" s="25"/>
      <c r="I122" s="25"/>
      <c r="J122" s="29"/>
      <c r="K122" s="29"/>
      <c r="L122" s="29"/>
      <c r="M122" s="29"/>
      <c r="N122" s="7"/>
      <c r="O122" s="7"/>
      <c r="P122" s="7"/>
      <c r="Q122" s="7"/>
      <c r="U122" s="31"/>
      <c r="V122" s="27"/>
      <c r="W122" s="27"/>
      <c r="X122" s="27"/>
      <c r="Y122" s="27"/>
      <c r="Z122" s="27"/>
      <c r="AA122" s="17"/>
    </row>
    <row r="123" spans="1:27" ht="15" customHeight="1" x14ac:dyDescent="0.25">
      <c r="A123" s="28"/>
      <c r="B123" s="28"/>
      <c r="C123" s="25"/>
      <c r="D123" s="25"/>
      <c r="E123" s="25"/>
      <c r="F123" s="25"/>
      <c r="G123" s="25"/>
      <c r="H123" s="25"/>
      <c r="I123" s="25"/>
      <c r="J123" s="29"/>
      <c r="K123" s="29"/>
      <c r="L123" s="29"/>
      <c r="M123" s="29"/>
      <c r="N123" s="7"/>
      <c r="O123" s="7"/>
      <c r="P123" s="7"/>
      <c r="Q123" s="7"/>
      <c r="U123" s="31"/>
      <c r="V123" s="27"/>
      <c r="W123" s="27"/>
      <c r="X123" s="27"/>
      <c r="Y123" s="27"/>
      <c r="Z123" s="27"/>
      <c r="AA123" s="17"/>
    </row>
    <row r="124" spans="1:27" ht="15" customHeight="1" x14ac:dyDescent="0.25">
      <c r="A124" s="28"/>
      <c r="B124" s="28"/>
      <c r="C124" s="25"/>
      <c r="D124" s="25"/>
      <c r="E124" s="25"/>
      <c r="F124" s="25"/>
      <c r="G124" s="25"/>
      <c r="H124" s="25"/>
      <c r="I124" s="25"/>
      <c r="J124" s="29"/>
      <c r="K124" s="29"/>
      <c r="L124" s="29"/>
      <c r="M124" s="29"/>
      <c r="N124" s="7"/>
      <c r="O124" s="7"/>
      <c r="P124" s="7"/>
      <c r="Q124" s="7"/>
      <c r="U124" s="31"/>
      <c r="V124" s="27"/>
      <c r="W124" s="27"/>
      <c r="X124" s="27"/>
      <c r="Y124" s="27"/>
      <c r="Z124" s="27"/>
      <c r="AA124" s="17"/>
    </row>
    <row r="125" spans="1:27" ht="15" customHeight="1" x14ac:dyDescent="0.25">
      <c r="A125" s="28"/>
      <c r="B125" s="28"/>
      <c r="C125" s="25"/>
      <c r="D125" s="25"/>
      <c r="E125" s="25"/>
      <c r="F125" s="25"/>
      <c r="G125" s="25"/>
      <c r="H125" s="25"/>
      <c r="I125" s="25"/>
      <c r="J125" s="29"/>
      <c r="K125" s="29"/>
      <c r="L125" s="29"/>
      <c r="M125" s="29"/>
      <c r="N125" s="7"/>
      <c r="O125" s="7"/>
      <c r="P125" s="7"/>
      <c r="Q125" s="7"/>
      <c r="U125" s="31"/>
      <c r="V125" s="27"/>
      <c r="W125" s="27"/>
      <c r="X125" s="27"/>
      <c r="Y125" s="27"/>
      <c r="Z125" s="27"/>
      <c r="AA125" s="17"/>
    </row>
    <row r="126" spans="1:27" ht="15" customHeight="1" x14ac:dyDescent="0.25">
      <c r="A126" s="28"/>
      <c r="B126" s="28"/>
      <c r="C126" s="25"/>
      <c r="D126" s="25"/>
      <c r="E126" s="25"/>
      <c r="F126" s="25"/>
      <c r="G126" s="25"/>
      <c r="H126" s="25"/>
      <c r="I126" s="25"/>
      <c r="J126" s="29"/>
      <c r="K126" s="29"/>
      <c r="L126" s="29"/>
      <c r="M126" s="29"/>
      <c r="N126" s="7"/>
      <c r="O126" s="7"/>
      <c r="P126" s="7"/>
      <c r="Q126" s="7"/>
      <c r="U126" s="31"/>
      <c r="V126" s="27"/>
      <c r="W126" s="27"/>
      <c r="X126" s="27"/>
      <c r="Y126" s="27"/>
      <c r="Z126" s="27"/>
      <c r="AA126" s="17"/>
    </row>
    <row r="127" spans="1:27" ht="15" customHeight="1" x14ac:dyDescent="0.25">
      <c r="A127" s="28"/>
      <c r="B127" s="28"/>
      <c r="C127" s="25"/>
      <c r="D127" s="25"/>
      <c r="E127" s="25"/>
      <c r="F127" s="25"/>
      <c r="G127" s="25"/>
      <c r="H127" s="25"/>
      <c r="I127" s="25"/>
      <c r="J127" s="29"/>
      <c r="K127" s="29"/>
      <c r="L127" s="29"/>
      <c r="M127" s="29"/>
      <c r="N127" s="7"/>
      <c r="O127" s="7"/>
      <c r="P127" s="7"/>
      <c r="Q127" s="7"/>
      <c r="U127" s="31"/>
      <c r="V127" s="27"/>
      <c r="W127" s="27"/>
      <c r="X127" s="27"/>
      <c r="Y127" s="27"/>
      <c r="Z127" s="27"/>
      <c r="AA127" s="17"/>
    </row>
    <row r="128" spans="1:27" ht="15" customHeight="1" x14ac:dyDescent="0.25">
      <c r="A128" s="28"/>
      <c r="B128" s="28"/>
      <c r="C128" s="25"/>
      <c r="D128" s="25"/>
      <c r="E128" s="25"/>
      <c r="F128" s="25"/>
      <c r="G128" s="25"/>
      <c r="H128" s="25"/>
      <c r="I128" s="25"/>
      <c r="J128" s="29"/>
      <c r="K128" s="29"/>
      <c r="L128" s="29"/>
      <c r="M128" s="29"/>
      <c r="N128" s="7"/>
      <c r="O128" s="7"/>
      <c r="P128" s="7"/>
      <c r="Q128" s="7"/>
      <c r="U128" s="31"/>
      <c r="V128" s="27"/>
      <c r="W128" s="27"/>
      <c r="X128" s="27"/>
      <c r="Y128" s="27"/>
      <c r="Z128" s="27"/>
      <c r="AA128" s="17"/>
    </row>
    <row r="129" spans="1:27" ht="15" customHeight="1" x14ac:dyDescent="0.2">
      <c r="A129" s="28"/>
      <c r="B129" s="28"/>
      <c r="C129" s="25"/>
      <c r="D129" s="25"/>
      <c r="E129" s="25"/>
      <c r="F129" s="25"/>
      <c r="G129" s="25"/>
      <c r="H129" s="25"/>
      <c r="I129" s="25"/>
      <c r="J129" s="29"/>
      <c r="K129" s="29"/>
      <c r="L129" s="29"/>
      <c r="M129" s="29"/>
      <c r="U129" s="31"/>
      <c r="V129" s="27"/>
      <c r="W129" s="27"/>
      <c r="X129" s="27"/>
      <c r="Y129" s="27"/>
      <c r="Z129" s="27"/>
      <c r="AA129" s="17"/>
    </row>
    <row r="130" spans="1:27" ht="15" customHeight="1" x14ac:dyDescent="0.2">
      <c r="A130" s="28"/>
      <c r="B130" s="28"/>
      <c r="C130" s="25"/>
      <c r="D130" s="25"/>
      <c r="E130" s="25"/>
      <c r="F130" s="25"/>
      <c r="G130" s="25"/>
      <c r="H130" s="25"/>
      <c r="I130" s="25"/>
      <c r="J130" s="29"/>
      <c r="K130" s="29"/>
      <c r="L130" s="29"/>
      <c r="M130" s="29"/>
      <c r="U130" s="31"/>
      <c r="V130" s="27"/>
      <c r="W130" s="27"/>
      <c r="X130" s="27"/>
      <c r="Y130" s="27"/>
      <c r="Z130" s="27"/>
      <c r="AA130" s="17"/>
    </row>
    <row r="131" spans="1:27" ht="15" customHeight="1" x14ac:dyDescent="0.2">
      <c r="A131" s="28"/>
      <c r="B131" s="28"/>
      <c r="C131" s="25"/>
      <c r="D131" s="25"/>
      <c r="E131" s="25"/>
      <c r="F131" s="25"/>
      <c r="G131" s="25"/>
      <c r="H131" s="25"/>
      <c r="I131" s="25"/>
      <c r="J131" s="29"/>
      <c r="K131" s="29"/>
      <c r="L131" s="29"/>
      <c r="M131" s="29"/>
      <c r="U131" s="31"/>
      <c r="V131" s="27"/>
      <c r="W131" s="27"/>
      <c r="X131" s="27"/>
      <c r="Y131" s="27"/>
      <c r="Z131" s="27"/>
      <c r="AA131" s="17"/>
    </row>
    <row r="132" spans="1:27" ht="15" customHeight="1" x14ac:dyDescent="0.2">
      <c r="A132" s="28"/>
      <c r="B132" s="28"/>
      <c r="C132" s="25"/>
      <c r="D132" s="25"/>
      <c r="E132" s="25"/>
      <c r="F132" s="25"/>
      <c r="G132" s="25"/>
      <c r="H132" s="25"/>
      <c r="I132" s="25"/>
      <c r="J132" s="29"/>
      <c r="K132" s="29"/>
      <c r="L132" s="29"/>
      <c r="M132" s="29"/>
      <c r="U132" s="31"/>
      <c r="V132" s="27"/>
      <c r="W132" s="27"/>
      <c r="X132" s="27"/>
      <c r="Y132" s="27"/>
      <c r="Z132" s="27"/>
      <c r="AA132" s="17"/>
    </row>
    <row r="133" spans="1:27" ht="15" customHeight="1" x14ac:dyDescent="0.2">
      <c r="A133" s="28"/>
      <c r="B133" s="28"/>
      <c r="C133" s="25"/>
      <c r="D133" s="25"/>
      <c r="E133" s="25"/>
      <c r="F133" s="25"/>
      <c r="G133" s="25"/>
      <c r="H133" s="25"/>
      <c r="I133" s="25"/>
      <c r="J133" s="29"/>
      <c r="K133" s="29"/>
      <c r="L133" s="29"/>
      <c r="M133" s="29"/>
      <c r="U133" s="31"/>
      <c r="V133" s="27"/>
      <c r="W133" s="27"/>
      <c r="X133" s="27"/>
      <c r="Y133" s="27"/>
      <c r="Z133" s="27"/>
      <c r="AA133" s="17"/>
    </row>
    <row r="134" spans="1:27" ht="15" customHeight="1" x14ac:dyDescent="0.2">
      <c r="A134" s="28"/>
      <c r="B134" s="28"/>
      <c r="C134" s="25"/>
      <c r="D134" s="25"/>
      <c r="E134" s="25"/>
      <c r="F134" s="25"/>
      <c r="G134" s="25"/>
      <c r="H134" s="25"/>
      <c r="I134" s="25"/>
      <c r="J134" s="29"/>
      <c r="K134" s="29"/>
      <c r="L134" s="29"/>
      <c r="M134" s="29"/>
      <c r="U134" s="31"/>
      <c r="V134" s="27"/>
      <c r="W134" s="27"/>
      <c r="X134" s="27"/>
      <c r="Y134" s="27"/>
      <c r="Z134" s="27"/>
      <c r="AA134" s="17"/>
    </row>
    <row r="135" spans="1:27" ht="15" customHeight="1" x14ac:dyDescent="0.2">
      <c r="A135" s="28"/>
      <c r="B135" s="28"/>
      <c r="C135" s="25"/>
      <c r="D135" s="25"/>
      <c r="E135" s="25"/>
      <c r="F135" s="25"/>
      <c r="G135" s="25"/>
      <c r="H135" s="25"/>
      <c r="I135" s="25"/>
      <c r="J135" s="29"/>
      <c r="K135" s="29"/>
      <c r="L135" s="29"/>
      <c r="M135" s="29"/>
      <c r="U135" s="31"/>
      <c r="V135" s="27"/>
      <c r="W135" s="27"/>
      <c r="X135" s="27"/>
      <c r="Y135" s="27"/>
      <c r="Z135" s="27"/>
      <c r="AA135" s="17"/>
    </row>
    <row r="136" spans="1:27" ht="15" customHeight="1" x14ac:dyDescent="0.25">
      <c r="A136" s="7"/>
      <c r="B136" s="7"/>
      <c r="C136" s="7"/>
      <c r="D136" s="7"/>
      <c r="E136" s="7"/>
      <c r="F136" s="7"/>
      <c r="G136" s="25"/>
      <c r="H136" s="7"/>
      <c r="I136" s="25"/>
      <c r="J136" s="29"/>
      <c r="K136" s="29"/>
      <c r="L136" s="29"/>
      <c r="M136" s="29"/>
      <c r="U136" s="31"/>
      <c r="V136" s="27"/>
      <c r="W136" s="27"/>
      <c r="X136" s="27"/>
      <c r="Y136" s="27"/>
      <c r="Z136" s="27"/>
      <c r="AA136" s="17"/>
    </row>
    <row r="137" spans="1:27" ht="15" customHeight="1" x14ac:dyDescent="0.25">
      <c r="A137" s="7"/>
      <c r="B137" s="7"/>
      <c r="C137" s="7"/>
      <c r="D137" s="7"/>
      <c r="E137" s="7"/>
      <c r="F137" s="7"/>
      <c r="G137" s="25"/>
      <c r="H137" s="7"/>
      <c r="I137" s="25"/>
      <c r="J137" s="29"/>
      <c r="K137" s="29"/>
      <c r="L137" s="29"/>
      <c r="M137" s="29"/>
      <c r="U137" s="31"/>
      <c r="V137" s="27"/>
      <c r="W137" s="27"/>
      <c r="X137" s="27"/>
      <c r="Y137" s="27"/>
      <c r="Z137" s="27"/>
      <c r="AA137" s="17"/>
    </row>
    <row r="138" spans="1:27" ht="15" customHeight="1" x14ac:dyDescent="0.25">
      <c r="A138" s="7"/>
      <c r="B138" s="7"/>
      <c r="C138" s="7"/>
      <c r="D138" s="7"/>
      <c r="E138" s="7"/>
      <c r="F138" s="7"/>
      <c r="G138" s="25"/>
      <c r="H138" s="7"/>
      <c r="I138" s="25"/>
      <c r="J138" s="29"/>
      <c r="K138" s="29"/>
      <c r="L138" s="29"/>
      <c r="M138" s="29"/>
      <c r="U138" s="31"/>
      <c r="V138" s="27"/>
      <c r="W138" s="27"/>
      <c r="X138" s="27"/>
      <c r="Y138" s="27"/>
      <c r="Z138" s="27"/>
      <c r="AA138" s="17"/>
    </row>
    <row r="139" spans="1:27" ht="15" customHeight="1" x14ac:dyDescent="0.25">
      <c r="A139" s="7"/>
      <c r="B139" s="7"/>
      <c r="C139" s="7"/>
      <c r="D139" s="7"/>
      <c r="E139" s="7"/>
      <c r="F139" s="7"/>
      <c r="G139" s="25"/>
      <c r="H139" s="7"/>
      <c r="I139" s="25"/>
      <c r="J139" s="29"/>
      <c r="K139" s="29"/>
      <c r="L139" s="29"/>
      <c r="M139" s="29"/>
      <c r="U139" s="31"/>
      <c r="V139" s="27"/>
      <c r="W139" s="27"/>
      <c r="X139" s="27"/>
      <c r="Y139" s="27"/>
      <c r="Z139" s="27"/>
      <c r="AA139" s="17"/>
    </row>
    <row r="140" spans="1:27" ht="15" customHeight="1" x14ac:dyDescent="0.25">
      <c r="A140" s="7"/>
      <c r="B140" s="7"/>
      <c r="C140" s="7"/>
      <c r="D140" s="7"/>
      <c r="E140" s="7"/>
      <c r="F140" s="7"/>
      <c r="G140" s="25"/>
      <c r="H140" s="7"/>
      <c r="I140" s="25"/>
      <c r="J140" s="29"/>
      <c r="K140" s="29"/>
      <c r="L140" s="29"/>
      <c r="M140" s="29"/>
      <c r="U140" s="31"/>
      <c r="V140" s="27"/>
      <c r="W140" s="27"/>
      <c r="X140" s="27"/>
      <c r="Y140" s="27"/>
      <c r="Z140" s="27"/>
      <c r="AA140" s="17"/>
    </row>
    <row r="141" spans="1:27" ht="15" customHeight="1" x14ac:dyDescent="0.25">
      <c r="A141" s="7"/>
      <c r="B141" s="7"/>
      <c r="C141" s="7"/>
      <c r="D141" s="7"/>
      <c r="E141" s="7"/>
      <c r="F141" s="7"/>
      <c r="G141" s="25"/>
      <c r="H141" s="7"/>
      <c r="I141" s="25"/>
      <c r="J141" s="29"/>
      <c r="K141" s="29"/>
      <c r="L141" s="29"/>
      <c r="M141" s="29"/>
      <c r="U141" s="31"/>
      <c r="V141" s="27"/>
      <c r="W141" s="27"/>
      <c r="X141" s="27"/>
      <c r="Y141" s="27"/>
      <c r="Z141" s="27"/>
      <c r="AA141" s="17"/>
    </row>
    <row r="142" spans="1:27" ht="15" customHeight="1" x14ac:dyDescent="0.25">
      <c r="A142" s="7"/>
      <c r="B142" s="7"/>
      <c r="C142" s="7"/>
      <c r="D142" s="7"/>
      <c r="E142" s="7"/>
      <c r="F142" s="7"/>
      <c r="G142" s="25"/>
      <c r="H142" s="7"/>
      <c r="I142" s="25"/>
      <c r="J142" s="29"/>
      <c r="K142" s="29"/>
      <c r="L142" s="29"/>
      <c r="M142" s="29"/>
      <c r="U142" s="31"/>
      <c r="V142" s="27"/>
      <c r="W142" s="27"/>
      <c r="X142" s="27"/>
      <c r="Y142" s="27"/>
      <c r="Z142" s="27"/>
      <c r="AA142" s="17"/>
    </row>
    <row r="143" spans="1:27" ht="15" customHeight="1" x14ac:dyDescent="0.25">
      <c r="A143" s="7"/>
      <c r="B143" s="7"/>
      <c r="C143" s="7"/>
      <c r="D143" s="7"/>
      <c r="E143" s="7"/>
      <c r="F143" s="7"/>
      <c r="G143" s="25"/>
      <c r="H143" s="7"/>
      <c r="I143" s="25"/>
      <c r="J143" s="29"/>
      <c r="K143" s="29"/>
      <c r="L143" s="29"/>
      <c r="M143" s="29"/>
      <c r="U143" s="31"/>
      <c r="V143" s="27"/>
      <c r="W143" s="27"/>
      <c r="X143" s="27"/>
      <c r="Y143" s="27"/>
      <c r="Z143" s="27"/>
      <c r="AA143" s="17"/>
    </row>
    <row r="144" spans="1:27" ht="15" customHeight="1" x14ac:dyDescent="0.25">
      <c r="A144" s="7"/>
      <c r="B144" s="7"/>
      <c r="C144" s="7"/>
      <c r="D144" s="7"/>
      <c r="E144" s="7"/>
      <c r="F144" s="7"/>
      <c r="G144" s="25"/>
      <c r="H144" s="7"/>
      <c r="I144" s="25"/>
      <c r="J144" s="29"/>
      <c r="K144" s="29"/>
      <c r="L144" s="29"/>
      <c r="M144" s="29"/>
      <c r="U144" s="31"/>
      <c r="V144" s="27"/>
      <c r="W144" s="27"/>
      <c r="X144" s="27"/>
      <c r="Y144" s="27"/>
      <c r="Z144" s="27"/>
      <c r="AA144" s="17"/>
    </row>
    <row r="145" spans="21:27" x14ac:dyDescent="0.2">
      <c r="U145" s="31"/>
      <c r="V145" s="27"/>
      <c r="W145" s="27"/>
      <c r="X145" s="27"/>
      <c r="Y145" s="27"/>
      <c r="Z145" s="27"/>
      <c r="AA145" s="17"/>
    </row>
    <row r="146" spans="21:27" x14ac:dyDescent="0.2">
      <c r="U146" s="31"/>
      <c r="V146" s="27"/>
      <c r="W146" s="27"/>
      <c r="X146" s="27"/>
      <c r="Y146" s="27"/>
      <c r="Z146" s="27"/>
      <c r="AA146" s="17"/>
    </row>
    <row r="147" spans="21:27" x14ac:dyDescent="0.2">
      <c r="U147" s="31"/>
      <c r="V147" s="27"/>
      <c r="W147" s="27"/>
      <c r="X147" s="27"/>
      <c r="Y147" s="27"/>
      <c r="Z147" s="27"/>
      <c r="AA147" s="17"/>
    </row>
    <row r="148" spans="21:27" x14ac:dyDescent="0.2">
      <c r="U148" s="31"/>
      <c r="V148" s="27"/>
      <c r="W148" s="27"/>
      <c r="X148" s="27"/>
      <c r="Y148" s="27"/>
      <c r="Z148" s="27"/>
      <c r="AA148" s="17"/>
    </row>
    <row r="149" spans="21:27" x14ac:dyDescent="0.2">
      <c r="U149" s="31"/>
      <c r="V149" s="27"/>
      <c r="W149" s="27"/>
      <c r="X149" s="27"/>
      <c r="Y149" s="27"/>
      <c r="Z149" s="27"/>
      <c r="AA149" s="17"/>
    </row>
    <row r="150" spans="21:27" x14ac:dyDescent="0.2">
      <c r="U150" s="31"/>
      <c r="V150" s="27"/>
      <c r="W150" s="27"/>
      <c r="X150" s="27"/>
      <c r="Y150" s="27"/>
      <c r="Z150" s="27"/>
      <c r="AA150" s="17"/>
    </row>
    <row r="151" spans="21:27" x14ac:dyDescent="0.2">
      <c r="U151" s="31"/>
      <c r="V151" s="27"/>
      <c r="W151" s="27"/>
      <c r="X151" s="27"/>
      <c r="Y151" s="27"/>
      <c r="Z151" s="27"/>
      <c r="AA151" s="17"/>
    </row>
    <row r="152" spans="21:27" x14ac:dyDescent="0.2">
      <c r="U152" s="31"/>
      <c r="V152" s="27"/>
      <c r="W152" s="27"/>
      <c r="X152" s="27"/>
      <c r="Y152" s="27"/>
      <c r="Z152" s="27"/>
      <c r="AA152" s="17"/>
    </row>
    <row r="153" spans="21:27" x14ac:dyDescent="0.2">
      <c r="U153" s="31"/>
      <c r="V153" s="27"/>
      <c r="W153" s="27"/>
      <c r="X153" s="27"/>
      <c r="Y153" s="27"/>
      <c r="Z153" s="27"/>
      <c r="AA153" s="17"/>
    </row>
    <row r="154" spans="21:27" x14ac:dyDescent="0.2">
      <c r="U154" s="31"/>
      <c r="V154" s="27"/>
      <c r="W154" s="27"/>
      <c r="X154" s="27"/>
      <c r="Y154" s="27"/>
      <c r="Z154" s="27"/>
      <c r="AA154" s="17"/>
    </row>
    <row r="155" spans="21:27" x14ac:dyDescent="0.2">
      <c r="U155" s="31"/>
      <c r="V155" s="27"/>
      <c r="W155" s="27"/>
      <c r="X155" s="27"/>
      <c r="Y155" s="27"/>
      <c r="Z155" s="27"/>
      <c r="AA155" s="17"/>
    </row>
    <row r="156" spans="21:27" x14ac:dyDescent="0.2">
      <c r="U156" s="31"/>
      <c r="V156" s="27"/>
      <c r="W156" s="27"/>
      <c r="X156" s="27"/>
      <c r="Y156" s="27"/>
      <c r="Z156" s="27"/>
      <c r="AA156" s="17"/>
    </row>
    <row r="157" spans="21:27" x14ac:dyDescent="0.2">
      <c r="U157" s="31"/>
      <c r="V157" s="27"/>
      <c r="W157" s="27"/>
      <c r="X157" s="27"/>
      <c r="Y157" s="27"/>
      <c r="Z157" s="27"/>
      <c r="AA157" s="17"/>
    </row>
    <row r="158" spans="21:27" x14ac:dyDescent="0.2">
      <c r="U158" s="31"/>
      <c r="V158" s="27"/>
      <c r="W158" s="27"/>
      <c r="X158" s="27"/>
      <c r="Y158" s="27"/>
      <c r="Z158" s="27"/>
      <c r="AA158" s="17"/>
    </row>
    <row r="159" spans="21:27" x14ac:dyDescent="0.2">
      <c r="U159" s="31"/>
      <c r="V159" s="27"/>
      <c r="W159" s="27"/>
      <c r="X159" s="27"/>
      <c r="Y159" s="27"/>
      <c r="Z159" s="27"/>
      <c r="AA159" s="17"/>
    </row>
    <row r="160" spans="2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278"/>
  <sheetViews>
    <sheetView topLeftCell="N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18.625" style="21" customWidth="1"/>
    <col min="5" max="5" width="20.87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7.25" style="21" customWidth="1"/>
    <col min="16" max="16" width="19.125" style="21" customWidth="1"/>
    <col min="17" max="17" width="11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2720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292</v>
      </c>
      <c r="B2" s="28">
        <v>220</v>
      </c>
      <c r="C2" s="25">
        <v>0</v>
      </c>
      <c r="D2" s="25">
        <v>265.47000000000003</v>
      </c>
      <c r="E2" s="25">
        <v>211.05</v>
      </c>
      <c r="F2" s="25">
        <f t="shared" ref="F2:F33" si="0">($A$110-A2)/(ROW($A$110)-ROW(A2))</f>
        <v>22.481481481481481</v>
      </c>
      <c r="G2" s="25">
        <v>0</v>
      </c>
      <c r="H2" s="25">
        <f t="shared" ref="H2:H33" si="1">($A$110-B2)/(ROW($A$110)-ROW(B2))</f>
        <v>23.148148148148149</v>
      </c>
      <c r="I2" s="25">
        <v>0</v>
      </c>
      <c r="J2" s="29"/>
      <c r="K2" s="29"/>
      <c r="L2" s="29"/>
      <c r="M2" s="29">
        <f t="shared" ref="M2:M33" ca="1" si="2">IF(RAND()&lt;0.5,0,1)</f>
        <v>1</v>
      </c>
      <c r="N2" s="8" t="s">
        <v>38</v>
      </c>
      <c r="O2" s="30">
        <v>0.05</v>
      </c>
      <c r="P2" s="6" t="s">
        <v>39</v>
      </c>
      <c r="Q2" s="7">
        <f>LARGE(A:A,2)</f>
        <v>2716</v>
      </c>
      <c r="T2" s="20">
        <v>0</v>
      </c>
      <c r="U2" s="31">
        <f t="shared" ref="U2:U33" si="3">T2-B2</f>
        <v>-220</v>
      </c>
      <c r="V2" s="27">
        <f t="shared" ref="V2:V33" si="4">ROUND(U2,0)</f>
        <v>-220</v>
      </c>
      <c r="W2" s="27">
        <v>4766</v>
      </c>
      <c r="X2" s="27">
        <f t="shared" ref="X2:X33" si="5">B2/$W$2*$W$3</f>
        <v>241.8338229122954</v>
      </c>
      <c r="Y2" s="27">
        <f t="shared" ref="Y2:Y33" si="6">X2-B2</f>
        <v>21.833822912295403</v>
      </c>
      <c r="Z2" s="27">
        <f t="shared" ref="Z2:Z33" si="7">ROUND(Y2,0)</f>
        <v>22</v>
      </c>
      <c r="AA2" s="17">
        <f t="shared" ref="AA2:AA33" si="8">IF(V2&gt;=0,V2,Z2)</f>
        <v>22</v>
      </c>
      <c r="AB2" s="24">
        <f t="shared" ref="AB2:AB33" si="9">B2+AA2</f>
        <v>242</v>
      </c>
    </row>
    <row r="3" spans="1:28" ht="15" customHeight="1" x14ac:dyDescent="0.25">
      <c r="A3" s="28">
        <v>292</v>
      </c>
      <c r="B3" s="28">
        <v>220</v>
      </c>
      <c r="C3" s="25">
        <v>0</v>
      </c>
      <c r="D3" s="25">
        <v>265.48</v>
      </c>
      <c r="E3" s="25">
        <v>211.05</v>
      </c>
      <c r="F3" s="25">
        <f t="shared" si="0"/>
        <v>22.691588785046729</v>
      </c>
      <c r="G3" s="25">
        <v>0</v>
      </c>
      <c r="H3" s="25">
        <f t="shared" si="1"/>
        <v>23.364485981308412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0</v>
      </c>
      <c r="N3" s="9" t="s">
        <v>40</v>
      </c>
      <c r="O3" s="9">
        <f>COUNT(A:A)</f>
        <v>157</v>
      </c>
      <c r="P3" s="6" t="s">
        <v>41</v>
      </c>
      <c r="Q3" s="7">
        <f>LARGE(A:A,3)</f>
        <v>2714</v>
      </c>
      <c r="T3" s="20">
        <v>0</v>
      </c>
      <c r="U3" s="31">
        <f t="shared" si="3"/>
        <v>-220</v>
      </c>
      <c r="V3" s="27">
        <f t="shared" si="4"/>
        <v>-220</v>
      </c>
      <c r="W3" s="27">
        <v>5239</v>
      </c>
      <c r="X3" s="27">
        <f t="shared" si="5"/>
        <v>241.8338229122954</v>
      </c>
      <c r="Y3" s="27">
        <f t="shared" si="6"/>
        <v>21.833822912295403</v>
      </c>
      <c r="Z3" s="27">
        <f t="shared" si="7"/>
        <v>22</v>
      </c>
      <c r="AA3" s="17">
        <f t="shared" si="8"/>
        <v>22</v>
      </c>
      <c r="AB3" s="24">
        <f t="shared" si="9"/>
        <v>242</v>
      </c>
    </row>
    <row r="4" spans="1:28" ht="15" customHeight="1" x14ac:dyDescent="0.25">
      <c r="A4" s="28">
        <v>292</v>
      </c>
      <c r="B4" s="28">
        <v>220</v>
      </c>
      <c r="C4" s="25">
        <v>0</v>
      </c>
      <c r="D4" s="25">
        <v>265.49</v>
      </c>
      <c r="E4" s="25">
        <v>211.05</v>
      </c>
      <c r="F4" s="25">
        <f t="shared" si="0"/>
        <v>22.90566037735849</v>
      </c>
      <c r="G4" s="25">
        <v>0</v>
      </c>
      <c r="H4" s="25">
        <f t="shared" si="1"/>
        <v>23.584905660377359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1</v>
      </c>
      <c r="N4" s="9" t="s">
        <v>42</v>
      </c>
      <c r="O4" s="32">
        <f>MAX(A:A)</f>
        <v>2720</v>
      </c>
      <c r="P4" s="6" t="s">
        <v>43</v>
      </c>
      <c r="Q4" s="7">
        <f>LARGE(B:B,1)</f>
        <v>1430</v>
      </c>
      <c r="T4" s="20">
        <v>0</v>
      </c>
      <c r="U4" s="31">
        <f t="shared" si="3"/>
        <v>-220</v>
      </c>
      <c r="V4" s="27">
        <f t="shared" si="4"/>
        <v>-220</v>
      </c>
      <c r="W4" s="27"/>
      <c r="X4" s="27">
        <f t="shared" si="5"/>
        <v>241.8338229122954</v>
      </c>
      <c r="Y4" s="27">
        <f t="shared" si="6"/>
        <v>21.833822912295403</v>
      </c>
      <c r="Z4" s="27">
        <f t="shared" si="7"/>
        <v>22</v>
      </c>
      <c r="AA4" s="17">
        <f t="shared" si="8"/>
        <v>22</v>
      </c>
      <c r="AB4" s="24">
        <f t="shared" si="9"/>
        <v>242</v>
      </c>
    </row>
    <row r="5" spans="1:28" ht="15" customHeight="1" x14ac:dyDescent="0.25">
      <c r="A5" s="28">
        <v>291</v>
      </c>
      <c r="B5" s="28">
        <v>220</v>
      </c>
      <c r="C5" s="25">
        <v>0</v>
      </c>
      <c r="D5" s="25">
        <v>265.5</v>
      </c>
      <c r="E5" s="25">
        <v>211.05</v>
      </c>
      <c r="F5" s="25">
        <f t="shared" si="0"/>
        <v>23.133333333333333</v>
      </c>
      <c r="G5" s="25">
        <v>0</v>
      </c>
      <c r="H5" s="25">
        <f t="shared" si="1"/>
        <v>23.80952380952381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1.04</v>
      </c>
      <c r="P5" s="6" t="s">
        <v>45</v>
      </c>
      <c r="Q5" s="7">
        <f>LARGE(B:B,2)</f>
        <v>1430</v>
      </c>
      <c r="T5" s="20">
        <v>0</v>
      </c>
      <c r="U5" s="31">
        <f t="shared" si="3"/>
        <v>-220</v>
      </c>
      <c r="V5" s="27">
        <f t="shared" si="4"/>
        <v>-220</v>
      </c>
      <c r="W5" s="27"/>
      <c r="X5" s="27">
        <f t="shared" si="5"/>
        <v>241.8338229122954</v>
      </c>
      <c r="Y5" s="27">
        <f t="shared" si="6"/>
        <v>21.833822912295403</v>
      </c>
      <c r="Z5" s="27">
        <f t="shared" si="7"/>
        <v>22</v>
      </c>
      <c r="AA5" s="17">
        <f t="shared" si="8"/>
        <v>22</v>
      </c>
      <c r="AB5" s="24">
        <f t="shared" si="9"/>
        <v>242</v>
      </c>
    </row>
    <row r="6" spans="1:28" ht="15" customHeight="1" x14ac:dyDescent="0.25">
      <c r="A6" s="28">
        <v>315</v>
      </c>
      <c r="B6" s="28">
        <v>340</v>
      </c>
      <c r="C6" s="25">
        <v>0</v>
      </c>
      <c r="D6" s="25">
        <v>265.5</v>
      </c>
      <c r="E6" s="25">
        <v>211.32</v>
      </c>
      <c r="F6" s="25">
        <f t="shared" si="0"/>
        <v>23.125</v>
      </c>
      <c r="G6" s="25">
        <v>0</v>
      </c>
      <c r="H6" s="25">
        <f t="shared" si="1"/>
        <v>22.884615384615383</v>
      </c>
      <c r="I6" s="25">
        <v>0</v>
      </c>
      <c r="J6" s="29">
        <f t="shared" si="10"/>
        <v>0</v>
      </c>
      <c r="K6" s="29">
        <f t="shared" si="11"/>
        <v>1</v>
      </c>
      <c r="L6" s="29"/>
      <c r="M6" s="29">
        <f t="shared" ca="1" si="2"/>
        <v>1</v>
      </c>
      <c r="N6" s="9" t="s">
        <v>46</v>
      </c>
      <c r="O6" s="33">
        <v>2.06</v>
      </c>
      <c r="P6" s="6" t="s">
        <v>47</v>
      </c>
      <c r="Q6" s="7">
        <f>LARGE(B:B,3)</f>
        <v>1430</v>
      </c>
      <c r="T6" s="20">
        <v>0</v>
      </c>
      <c r="U6" s="31">
        <f t="shared" si="3"/>
        <v>-340</v>
      </c>
      <c r="V6" s="27">
        <f t="shared" si="4"/>
        <v>-340</v>
      </c>
      <c r="W6" s="27"/>
      <c r="X6" s="27">
        <f t="shared" si="5"/>
        <v>373.74318086445658</v>
      </c>
      <c r="Y6" s="27">
        <f t="shared" si="6"/>
        <v>33.743180864456576</v>
      </c>
      <c r="Z6" s="27">
        <f t="shared" si="7"/>
        <v>34</v>
      </c>
      <c r="AA6" s="17">
        <f t="shared" si="8"/>
        <v>34</v>
      </c>
      <c r="AB6" s="24">
        <f t="shared" si="9"/>
        <v>374</v>
      </c>
    </row>
    <row r="7" spans="1:28" ht="15" customHeight="1" x14ac:dyDescent="0.25">
      <c r="A7" s="28">
        <v>339</v>
      </c>
      <c r="B7" s="28">
        <v>340</v>
      </c>
      <c r="C7" s="25">
        <v>0</v>
      </c>
      <c r="D7" s="25">
        <v>265.5</v>
      </c>
      <c r="E7" s="25">
        <v>211.32</v>
      </c>
      <c r="F7" s="25">
        <f t="shared" si="0"/>
        <v>23.116504854368934</v>
      </c>
      <c r="G7" s="25">
        <v>0</v>
      </c>
      <c r="H7" s="25">
        <f t="shared" si="1"/>
        <v>23.106796116504853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1</v>
      </c>
      <c r="N7" s="9" t="s">
        <v>48</v>
      </c>
      <c r="O7" s="33">
        <v>2.42</v>
      </c>
      <c r="P7" s="7"/>
      <c r="Q7" s="7"/>
      <c r="T7" s="20">
        <v>0</v>
      </c>
      <c r="U7" s="31">
        <f t="shared" si="3"/>
        <v>-340</v>
      </c>
      <c r="V7" s="27">
        <f t="shared" si="4"/>
        <v>-340</v>
      </c>
      <c r="W7" s="27"/>
      <c r="X7" s="27">
        <f t="shared" si="5"/>
        <v>373.74318086445658</v>
      </c>
      <c r="Y7" s="27">
        <f t="shared" si="6"/>
        <v>33.743180864456576</v>
      </c>
      <c r="Z7" s="27">
        <f t="shared" si="7"/>
        <v>34</v>
      </c>
      <c r="AA7" s="17">
        <f t="shared" si="8"/>
        <v>34</v>
      </c>
      <c r="AB7" s="24">
        <f t="shared" si="9"/>
        <v>374</v>
      </c>
    </row>
    <row r="8" spans="1:28" ht="15" customHeight="1" x14ac:dyDescent="0.25">
      <c r="A8" s="28">
        <v>364</v>
      </c>
      <c r="B8" s="28">
        <v>340</v>
      </c>
      <c r="C8" s="25">
        <v>0</v>
      </c>
      <c r="D8" s="25">
        <v>265.5</v>
      </c>
      <c r="E8" s="25">
        <v>211.32</v>
      </c>
      <c r="F8" s="25">
        <f t="shared" si="0"/>
        <v>23.098039215686274</v>
      </c>
      <c r="G8" s="25">
        <v>0</v>
      </c>
      <c r="H8" s="25">
        <f t="shared" si="1"/>
        <v>23.333333333333332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0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-340</v>
      </c>
      <c r="V8" s="27">
        <f t="shared" si="4"/>
        <v>-340</v>
      </c>
      <c r="W8" s="27"/>
      <c r="X8" s="27">
        <f t="shared" si="5"/>
        <v>373.74318086445658</v>
      </c>
      <c r="Y8" s="27">
        <f t="shared" si="6"/>
        <v>33.743180864456576</v>
      </c>
      <c r="Z8" s="27">
        <f t="shared" si="7"/>
        <v>34</v>
      </c>
      <c r="AA8" s="17">
        <f t="shared" si="8"/>
        <v>34</v>
      </c>
      <c r="AB8" s="24">
        <f t="shared" si="9"/>
        <v>374</v>
      </c>
    </row>
    <row r="9" spans="1:28" ht="15" customHeight="1" x14ac:dyDescent="0.25">
      <c r="A9" s="28">
        <v>357</v>
      </c>
      <c r="B9" s="28">
        <v>340</v>
      </c>
      <c r="C9" s="25">
        <v>0</v>
      </c>
      <c r="D9" s="25">
        <v>265.51</v>
      </c>
      <c r="E9" s="25">
        <v>211.32</v>
      </c>
      <c r="F9" s="25">
        <f t="shared" si="0"/>
        <v>23.396039603960396</v>
      </c>
      <c r="G9" s="25">
        <v>0</v>
      </c>
      <c r="H9" s="25">
        <f t="shared" si="1"/>
        <v>23.564356435643564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-340</v>
      </c>
      <c r="V9" s="27">
        <f t="shared" si="4"/>
        <v>-340</v>
      </c>
      <c r="W9" s="27"/>
      <c r="X9" s="27">
        <f t="shared" si="5"/>
        <v>373.74318086445658</v>
      </c>
      <c r="Y9" s="27">
        <f t="shared" si="6"/>
        <v>33.743180864456576</v>
      </c>
      <c r="Z9" s="27">
        <f t="shared" si="7"/>
        <v>34</v>
      </c>
      <c r="AA9" s="17">
        <f t="shared" si="8"/>
        <v>34</v>
      </c>
      <c r="AB9" s="24">
        <f t="shared" si="9"/>
        <v>374</v>
      </c>
    </row>
    <row r="10" spans="1:28" ht="15" customHeight="1" x14ac:dyDescent="0.25">
      <c r="A10" s="28">
        <v>350</v>
      </c>
      <c r="B10" s="28">
        <v>460</v>
      </c>
      <c r="C10" s="25">
        <v>0</v>
      </c>
      <c r="D10" s="25">
        <v>265.49</v>
      </c>
      <c r="E10" s="25">
        <v>211.55</v>
      </c>
      <c r="F10" s="25">
        <f t="shared" si="0"/>
        <v>23.7</v>
      </c>
      <c r="G10" s="25">
        <v>0</v>
      </c>
      <c r="H10" s="25">
        <f t="shared" si="1"/>
        <v>22.6</v>
      </c>
      <c r="I10" s="25">
        <v>0</v>
      </c>
      <c r="J10" s="29">
        <f t="shared" si="10"/>
        <v>0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-460</v>
      </c>
      <c r="V10" s="27">
        <f t="shared" si="4"/>
        <v>-460</v>
      </c>
      <c r="W10" s="27"/>
      <c r="X10" s="27">
        <f t="shared" si="5"/>
        <v>505.65253881661766</v>
      </c>
      <c r="Y10" s="27">
        <f t="shared" si="6"/>
        <v>45.652538816617664</v>
      </c>
      <c r="Z10" s="27">
        <f t="shared" si="7"/>
        <v>46</v>
      </c>
      <c r="AA10" s="17">
        <f t="shared" si="8"/>
        <v>46</v>
      </c>
      <c r="AB10" s="24">
        <f t="shared" si="9"/>
        <v>506</v>
      </c>
    </row>
    <row r="11" spans="1:28" ht="15" customHeight="1" x14ac:dyDescent="0.25">
      <c r="A11" s="28">
        <v>344</v>
      </c>
      <c r="B11" s="28">
        <v>460</v>
      </c>
      <c r="C11" s="25">
        <v>0</v>
      </c>
      <c r="D11" s="25">
        <v>265.47000000000003</v>
      </c>
      <c r="E11" s="25">
        <v>211.55</v>
      </c>
      <c r="F11" s="25">
        <f t="shared" si="0"/>
        <v>24</v>
      </c>
      <c r="G11" s="25">
        <v>0</v>
      </c>
      <c r="H11" s="25">
        <f t="shared" si="1"/>
        <v>22.828282828282827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0</v>
      </c>
      <c r="N11" s="9" t="s">
        <v>52</v>
      </c>
      <c r="O11" s="34">
        <v>280</v>
      </c>
      <c r="P11" s="14" t="s">
        <v>53</v>
      </c>
      <c r="Q11" s="7">
        <f>MIN(D:D)</f>
        <v>265.23</v>
      </c>
      <c r="T11" s="20">
        <v>0</v>
      </c>
      <c r="U11" s="31">
        <f t="shared" si="3"/>
        <v>-460</v>
      </c>
      <c r="V11" s="27">
        <f t="shared" si="4"/>
        <v>-460</v>
      </c>
      <c r="W11" s="27"/>
      <c r="X11" s="27">
        <f t="shared" si="5"/>
        <v>505.65253881661766</v>
      </c>
      <c r="Y11" s="27">
        <f t="shared" si="6"/>
        <v>45.652538816617664</v>
      </c>
      <c r="Z11" s="27">
        <f t="shared" si="7"/>
        <v>46</v>
      </c>
      <c r="AA11" s="17">
        <f t="shared" si="8"/>
        <v>46</v>
      </c>
      <c r="AB11" s="24">
        <f t="shared" si="9"/>
        <v>506</v>
      </c>
    </row>
    <row r="12" spans="1:28" ht="15" customHeight="1" x14ac:dyDescent="0.25">
      <c r="A12" s="28">
        <v>519</v>
      </c>
      <c r="B12" s="28">
        <v>460</v>
      </c>
      <c r="C12" s="25">
        <v>2.31</v>
      </c>
      <c r="D12" s="25">
        <v>265.48</v>
      </c>
      <c r="E12" s="25">
        <v>211.55</v>
      </c>
      <c r="F12" s="25">
        <f t="shared" si="0"/>
        <v>22.459183673469386</v>
      </c>
      <c r="G12" s="25">
        <v>0</v>
      </c>
      <c r="H12" s="25">
        <f t="shared" si="1"/>
        <v>23.061224489795919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1</v>
      </c>
      <c r="N12" s="9" t="s">
        <v>54</v>
      </c>
      <c r="O12" s="34">
        <v>275</v>
      </c>
      <c r="P12" s="15" t="s">
        <v>55</v>
      </c>
      <c r="Q12" s="35">
        <f>D2</f>
        <v>265.47000000000003</v>
      </c>
      <c r="T12" s="20">
        <v>0</v>
      </c>
      <c r="U12" s="31">
        <f t="shared" si="3"/>
        <v>-460</v>
      </c>
      <c r="V12" s="27">
        <f t="shared" si="4"/>
        <v>-460</v>
      </c>
      <c r="W12" s="27"/>
      <c r="X12" s="27">
        <f t="shared" si="5"/>
        <v>505.65253881661766</v>
      </c>
      <c r="Y12" s="27">
        <f t="shared" si="6"/>
        <v>45.652538816617664</v>
      </c>
      <c r="Z12" s="27">
        <f t="shared" si="7"/>
        <v>46</v>
      </c>
      <c r="AA12" s="17">
        <f t="shared" si="8"/>
        <v>46</v>
      </c>
      <c r="AB12" s="24">
        <f t="shared" si="9"/>
        <v>506</v>
      </c>
    </row>
    <row r="13" spans="1:28" ht="15" customHeight="1" x14ac:dyDescent="0.25">
      <c r="A13" s="28">
        <v>694</v>
      </c>
      <c r="B13" s="28">
        <v>460</v>
      </c>
      <c r="C13" s="25">
        <v>3.09</v>
      </c>
      <c r="D13" s="25">
        <v>265.52</v>
      </c>
      <c r="E13" s="25">
        <v>211.55</v>
      </c>
      <c r="F13" s="25">
        <f t="shared" si="0"/>
        <v>20.88659793814433</v>
      </c>
      <c r="G13" s="25">
        <v>0</v>
      </c>
      <c r="H13" s="25">
        <f t="shared" si="1"/>
        <v>23.298969072164947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1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-460</v>
      </c>
      <c r="V13" s="27">
        <f t="shared" si="4"/>
        <v>-460</v>
      </c>
      <c r="W13" s="27"/>
      <c r="X13" s="27">
        <f t="shared" si="5"/>
        <v>505.65253881661766</v>
      </c>
      <c r="Y13" s="27">
        <f t="shared" si="6"/>
        <v>45.652538816617664</v>
      </c>
      <c r="Z13" s="27">
        <f t="shared" si="7"/>
        <v>46</v>
      </c>
      <c r="AA13" s="17">
        <f t="shared" si="8"/>
        <v>46</v>
      </c>
      <c r="AB13" s="24">
        <f t="shared" si="9"/>
        <v>506</v>
      </c>
    </row>
    <row r="14" spans="1:28" ht="15" customHeight="1" x14ac:dyDescent="0.25">
      <c r="A14" s="28">
        <v>870</v>
      </c>
      <c r="B14" s="28">
        <v>580</v>
      </c>
      <c r="C14" s="25">
        <v>3.87</v>
      </c>
      <c r="D14" s="25">
        <v>265.56</v>
      </c>
      <c r="E14" s="25">
        <v>211.71</v>
      </c>
      <c r="F14" s="25">
        <f t="shared" si="0"/>
        <v>19.270833333333332</v>
      </c>
      <c r="G14" s="25">
        <v>0</v>
      </c>
      <c r="H14" s="25">
        <f t="shared" si="1"/>
        <v>22.291666666666668</v>
      </c>
      <c r="I14" s="25">
        <v>0</v>
      </c>
      <c r="J14" s="29">
        <f t="shared" si="10"/>
        <v>0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1430</v>
      </c>
      <c r="T14" s="20">
        <v>0</v>
      </c>
      <c r="U14" s="31">
        <f t="shared" si="3"/>
        <v>-580</v>
      </c>
      <c r="V14" s="27">
        <f t="shared" si="4"/>
        <v>-580</v>
      </c>
      <c r="W14" s="27"/>
      <c r="X14" s="27">
        <f t="shared" si="5"/>
        <v>637.56189676877887</v>
      </c>
      <c r="Y14" s="27">
        <f t="shared" si="6"/>
        <v>57.561896768778865</v>
      </c>
      <c r="Z14" s="27">
        <f t="shared" si="7"/>
        <v>58</v>
      </c>
      <c r="AA14" s="17">
        <f t="shared" si="8"/>
        <v>58</v>
      </c>
      <c r="AB14" s="24">
        <f t="shared" si="9"/>
        <v>638</v>
      </c>
    </row>
    <row r="15" spans="1:28" ht="15" customHeight="1" x14ac:dyDescent="0.25">
      <c r="A15" s="28">
        <v>1212</v>
      </c>
      <c r="B15" s="28">
        <v>580</v>
      </c>
      <c r="C15" s="25">
        <v>5.39</v>
      </c>
      <c r="D15" s="25">
        <v>265.66000000000003</v>
      </c>
      <c r="E15" s="25">
        <v>211.71</v>
      </c>
      <c r="F15" s="25">
        <f t="shared" si="0"/>
        <v>15.873684210526315</v>
      </c>
      <c r="G15" s="25">
        <v>0</v>
      </c>
      <c r="H15" s="25">
        <f t="shared" si="1"/>
        <v>22.526315789473685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157</v>
      </c>
      <c r="P15" s="14" t="s">
        <v>61</v>
      </c>
      <c r="Q15" s="7">
        <f>MAX(D:D)</f>
        <v>268.54000000000002</v>
      </c>
      <c r="R15" s="20">
        <f ca="1">TREND(OFFSET('Z-V'!B1,MATCH(Q15,'Z-V'!A:A,1)-1,,2,1),OFFSET('Z-V'!A1,MATCH(Q15,'Z-V'!A:A,1)-1,,2,1),Q15)</f>
        <v>48112</v>
      </c>
      <c r="T15" s="20">
        <v>0</v>
      </c>
      <c r="U15" s="31">
        <f t="shared" si="3"/>
        <v>-580</v>
      </c>
      <c r="V15" s="27">
        <f t="shared" si="4"/>
        <v>-580</v>
      </c>
      <c r="W15" s="27"/>
      <c r="X15" s="27">
        <f t="shared" si="5"/>
        <v>637.56189676877887</v>
      </c>
      <c r="Y15" s="27">
        <f t="shared" si="6"/>
        <v>57.561896768778865</v>
      </c>
      <c r="Z15" s="27">
        <f t="shared" si="7"/>
        <v>58</v>
      </c>
      <c r="AA15" s="17">
        <f t="shared" si="8"/>
        <v>58</v>
      </c>
      <c r="AB15" s="24">
        <f t="shared" si="9"/>
        <v>638</v>
      </c>
    </row>
    <row r="16" spans="1:28" ht="15" customHeight="1" x14ac:dyDescent="0.25">
      <c r="A16" s="28">
        <v>1554</v>
      </c>
      <c r="B16" s="28">
        <v>580</v>
      </c>
      <c r="C16" s="25">
        <v>6.91</v>
      </c>
      <c r="D16" s="25">
        <v>265.81</v>
      </c>
      <c r="E16" s="25">
        <v>211.71</v>
      </c>
      <c r="F16" s="25">
        <f t="shared" si="0"/>
        <v>12.404255319148936</v>
      </c>
      <c r="G16" s="25">
        <v>0</v>
      </c>
      <c r="H16" s="25">
        <f t="shared" si="1"/>
        <v>22.76595744680851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12.09</v>
      </c>
      <c r="P16" s="14" t="s">
        <v>63</v>
      </c>
      <c r="Q16" s="35">
        <f>D2</f>
        <v>265.47000000000003</v>
      </c>
      <c r="R16" s="20">
        <f ca="1">TREND(OFFSET('Z-V'!B1,MATCH(Q16,'Z-V'!A:A,1)-1,,2,1),OFFSET('Z-V'!A1,MATCH(Q16,'Z-V'!A:A,1)-1,,2,1),Q16)</f>
        <v>40381.000000000116</v>
      </c>
      <c r="T16" s="20">
        <v>0</v>
      </c>
      <c r="U16" s="31">
        <f t="shared" si="3"/>
        <v>-580</v>
      </c>
      <c r="V16" s="27">
        <f t="shared" si="4"/>
        <v>-580</v>
      </c>
      <c r="W16" s="27"/>
      <c r="X16" s="27">
        <f t="shared" si="5"/>
        <v>637.56189676877887</v>
      </c>
      <c r="Y16" s="27">
        <f t="shared" si="6"/>
        <v>57.561896768778865</v>
      </c>
      <c r="Z16" s="27">
        <f t="shared" si="7"/>
        <v>58</v>
      </c>
      <c r="AA16" s="17">
        <f t="shared" si="8"/>
        <v>58</v>
      </c>
      <c r="AB16" s="24">
        <f t="shared" si="9"/>
        <v>638</v>
      </c>
    </row>
    <row r="17" spans="1:28" ht="15" customHeight="1" x14ac:dyDescent="0.25">
      <c r="A17" s="28">
        <v>1896</v>
      </c>
      <c r="B17" s="28">
        <v>580</v>
      </c>
      <c r="C17" s="25">
        <v>8.43</v>
      </c>
      <c r="D17" s="25">
        <v>266.02</v>
      </c>
      <c r="E17" s="25">
        <v>211.71</v>
      </c>
      <c r="F17" s="25">
        <f t="shared" si="0"/>
        <v>8.8602150537634401</v>
      </c>
      <c r="G17" s="25">
        <v>0</v>
      </c>
      <c r="H17" s="25">
        <f t="shared" si="1"/>
        <v>23.010752688172044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266.45</v>
      </c>
      <c r="T17" s="20">
        <v>0</v>
      </c>
      <c r="U17" s="31">
        <f t="shared" si="3"/>
        <v>-580</v>
      </c>
      <c r="V17" s="27">
        <f t="shared" si="4"/>
        <v>-580</v>
      </c>
      <c r="W17" s="27"/>
      <c r="X17" s="27">
        <f t="shared" si="5"/>
        <v>637.56189676877887</v>
      </c>
      <c r="Y17" s="27">
        <f t="shared" si="6"/>
        <v>57.561896768778865</v>
      </c>
      <c r="Z17" s="27">
        <f t="shared" si="7"/>
        <v>58</v>
      </c>
      <c r="AA17" s="17">
        <f t="shared" si="8"/>
        <v>58</v>
      </c>
      <c r="AB17" s="24">
        <f t="shared" si="9"/>
        <v>638</v>
      </c>
    </row>
    <row r="18" spans="1:28" ht="15" customHeight="1" x14ac:dyDescent="0.2">
      <c r="A18" s="40">
        <v>1896</v>
      </c>
      <c r="B18" s="28">
        <v>710</v>
      </c>
      <c r="C18" s="25">
        <v>8.43</v>
      </c>
      <c r="D18" s="25">
        <v>266.2</v>
      </c>
      <c r="E18" s="25">
        <v>211.88</v>
      </c>
      <c r="F18" s="25">
        <f t="shared" si="0"/>
        <v>8.9565217391304355</v>
      </c>
      <c r="G18" s="25">
        <v>0</v>
      </c>
      <c r="H18" s="25">
        <f t="shared" si="1"/>
        <v>21.847826086956523</v>
      </c>
      <c r="I18" s="25">
        <v>0</v>
      </c>
      <c r="J18" s="29">
        <f t="shared" si="10"/>
        <v>0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1430</v>
      </c>
      <c r="R18" s="20"/>
      <c r="S18" s="20"/>
      <c r="T18" s="20">
        <v>0</v>
      </c>
      <c r="U18" s="31">
        <f t="shared" si="3"/>
        <v>-710</v>
      </c>
      <c r="V18" s="27">
        <f t="shared" si="4"/>
        <v>-710</v>
      </c>
      <c r="W18" s="27"/>
      <c r="X18" s="27">
        <f t="shared" si="5"/>
        <v>780.4637012169535</v>
      </c>
      <c r="Y18" s="27">
        <f t="shared" si="6"/>
        <v>70.463701216953496</v>
      </c>
      <c r="Z18" s="27">
        <f t="shared" si="7"/>
        <v>70</v>
      </c>
      <c r="AA18" s="17">
        <f t="shared" si="8"/>
        <v>70</v>
      </c>
      <c r="AB18" s="24">
        <f t="shared" si="9"/>
        <v>780</v>
      </c>
    </row>
    <row r="19" spans="1:28" ht="15" customHeight="1" x14ac:dyDescent="0.25">
      <c r="A19" s="28">
        <v>1896</v>
      </c>
      <c r="B19" s="28">
        <v>710</v>
      </c>
      <c r="C19" s="25">
        <v>8.43</v>
      </c>
      <c r="D19" s="25">
        <v>266.38</v>
      </c>
      <c r="E19" s="25">
        <v>211.88</v>
      </c>
      <c r="F19" s="25">
        <f t="shared" si="0"/>
        <v>9.0549450549450547</v>
      </c>
      <c r="G19" s="25">
        <v>0</v>
      </c>
      <c r="H19" s="25">
        <f t="shared" si="1"/>
        <v>22.087912087912088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0.82509989976612097</v>
      </c>
      <c r="R19" s="37">
        <f>MAX(AB:AB)</f>
        <v>1572</v>
      </c>
      <c r="S19" s="37">
        <f>'Z-V'!P8-R19</f>
        <v>7407</v>
      </c>
      <c r="T19" s="20">
        <v>0</v>
      </c>
      <c r="U19" s="31">
        <f t="shared" si="3"/>
        <v>-710</v>
      </c>
      <c r="V19" s="27">
        <f t="shared" si="4"/>
        <v>-710</v>
      </c>
      <c r="W19" s="27"/>
      <c r="X19" s="27">
        <f t="shared" si="5"/>
        <v>780.4637012169535</v>
      </c>
      <c r="Y19" s="27">
        <f t="shared" si="6"/>
        <v>70.463701216953496</v>
      </c>
      <c r="Z19" s="27">
        <f t="shared" si="7"/>
        <v>70</v>
      </c>
      <c r="AA19" s="17">
        <f t="shared" si="8"/>
        <v>70</v>
      </c>
      <c r="AB19" s="24">
        <f t="shared" si="9"/>
        <v>780</v>
      </c>
    </row>
    <row r="20" spans="1:28" ht="15" customHeight="1" x14ac:dyDescent="0.25">
      <c r="A20" s="28">
        <v>1896</v>
      </c>
      <c r="B20" s="28">
        <v>710</v>
      </c>
      <c r="C20" s="25">
        <v>8.43</v>
      </c>
      <c r="D20" s="25">
        <v>266.55</v>
      </c>
      <c r="E20" s="25">
        <v>211.88</v>
      </c>
      <c r="F20" s="25">
        <f t="shared" si="0"/>
        <v>9.155555555555555</v>
      </c>
      <c r="G20" s="25">
        <v>0</v>
      </c>
      <c r="H20" s="25">
        <f t="shared" si="1"/>
        <v>22.333333333333332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1</v>
      </c>
      <c r="P20" s="14" t="s">
        <v>1</v>
      </c>
      <c r="Q20" s="7">
        <f ca="1">('Z-V'!R16-'Z-V'!R17)*(S20-'Z-V'!R13)/('Z-V'!R9-'Z-V'!R13)+'Z-V'!R17</f>
        <v>0.85558584517576874</v>
      </c>
      <c r="R20" s="20">
        <f ca="1">R15-R16</f>
        <v>7730.9999999998836</v>
      </c>
      <c r="S20" s="20">
        <f ca="1">'Z-V'!P9-R20</f>
        <v>45749.000000000116</v>
      </c>
      <c r="T20" s="20">
        <v>0</v>
      </c>
      <c r="U20" s="31">
        <f t="shared" si="3"/>
        <v>-710</v>
      </c>
      <c r="V20" s="27">
        <f t="shared" si="4"/>
        <v>-710</v>
      </c>
      <c r="W20" s="27"/>
      <c r="X20" s="27">
        <f t="shared" si="5"/>
        <v>780.4637012169535</v>
      </c>
      <c r="Y20" s="27">
        <f t="shared" si="6"/>
        <v>70.463701216953496</v>
      </c>
      <c r="Z20" s="27">
        <f t="shared" si="7"/>
        <v>70</v>
      </c>
      <c r="AA20" s="17">
        <f t="shared" si="8"/>
        <v>70</v>
      </c>
      <c r="AB20" s="24">
        <f t="shared" si="9"/>
        <v>780</v>
      </c>
    </row>
    <row r="21" spans="1:28" ht="15" customHeight="1" x14ac:dyDescent="0.25">
      <c r="A21" s="28">
        <v>1800</v>
      </c>
      <c r="B21" s="28">
        <v>710</v>
      </c>
      <c r="C21" s="25">
        <v>8</v>
      </c>
      <c r="D21" s="25">
        <v>266.72000000000003</v>
      </c>
      <c r="E21" s="25">
        <v>211.88</v>
      </c>
      <c r="F21" s="25">
        <f t="shared" si="0"/>
        <v>10.337078651685394</v>
      </c>
      <c r="G21" s="25">
        <v>0</v>
      </c>
      <c r="H21" s="25">
        <f t="shared" si="1"/>
        <v>22.584269662921347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1</v>
      </c>
      <c r="P21" s="14" t="s">
        <v>2</v>
      </c>
      <c r="Q21" s="7">
        <f>('Z-V'!R16-'Z-V'!R17)*(S21-'Z-V'!R14)/('Z-V'!R10-'Z-V'!R14)+'Z-V'!R17</f>
        <v>0.95527546825034437</v>
      </c>
      <c r="R21" s="20">
        <f>ABS(Q12-Q17)</f>
        <v>0.97999999999996135</v>
      </c>
      <c r="S21" s="20">
        <f>'Z-V'!P10-R21</f>
        <v>20.910000000000039</v>
      </c>
      <c r="T21" s="20">
        <v>0</v>
      </c>
      <c r="U21" s="31">
        <f t="shared" si="3"/>
        <v>-710</v>
      </c>
      <c r="V21" s="27">
        <f t="shared" si="4"/>
        <v>-710</v>
      </c>
      <c r="W21" s="27"/>
      <c r="X21" s="27">
        <f t="shared" si="5"/>
        <v>780.4637012169535</v>
      </c>
      <c r="Y21" s="27">
        <f t="shared" si="6"/>
        <v>70.463701216953496</v>
      </c>
      <c r="Z21" s="27">
        <f t="shared" si="7"/>
        <v>70</v>
      </c>
      <c r="AA21" s="17">
        <f t="shared" si="8"/>
        <v>70</v>
      </c>
      <c r="AB21" s="24">
        <f t="shared" si="9"/>
        <v>780</v>
      </c>
    </row>
    <row r="22" spans="1:28" ht="15" customHeight="1" x14ac:dyDescent="0.25">
      <c r="A22" s="28">
        <v>1704</v>
      </c>
      <c r="B22" s="28">
        <v>830</v>
      </c>
      <c r="C22" s="25">
        <v>7.57</v>
      </c>
      <c r="D22" s="25">
        <v>266.85000000000002</v>
      </c>
      <c r="E22" s="25">
        <v>212.03</v>
      </c>
      <c r="F22" s="25">
        <f t="shared" si="0"/>
        <v>11.545454545454545</v>
      </c>
      <c r="G22" s="25">
        <v>0</v>
      </c>
      <c r="H22" s="25">
        <f t="shared" si="1"/>
        <v>21.477272727272727</v>
      </c>
      <c r="I22" s="25">
        <v>0</v>
      </c>
      <c r="J22" s="29">
        <f t="shared" si="10"/>
        <v>0</v>
      </c>
      <c r="K22" s="29">
        <f t="shared" si="11"/>
        <v>1</v>
      </c>
      <c r="L22" s="29">
        <f t="shared" si="12"/>
        <v>1</v>
      </c>
      <c r="M22" s="29">
        <f t="shared" ca="1" si="2"/>
        <v>0</v>
      </c>
      <c r="N22" s="13"/>
      <c r="O22" s="13"/>
      <c r="P22" s="16" t="s">
        <v>71</v>
      </c>
      <c r="Q22" s="13">
        <f ca="1">ROUND(('Z-V'!R21*Q19+'Z-V'!R22*Q20+'Z-V'!R23*Q21)/'Z-V'!R19,4)</f>
        <v>0.88619999999999999</v>
      </c>
      <c r="R22" s="20"/>
      <c r="S22" s="20"/>
      <c r="T22" s="20">
        <v>0</v>
      </c>
      <c r="U22" s="31">
        <f t="shared" si="3"/>
        <v>-830</v>
      </c>
      <c r="V22" s="27">
        <f t="shared" si="4"/>
        <v>-830</v>
      </c>
      <c r="W22" s="27"/>
      <c r="X22" s="27">
        <f t="shared" si="5"/>
        <v>912.37305916911464</v>
      </c>
      <c r="Y22" s="27">
        <f t="shared" si="6"/>
        <v>82.37305916911464</v>
      </c>
      <c r="Z22" s="27">
        <f t="shared" si="7"/>
        <v>82</v>
      </c>
      <c r="AA22" s="17">
        <f t="shared" si="8"/>
        <v>82</v>
      </c>
      <c r="AB22" s="24">
        <f t="shared" si="9"/>
        <v>912</v>
      </c>
    </row>
    <row r="23" spans="1:28" ht="15" customHeight="1" x14ac:dyDescent="0.25">
      <c r="A23" s="28">
        <v>1610</v>
      </c>
      <c r="B23" s="28">
        <v>830</v>
      </c>
      <c r="C23" s="25">
        <v>7.15</v>
      </c>
      <c r="D23" s="25">
        <v>266.95999999999998</v>
      </c>
      <c r="E23" s="25">
        <v>212.03</v>
      </c>
      <c r="F23" s="25">
        <f t="shared" si="0"/>
        <v>12.758620689655173</v>
      </c>
      <c r="G23" s="25">
        <v>0</v>
      </c>
      <c r="H23" s="25">
        <f t="shared" si="1"/>
        <v>21.724137931034484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0</v>
      </c>
      <c r="N23" s="9"/>
      <c r="O23" s="9"/>
      <c r="P23" s="7"/>
      <c r="Q23" s="7"/>
      <c r="T23" s="20">
        <v>0</v>
      </c>
      <c r="U23" s="31">
        <f t="shared" si="3"/>
        <v>-830</v>
      </c>
      <c r="V23" s="27">
        <f t="shared" si="4"/>
        <v>-830</v>
      </c>
      <c r="W23" s="27"/>
      <c r="X23" s="27">
        <f t="shared" si="5"/>
        <v>912.37305916911464</v>
      </c>
      <c r="Y23" s="27">
        <f t="shared" si="6"/>
        <v>82.37305916911464</v>
      </c>
      <c r="Z23" s="27">
        <f t="shared" si="7"/>
        <v>82</v>
      </c>
      <c r="AA23" s="17">
        <f t="shared" si="8"/>
        <v>82</v>
      </c>
      <c r="AB23" s="24">
        <f t="shared" si="9"/>
        <v>912</v>
      </c>
    </row>
    <row r="24" spans="1:28" ht="15" customHeight="1" x14ac:dyDescent="0.25">
      <c r="A24" s="28">
        <v>1542</v>
      </c>
      <c r="B24" s="28">
        <v>830</v>
      </c>
      <c r="C24" s="25">
        <v>6.85</v>
      </c>
      <c r="D24" s="25">
        <v>267.07</v>
      </c>
      <c r="E24" s="25">
        <v>212.03</v>
      </c>
      <c r="F24" s="25">
        <f t="shared" si="0"/>
        <v>13.697674418604651</v>
      </c>
      <c r="G24" s="25">
        <v>0</v>
      </c>
      <c r="H24" s="25">
        <f t="shared" si="1"/>
        <v>21.976744186046513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1</v>
      </c>
      <c r="N24" s="9"/>
      <c r="O24" s="9"/>
      <c r="P24" s="7"/>
      <c r="Q24" s="7"/>
      <c r="T24" s="20">
        <v>0</v>
      </c>
      <c r="U24" s="31">
        <f t="shared" si="3"/>
        <v>-830</v>
      </c>
      <c r="V24" s="27">
        <f t="shared" si="4"/>
        <v>-830</v>
      </c>
      <c r="W24" s="27"/>
      <c r="X24" s="27">
        <f t="shared" si="5"/>
        <v>912.37305916911464</v>
      </c>
      <c r="Y24" s="27">
        <f t="shared" si="6"/>
        <v>82.37305916911464</v>
      </c>
      <c r="Z24" s="27">
        <f t="shared" si="7"/>
        <v>82</v>
      </c>
      <c r="AA24" s="17">
        <f t="shared" si="8"/>
        <v>82</v>
      </c>
      <c r="AB24" s="24">
        <f t="shared" si="9"/>
        <v>912</v>
      </c>
    </row>
    <row r="25" spans="1:28" ht="15" customHeight="1" x14ac:dyDescent="0.25">
      <c r="A25" s="28">
        <v>1474</v>
      </c>
      <c r="B25" s="28">
        <v>830</v>
      </c>
      <c r="C25" s="25">
        <v>6.55</v>
      </c>
      <c r="D25" s="25">
        <v>267.16000000000003</v>
      </c>
      <c r="E25" s="25">
        <v>212.03</v>
      </c>
      <c r="F25" s="25">
        <f t="shared" si="0"/>
        <v>14.658823529411764</v>
      </c>
      <c r="G25" s="25">
        <v>0</v>
      </c>
      <c r="H25" s="25">
        <f t="shared" si="1"/>
        <v>22.235294117647058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-830</v>
      </c>
      <c r="V25" s="27">
        <f t="shared" si="4"/>
        <v>-830</v>
      </c>
      <c r="W25" s="27"/>
      <c r="X25" s="27">
        <f t="shared" si="5"/>
        <v>912.37305916911464</v>
      </c>
      <c r="Y25" s="27">
        <f t="shared" si="6"/>
        <v>82.37305916911464</v>
      </c>
      <c r="Z25" s="27">
        <f t="shared" si="7"/>
        <v>82</v>
      </c>
      <c r="AA25" s="17">
        <f t="shared" si="8"/>
        <v>82</v>
      </c>
      <c r="AB25" s="24">
        <f t="shared" si="9"/>
        <v>912</v>
      </c>
    </row>
    <row r="26" spans="1:28" ht="15" customHeight="1" x14ac:dyDescent="0.25">
      <c r="A26" s="28">
        <v>1407</v>
      </c>
      <c r="B26" s="28">
        <v>950</v>
      </c>
      <c r="C26" s="25">
        <v>6.25</v>
      </c>
      <c r="D26" s="25">
        <v>267.22000000000003</v>
      </c>
      <c r="E26" s="25">
        <v>212.14</v>
      </c>
      <c r="F26" s="25">
        <f t="shared" si="0"/>
        <v>15.630952380952381</v>
      </c>
      <c r="G26" s="25">
        <v>0</v>
      </c>
      <c r="H26" s="25">
        <f t="shared" si="1"/>
        <v>21.071428571428573</v>
      </c>
      <c r="I26" s="25">
        <v>0</v>
      </c>
      <c r="J26" s="29">
        <f t="shared" si="10"/>
        <v>0</v>
      </c>
      <c r="K26" s="29">
        <f t="shared" si="11"/>
        <v>1</v>
      </c>
      <c r="L26" s="29">
        <f t="shared" si="12"/>
        <v>1</v>
      </c>
      <c r="M26" s="29">
        <f t="shared" ca="1" si="2"/>
        <v>0</v>
      </c>
      <c r="N26" s="9"/>
      <c r="O26" s="9"/>
      <c r="P26" s="7"/>
      <c r="Q26" s="7"/>
      <c r="T26" s="20">
        <v>0</v>
      </c>
      <c r="U26" s="31">
        <f t="shared" si="3"/>
        <v>-950</v>
      </c>
      <c r="V26" s="27">
        <f t="shared" si="4"/>
        <v>-950</v>
      </c>
      <c r="W26" s="27"/>
      <c r="X26" s="27">
        <f t="shared" si="5"/>
        <v>1044.2824171212758</v>
      </c>
      <c r="Y26" s="27">
        <f t="shared" si="6"/>
        <v>94.282417121275785</v>
      </c>
      <c r="Z26" s="27">
        <f t="shared" si="7"/>
        <v>94</v>
      </c>
      <c r="AA26" s="17">
        <f t="shared" si="8"/>
        <v>94</v>
      </c>
      <c r="AB26" s="24">
        <f t="shared" si="9"/>
        <v>1044</v>
      </c>
    </row>
    <row r="27" spans="1:28" ht="15" customHeight="1" x14ac:dyDescent="0.25">
      <c r="A27" s="28">
        <v>1390</v>
      </c>
      <c r="B27" s="40">
        <v>950</v>
      </c>
      <c r="C27" s="25">
        <v>0</v>
      </c>
      <c r="D27" s="25">
        <v>267.27999999999997</v>
      </c>
      <c r="E27" s="25">
        <v>212.14</v>
      </c>
      <c r="F27" s="25">
        <f t="shared" si="0"/>
        <v>16.024096385542169</v>
      </c>
      <c r="G27" s="25">
        <v>0</v>
      </c>
      <c r="H27" s="25">
        <f t="shared" si="1"/>
        <v>21.325301204819276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1</v>
      </c>
      <c r="N27" s="9"/>
      <c r="O27" s="9"/>
      <c r="P27" s="7"/>
      <c r="Q27" s="7"/>
      <c r="T27" s="20">
        <v>0</v>
      </c>
      <c r="U27" s="31">
        <f t="shared" si="3"/>
        <v>-950</v>
      </c>
      <c r="V27" s="27">
        <f t="shared" si="4"/>
        <v>-950</v>
      </c>
      <c r="W27" s="27"/>
      <c r="X27" s="27">
        <f t="shared" si="5"/>
        <v>1044.2824171212758</v>
      </c>
      <c r="Y27" s="27">
        <f t="shared" si="6"/>
        <v>94.282417121275785</v>
      </c>
      <c r="Z27" s="27">
        <f t="shared" si="7"/>
        <v>94</v>
      </c>
      <c r="AA27" s="17">
        <f t="shared" si="8"/>
        <v>94</v>
      </c>
      <c r="AB27" s="24">
        <f t="shared" si="9"/>
        <v>1044</v>
      </c>
    </row>
    <row r="28" spans="1:28" ht="15" customHeight="1" x14ac:dyDescent="0.25">
      <c r="A28" s="28">
        <v>1374</v>
      </c>
      <c r="B28" s="28">
        <v>950</v>
      </c>
      <c r="C28" s="25">
        <v>0</v>
      </c>
      <c r="D28" s="25">
        <v>267.33999999999997</v>
      </c>
      <c r="E28" s="25">
        <v>212.14</v>
      </c>
      <c r="F28" s="25">
        <f t="shared" si="0"/>
        <v>16.414634146341463</v>
      </c>
      <c r="G28" s="25">
        <v>0</v>
      </c>
      <c r="H28" s="25">
        <f t="shared" si="1"/>
        <v>21.585365853658537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-950</v>
      </c>
      <c r="V28" s="27">
        <f t="shared" si="4"/>
        <v>-950</v>
      </c>
      <c r="W28" s="27"/>
      <c r="X28" s="27">
        <f t="shared" si="5"/>
        <v>1044.2824171212758</v>
      </c>
      <c r="Y28" s="27">
        <f t="shared" si="6"/>
        <v>94.282417121275785</v>
      </c>
      <c r="Z28" s="27">
        <f t="shared" si="7"/>
        <v>94</v>
      </c>
      <c r="AA28" s="17">
        <f t="shared" si="8"/>
        <v>94</v>
      </c>
      <c r="AB28" s="24">
        <f t="shared" si="9"/>
        <v>1044</v>
      </c>
    </row>
    <row r="29" spans="1:28" ht="15" customHeight="1" x14ac:dyDescent="0.25">
      <c r="A29" s="28">
        <v>1359</v>
      </c>
      <c r="B29" s="28">
        <v>950</v>
      </c>
      <c r="C29" s="25">
        <v>6.04</v>
      </c>
      <c r="D29" s="25">
        <v>267.39</v>
      </c>
      <c r="E29" s="25">
        <v>212.14</v>
      </c>
      <c r="F29" s="25">
        <f t="shared" si="0"/>
        <v>16.802469135802468</v>
      </c>
      <c r="G29" s="25">
        <v>0</v>
      </c>
      <c r="H29" s="25">
        <f t="shared" si="1"/>
        <v>21.851851851851851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0</v>
      </c>
      <c r="N29" s="9"/>
      <c r="O29" s="9"/>
      <c r="P29" s="7"/>
      <c r="Q29" s="7"/>
      <c r="T29" s="20">
        <v>0</v>
      </c>
      <c r="U29" s="31">
        <f t="shared" si="3"/>
        <v>-950</v>
      </c>
      <c r="V29" s="27">
        <f t="shared" si="4"/>
        <v>-950</v>
      </c>
      <c r="W29" s="27"/>
      <c r="X29" s="27">
        <f t="shared" si="5"/>
        <v>1044.2824171212758</v>
      </c>
      <c r="Y29" s="27">
        <f t="shared" si="6"/>
        <v>94.282417121275785</v>
      </c>
      <c r="Z29" s="27">
        <f t="shared" si="7"/>
        <v>94</v>
      </c>
      <c r="AA29" s="17">
        <f t="shared" si="8"/>
        <v>94</v>
      </c>
      <c r="AB29" s="24">
        <f t="shared" si="9"/>
        <v>1044</v>
      </c>
    </row>
    <row r="30" spans="1:28" ht="15" customHeight="1" x14ac:dyDescent="0.25">
      <c r="A30" s="28">
        <v>1390</v>
      </c>
      <c r="B30" s="28">
        <v>1070</v>
      </c>
      <c r="C30" s="25">
        <v>6.18</v>
      </c>
      <c r="D30" s="25">
        <v>267.44</v>
      </c>
      <c r="E30" s="25">
        <v>212.25</v>
      </c>
      <c r="F30" s="25">
        <f t="shared" si="0"/>
        <v>16.625</v>
      </c>
      <c r="G30" s="25">
        <v>0</v>
      </c>
      <c r="H30" s="25">
        <f t="shared" si="1"/>
        <v>20.625</v>
      </c>
      <c r="I30" s="25">
        <v>0</v>
      </c>
      <c r="J30" s="29">
        <f t="shared" si="10"/>
        <v>0</v>
      </c>
      <c r="K30" s="29">
        <f t="shared" si="11"/>
        <v>1</v>
      </c>
      <c r="L30" s="29">
        <f t="shared" si="12"/>
        <v>1</v>
      </c>
      <c r="M30" s="29">
        <f t="shared" ca="1" si="2"/>
        <v>1</v>
      </c>
      <c r="N30" s="9"/>
      <c r="O30" s="9"/>
      <c r="P30" s="7"/>
      <c r="Q30" s="7"/>
      <c r="T30" s="20">
        <v>0</v>
      </c>
      <c r="U30" s="31">
        <f t="shared" si="3"/>
        <v>-1070</v>
      </c>
      <c r="V30" s="27">
        <f t="shared" si="4"/>
        <v>-1070</v>
      </c>
      <c r="W30" s="27"/>
      <c r="X30" s="27">
        <f t="shared" si="5"/>
        <v>1176.1917750734369</v>
      </c>
      <c r="Y30" s="27">
        <f t="shared" si="6"/>
        <v>106.19177507343693</v>
      </c>
      <c r="Z30" s="27">
        <f t="shared" si="7"/>
        <v>106</v>
      </c>
      <c r="AA30" s="17">
        <f t="shared" si="8"/>
        <v>106</v>
      </c>
      <c r="AB30" s="24">
        <f t="shared" si="9"/>
        <v>1176</v>
      </c>
    </row>
    <row r="31" spans="1:28" ht="15" customHeight="1" x14ac:dyDescent="0.25">
      <c r="A31" s="28">
        <v>1422</v>
      </c>
      <c r="B31" s="28">
        <v>1070</v>
      </c>
      <c r="C31" s="25">
        <v>6.32</v>
      </c>
      <c r="D31" s="25">
        <v>267.49</v>
      </c>
      <c r="E31" s="25">
        <v>212.25</v>
      </c>
      <c r="F31" s="25">
        <f t="shared" si="0"/>
        <v>16.430379746835442</v>
      </c>
      <c r="G31" s="25">
        <v>0</v>
      </c>
      <c r="H31" s="25">
        <f t="shared" si="1"/>
        <v>20.88607594936709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1</v>
      </c>
      <c r="N31" s="9"/>
      <c r="O31" s="9"/>
      <c r="P31" s="7"/>
      <c r="Q31" s="7"/>
      <c r="T31" s="20">
        <v>0</v>
      </c>
      <c r="U31" s="31">
        <f t="shared" si="3"/>
        <v>-1070</v>
      </c>
      <c r="V31" s="27">
        <f t="shared" si="4"/>
        <v>-1070</v>
      </c>
      <c r="W31" s="27"/>
      <c r="X31" s="27">
        <f t="shared" si="5"/>
        <v>1176.1917750734369</v>
      </c>
      <c r="Y31" s="27">
        <f t="shared" si="6"/>
        <v>106.19177507343693</v>
      </c>
      <c r="Z31" s="27">
        <f t="shared" si="7"/>
        <v>106</v>
      </c>
      <c r="AA31" s="17">
        <f t="shared" si="8"/>
        <v>106</v>
      </c>
      <c r="AB31" s="24">
        <f t="shared" si="9"/>
        <v>1176</v>
      </c>
    </row>
    <row r="32" spans="1:28" ht="15" customHeight="1" x14ac:dyDescent="0.25">
      <c r="A32" s="28">
        <v>1452</v>
      </c>
      <c r="B32" s="28">
        <v>1070</v>
      </c>
      <c r="C32" s="25">
        <v>6.45</v>
      </c>
      <c r="D32" s="25">
        <v>267.54000000000002</v>
      </c>
      <c r="E32" s="25">
        <v>212.25</v>
      </c>
      <c r="F32" s="25">
        <f t="shared" si="0"/>
        <v>16.256410256410255</v>
      </c>
      <c r="G32" s="25">
        <v>0</v>
      </c>
      <c r="H32" s="25">
        <f t="shared" si="1"/>
        <v>21.153846153846153</v>
      </c>
      <c r="I32" s="25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-1070</v>
      </c>
      <c r="V32" s="27">
        <f t="shared" si="4"/>
        <v>-1070</v>
      </c>
      <c r="W32" s="27"/>
      <c r="X32" s="27">
        <f t="shared" si="5"/>
        <v>1176.1917750734369</v>
      </c>
      <c r="Y32" s="27">
        <f t="shared" si="6"/>
        <v>106.19177507343693</v>
      </c>
      <c r="Z32" s="27">
        <f t="shared" si="7"/>
        <v>106</v>
      </c>
      <c r="AA32" s="17">
        <f t="shared" si="8"/>
        <v>106</v>
      </c>
      <c r="AB32" s="24">
        <f t="shared" si="9"/>
        <v>1176</v>
      </c>
    </row>
    <row r="33" spans="1:28" ht="15" customHeight="1" x14ac:dyDescent="0.25">
      <c r="A33" s="28">
        <v>1220</v>
      </c>
      <c r="B33" s="28">
        <v>1070</v>
      </c>
      <c r="C33" s="25">
        <v>5.42</v>
      </c>
      <c r="D33" s="25">
        <v>267.56</v>
      </c>
      <c r="E33" s="25">
        <v>212.25</v>
      </c>
      <c r="F33" s="25">
        <f t="shared" si="0"/>
        <v>19.480519480519479</v>
      </c>
      <c r="G33" s="25">
        <v>0</v>
      </c>
      <c r="H33" s="25">
        <f t="shared" si="1"/>
        <v>21.428571428571427</v>
      </c>
      <c r="I33" s="25">
        <v>0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-1070</v>
      </c>
      <c r="V33" s="27">
        <f t="shared" si="4"/>
        <v>-1070</v>
      </c>
      <c r="W33" s="27"/>
      <c r="X33" s="27">
        <f t="shared" si="5"/>
        <v>1176.1917750734369</v>
      </c>
      <c r="Y33" s="27">
        <f t="shared" si="6"/>
        <v>106.19177507343693</v>
      </c>
      <c r="Z33" s="27">
        <f t="shared" si="7"/>
        <v>106</v>
      </c>
      <c r="AA33" s="17">
        <f t="shared" si="8"/>
        <v>106</v>
      </c>
      <c r="AB33" s="24">
        <f t="shared" si="9"/>
        <v>1176</v>
      </c>
    </row>
    <row r="34" spans="1:28" ht="15" customHeight="1" x14ac:dyDescent="0.25">
      <c r="A34" s="28">
        <v>987</v>
      </c>
      <c r="B34" s="28">
        <v>1190</v>
      </c>
      <c r="C34" s="25">
        <v>4.3899999999999997</v>
      </c>
      <c r="D34" s="25">
        <v>267.52999999999997</v>
      </c>
      <c r="E34" s="25">
        <v>212.32</v>
      </c>
      <c r="F34" s="25">
        <f t="shared" ref="F34:F65" si="13">($A$110-A34)/(ROW($A$110)-ROW(A34))</f>
        <v>22.80263157894737</v>
      </c>
      <c r="G34" s="25">
        <v>0</v>
      </c>
      <c r="H34" s="25">
        <f t="shared" ref="H34:H65" si="14">($A$110-B34)/(ROW($A$110)-ROW(B34))</f>
        <v>20.131578947368421</v>
      </c>
      <c r="I34" s="25">
        <v>0</v>
      </c>
      <c r="J34" s="29">
        <f t="shared" si="10"/>
        <v>0</v>
      </c>
      <c r="K34" s="29">
        <f t="shared" si="11"/>
        <v>1</v>
      </c>
      <c r="L34" s="29">
        <f t="shared" si="12"/>
        <v>1</v>
      </c>
      <c r="M34" s="29">
        <f t="shared" ref="M34:M65" ca="1" si="15">IF(RAND()&lt;0.5,0,1)</f>
        <v>0</v>
      </c>
      <c r="N34" s="9"/>
      <c r="O34" s="9"/>
      <c r="P34" s="7"/>
      <c r="Q34" s="7"/>
      <c r="T34" s="20">
        <v>0</v>
      </c>
      <c r="U34" s="31">
        <f t="shared" ref="U34:U65" si="16">T34-B34</f>
        <v>-1190</v>
      </c>
      <c r="V34" s="27">
        <f t="shared" ref="V34:V65" si="17">ROUND(U34,0)</f>
        <v>-1190</v>
      </c>
      <c r="W34" s="27"/>
      <c r="X34" s="27">
        <f t="shared" ref="X34:X65" si="18">B34/$W$2*$W$3</f>
        <v>1308.1011330255978</v>
      </c>
      <c r="Y34" s="27">
        <f t="shared" ref="Y34:Y65" si="19">X34-B34</f>
        <v>118.10113302559785</v>
      </c>
      <c r="Z34" s="27">
        <f t="shared" ref="Z34:Z65" si="20">ROUND(Y34,0)</f>
        <v>118</v>
      </c>
      <c r="AA34" s="17">
        <f t="shared" ref="AA34:AA65" si="21">IF(V34&gt;=0,V34,Z34)</f>
        <v>118</v>
      </c>
      <c r="AB34" s="24">
        <f t="shared" ref="AB34:AB65" si="22">B34+AA34</f>
        <v>1308</v>
      </c>
    </row>
    <row r="35" spans="1:28" ht="15" customHeight="1" x14ac:dyDescent="0.25">
      <c r="A35" s="28">
        <v>754</v>
      </c>
      <c r="B35" s="28">
        <v>1190</v>
      </c>
      <c r="C35" s="25">
        <v>3.35</v>
      </c>
      <c r="D35" s="25">
        <v>267.47000000000003</v>
      </c>
      <c r="E35" s="25">
        <v>212.32</v>
      </c>
      <c r="F35" s="25">
        <f t="shared" si="13"/>
        <v>26.213333333333335</v>
      </c>
      <c r="G35" s="25">
        <v>0</v>
      </c>
      <c r="H35" s="25">
        <f t="shared" si="14"/>
        <v>20.399999999999999</v>
      </c>
      <c r="I35" s="25">
        <v>0</v>
      </c>
      <c r="J35" s="29">
        <f t="shared" ref="J35:J66" si="23">IF(ABS(B35-B34)&lt;=50,1,0)</f>
        <v>1</v>
      </c>
      <c r="K35" s="29">
        <f t="shared" ref="K35:K66" si="24">IF(ABS((B35-B34))&lt;=50,1,IF((B35-B34)*(1)&gt;=0,1,-1))</f>
        <v>1</v>
      </c>
      <c r="L35" s="29">
        <f t="shared" si="12"/>
        <v>1</v>
      </c>
      <c r="M35" s="29">
        <f t="shared" ca="1" si="15"/>
        <v>0</v>
      </c>
      <c r="N35" s="9"/>
      <c r="O35" s="9"/>
      <c r="P35" s="7"/>
      <c r="Q35" s="7"/>
      <c r="T35" s="20">
        <v>0</v>
      </c>
      <c r="U35" s="31">
        <f t="shared" si="16"/>
        <v>-1190</v>
      </c>
      <c r="V35" s="27">
        <f t="shared" si="17"/>
        <v>-1190</v>
      </c>
      <c r="W35" s="27"/>
      <c r="X35" s="27">
        <f t="shared" si="18"/>
        <v>1308.1011330255978</v>
      </c>
      <c r="Y35" s="27">
        <f t="shared" si="19"/>
        <v>118.10113302559785</v>
      </c>
      <c r="Z35" s="27">
        <f t="shared" si="20"/>
        <v>118</v>
      </c>
      <c r="AA35" s="17">
        <f t="shared" si="21"/>
        <v>118</v>
      </c>
      <c r="AB35" s="24">
        <f t="shared" si="22"/>
        <v>1308</v>
      </c>
    </row>
    <row r="36" spans="1:28" ht="15" customHeight="1" x14ac:dyDescent="0.25">
      <c r="A36" s="28">
        <v>852</v>
      </c>
      <c r="B36" s="28">
        <v>1190</v>
      </c>
      <c r="C36" s="25">
        <v>3.79</v>
      </c>
      <c r="D36" s="25">
        <v>267.43</v>
      </c>
      <c r="E36" s="25">
        <v>212.32</v>
      </c>
      <c r="F36" s="25">
        <f t="shared" si="13"/>
        <v>25.243243243243242</v>
      </c>
      <c r="G36" s="25">
        <v>0</v>
      </c>
      <c r="H36" s="25">
        <f t="shared" si="14"/>
        <v>20.675675675675677</v>
      </c>
      <c r="I36" s="25">
        <v>0</v>
      </c>
      <c r="J36" s="29">
        <f t="shared" si="23"/>
        <v>1</v>
      </c>
      <c r="K36" s="29">
        <f t="shared" si="24"/>
        <v>1</v>
      </c>
      <c r="L36" s="29">
        <f t="shared" si="12"/>
        <v>1</v>
      </c>
      <c r="M36" s="29">
        <f t="shared" ca="1" si="15"/>
        <v>1</v>
      </c>
      <c r="N36" s="9"/>
      <c r="O36" s="9"/>
      <c r="P36" s="7"/>
      <c r="Q36" s="7"/>
      <c r="T36" s="20">
        <v>0</v>
      </c>
      <c r="U36" s="31">
        <f t="shared" si="16"/>
        <v>-1190</v>
      </c>
      <c r="V36" s="27">
        <f t="shared" si="17"/>
        <v>-1190</v>
      </c>
      <c r="W36" s="27"/>
      <c r="X36" s="27">
        <f t="shared" si="18"/>
        <v>1308.1011330255978</v>
      </c>
      <c r="Y36" s="27">
        <f t="shared" si="19"/>
        <v>118.10113302559785</v>
      </c>
      <c r="Z36" s="27">
        <f t="shared" si="20"/>
        <v>118</v>
      </c>
      <c r="AA36" s="17">
        <f t="shared" si="21"/>
        <v>118</v>
      </c>
      <c r="AB36" s="24">
        <f t="shared" si="22"/>
        <v>1308</v>
      </c>
    </row>
    <row r="37" spans="1:28" ht="15" customHeight="1" x14ac:dyDescent="0.25">
      <c r="A37" s="28">
        <v>950</v>
      </c>
      <c r="B37" s="28">
        <v>1190</v>
      </c>
      <c r="C37" s="25">
        <v>4.22</v>
      </c>
      <c r="D37" s="25">
        <v>267.39</v>
      </c>
      <c r="E37" s="25">
        <v>212.32</v>
      </c>
      <c r="F37" s="25">
        <f t="shared" si="13"/>
        <v>24.246575342465754</v>
      </c>
      <c r="G37" s="25">
        <v>0</v>
      </c>
      <c r="H37" s="25">
        <f t="shared" si="14"/>
        <v>20.958904109589042</v>
      </c>
      <c r="I37" s="25">
        <v>0</v>
      </c>
      <c r="J37" s="29">
        <f t="shared" si="23"/>
        <v>1</v>
      </c>
      <c r="K37" s="29">
        <f t="shared" si="24"/>
        <v>1</v>
      </c>
      <c r="L37" s="29">
        <f t="shared" si="12"/>
        <v>1</v>
      </c>
      <c r="M37" s="29">
        <f t="shared" ca="1" si="15"/>
        <v>0</v>
      </c>
      <c r="N37" s="9"/>
      <c r="O37" s="9"/>
      <c r="P37" s="7"/>
      <c r="Q37" s="7"/>
      <c r="T37" s="20">
        <v>0</v>
      </c>
      <c r="U37" s="31">
        <f t="shared" si="16"/>
        <v>-1190</v>
      </c>
      <c r="V37" s="27">
        <f t="shared" si="17"/>
        <v>-1190</v>
      </c>
      <c r="W37" s="27"/>
      <c r="X37" s="27">
        <f t="shared" si="18"/>
        <v>1308.1011330255978</v>
      </c>
      <c r="Y37" s="27">
        <f t="shared" si="19"/>
        <v>118.10113302559785</v>
      </c>
      <c r="Z37" s="27">
        <f t="shared" si="20"/>
        <v>118</v>
      </c>
      <c r="AA37" s="17">
        <f t="shared" si="21"/>
        <v>118</v>
      </c>
      <c r="AB37" s="24">
        <f t="shared" si="22"/>
        <v>1308</v>
      </c>
    </row>
    <row r="38" spans="1:28" ht="15" customHeight="1" x14ac:dyDescent="0.25">
      <c r="A38" s="28">
        <v>1046</v>
      </c>
      <c r="B38" s="28">
        <v>1310</v>
      </c>
      <c r="C38" s="25">
        <v>4.6500000000000004</v>
      </c>
      <c r="D38" s="25">
        <v>267.36</v>
      </c>
      <c r="E38" s="25">
        <v>212.35</v>
      </c>
      <c r="F38" s="25">
        <f t="shared" si="13"/>
        <v>23.25</v>
      </c>
      <c r="G38" s="25">
        <v>0</v>
      </c>
      <c r="H38" s="25">
        <f t="shared" si="14"/>
        <v>19.583333333333332</v>
      </c>
      <c r="I38" s="25">
        <v>0</v>
      </c>
      <c r="J38" s="29">
        <f t="shared" si="23"/>
        <v>0</v>
      </c>
      <c r="K38" s="29">
        <f t="shared" si="24"/>
        <v>1</v>
      </c>
      <c r="L38" s="29">
        <f t="shared" si="12"/>
        <v>1</v>
      </c>
      <c r="M38" s="29">
        <f t="shared" ca="1" si="15"/>
        <v>0</v>
      </c>
      <c r="N38" s="9"/>
      <c r="O38" s="9"/>
      <c r="P38" s="7"/>
      <c r="Q38" s="7"/>
      <c r="T38" s="20">
        <v>0</v>
      </c>
      <c r="U38" s="31">
        <f t="shared" si="16"/>
        <v>-1310</v>
      </c>
      <c r="V38" s="27">
        <f t="shared" si="17"/>
        <v>-1310</v>
      </c>
      <c r="W38" s="27"/>
      <c r="X38" s="27">
        <f t="shared" si="18"/>
        <v>1440.010490977759</v>
      </c>
      <c r="Y38" s="27">
        <f t="shared" si="19"/>
        <v>130.01049097775899</v>
      </c>
      <c r="Z38" s="27">
        <f t="shared" si="20"/>
        <v>130</v>
      </c>
      <c r="AA38" s="17">
        <f t="shared" si="21"/>
        <v>130</v>
      </c>
      <c r="AB38" s="24">
        <f t="shared" si="22"/>
        <v>1440</v>
      </c>
    </row>
    <row r="39" spans="1:28" ht="15" customHeight="1" x14ac:dyDescent="0.25">
      <c r="A39" s="28">
        <v>1053</v>
      </c>
      <c r="B39" s="28">
        <v>1310</v>
      </c>
      <c r="C39" s="25">
        <v>4.68</v>
      </c>
      <c r="D39" s="25">
        <v>267.32</v>
      </c>
      <c r="E39" s="25">
        <v>212.35</v>
      </c>
      <c r="F39" s="25">
        <f t="shared" si="13"/>
        <v>23.47887323943662</v>
      </c>
      <c r="G39" s="25">
        <v>0</v>
      </c>
      <c r="H39" s="25">
        <f t="shared" si="14"/>
        <v>19.859154929577464</v>
      </c>
      <c r="I39" s="25">
        <v>0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1</v>
      </c>
      <c r="M39" s="29">
        <f t="shared" ca="1" si="15"/>
        <v>1</v>
      </c>
      <c r="N39" s="9"/>
      <c r="O39" s="9"/>
      <c r="P39" s="7"/>
      <c r="Q39" s="7"/>
      <c r="T39" s="20">
        <v>0</v>
      </c>
      <c r="U39" s="31">
        <f t="shared" si="16"/>
        <v>-1310</v>
      </c>
      <c r="V39" s="27">
        <f t="shared" si="17"/>
        <v>-1310</v>
      </c>
      <c r="W39" s="27"/>
      <c r="X39" s="27">
        <f t="shared" si="18"/>
        <v>1440.010490977759</v>
      </c>
      <c r="Y39" s="27">
        <f t="shared" si="19"/>
        <v>130.01049097775899</v>
      </c>
      <c r="Z39" s="27">
        <f t="shared" si="20"/>
        <v>130</v>
      </c>
      <c r="AA39" s="17">
        <f t="shared" si="21"/>
        <v>130</v>
      </c>
      <c r="AB39" s="24">
        <f t="shared" si="22"/>
        <v>1440</v>
      </c>
    </row>
    <row r="40" spans="1:28" ht="15" customHeight="1" x14ac:dyDescent="0.25">
      <c r="A40" s="28">
        <v>1060</v>
      </c>
      <c r="B40" s="28">
        <v>1310</v>
      </c>
      <c r="C40" s="25">
        <v>4.71</v>
      </c>
      <c r="D40" s="25">
        <v>267.29000000000002</v>
      </c>
      <c r="E40" s="25">
        <v>212.35</v>
      </c>
      <c r="F40" s="25">
        <f t="shared" si="13"/>
        <v>23.714285714285715</v>
      </c>
      <c r="G40" s="25">
        <v>0</v>
      </c>
      <c r="H40" s="25">
        <f t="shared" si="14"/>
        <v>20.142857142857142</v>
      </c>
      <c r="I40" s="25">
        <v>0</v>
      </c>
      <c r="J40" s="29">
        <f t="shared" si="23"/>
        <v>1</v>
      </c>
      <c r="K40" s="29">
        <f t="shared" si="24"/>
        <v>1</v>
      </c>
      <c r="L40" s="29">
        <f t="shared" si="25"/>
        <v>1</v>
      </c>
      <c r="M40" s="29">
        <f t="shared" ca="1" si="15"/>
        <v>1</v>
      </c>
      <c r="N40" s="9"/>
      <c r="O40" s="9"/>
      <c r="P40" s="7"/>
      <c r="Q40" s="7"/>
      <c r="T40" s="20">
        <v>0</v>
      </c>
      <c r="U40" s="31">
        <f t="shared" si="16"/>
        <v>-1310</v>
      </c>
      <c r="V40" s="27">
        <f t="shared" si="17"/>
        <v>-1310</v>
      </c>
      <c r="W40" s="27"/>
      <c r="X40" s="27">
        <f t="shared" si="18"/>
        <v>1440.010490977759</v>
      </c>
      <c r="Y40" s="27">
        <f t="shared" si="19"/>
        <v>130.01049097775899</v>
      </c>
      <c r="Z40" s="27">
        <f t="shared" si="20"/>
        <v>130</v>
      </c>
      <c r="AA40" s="17">
        <f t="shared" si="21"/>
        <v>130</v>
      </c>
      <c r="AB40" s="24">
        <f t="shared" si="22"/>
        <v>1440</v>
      </c>
    </row>
    <row r="41" spans="1:28" ht="15" customHeight="1" x14ac:dyDescent="0.25">
      <c r="A41" s="28">
        <v>1066</v>
      </c>
      <c r="B41" s="28">
        <v>1310</v>
      </c>
      <c r="C41" s="25">
        <v>4.74</v>
      </c>
      <c r="D41" s="25">
        <v>267.25</v>
      </c>
      <c r="E41" s="25">
        <v>212.35</v>
      </c>
      <c r="F41" s="25">
        <f t="shared" si="13"/>
        <v>23.971014492753625</v>
      </c>
      <c r="G41" s="25">
        <v>0</v>
      </c>
      <c r="H41" s="25">
        <f t="shared" si="14"/>
        <v>20.434782608695652</v>
      </c>
      <c r="I41" s="25">
        <v>0</v>
      </c>
      <c r="J41" s="29">
        <f t="shared" si="23"/>
        <v>1</v>
      </c>
      <c r="K41" s="29">
        <f t="shared" si="24"/>
        <v>1</v>
      </c>
      <c r="L41" s="29">
        <f t="shared" si="25"/>
        <v>1</v>
      </c>
      <c r="M41" s="29">
        <f t="shared" ca="1" si="15"/>
        <v>1</v>
      </c>
      <c r="N41" s="9"/>
      <c r="O41" s="9"/>
      <c r="P41" s="7"/>
      <c r="Q41" s="7"/>
      <c r="T41" s="20">
        <v>0</v>
      </c>
      <c r="U41" s="31">
        <f t="shared" si="16"/>
        <v>-1310</v>
      </c>
      <c r="V41" s="27">
        <f t="shared" si="17"/>
        <v>-1310</v>
      </c>
      <c r="W41" s="27"/>
      <c r="X41" s="27">
        <f t="shared" si="18"/>
        <v>1440.010490977759</v>
      </c>
      <c r="Y41" s="27">
        <f t="shared" si="19"/>
        <v>130.01049097775899</v>
      </c>
      <c r="Z41" s="27">
        <f t="shared" si="20"/>
        <v>130</v>
      </c>
      <c r="AA41" s="17">
        <f t="shared" si="21"/>
        <v>130</v>
      </c>
      <c r="AB41" s="24">
        <f t="shared" si="22"/>
        <v>1440</v>
      </c>
    </row>
    <row r="42" spans="1:28" ht="15" customHeight="1" x14ac:dyDescent="0.25">
      <c r="A42" s="28">
        <v>1108</v>
      </c>
      <c r="B42" s="28">
        <v>1430</v>
      </c>
      <c r="C42" s="25">
        <v>4.93</v>
      </c>
      <c r="D42" s="25">
        <v>267.20999999999998</v>
      </c>
      <c r="E42" s="25">
        <v>212.39</v>
      </c>
      <c r="F42" s="25">
        <f t="shared" si="13"/>
        <v>23.705882352941178</v>
      </c>
      <c r="G42" s="25">
        <v>0</v>
      </c>
      <c r="H42" s="25">
        <f t="shared" si="14"/>
        <v>18.970588235294116</v>
      </c>
      <c r="I42" s="25">
        <v>0</v>
      </c>
      <c r="J42" s="29">
        <f t="shared" si="23"/>
        <v>0</v>
      </c>
      <c r="K42" s="29">
        <f t="shared" si="24"/>
        <v>1</v>
      </c>
      <c r="L42" s="29">
        <f t="shared" si="25"/>
        <v>1</v>
      </c>
      <c r="M42" s="29">
        <f t="shared" ca="1" si="15"/>
        <v>0</v>
      </c>
      <c r="N42" s="9"/>
      <c r="O42" s="9"/>
      <c r="P42" s="7"/>
      <c r="Q42" s="7"/>
      <c r="T42" s="20">
        <v>0</v>
      </c>
      <c r="U42" s="31">
        <f t="shared" si="16"/>
        <v>-1430</v>
      </c>
      <c r="V42" s="27">
        <f t="shared" si="17"/>
        <v>-1430</v>
      </c>
      <c r="W42" s="27"/>
      <c r="X42" s="27">
        <f t="shared" si="18"/>
        <v>1571.9198489299201</v>
      </c>
      <c r="Y42" s="27">
        <f t="shared" si="19"/>
        <v>141.91984892992014</v>
      </c>
      <c r="Z42" s="27">
        <f t="shared" si="20"/>
        <v>142</v>
      </c>
      <c r="AA42" s="17">
        <f t="shared" si="21"/>
        <v>142</v>
      </c>
      <c r="AB42" s="24">
        <f t="shared" si="22"/>
        <v>1572</v>
      </c>
    </row>
    <row r="43" spans="1:28" ht="15" customHeight="1" x14ac:dyDescent="0.25">
      <c r="A43" s="28">
        <v>1150</v>
      </c>
      <c r="B43" s="28">
        <v>1430</v>
      </c>
      <c r="C43" s="25">
        <v>5.1100000000000003</v>
      </c>
      <c r="D43" s="25">
        <v>267.17</v>
      </c>
      <c r="E43" s="25">
        <v>212.39</v>
      </c>
      <c r="F43" s="25">
        <f t="shared" si="13"/>
        <v>23.432835820895523</v>
      </c>
      <c r="G43" s="25">
        <v>0</v>
      </c>
      <c r="H43" s="25">
        <f t="shared" si="14"/>
        <v>19.253731343283583</v>
      </c>
      <c r="I43" s="25">
        <v>0</v>
      </c>
      <c r="J43" s="29">
        <f t="shared" si="23"/>
        <v>1</v>
      </c>
      <c r="K43" s="29">
        <f t="shared" si="24"/>
        <v>1</v>
      </c>
      <c r="L43" s="29">
        <f t="shared" si="25"/>
        <v>1</v>
      </c>
      <c r="M43" s="29">
        <f t="shared" ca="1" si="15"/>
        <v>1</v>
      </c>
      <c r="N43" s="9"/>
      <c r="O43" s="9"/>
      <c r="P43" s="7"/>
      <c r="Q43" s="7"/>
      <c r="T43" s="20">
        <v>0</v>
      </c>
      <c r="U43" s="31">
        <f t="shared" si="16"/>
        <v>-1430</v>
      </c>
      <c r="V43" s="27">
        <f t="shared" si="17"/>
        <v>-1430</v>
      </c>
      <c r="W43" s="27"/>
      <c r="X43" s="27">
        <f t="shared" si="18"/>
        <v>1571.9198489299201</v>
      </c>
      <c r="Y43" s="27">
        <f t="shared" si="19"/>
        <v>141.91984892992014</v>
      </c>
      <c r="Z43" s="27">
        <f t="shared" si="20"/>
        <v>142</v>
      </c>
      <c r="AA43" s="17">
        <f t="shared" si="21"/>
        <v>142</v>
      </c>
      <c r="AB43" s="24">
        <f t="shared" si="22"/>
        <v>1572</v>
      </c>
    </row>
    <row r="44" spans="1:28" ht="15" customHeight="1" x14ac:dyDescent="0.25">
      <c r="A44" s="28">
        <v>1194</v>
      </c>
      <c r="B44" s="28">
        <v>1430</v>
      </c>
      <c r="C44" s="25">
        <v>5.31</v>
      </c>
      <c r="D44" s="25">
        <v>267.14</v>
      </c>
      <c r="E44" s="25">
        <v>212.39</v>
      </c>
      <c r="F44" s="25">
        <f t="shared" si="13"/>
        <v>23.121212121212121</v>
      </c>
      <c r="G44" s="25">
        <v>0</v>
      </c>
      <c r="H44" s="25">
        <f t="shared" si="14"/>
        <v>19.545454545454547</v>
      </c>
      <c r="I44" s="25">
        <v>0</v>
      </c>
      <c r="J44" s="29">
        <f t="shared" si="23"/>
        <v>1</v>
      </c>
      <c r="K44" s="29">
        <f t="shared" si="24"/>
        <v>1</v>
      </c>
      <c r="L44" s="29">
        <f t="shared" si="25"/>
        <v>1</v>
      </c>
      <c r="M44" s="29">
        <f t="shared" ca="1" si="15"/>
        <v>1</v>
      </c>
      <c r="N44" s="9"/>
      <c r="O44" s="9"/>
      <c r="P44" s="7"/>
      <c r="Q44" s="7"/>
      <c r="T44" s="20">
        <v>0</v>
      </c>
      <c r="U44" s="31">
        <f t="shared" si="16"/>
        <v>-1430</v>
      </c>
      <c r="V44" s="27">
        <f t="shared" si="17"/>
        <v>-1430</v>
      </c>
      <c r="W44" s="27"/>
      <c r="X44" s="27">
        <f t="shared" si="18"/>
        <v>1571.9198489299201</v>
      </c>
      <c r="Y44" s="27">
        <f t="shared" si="19"/>
        <v>141.91984892992014</v>
      </c>
      <c r="Z44" s="27">
        <f t="shared" si="20"/>
        <v>142</v>
      </c>
      <c r="AA44" s="17">
        <f t="shared" si="21"/>
        <v>142</v>
      </c>
      <c r="AB44" s="24">
        <f t="shared" si="22"/>
        <v>1572</v>
      </c>
    </row>
    <row r="45" spans="1:28" ht="15" customHeight="1" x14ac:dyDescent="0.25">
      <c r="A45" s="28">
        <v>1176</v>
      </c>
      <c r="B45" s="28">
        <v>1430</v>
      </c>
      <c r="C45" s="25">
        <v>5.23</v>
      </c>
      <c r="D45" s="25">
        <v>267.10000000000002</v>
      </c>
      <c r="E45" s="25">
        <v>212.39</v>
      </c>
      <c r="F45" s="25">
        <f t="shared" si="13"/>
        <v>23.753846153846155</v>
      </c>
      <c r="G45" s="25">
        <v>0</v>
      </c>
      <c r="H45" s="25">
        <f t="shared" si="14"/>
        <v>19.846153846153847</v>
      </c>
      <c r="I45" s="25">
        <v>0</v>
      </c>
      <c r="J45" s="29">
        <f t="shared" si="23"/>
        <v>1</v>
      </c>
      <c r="K45" s="29">
        <f t="shared" si="24"/>
        <v>1</v>
      </c>
      <c r="L45" s="29">
        <f t="shared" si="25"/>
        <v>1</v>
      </c>
      <c r="M45" s="29">
        <f t="shared" ca="1" si="15"/>
        <v>0</v>
      </c>
      <c r="N45" s="9"/>
      <c r="O45" s="9"/>
      <c r="P45" s="7"/>
      <c r="Q45" s="7"/>
      <c r="T45" s="20">
        <v>0</v>
      </c>
      <c r="U45" s="31">
        <f t="shared" si="16"/>
        <v>-1430</v>
      </c>
      <c r="V45" s="27">
        <f t="shared" si="17"/>
        <v>-1430</v>
      </c>
      <c r="W45" s="27"/>
      <c r="X45" s="27">
        <f t="shared" si="18"/>
        <v>1571.9198489299201</v>
      </c>
      <c r="Y45" s="27">
        <f t="shared" si="19"/>
        <v>141.91984892992014</v>
      </c>
      <c r="Z45" s="27">
        <f t="shared" si="20"/>
        <v>142</v>
      </c>
      <c r="AA45" s="17">
        <f t="shared" si="21"/>
        <v>142</v>
      </c>
      <c r="AB45" s="24">
        <f t="shared" si="22"/>
        <v>1572</v>
      </c>
    </row>
    <row r="46" spans="1:28" ht="15" customHeight="1" x14ac:dyDescent="0.25">
      <c r="A46" s="28">
        <v>1158</v>
      </c>
      <c r="B46" s="28">
        <v>1430</v>
      </c>
      <c r="C46" s="25">
        <v>5.15</v>
      </c>
      <c r="D46" s="25">
        <v>267.06</v>
      </c>
      <c r="E46" s="25">
        <v>212.39</v>
      </c>
      <c r="F46" s="25">
        <f t="shared" si="13"/>
        <v>24.40625</v>
      </c>
      <c r="G46" s="25">
        <v>0</v>
      </c>
      <c r="H46" s="25">
        <f t="shared" si="14"/>
        <v>20.15625</v>
      </c>
      <c r="I46" s="25">
        <v>0</v>
      </c>
      <c r="J46" s="29">
        <f t="shared" si="23"/>
        <v>1</v>
      </c>
      <c r="K46" s="29">
        <f t="shared" si="24"/>
        <v>1</v>
      </c>
      <c r="L46" s="29">
        <f t="shared" si="25"/>
        <v>1</v>
      </c>
      <c r="M46" s="29">
        <f t="shared" ca="1" si="15"/>
        <v>0</v>
      </c>
      <c r="N46" s="9"/>
      <c r="O46" s="9"/>
      <c r="P46" s="7"/>
      <c r="Q46" s="7"/>
      <c r="T46" s="20">
        <v>0</v>
      </c>
      <c r="U46" s="31">
        <f t="shared" si="16"/>
        <v>-1430</v>
      </c>
      <c r="V46" s="27">
        <f t="shared" si="17"/>
        <v>-1430</v>
      </c>
      <c r="W46" s="27"/>
      <c r="X46" s="27">
        <f t="shared" si="18"/>
        <v>1571.9198489299201</v>
      </c>
      <c r="Y46" s="27">
        <f t="shared" si="19"/>
        <v>141.91984892992014</v>
      </c>
      <c r="Z46" s="27">
        <f t="shared" si="20"/>
        <v>142</v>
      </c>
      <c r="AA46" s="17">
        <f t="shared" si="21"/>
        <v>142</v>
      </c>
      <c r="AB46" s="24">
        <f t="shared" si="22"/>
        <v>1572</v>
      </c>
    </row>
    <row r="47" spans="1:28" ht="15" customHeight="1" x14ac:dyDescent="0.25">
      <c r="A47" s="28">
        <v>1138</v>
      </c>
      <c r="B47" s="28">
        <v>1430</v>
      </c>
      <c r="C47" s="25">
        <v>5.0599999999999996</v>
      </c>
      <c r="D47" s="25">
        <v>267.02</v>
      </c>
      <c r="E47" s="25">
        <v>212.39</v>
      </c>
      <c r="F47" s="25">
        <f t="shared" si="13"/>
        <v>25.111111111111111</v>
      </c>
      <c r="G47" s="25">
        <v>0</v>
      </c>
      <c r="H47" s="25">
        <f t="shared" si="14"/>
        <v>20.476190476190474</v>
      </c>
      <c r="I47" s="25">
        <v>0</v>
      </c>
      <c r="J47" s="29">
        <f t="shared" si="23"/>
        <v>1</v>
      </c>
      <c r="K47" s="29">
        <f t="shared" si="24"/>
        <v>1</v>
      </c>
      <c r="L47" s="29">
        <f t="shared" si="25"/>
        <v>1</v>
      </c>
      <c r="M47" s="29">
        <f t="shared" ca="1" si="15"/>
        <v>0</v>
      </c>
      <c r="N47" s="9"/>
      <c r="O47" s="9"/>
      <c r="P47" s="7"/>
      <c r="Q47" s="7"/>
      <c r="T47" s="20">
        <v>0</v>
      </c>
      <c r="U47" s="31">
        <f t="shared" si="16"/>
        <v>-1430</v>
      </c>
      <c r="V47" s="27">
        <f t="shared" si="17"/>
        <v>-1430</v>
      </c>
      <c r="W47" s="27"/>
      <c r="X47" s="27">
        <f t="shared" si="18"/>
        <v>1571.9198489299201</v>
      </c>
      <c r="Y47" s="27">
        <f t="shared" si="19"/>
        <v>141.91984892992014</v>
      </c>
      <c r="Z47" s="27">
        <f t="shared" si="20"/>
        <v>142</v>
      </c>
      <c r="AA47" s="17">
        <f t="shared" si="21"/>
        <v>142</v>
      </c>
      <c r="AB47" s="24">
        <f t="shared" si="22"/>
        <v>1572</v>
      </c>
    </row>
    <row r="48" spans="1:28" ht="15" customHeight="1" x14ac:dyDescent="0.25">
      <c r="A48" s="28">
        <v>1408</v>
      </c>
      <c r="B48" s="28">
        <v>1430</v>
      </c>
      <c r="C48" s="25">
        <v>6.26</v>
      </c>
      <c r="D48" s="25">
        <v>267.02</v>
      </c>
      <c r="E48" s="25">
        <v>212.39</v>
      </c>
      <c r="F48" s="25">
        <f t="shared" si="13"/>
        <v>21.161290322580644</v>
      </c>
      <c r="G48" s="25">
        <v>0</v>
      </c>
      <c r="H48" s="25">
        <f t="shared" si="14"/>
        <v>20.806451612903224</v>
      </c>
      <c r="I48" s="25">
        <v>0</v>
      </c>
      <c r="J48" s="29">
        <f t="shared" si="23"/>
        <v>1</v>
      </c>
      <c r="K48" s="29">
        <f t="shared" si="24"/>
        <v>1</v>
      </c>
      <c r="L48" s="29">
        <f t="shared" si="25"/>
        <v>1</v>
      </c>
      <c r="M48" s="29">
        <f t="shared" ca="1" si="15"/>
        <v>0</v>
      </c>
      <c r="N48" s="9"/>
      <c r="O48" s="9"/>
      <c r="P48" s="7"/>
      <c r="Q48" s="7"/>
      <c r="T48" s="20">
        <v>0</v>
      </c>
      <c r="U48" s="31">
        <f t="shared" si="16"/>
        <v>-1430</v>
      </c>
      <c r="V48" s="27">
        <f t="shared" si="17"/>
        <v>-1430</v>
      </c>
      <c r="W48" s="27"/>
      <c r="X48" s="27">
        <f t="shared" si="18"/>
        <v>1571.9198489299201</v>
      </c>
      <c r="Y48" s="27">
        <f t="shared" si="19"/>
        <v>141.91984892992014</v>
      </c>
      <c r="Z48" s="27">
        <f t="shared" si="20"/>
        <v>142</v>
      </c>
      <c r="AA48" s="17">
        <f t="shared" si="21"/>
        <v>142</v>
      </c>
      <c r="AB48" s="24">
        <f t="shared" si="22"/>
        <v>1572</v>
      </c>
    </row>
    <row r="49" spans="1:28" ht="15" customHeight="1" x14ac:dyDescent="0.25">
      <c r="A49" s="28">
        <v>1678</v>
      </c>
      <c r="B49" s="28">
        <v>1430</v>
      </c>
      <c r="C49" s="25">
        <v>7.46</v>
      </c>
      <c r="D49" s="25">
        <v>267.05</v>
      </c>
      <c r="E49" s="25">
        <v>212.39</v>
      </c>
      <c r="F49" s="25">
        <f t="shared" si="13"/>
        <v>17.081967213114755</v>
      </c>
      <c r="G49" s="25">
        <v>0</v>
      </c>
      <c r="H49" s="25">
        <f t="shared" si="14"/>
        <v>21.147540983606557</v>
      </c>
      <c r="I49" s="25">
        <v>0</v>
      </c>
      <c r="J49" s="29">
        <f t="shared" si="23"/>
        <v>1</v>
      </c>
      <c r="K49" s="29">
        <f t="shared" si="24"/>
        <v>1</v>
      </c>
      <c r="L49" s="29">
        <f t="shared" si="25"/>
        <v>1</v>
      </c>
      <c r="M49" s="29">
        <f t="shared" ca="1" si="15"/>
        <v>1</v>
      </c>
      <c r="N49" s="9"/>
      <c r="O49" s="9"/>
      <c r="P49" s="7"/>
      <c r="Q49" s="7"/>
      <c r="T49" s="20">
        <v>0</v>
      </c>
      <c r="U49" s="31">
        <f t="shared" si="16"/>
        <v>-1430</v>
      </c>
      <c r="V49" s="27">
        <f t="shared" si="17"/>
        <v>-1430</v>
      </c>
      <c r="W49" s="27"/>
      <c r="X49" s="27">
        <f t="shared" si="18"/>
        <v>1571.9198489299201</v>
      </c>
      <c r="Y49" s="27">
        <f t="shared" si="19"/>
        <v>141.91984892992014</v>
      </c>
      <c r="Z49" s="27">
        <f t="shared" si="20"/>
        <v>142</v>
      </c>
      <c r="AA49" s="17">
        <f t="shared" si="21"/>
        <v>142</v>
      </c>
      <c r="AB49" s="24">
        <f t="shared" si="22"/>
        <v>1572</v>
      </c>
    </row>
    <row r="50" spans="1:28" ht="15" customHeight="1" x14ac:dyDescent="0.25">
      <c r="A50" s="28">
        <v>1947</v>
      </c>
      <c r="B50" s="28">
        <v>1430</v>
      </c>
      <c r="C50" s="25">
        <v>8.65</v>
      </c>
      <c r="D50" s="25">
        <v>267.13</v>
      </c>
      <c r="E50" s="25">
        <v>212.39</v>
      </c>
      <c r="F50" s="25">
        <f t="shared" si="13"/>
        <v>12.883333333333333</v>
      </c>
      <c r="G50" s="25">
        <v>0</v>
      </c>
      <c r="H50" s="25">
        <f t="shared" si="14"/>
        <v>21.5</v>
      </c>
      <c r="I50" s="25">
        <v>0</v>
      </c>
      <c r="J50" s="29">
        <f t="shared" si="23"/>
        <v>1</v>
      </c>
      <c r="K50" s="29">
        <f t="shared" si="24"/>
        <v>1</v>
      </c>
      <c r="L50" s="29">
        <f t="shared" si="25"/>
        <v>1</v>
      </c>
      <c r="M50" s="29">
        <f t="shared" ca="1" si="15"/>
        <v>0</v>
      </c>
      <c r="N50" s="9"/>
      <c r="O50" s="9"/>
      <c r="P50" s="7"/>
      <c r="Q50" s="7"/>
      <c r="T50" s="20">
        <v>0</v>
      </c>
      <c r="U50" s="31">
        <f t="shared" si="16"/>
        <v>-1430</v>
      </c>
      <c r="V50" s="27">
        <f t="shared" si="17"/>
        <v>-1430</v>
      </c>
      <c r="W50" s="27"/>
      <c r="X50" s="27">
        <f t="shared" si="18"/>
        <v>1571.9198489299201</v>
      </c>
      <c r="Y50" s="27">
        <f t="shared" si="19"/>
        <v>141.91984892992014</v>
      </c>
      <c r="Z50" s="27">
        <f t="shared" si="20"/>
        <v>142</v>
      </c>
      <c r="AA50" s="17">
        <f t="shared" si="21"/>
        <v>142</v>
      </c>
      <c r="AB50" s="24">
        <f t="shared" si="22"/>
        <v>1572</v>
      </c>
    </row>
    <row r="51" spans="1:28" ht="15" customHeight="1" x14ac:dyDescent="0.25">
      <c r="A51" s="28">
        <v>2012</v>
      </c>
      <c r="B51" s="28">
        <v>1430</v>
      </c>
      <c r="C51" s="25">
        <v>8.94</v>
      </c>
      <c r="D51" s="25">
        <v>267.20999999999998</v>
      </c>
      <c r="E51" s="25">
        <v>212.39</v>
      </c>
      <c r="F51" s="25">
        <f t="shared" si="13"/>
        <v>12</v>
      </c>
      <c r="G51" s="25">
        <v>0</v>
      </c>
      <c r="H51" s="25">
        <f t="shared" si="14"/>
        <v>21.864406779661017</v>
      </c>
      <c r="I51" s="25">
        <v>0</v>
      </c>
      <c r="J51" s="29">
        <f t="shared" si="23"/>
        <v>1</v>
      </c>
      <c r="K51" s="29">
        <f t="shared" si="24"/>
        <v>1</v>
      </c>
      <c r="L51" s="29">
        <f t="shared" si="25"/>
        <v>1</v>
      </c>
      <c r="M51" s="29">
        <f t="shared" ca="1" si="15"/>
        <v>1</v>
      </c>
      <c r="N51" s="9"/>
      <c r="O51" s="9"/>
      <c r="P51" s="7"/>
      <c r="Q51" s="7"/>
      <c r="T51" s="20">
        <v>0</v>
      </c>
      <c r="U51" s="31">
        <f t="shared" si="16"/>
        <v>-1430</v>
      </c>
      <c r="V51" s="27">
        <f t="shared" si="17"/>
        <v>-1430</v>
      </c>
      <c r="W51" s="27"/>
      <c r="X51" s="27">
        <f t="shared" si="18"/>
        <v>1571.9198489299201</v>
      </c>
      <c r="Y51" s="27">
        <f t="shared" si="19"/>
        <v>141.91984892992014</v>
      </c>
      <c r="Z51" s="27">
        <f t="shared" si="20"/>
        <v>142</v>
      </c>
      <c r="AA51" s="17">
        <f t="shared" si="21"/>
        <v>142</v>
      </c>
      <c r="AB51" s="24">
        <f t="shared" si="22"/>
        <v>1572</v>
      </c>
    </row>
    <row r="52" spans="1:28" ht="15" customHeight="1" x14ac:dyDescent="0.25">
      <c r="A52" s="28">
        <v>2076</v>
      </c>
      <c r="B52" s="28">
        <v>1430</v>
      </c>
      <c r="C52" s="25">
        <v>9.23</v>
      </c>
      <c r="D52" s="25">
        <v>267.3</v>
      </c>
      <c r="E52" s="25">
        <v>212.39</v>
      </c>
      <c r="F52" s="25">
        <f t="shared" si="13"/>
        <v>11.103448275862069</v>
      </c>
      <c r="G52" s="25">
        <v>0</v>
      </c>
      <c r="H52" s="25">
        <f t="shared" si="14"/>
        <v>22.241379310344829</v>
      </c>
      <c r="I52" s="25">
        <v>0</v>
      </c>
      <c r="J52" s="29">
        <f t="shared" si="23"/>
        <v>1</v>
      </c>
      <c r="K52" s="29">
        <f t="shared" si="24"/>
        <v>1</v>
      </c>
      <c r="L52" s="29">
        <f t="shared" si="25"/>
        <v>1</v>
      </c>
      <c r="M52" s="29">
        <f t="shared" ca="1" si="15"/>
        <v>1</v>
      </c>
      <c r="N52" s="9"/>
      <c r="O52" s="9"/>
      <c r="P52" s="7"/>
      <c r="Q52" s="7"/>
      <c r="T52" s="20">
        <v>0</v>
      </c>
      <c r="U52" s="31">
        <f t="shared" si="16"/>
        <v>-1430</v>
      </c>
      <c r="V52" s="27">
        <f t="shared" si="17"/>
        <v>-1430</v>
      </c>
      <c r="W52" s="27"/>
      <c r="X52" s="27">
        <f t="shared" si="18"/>
        <v>1571.9198489299201</v>
      </c>
      <c r="Y52" s="27">
        <f t="shared" si="19"/>
        <v>141.91984892992014</v>
      </c>
      <c r="Z52" s="27">
        <f t="shared" si="20"/>
        <v>142</v>
      </c>
      <c r="AA52" s="17">
        <f t="shared" si="21"/>
        <v>142</v>
      </c>
      <c r="AB52" s="24">
        <f t="shared" si="22"/>
        <v>1572</v>
      </c>
    </row>
    <row r="53" spans="1:28" ht="15" customHeight="1" x14ac:dyDescent="0.25">
      <c r="A53" s="28">
        <v>2139</v>
      </c>
      <c r="B53" s="28">
        <v>1430</v>
      </c>
      <c r="C53" s="25">
        <v>9.51</v>
      </c>
      <c r="D53" s="25">
        <v>267.39</v>
      </c>
      <c r="E53" s="25">
        <v>212.39</v>
      </c>
      <c r="F53" s="25">
        <f t="shared" si="13"/>
        <v>10.192982456140351</v>
      </c>
      <c r="G53" s="25">
        <v>0</v>
      </c>
      <c r="H53" s="25">
        <f t="shared" si="14"/>
        <v>22.631578947368421</v>
      </c>
      <c r="I53" s="25">
        <v>0</v>
      </c>
      <c r="J53" s="29">
        <f t="shared" si="23"/>
        <v>1</v>
      </c>
      <c r="K53" s="29">
        <f t="shared" si="24"/>
        <v>1</v>
      </c>
      <c r="L53" s="29">
        <f t="shared" si="25"/>
        <v>1</v>
      </c>
      <c r="M53" s="29">
        <f t="shared" ca="1" si="15"/>
        <v>1</v>
      </c>
      <c r="N53" s="9"/>
      <c r="O53" s="9"/>
      <c r="P53" s="7"/>
      <c r="Q53" s="7"/>
      <c r="T53" s="20">
        <v>0</v>
      </c>
      <c r="U53" s="31">
        <f t="shared" si="16"/>
        <v>-1430</v>
      </c>
      <c r="V53" s="27">
        <f t="shared" si="17"/>
        <v>-1430</v>
      </c>
      <c r="W53" s="27"/>
      <c r="X53" s="27">
        <f t="shared" si="18"/>
        <v>1571.9198489299201</v>
      </c>
      <c r="Y53" s="27">
        <f t="shared" si="19"/>
        <v>141.91984892992014</v>
      </c>
      <c r="Z53" s="27">
        <f t="shared" si="20"/>
        <v>142</v>
      </c>
      <c r="AA53" s="17">
        <f t="shared" si="21"/>
        <v>142</v>
      </c>
      <c r="AB53" s="24">
        <f t="shared" si="22"/>
        <v>1572</v>
      </c>
    </row>
    <row r="54" spans="1:28" ht="15" customHeight="1" x14ac:dyDescent="0.25">
      <c r="A54" s="28">
        <v>2176</v>
      </c>
      <c r="B54" s="28">
        <v>1430</v>
      </c>
      <c r="C54" s="25">
        <v>9.67</v>
      </c>
      <c r="D54" s="25">
        <v>267.5</v>
      </c>
      <c r="E54" s="25">
        <v>212.39</v>
      </c>
      <c r="F54" s="25">
        <f t="shared" si="13"/>
        <v>9.7142857142857135</v>
      </c>
      <c r="G54" s="25">
        <v>0</v>
      </c>
      <c r="H54" s="25">
        <f t="shared" si="14"/>
        <v>23.035714285714285</v>
      </c>
      <c r="I54" s="25">
        <v>0</v>
      </c>
      <c r="J54" s="29">
        <f t="shared" si="23"/>
        <v>1</v>
      </c>
      <c r="K54" s="29">
        <f t="shared" si="24"/>
        <v>1</v>
      </c>
      <c r="L54" s="29">
        <f t="shared" si="25"/>
        <v>1</v>
      </c>
      <c r="M54" s="29">
        <f t="shared" ca="1" si="15"/>
        <v>1</v>
      </c>
      <c r="N54" s="9"/>
      <c r="O54" s="9"/>
      <c r="P54" s="7"/>
      <c r="Q54" s="7"/>
      <c r="T54" s="20">
        <v>0</v>
      </c>
      <c r="U54" s="31">
        <f t="shared" si="16"/>
        <v>-1430</v>
      </c>
      <c r="V54" s="27">
        <f t="shared" si="17"/>
        <v>-1430</v>
      </c>
      <c r="W54" s="27"/>
      <c r="X54" s="27">
        <f t="shared" si="18"/>
        <v>1571.9198489299201</v>
      </c>
      <c r="Y54" s="27">
        <f t="shared" si="19"/>
        <v>141.91984892992014</v>
      </c>
      <c r="Z54" s="27">
        <f t="shared" si="20"/>
        <v>142</v>
      </c>
      <c r="AA54" s="17">
        <f t="shared" si="21"/>
        <v>142</v>
      </c>
      <c r="AB54" s="24">
        <f t="shared" si="22"/>
        <v>1572</v>
      </c>
    </row>
    <row r="55" spans="1:28" ht="15" customHeight="1" x14ac:dyDescent="0.25">
      <c r="A55" s="28">
        <v>2214</v>
      </c>
      <c r="B55" s="28">
        <v>1430</v>
      </c>
      <c r="C55" s="25">
        <v>9.84</v>
      </c>
      <c r="D55" s="25">
        <v>267.61</v>
      </c>
      <c r="E55" s="25">
        <v>212.39</v>
      </c>
      <c r="F55" s="25">
        <f t="shared" si="13"/>
        <v>9.1999999999999993</v>
      </c>
      <c r="G55" s="25">
        <v>0</v>
      </c>
      <c r="H55" s="25">
        <f t="shared" si="14"/>
        <v>23.454545454545453</v>
      </c>
      <c r="I55" s="25">
        <v>0</v>
      </c>
      <c r="J55" s="29">
        <f t="shared" si="23"/>
        <v>1</v>
      </c>
      <c r="K55" s="29">
        <f t="shared" si="24"/>
        <v>1</v>
      </c>
      <c r="L55" s="29">
        <f t="shared" si="25"/>
        <v>1</v>
      </c>
      <c r="M55" s="29">
        <f t="shared" ca="1" si="15"/>
        <v>0</v>
      </c>
      <c r="N55" s="9"/>
      <c r="O55" s="9"/>
      <c r="P55" s="7"/>
      <c r="Q55" s="7"/>
      <c r="T55" s="20">
        <v>0</v>
      </c>
      <c r="U55" s="31">
        <f t="shared" si="16"/>
        <v>-1430</v>
      </c>
      <c r="V55" s="27">
        <f t="shared" si="17"/>
        <v>-1430</v>
      </c>
      <c r="W55" s="27"/>
      <c r="X55" s="27">
        <f t="shared" si="18"/>
        <v>1571.9198489299201</v>
      </c>
      <c r="Y55" s="27">
        <f t="shared" si="19"/>
        <v>141.91984892992014</v>
      </c>
      <c r="Z55" s="27">
        <f t="shared" si="20"/>
        <v>142</v>
      </c>
      <c r="AA55" s="17">
        <f t="shared" si="21"/>
        <v>142</v>
      </c>
      <c r="AB55" s="24">
        <f t="shared" si="22"/>
        <v>1572</v>
      </c>
    </row>
    <row r="56" spans="1:28" ht="15" customHeight="1" x14ac:dyDescent="0.25">
      <c r="A56" s="42">
        <v>2250</v>
      </c>
      <c r="B56" s="28">
        <v>1430</v>
      </c>
      <c r="C56" s="25">
        <v>10</v>
      </c>
      <c r="D56" s="25">
        <v>267.72000000000003</v>
      </c>
      <c r="E56" s="25">
        <v>212.39</v>
      </c>
      <c r="F56" s="25">
        <f t="shared" si="13"/>
        <v>8.7037037037037042</v>
      </c>
      <c r="G56" s="25">
        <v>0</v>
      </c>
      <c r="H56" s="25">
        <f t="shared" si="14"/>
        <v>23.888888888888889</v>
      </c>
      <c r="I56" s="25">
        <v>0</v>
      </c>
      <c r="J56" s="29">
        <f t="shared" si="23"/>
        <v>1</v>
      </c>
      <c r="K56" s="29">
        <f t="shared" si="24"/>
        <v>1</v>
      </c>
      <c r="L56" s="29">
        <f t="shared" si="25"/>
        <v>1</v>
      </c>
      <c r="M56" s="29">
        <f t="shared" ca="1" si="15"/>
        <v>0</v>
      </c>
      <c r="N56" s="9"/>
      <c r="O56" s="9"/>
      <c r="P56" s="7"/>
      <c r="Q56" s="7"/>
      <c r="T56" s="20">
        <v>0</v>
      </c>
      <c r="U56" s="31">
        <f t="shared" si="16"/>
        <v>-1430</v>
      </c>
      <c r="V56" s="27">
        <f t="shared" si="17"/>
        <v>-1430</v>
      </c>
      <c r="W56" s="27"/>
      <c r="X56" s="27">
        <f t="shared" si="18"/>
        <v>1571.9198489299201</v>
      </c>
      <c r="Y56" s="27">
        <f t="shared" si="19"/>
        <v>141.91984892992014</v>
      </c>
      <c r="Z56" s="27">
        <f t="shared" si="20"/>
        <v>142</v>
      </c>
      <c r="AA56" s="17">
        <f t="shared" si="21"/>
        <v>142</v>
      </c>
      <c r="AB56" s="24">
        <f t="shared" si="22"/>
        <v>1572</v>
      </c>
    </row>
    <row r="57" spans="1:28" ht="15" customHeight="1" x14ac:dyDescent="0.25">
      <c r="A57" s="28">
        <v>2202</v>
      </c>
      <c r="B57" s="42">
        <v>1430</v>
      </c>
      <c r="C57" s="25">
        <v>9.7899999999999991</v>
      </c>
      <c r="D57" s="25">
        <v>267.83</v>
      </c>
      <c r="E57" s="25">
        <v>212.39</v>
      </c>
      <c r="F57" s="25">
        <f t="shared" si="13"/>
        <v>9.7735849056603765</v>
      </c>
      <c r="G57" s="25">
        <v>0</v>
      </c>
      <c r="H57" s="25">
        <f t="shared" si="14"/>
        <v>24.339622641509433</v>
      </c>
      <c r="I57" s="25">
        <v>0</v>
      </c>
      <c r="J57" s="29">
        <f t="shared" si="23"/>
        <v>1</v>
      </c>
      <c r="K57" s="29">
        <f t="shared" si="24"/>
        <v>1</v>
      </c>
      <c r="L57" s="29">
        <f t="shared" si="25"/>
        <v>1</v>
      </c>
      <c r="M57" s="29">
        <f t="shared" ca="1" si="15"/>
        <v>1</v>
      </c>
      <c r="N57" s="9"/>
      <c r="O57" s="9"/>
      <c r="P57" s="7"/>
      <c r="Q57" s="7"/>
      <c r="T57" s="20">
        <v>0</v>
      </c>
      <c r="U57" s="31">
        <f t="shared" si="16"/>
        <v>-1430</v>
      </c>
      <c r="V57" s="27">
        <f t="shared" si="17"/>
        <v>-1430</v>
      </c>
      <c r="W57" s="27"/>
      <c r="X57" s="27">
        <f t="shared" si="18"/>
        <v>1571.9198489299201</v>
      </c>
      <c r="Y57" s="27">
        <f t="shared" si="19"/>
        <v>141.91984892992014</v>
      </c>
      <c r="Z57" s="27">
        <f t="shared" si="20"/>
        <v>142</v>
      </c>
      <c r="AA57" s="17">
        <f t="shared" si="21"/>
        <v>142</v>
      </c>
      <c r="AB57" s="24">
        <f t="shared" si="22"/>
        <v>1572</v>
      </c>
    </row>
    <row r="58" spans="1:28" ht="15" customHeight="1" x14ac:dyDescent="0.25">
      <c r="A58" s="28">
        <v>2154</v>
      </c>
      <c r="B58" s="28">
        <v>1430</v>
      </c>
      <c r="C58" s="25">
        <v>9.57</v>
      </c>
      <c r="D58" s="25">
        <v>267.93</v>
      </c>
      <c r="E58" s="25">
        <v>212.39</v>
      </c>
      <c r="F58" s="25">
        <f t="shared" si="13"/>
        <v>10.884615384615385</v>
      </c>
      <c r="G58" s="25">
        <v>0</v>
      </c>
      <c r="H58" s="25">
        <f t="shared" si="14"/>
        <v>24.807692307692307</v>
      </c>
      <c r="I58" s="25">
        <v>0</v>
      </c>
      <c r="J58" s="29">
        <f t="shared" si="23"/>
        <v>1</v>
      </c>
      <c r="K58" s="29">
        <f t="shared" si="24"/>
        <v>1</v>
      </c>
      <c r="L58" s="29">
        <f t="shared" si="25"/>
        <v>1</v>
      </c>
      <c r="M58" s="29">
        <f t="shared" ca="1" si="15"/>
        <v>0</v>
      </c>
      <c r="N58" s="9"/>
      <c r="O58" s="9"/>
      <c r="P58" s="7"/>
      <c r="Q58" s="7"/>
      <c r="T58" s="20">
        <v>0</v>
      </c>
      <c r="U58" s="31">
        <f t="shared" si="16"/>
        <v>-1430</v>
      </c>
      <c r="V58" s="27">
        <f t="shared" si="17"/>
        <v>-1430</v>
      </c>
      <c r="W58" s="27"/>
      <c r="X58" s="27">
        <f t="shared" si="18"/>
        <v>1571.9198489299201</v>
      </c>
      <c r="Y58" s="27">
        <f t="shared" si="19"/>
        <v>141.91984892992014</v>
      </c>
      <c r="Z58" s="27">
        <f t="shared" si="20"/>
        <v>142</v>
      </c>
      <c r="AA58" s="17">
        <f t="shared" si="21"/>
        <v>142</v>
      </c>
      <c r="AB58" s="24">
        <f t="shared" si="22"/>
        <v>1572</v>
      </c>
    </row>
    <row r="59" spans="1:28" ht="15" customHeight="1" x14ac:dyDescent="0.25">
      <c r="A59" s="28">
        <v>2104</v>
      </c>
      <c r="B59" s="28">
        <v>1430</v>
      </c>
      <c r="C59" s="25">
        <v>9.35</v>
      </c>
      <c r="D59" s="25">
        <v>268.02</v>
      </c>
      <c r="E59" s="25">
        <v>212.39</v>
      </c>
      <c r="F59" s="25">
        <f t="shared" si="13"/>
        <v>12.078431372549019</v>
      </c>
      <c r="G59" s="25">
        <v>0</v>
      </c>
      <c r="H59" s="25">
        <f t="shared" si="14"/>
        <v>25.294117647058822</v>
      </c>
      <c r="I59" s="25">
        <v>0</v>
      </c>
      <c r="J59" s="29">
        <f t="shared" si="23"/>
        <v>1</v>
      </c>
      <c r="K59" s="29">
        <f t="shared" si="24"/>
        <v>1</v>
      </c>
      <c r="L59" s="29">
        <f t="shared" si="25"/>
        <v>1</v>
      </c>
      <c r="M59" s="29">
        <f t="shared" ca="1" si="15"/>
        <v>0</v>
      </c>
      <c r="N59" s="9"/>
      <c r="O59" s="9"/>
      <c r="P59" s="7"/>
      <c r="Q59" s="7"/>
      <c r="T59" s="20">
        <v>0</v>
      </c>
      <c r="U59" s="31">
        <f t="shared" si="16"/>
        <v>-1430</v>
      </c>
      <c r="V59" s="27">
        <f t="shared" si="17"/>
        <v>-1430</v>
      </c>
      <c r="W59" s="27"/>
      <c r="X59" s="27">
        <f t="shared" si="18"/>
        <v>1571.9198489299201</v>
      </c>
      <c r="Y59" s="27">
        <f t="shared" si="19"/>
        <v>141.91984892992014</v>
      </c>
      <c r="Z59" s="27">
        <f t="shared" si="20"/>
        <v>142</v>
      </c>
      <c r="AA59" s="17">
        <f t="shared" si="21"/>
        <v>142</v>
      </c>
      <c r="AB59" s="24">
        <f t="shared" si="22"/>
        <v>1572</v>
      </c>
    </row>
    <row r="60" spans="1:28" ht="15" customHeight="1" x14ac:dyDescent="0.25">
      <c r="A60" s="28">
        <v>2031</v>
      </c>
      <c r="B60" s="28">
        <v>1430</v>
      </c>
      <c r="C60" s="25">
        <v>9.0299999999999994</v>
      </c>
      <c r="D60" s="25">
        <v>268.10000000000002</v>
      </c>
      <c r="E60" s="25">
        <v>212.39</v>
      </c>
      <c r="F60" s="25">
        <f t="shared" si="13"/>
        <v>13.78</v>
      </c>
      <c r="G60" s="25">
        <v>0</v>
      </c>
      <c r="H60" s="25">
        <f t="shared" si="14"/>
        <v>25.8</v>
      </c>
      <c r="I60" s="25">
        <v>0</v>
      </c>
      <c r="J60" s="29">
        <f t="shared" si="23"/>
        <v>1</v>
      </c>
      <c r="K60" s="29">
        <f t="shared" si="24"/>
        <v>1</v>
      </c>
      <c r="L60" s="29">
        <f t="shared" si="25"/>
        <v>1</v>
      </c>
      <c r="M60" s="29">
        <f t="shared" ca="1" si="15"/>
        <v>0</v>
      </c>
      <c r="N60" s="9"/>
      <c r="O60" s="9"/>
      <c r="P60" s="7"/>
      <c r="Q60" s="7"/>
      <c r="T60" s="20">
        <v>0</v>
      </c>
      <c r="U60" s="31">
        <f t="shared" si="16"/>
        <v>-1430</v>
      </c>
      <c r="V60" s="27">
        <f t="shared" si="17"/>
        <v>-1430</v>
      </c>
      <c r="W60" s="27"/>
      <c r="X60" s="27">
        <f t="shared" si="18"/>
        <v>1571.9198489299201</v>
      </c>
      <c r="Y60" s="27">
        <f t="shared" si="19"/>
        <v>141.91984892992014</v>
      </c>
      <c r="Z60" s="27">
        <f t="shared" si="20"/>
        <v>142</v>
      </c>
      <c r="AA60" s="17">
        <f t="shared" si="21"/>
        <v>142</v>
      </c>
      <c r="AB60" s="24">
        <f t="shared" si="22"/>
        <v>1572</v>
      </c>
    </row>
    <row r="61" spans="1:28" ht="15" customHeight="1" x14ac:dyDescent="0.25">
      <c r="A61" s="28">
        <v>1958</v>
      </c>
      <c r="B61" s="28">
        <v>1430</v>
      </c>
      <c r="C61" s="25">
        <v>8.6999999999999993</v>
      </c>
      <c r="D61" s="25">
        <v>268.16000000000003</v>
      </c>
      <c r="E61" s="25">
        <v>212.39</v>
      </c>
      <c r="F61" s="25">
        <f t="shared" si="13"/>
        <v>15.551020408163266</v>
      </c>
      <c r="G61" s="25">
        <v>0</v>
      </c>
      <c r="H61" s="25">
        <f t="shared" si="14"/>
        <v>26.326530612244898</v>
      </c>
      <c r="I61" s="25">
        <v>0</v>
      </c>
      <c r="J61" s="29">
        <f t="shared" si="23"/>
        <v>1</v>
      </c>
      <c r="K61" s="29">
        <f t="shared" si="24"/>
        <v>1</v>
      </c>
      <c r="L61" s="29">
        <f t="shared" si="25"/>
        <v>1</v>
      </c>
      <c r="M61" s="29">
        <f t="shared" ca="1" si="15"/>
        <v>0</v>
      </c>
      <c r="N61" s="9"/>
      <c r="O61" s="9"/>
      <c r="P61" s="7"/>
      <c r="Q61" s="7"/>
      <c r="T61" s="20">
        <v>0</v>
      </c>
      <c r="U61" s="31">
        <f t="shared" si="16"/>
        <v>-1430</v>
      </c>
      <c r="V61" s="27">
        <f t="shared" si="17"/>
        <v>-1430</v>
      </c>
      <c r="W61" s="27"/>
      <c r="X61" s="27">
        <f t="shared" si="18"/>
        <v>1571.9198489299201</v>
      </c>
      <c r="Y61" s="27">
        <f t="shared" si="19"/>
        <v>141.91984892992014</v>
      </c>
      <c r="Z61" s="27">
        <f t="shared" si="20"/>
        <v>142</v>
      </c>
      <c r="AA61" s="17">
        <f t="shared" si="21"/>
        <v>142</v>
      </c>
      <c r="AB61" s="24">
        <f t="shared" si="22"/>
        <v>1572</v>
      </c>
    </row>
    <row r="62" spans="1:28" ht="15" customHeight="1" x14ac:dyDescent="0.25">
      <c r="A62" s="28">
        <v>1882</v>
      </c>
      <c r="B62" s="28">
        <v>1430</v>
      </c>
      <c r="C62" s="25">
        <v>8.3699999999999992</v>
      </c>
      <c r="D62" s="25">
        <v>268.22000000000003</v>
      </c>
      <c r="E62" s="25">
        <v>212.39</v>
      </c>
      <c r="F62" s="25">
        <f t="shared" si="13"/>
        <v>17.458333333333332</v>
      </c>
      <c r="G62" s="25">
        <v>0</v>
      </c>
      <c r="H62" s="25">
        <f t="shared" si="14"/>
        <v>26.875</v>
      </c>
      <c r="I62" s="25">
        <v>0</v>
      </c>
      <c r="J62" s="29">
        <f t="shared" si="23"/>
        <v>1</v>
      </c>
      <c r="K62" s="29">
        <f t="shared" si="24"/>
        <v>1</v>
      </c>
      <c r="L62" s="29">
        <f t="shared" si="25"/>
        <v>1</v>
      </c>
      <c r="M62" s="29">
        <f t="shared" ca="1" si="15"/>
        <v>1</v>
      </c>
      <c r="N62" s="9"/>
      <c r="O62" s="9"/>
      <c r="P62" s="7"/>
      <c r="Q62" s="7"/>
      <c r="T62" s="20">
        <v>0</v>
      </c>
      <c r="U62" s="31">
        <f t="shared" si="16"/>
        <v>-1430</v>
      </c>
      <c r="V62" s="27">
        <f t="shared" si="17"/>
        <v>-1430</v>
      </c>
      <c r="W62" s="27"/>
      <c r="X62" s="27">
        <f t="shared" si="18"/>
        <v>1571.9198489299201</v>
      </c>
      <c r="Y62" s="27">
        <f t="shared" si="19"/>
        <v>141.91984892992014</v>
      </c>
      <c r="Z62" s="27">
        <f t="shared" si="20"/>
        <v>142</v>
      </c>
      <c r="AA62" s="17">
        <f t="shared" si="21"/>
        <v>142</v>
      </c>
      <c r="AB62" s="24">
        <f t="shared" si="22"/>
        <v>1572</v>
      </c>
    </row>
    <row r="63" spans="1:28" ht="15" customHeight="1" x14ac:dyDescent="0.25">
      <c r="A63" s="28">
        <v>1790</v>
      </c>
      <c r="B63" s="28">
        <v>1430</v>
      </c>
      <c r="C63" s="25">
        <v>7.95</v>
      </c>
      <c r="D63" s="25">
        <v>268.27</v>
      </c>
      <c r="E63" s="25">
        <v>212.39</v>
      </c>
      <c r="F63" s="25">
        <f t="shared" si="13"/>
        <v>19.787234042553191</v>
      </c>
      <c r="G63" s="25">
        <v>0</v>
      </c>
      <c r="H63" s="25">
        <f t="shared" si="14"/>
        <v>27.446808510638299</v>
      </c>
      <c r="I63" s="25">
        <v>0</v>
      </c>
      <c r="J63" s="29">
        <f t="shared" si="23"/>
        <v>1</v>
      </c>
      <c r="K63" s="29">
        <f t="shared" si="24"/>
        <v>1</v>
      </c>
      <c r="L63" s="29">
        <f t="shared" si="25"/>
        <v>1</v>
      </c>
      <c r="M63" s="29">
        <f t="shared" ca="1" si="15"/>
        <v>0</v>
      </c>
      <c r="N63" s="9"/>
      <c r="O63" s="9"/>
      <c r="P63" s="7"/>
      <c r="Q63" s="7"/>
      <c r="T63" s="20">
        <v>0</v>
      </c>
      <c r="U63" s="31">
        <f t="shared" si="16"/>
        <v>-1430</v>
      </c>
      <c r="V63" s="27">
        <f t="shared" si="17"/>
        <v>-1430</v>
      </c>
      <c r="W63" s="27"/>
      <c r="X63" s="27">
        <f t="shared" si="18"/>
        <v>1571.9198489299201</v>
      </c>
      <c r="Y63" s="27">
        <f t="shared" si="19"/>
        <v>141.91984892992014</v>
      </c>
      <c r="Z63" s="27">
        <f t="shared" si="20"/>
        <v>142</v>
      </c>
      <c r="AA63" s="17">
        <f t="shared" si="21"/>
        <v>142</v>
      </c>
      <c r="AB63" s="24">
        <f t="shared" si="22"/>
        <v>1572</v>
      </c>
    </row>
    <row r="64" spans="1:28" ht="15" customHeight="1" x14ac:dyDescent="0.25">
      <c r="A64" s="28">
        <v>1696</v>
      </c>
      <c r="B64" s="28">
        <v>1430</v>
      </c>
      <c r="C64" s="25">
        <v>7.54</v>
      </c>
      <c r="D64" s="25">
        <v>268.3</v>
      </c>
      <c r="E64" s="25">
        <v>212.39</v>
      </c>
      <c r="F64" s="25">
        <f t="shared" si="13"/>
        <v>22.260869565217391</v>
      </c>
      <c r="G64" s="25">
        <v>0</v>
      </c>
      <c r="H64" s="25">
        <f t="shared" si="14"/>
        <v>28.043478260869566</v>
      </c>
      <c r="I64" s="25">
        <v>0</v>
      </c>
      <c r="J64" s="29">
        <f t="shared" si="23"/>
        <v>1</v>
      </c>
      <c r="K64" s="29">
        <f t="shared" si="24"/>
        <v>1</v>
      </c>
      <c r="L64" s="29">
        <f t="shared" si="25"/>
        <v>1</v>
      </c>
      <c r="M64" s="29">
        <f t="shared" ca="1" si="15"/>
        <v>0</v>
      </c>
      <c r="N64" s="9"/>
      <c r="O64" s="9"/>
      <c r="P64" s="7"/>
      <c r="Q64" s="7"/>
      <c r="T64" s="20">
        <v>0</v>
      </c>
      <c r="U64" s="31">
        <f t="shared" si="16"/>
        <v>-1430</v>
      </c>
      <c r="V64" s="27">
        <f t="shared" si="17"/>
        <v>-1430</v>
      </c>
      <c r="W64" s="27"/>
      <c r="X64" s="27">
        <f t="shared" si="18"/>
        <v>1571.9198489299201</v>
      </c>
      <c r="Y64" s="27">
        <f t="shared" si="19"/>
        <v>141.91984892992014</v>
      </c>
      <c r="Z64" s="27">
        <f t="shared" si="20"/>
        <v>142</v>
      </c>
      <c r="AA64" s="17">
        <f t="shared" si="21"/>
        <v>142</v>
      </c>
      <c r="AB64" s="24">
        <f t="shared" si="22"/>
        <v>1572</v>
      </c>
    </row>
    <row r="65" spans="1:28" ht="15" customHeight="1" x14ac:dyDescent="0.25">
      <c r="A65" s="28">
        <v>1602</v>
      </c>
      <c r="B65" s="28">
        <v>1430</v>
      </c>
      <c r="C65" s="25">
        <v>7.12</v>
      </c>
      <c r="D65" s="25">
        <v>268.32</v>
      </c>
      <c r="E65" s="25">
        <v>212.39</v>
      </c>
      <c r="F65" s="25">
        <f t="shared" si="13"/>
        <v>24.844444444444445</v>
      </c>
      <c r="G65" s="25">
        <v>0</v>
      </c>
      <c r="H65" s="25">
        <f t="shared" si="14"/>
        <v>28.666666666666668</v>
      </c>
      <c r="I65" s="25">
        <v>0</v>
      </c>
      <c r="J65" s="29">
        <f t="shared" si="23"/>
        <v>1</v>
      </c>
      <c r="K65" s="29">
        <f t="shared" si="24"/>
        <v>1</v>
      </c>
      <c r="L65" s="29">
        <f t="shared" si="25"/>
        <v>1</v>
      </c>
      <c r="M65" s="29">
        <f t="shared" ca="1" si="15"/>
        <v>0</v>
      </c>
      <c r="N65" s="9"/>
      <c r="O65" s="9"/>
      <c r="P65" s="7"/>
      <c r="Q65" s="7"/>
      <c r="T65" s="20">
        <v>0</v>
      </c>
      <c r="U65" s="31">
        <f t="shared" si="16"/>
        <v>-1430</v>
      </c>
      <c r="V65" s="27">
        <f t="shared" si="17"/>
        <v>-1430</v>
      </c>
      <c r="W65" s="27"/>
      <c r="X65" s="27">
        <f t="shared" si="18"/>
        <v>1571.9198489299201</v>
      </c>
      <c r="Y65" s="27">
        <f t="shared" si="19"/>
        <v>141.91984892992014</v>
      </c>
      <c r="Z65" s="27">
        <f t="shared" si="20"/>
        <v>142</v>
      </c>
      <c r="AA65" s="17">
        <f t="shared" si="21"/>
        <v>142</v>
      </c>
      <c r="AB65" s="24">
        <f t="shared" si="22"/>
        <v>1572</v>
      </c>
    </row>
    <row r="66" spans="1:28" ht="15" customHeight="1" x14ac:dyDescent="0.25">
      <c r="A66" s="28">
        <v>1504</v>
      </c>
      <c r="B66" s="28">
        <v>1430</v>
      </c>
      <c r="C66" s="25">
        <v>6.69</v>
      </c>
      <c r="D66" s="25">
        <v>268.33</v>
      </c>
      <c r="E66" s="25">
        <v>212.39</v>
      </c>
      <c r="F66" s="25">
        <f t="shared" ref="F66:F97" si="26">($A$110-A66)/(ROW($A$110)-ROW(A66))</f>
        <v>27.636363636363637</v>
      </c>
      <c r="G66" s="25">
        <v>0</v>
      </c>
      <c r="H66" s="25">
        <f t="shared" ref="H66:H97" si="27">($A$110-B66)/(ROW($A$110)-ROW(B66))</f>
        <v>29.318181818181817</v>
      </c>
      <c r="I66" s="25">
        <v>0</v>
      </c>
      <c r="J66" s="29">
        <f t="shared" si="23"/>
        <v>1</v>
      </c>
      <c r="K66" s="29">
        <f t="shared" si="24"/>
        <v>1</v>
      </c>
      <c r="L66" s="29">
        <f t="shared" si="25"/>
        <v>1</v>
      </c>
      <c r="M66" s="29">
        <f t="shared" ref="M66:M97" ca="1" si="28">IF(RAND()&lt;0.5,0,1)</f>
        <v>1</v>
      </c>
      <c r="N66" s="9"/>
      <c r="O66" s="9"/>
      <c r="P66" s="7"/>
      <c r="Q66" s="7"/>
      <c r="T66" s="20">
        <v>0</v>
      </c>
      <c r="U66" s="31">
        <f t="shared" ref="U66:U97" si="29">T66-B66</f>
        <v>-1430</v>
      </c>
      <c r="V66" s="27">
        <f t="shared" ref="V66:V97" si="30">ROUND(U66,0)</f>
        <v>-1430</v>
      </c>
      <c r="W66" s="27"/>
      <c r="X66" s="27">
        <f t="shared" ref="X66:X97" si="31">B66/$W$2*$W$3</f>
        <v>1571.9198489299201</v>
      </c>
      <c r="Y66" s="27">
        <f t="shared" ref="Y66:Y97" si="32">X66-B66</f>
        <v>141.91984892992014</v>
      </c>
      <c r="Z66" s="27">
        <f t="shared" ref="Z66:Z97" si="33">ROUND(Y66,0)</f>
        <v>142</v>
      </c>
      <c r="AA66" s="17">
        <f t="shared" ref="AA66:AA97" si="34">IF(V66&gt;=0,V66,Z66)</f>
        <v>142</v>
      </c>
      <c r="AB66" s="24">
        <f t="shared" ref="AB66:AB97" si="35">B66+AA66</f>
        <v>1572</v>
      </c>
    </row>
    <row r="67" spans="1:28" ht="15" customHeight="1" x14ac:dyDescent="0.25">
      <c r="A67" s="28">
        <v>1407</v>
      </c>
      <c r="B67" s="28">
        <v>1430</v>
      </c>
      <c r="C67" s="25">
        <v>6.25</v>
      </c>
      <c r="D67" s="25">
        <v>268.33</v>
      </c>
      <c r="E67" s="25">
        <v>212.39</v>
      </c>
      <c r="F67" s="25">
        <f t="shared" si="26"/>
        <v>30.534883720930232</v>
      </c>
      <c r="G67" s="25">
        <v>0</v>
      </c>
      <c r="H67" s="25">
        <f t="shared" si="27"/>
        <v>30</v>
      </c>
      <c r="I67" s="25">
        <v>0</v>
      </c>
      <c r="J67" s="29">
        <f t="shared" ref="J67:J98" si="36">IF(ABS(B67-B66)&lt;=50,1,0)</f>
        <v>1</v>
      </c>
      <c r="K67" s="29">
        <f t="shared" ref="K67:K98" si="37">IF(ABS((B67-B66))&lt;=50,1,IF((B67-B66)*(1)&gt;=0,1,-1))</f>
        <v>1</v>
      </c>
      <c r="L67" s="29">
        <f t="shared" si="25"/>
        <v>1</v>
      </c>
      <c r="M67" s="29">
        <f t="shared" ca="1" si="28"/>
        <v>0</v>
      </c>
      <c r="N67" s="9"/>
      <c r="O67" s="9"/>
      <c r="P67" s="7"/>
      <c r="Q67" s="7"/>
      <c r="T67" s="20">
        <v>0</v>
      </c>
      <c r="U67" s="31">
        <f t="shared" si="29"/>
        <v>-1430</v>
      </c>
      <c r="V67" s="27">
        <f t="shared" si="30"/>
        <v>-1430</v>
      </c>
      <c r="W67" s="27"/>
      <c r="X67" s="27">
        <f t="shared" si="31"/>
        <v>1571.9198489299201</v>
      </c>
      <c r="Y67" s="27">
        <f t="shared" si="32"/>
        <v>141.91984892992014</v>
      </c>
      <c r="Z67" s="27">
        <f t="shared" si="33"/>
        <v>142</v>
      </c>
      <c r="AA67" s="17">
        <f t="shared" si="34"/>
        <v>142</v>
      </c>
      <c r="AB67" s="24">
        <f t="shared" si="35"/>
        <v>1572</v>
      </c>
    </row>
    <row r="68" spans="1:28" ht="15" customHeight="1" x14ac:dyDescent="0.25">
      <c r="A68" s="28">
        <v>1310</v>
      </c>
      <c r="B68" s="28">
        <v>1430</v>
      </c>
      <c r="C68" s="25">
        <v>5.82</v>
      </c>
      <c r="D68" s="25">
        <v>268.32</v>
      </c>
      <c r="E68" s="25">
        <v>212.39</v>
      </c>
      <c r="F68" s="25">
        <f t="shared" si="26"/>
        <v>33.571428571428569</v>
      </c>
      <c r="G68" s="25">
        <v>0</v>
      </c>
      <c r="H68" s="25">
        <f t="shared" si="27"/>
        <v>30.714285714285715</v>
      </c>
      <c r="I68" s="25">
        <v>0</v>
      </c>
      <c r="J68" s="29">
        <f t="shared" si="36"/>
        <v>1</v>
      </c>
      <c r="K68" s="29">
        <f t="shared" si="37"/>
        <v>1</v>
      </c>
      <c r="L68" s="29">
        <f t="shared" si="25"/>
        <v>1</v>
      </c>
      <c r="M68" s="29">
        <f t="shared" ca="1" si="28"/>
        <v>1</v>
      </c>
      <c r="N68" s="9"/>
      <c r="O68" s="9"/>
      <c r="P68" s="7"/>
      <c r="Q68" s="7"/>
      <c r="T68" s="20">
        <v>0</v>
      </c>
      <c r="U68" s="31">
        <f t="shared" si="29"/>
        <v>-1430</v>
      </c>
      <c r="V68" s="27">
        <f t="shared" si="30"/>
        <v>-1430</v>
      </c>
      <c r="W68" s="27"/>
      <c r="X68" s="27">
        <f t="shared" si="31"/>
        <v>1571.9198489299201</v>
      </c>
      <c r="Y68" s="27">
        <f t="shared" si="32"/>
        <v>141.91984892992014</v>
      </c>
      <c r="Z68" s="27">
        <f t="shared" si="33"/>
        <v>142</v>
      </c>
      <c r="AA68" s="17">
        <f t="shared" si="34"/>
        <v>142</v>
      </c>
      <c r="AB68" s="24">
        <f t="shared" si="35"/>
        <v>1572</v>
      </c>
    </row>
    <row r="69" spans="1:28" ht="15" customHeight="1" x14ac:dyDescent="0.25">
      <c r="A69" s="28">
        <v>1316</v>
      </c>
      <c r="B69" s="28">
        <v>1430</v>
      </c>
      <c r="C69" s="25">
        <v>5.85</v>
      </c>
      <c r="D69" s="25">
        <v>268.3</v>
      </c>
      <c r="E69" s="25">
        <v>212.39</v>
      </c>
      <c r="F69" s="25">
        <f t="shared" si="26"/>
        <v>34.243902439024389</v>
      </c>
      <c r="G69" s="25">
        <v>0</v>
      </c>
      <c r="H69" s="25">
        <f t="shared" si="27"/>
        <v>31.463414634146343</v>
      </c>
      <c r="I69" s="25">
        <v>0</v>
      </c>
      <c r="J69" s="29">
        <f t="shared" si="36"/>
        <v>1</v>
      </c>
      <c r="K69" s="29">
        <f t="shared" si="37"/>
        <v>1</v>
      </c>
      <c r="L69" s="29">
        <f t="shared" si="25"/>
        <v>1</v>
      </c>
      <c r="M69" s="29">
        <f t="shared" ca="1" si="28"/>
        <v>0</v>
      </c>
      <c r="N69" s="9"/>
      <c r="O69" s="9"/>
      <c r="P69" s="7"/>
      <c r="Q69" s="7"/>
      <c r="T69" s="20">
        <v>0</v>
      </c>
      <c r="U69" s="31">
        <f t="shared" si="29"/>
        <v>-1430</v>
      </c>
      <c r="V69" s="27">
        <f t="shared" si="30"/>
        <v>-1430</v>
      </c>
      <c r="W69" s="27"/>
      <c r="X69" s="27">
        <f t="shared" si="31"/>
        <v>1571.9198489299201</v>
      </c>
      <c r="Y69" s="27">
        <f t="shared" si="32"/>
        <v>141.91984892992014</v>
      </c>
      <c r="Z69" s="27">
        <f t="shared" si="33"/>
        <v>142</v>
      </c>
      <c r="AA69" s="17">
        <f t="shared" si="34"/>
        <v>142</v>
      </c>
      <c r="AB69" s="24">
        <f t="shared" si="35"/>
        <v>1572</v>
      </c>
    </row>
    <row r="70" spans="1:28" ht="15" customHeight="1" x14ac:dyDescent="0.25">
      <c r="A70" s="28">
        <v>1322</v>
      </c>
      <c r="B70" s="28">
        <v>1430</v>
      </c>
      <c r="C70" s="25">
        <v>5.87</v>
      </c>
      <c r="D70" s="25">
        <v>268.29000000000002</v>
      </c>
      <c r="E70" s="25">
        <v>212.39</v>
      </c>
      <c r="F70" s="25">
        <f t="shared" si="26"/>
        <v>34.950000000000003</v>
      </c>
      <c r="G70" s="25">
        <v>0</v>
      </c>
      <c r="H70" s="25">
        <f t="shared" si="27"/>
        <v>32.25</v>
      </c>
      <c r="I70" s="25">
        <v>0</v>
      </c>
      <c r="J70" s="29">
        <f t="shared" si="36"/>
        <v>1</v>
      </c>
      <c r="K70" s="29">
        <f t="shared" si="37"/>
        <v>1</v>
      </c>
      <c r="L70" s="29">
        <f t="shared" si="25"/>
        <v>1</v>
      </c>
      <c r="M70" s="29">
        <f t="shared" ca="1" si="28"/>
        <v>0</v>
      </c>
      <c r="N70" s="9"/>
      <c r="O70" s="9"/>
      <c r="P70" s="7"/>
      <c r="Q70" s="7"/>
      <c r="T70" s="20">
        <v>0</v>
      </c>
      <c r="U70" s="31">
        <f t="shared" si="29"/>
        <v>-1430</v>
      </c>
      <c r="V70" s="27">
        <f t="shared" si="30"/>
        <v>-1430</v>
      </c>
      <c r="W70" s="27"/>
      <c r="X70" s="27">
        <f t="shared" si="31"/>
        <v>1571.9198489299201</v>
      </c>
      <c r="Y70" s="27">
        <f t="shared" si="32"/>
        <v>141.91984892992014</v>
      </c>
      <c r="Z70" s="27">
        <f t="shared" si="33"/>
        <v>142</v>
      </c>
      <c r="AA70" s="17">
        <f t="shared" si="34"/>
        <v>142</v>
      </c>
      <c r="AB70" s="24">
        <f t="shared" si="35"/>
        <v>1572</v>
      </c>
    </row>
    <row r="71" spans="1:28" ht="15" customHeight="1" x14ac:dyDescent="0.25">
      <c r="A71" s="28">
        <v>1326</v>
      </c>
      <c r="B71" s="28">
        <v>1430</v>
      </c>
      <c r="C71" s="25">
        <v>5.89</v>
      </c>
      <c r="D71" s="25">
        <v>268.27</v>
      </c>
      <c r="E71" s="25">
        <v>212.39</v>
      </c>
      <c r="F71" s="25">
        <f t="shared" si="26"/>
        <v>35.743589743589745</v>
      </c>
      <c r="G71" s="25">
        <v>0</v>
      </c>
      <c r="H71" s="25">
        <f t="shared" si="27"/>
        <v>33.07692307692308</v>
      </c>
      <c r="I71" s="25">
        <v>0</v>
      </c>
      <c r="J71" s="29">
        <f t="shared" si="36"/>
        <v>1</v>
      </c>
      <c r="K71" s="29">
        <f t="shared" si="37"/>
        <v>1</v>
      </c>
      <c r="L71" s="29">
        <f t="shared" ref="L71:L102" si="38">IF(OR(COUNTIF(K67:K71,1)=5,COUNTIF(K67:K71,-1)=5),1,0)</f>
        <v>1</v>
      </c>
      <c r="M71" s="29">
        <f t="shared" ca="1" si="28"/>
        <v>0</v>
      </c>
      <c r="N71" s="9"/>
      <c r="O71" s="9"/>
      <c r="P71" s="7"/>
      <c r="Q71" s="7"/>
      <c r="T71" s="20">
        <v>0</v>
      </c>
      <c r="U71" s="31">
        <f t="shared" si="29"/>
        <v>-1430</v>
      </c>
      <c r="V71" s="27">
        <f t="shared" si="30"/>
        <v>-1430</v>
      </c>
      <c r="W71" s="27"/>
      <c r="X71" s="27">
        <f t="shared" si="31"/>
        <v>1571.9198489299201</v>
      </c>
      <c r="Y71" s="27">
        <f t="shared" si="32"/>
        <v>141.91984892992014</v>
      </c>
      <c r="Z71" s="27">
        <f t="shared" si="33"/>
        <v>142</v>
      </c>
      <c r="AA71" s="17">
        <f t="shared" si="34"/>
        <v>142</v>
      </c>
      <c r="AB71" s="24">
        <f t="shared" si="35"/>
        <v>1572</v>
      </c>
    </row>
    <row r="72" spans="1:28" ht="15" customHeight="1" x14ac:dyDescent="0.25">
      <c r="A72" s="28">
        <v>1090</v>
      </c>
      <c r="B72" s="28">
        <v>1430</v>
      </c>
      <c r="C72" s="25">
        <v>4.8499999999999996</v>
      </c>
      <c r="D72" s="25">
        <v>268.23</v>
      </c>
      <c r="E72" s="25">
        <v>212.39</v>
      </c>
      <c r="F72" s="25">
        <f t="shared" si="26"/>
        <v>42.89473684210526</v>
      </c>
      <c r="G72" s="25">
        <v>0</v>
      </c>
      <c r="H72" s="25">
        <f t="shared" si="27"/>
        <v>33.94736842105263</v>
      </c>
      <c r="I72" s="25">
        <v>0</v>
      </c>
      <c r="J72" s="29">
        <f t="shared" si="36"/>
        <v>1</v>
      </c>
      <c r="K72" s="29">
        <f t="shared" si="37"/>
        <v>1</v>
      </c>
      <c r="L72" s="29">
        <f t="shared" si="38"/>
        <v>1</v>
      </c>
      <c r="M72" s="29">
        <f t="shared" ca="1" si="28"/>
        <v>1</v>
      </c>
      <c r="N72" s="9"/>
      <c r="O72" s="9"/>
      <c r="P72" s="7"/>
      <c r="Q72" s="7"/>
      <c r="T72" s="20">
        <v>0</v>
      </c>
      <c r="U72" s="31">
        <f t="shared" si="29"/>
        <v>-1430</v>
      </c>
      <c r="V72" s="27">
        <f t="shared" si="30"/>
        <v>-1430</v>
      </c>
      <c r="W72" s="27"/>
      <c r="X72" s="27">
        <f t="shared" si="31"/>
        <v>1571.9198489299201</v>
      </c>
      <c r="Y72" s="27">
        <f t="shared" si="32"/>
        <v>141.91984892992014</v>
      </c>
      <c r="Z72" s="27">
        <f t="shared" si="33"/>
        <v>142</v>
      </c>
      <c r="AA72" s="17">
        <f t="shared" si="34"/>
        <v>142</v>
      </c>
      <c r="AB72" s="24">
        <f t="shared" si="35"/>
        <v>1572</v>
      </c>
    </row>
    <row r="73" spans="1:28" ht="15" customHeight="1" x14ac:dyDescent="0.25">
      <c r="A73" s="28">
        <v>855</v>
      </c>
      <c r="B73" s="28">
        <v>1430</v>
      </c>
      <c r="C73" s="25">
        <v>3.8</v>
      </c>
      <c r="D73" s="25">
        <v>268.16000000000003</v>
      </c>
      <c r="E73" s="25">
        <v>212.39</v>
      </c>
      <c r="F73" s="25">
        <f t="shared" si="26"/>
        <v>50.405405405405403</v>
      </c>
      <c r="G73" s="25">
        <v>0</v>
      </c>
      <c r="H73" s="25">
        <f t="shared" si="27"/>
        <v>34.864864864864863</v>
      </c>
      <c r="I73" s="25">
        <v>0</v>
      </c>
      <c r="J73" s="29">
        <f t="shared" si="36"/>
        <v>1</v>
      </c>
      <c r="K73" s="29">
        <f t="shared" si="37"/>
        <v>1</v>
      </c>
      <c r="L73" s="29">
        <f t="shared" si="38"/>
        <v>1</v>
      </c>
      <c r="M73" s="29">
        <f t="shared" ca="1" si="28"/>
        <v>0</v>
      </c>
      <c r="N73" s="9"/>
      <c r="O73" s="9"/>
      <c r="P73" s="7"/>
      <c r="Q73" s="7"/>
      <c r="T73" s="20">
        <v>0</v>
      </c>
      <c r="U73" s="31">
        <f t="shared" si="29"/>
        <v>-1430</v>
      </c>
      <c r="V73" s="27">
        <f t="shared" si="30"/>
        <v>-1430</v>
      </c>
      <c r="W73" s="27"/>
      <c r="X73" s="27">
        <f t="shared" si="31"/>
        <v>1571.9198489299201</v>
      </c>
      <c r="Y73" s="27">
        <f t="shared" si="32"/>
        <v>141.91984892992014</v>
      </c>
      <c r="Z73" s="27">
        <f t="shared" si="33"/>
        <v>142</v>
      </c>
      <c r="AA73" s="17">
        <f t="shared" si="34"/>
        <v>142</v>
      </c>
      <c r="AB73" s="24">
        <f t="shared" si="35"/>
        <v>1572</v>
      </c>
    </row>
    <row r="74" spans="1:28" ht="15" customHeight="1" x14ac:dyDescent="0.25">
      <c r="A74" s="28">
        <v>621</v>
      </c>
      <c r="B74" s="28">
        <v>1430</v>
      </c>
      <c r="C74" s="25">
        <v>2.76</v>
      </c>
      <c r="D74" s="25">
        <v>268.05</v>
      </c>
      <c r="E74" s="25">
        <v>212.39</v>
      </c>
      <c r="F74" s="25">
        <f t="shared" si="26"/>
        <v>58.305555555555557</v>
      </c>
      <c r="G74" s="25">
        <v>0</v>
      </c>
      <c r="H74" s="25">
        <f t="shared" si="27"/>
        <v>35.833333333333336</v>
      </c>
      <c r="I74" s="25">
        <v>0</v>
      </c>
      <c r="J74" s="29">
        <f t="shared" si="36"/>
        <v>1</v>
      </c>
      <c r="K74" s="29">
        <f t="shared" si="37"/>
        <v>1</v>
      </c>
      <c r="L74" s="29">
        <f t="shared" si="38"/>
        <v>1</v>
      </c>
      <c r="M74" s="29">
        <f t="shared" ca="1" si="28"/>
        <v>1</v>
      </c>
      <c r="N74" s="9"/>
      <c r="O74" s="9"/>
      <c r="P74" s="7"/>
      <c r="Q74" s="7"/>
      <c r="T74" s="20">
        <v>0</v>
      </c>
      <c r="U74" s="31">
        <f t="shared" si="29"/>
        <v>-1430</v>
      </c>
      <c r="V74" s="27">
        <f t="shared" si="30"/>
        <v>-1430</v>
      </c>
      <c r="W74" s="27"/>
      <c r="X74" s="27">
        <f t="shared" si="31"/>
        <v>1571.9198489299201</v>
      </c>
      <c r="Y74" s="27">
        <f t="shared" si="32"/>
        <v>141.91984892992014</v>
      </c>
      <c r="Z74" s="27">
        <f t="shared" si="33"/>
        <v>142</v>
      </c>
      <c r="AA74" s="17">
        <f t="shared" si="34"/>
        <v>142</v>
      </c>
      <c r="AB74" s="24">
        <f t="shared" si="35"/>
        <v>1572</v>
      </c>
    </row>
    <row r="75" spans="1:28" ht="15" customHeight="1" x14ac:dyDescent="0.25">
      <c r="A75" s="28">
        <v>670</v>
      </c>
      <c r="B75" s="28">
        <v>1430</v>
      </c>
      <c r="C75" s="25">
        <v>2.98</v>
      </c>
      <c r="D75" s="25">
        <v>267.95</v>
      </c>
      <c r="E75" s="25">
        <v>212.39</v>
      </c>
      <c r="F75" s="25">
        <f t="shared" si="26"/>
        <v>58.571428571428569</v>
      </c>
      <c r="G75" s="25">
        <v>0</v>
      </c>
      <c r="H75" s="25">
        <f t="shared" si="27"/>
        <v>36.857142857142854</v>
      </c>
      <c r="I75" s="25">
        <v>0</v>
      </c>
      <c r="J75" s="29">
        <f t="shared" si="36"/>
        <v>1</v>
      </c>
      <c r="K75" s="29">
        <f t="shared" si="37"/>
        <v>1</v>
      </c>
      <c r="L75" s="29">
        <f t="shared" si="38"/>
        <v>1</v>
      </c>
      <c r="M75" s="29">
        <f t="shared" ca="1" si="28"/>
        <v>1</v>
      </c>
      <c r="N75" s="9"/>
      <c r="O75" s="9"/>
      <c r="P75" s="7"/>
      <c r="Q75" s="7"/>
      <c r="T75" s="20">
        <v>0</v>
      </c>
      <c r="U75" s="31">
        <f t="shared" si="29"/>
        <v>-1430</v>
      </c>
      <c r="V75" s="27">
        <f t="shared" si="30"/>
        <v>-1430</v>
      </c>
      <c r="W75" s="27"/>
      <c r="X75" s="27">
        <f t="shared" si="31"/>
        <v>1571.9198489299201</v>
      </c>
      <c r="Y75" s="27">
        <f t="shared" si="32"/>
        <v>141.91984892992014</v>
      </c>
      <c r="Z75" s="27">
        <f t="shared" si="33"/>
        <v>142</v>
      </c>
      <c r="AA75" s="17">
        <f t="shared" si="34"/>
        <v>142</v>
      </c>
      <c r="AB75" s="24">
        <f t="shared" si="35"/>
        <v>1572</v>
      </c>
    </row>
    <row r="76" spans="1:28" ht="15" customHeight="1" x14ac:dyDescent="0.25">
      <c r="A76" s="28">
        <v>720</v>
      </c>
      <c r="B76" s="28">
        <v>1430</v>
      </c>
      <c r="C76" s="25">
        <v>3.2</v>
      </c>
      <c r="D76" s="25">
        <v>267.85000000000002</v>
      </c>
      <c r="E76" s="25">
        <v>212.39</v>
      </c>
      <c r="F76" s="25">
        <f t="shared" si="26"/>
        <v>58.823529411764703</v>
      </c>
      <c r="G76" s="25">
        <v>0</v>
      </c>
      <c r="H76" s="25">
        <f t="shared" si="27"/>
        <v>37.941176470588232</v>
      </c>
      <c r="I76" s="25">
        <v>0</v>
      </c>
      <c r="J76" s="29">
        <f t="shared" si="36"/>
        <v>1</v>
      </c>
      <c r="K76" s="29">
        <f t="shared" si="37"/>
        <v>1</v>
      </c>
      <c r="L76" s="29">
        <f t="shared" si="38"/>
        <v>1</v>
      </c>
      <c r="M76" s="29">
        <f t="shared" ca="1" si="28"/>
        <v>0</v>
      </c>
      <c r="N76" s="9"/>
      <c r="O76" s="9"/>
      <c r="P76" s="7"/>
      <c r="Q76" s="7"/>
      <c r="T76" s="20">
        <v>0</v>
      </c>
      <c r="U76" s="31">
        <f t="shared" si="29"/>
        <v>-1430</v>
      </c>
      <c r="V76" s="27">
        <f t="shared" si="30"/>
        <v>-1430</v>
      </c>
      <c r="W76" s="27"/>
      <c r="X76" s="27">
        <f t="shared" si="31"/>
        <v>1571.9198489299201</v>
      </c>
      <c r="Y76" s="27">
        <f t="shared" si="32"/>
        <v>141.91984892992014</v>
      </c>
      <c r="Z76" s="27">
        <f t="shared" si="33"/>
        <v>142</v>
      </c>
      <c r="AA76" s="17">
        <f t="shared" si="34"/>
        <v>142</v>
      </c>
      <c r="AB76" s="24">
        <f t="shared" si="35"/>
        <v>1572</v>
      </c>
    </row>
    <row r="77" spans="1:28" ht="15" customHeight="1" x14ac:dyDescent="0.25">
      <c r="A77" s="28">
        <v>768</v>
      </c>
      <c r="B77" s="28">
        <v>1430</v>
      </c>
      <c r="C77" s="25">
        <v>3.41</v>
      </c>
      <c r="D77" s="25">
        <v>267.76</v>
      </c>
      <c r="E77" s="25">
        <v>212.39</v>
      </c>
      <c r="F77" s="25">
        <f t="shared" si="26"/>
        <v>59.151515151515149</v>
      </c>
      <c r="G77" s="25">
        <v>0</v>
      </c>
      <c r="H77" s="25">
        <f t="shared" si="27"/>
        <v>39.090909090909093</v>
      </c>
      <c r="I77" s="25">
        <v>0</v>
      </c>
      <c r="J77" s="29">
        <f t="shared" si="36"/>
        <v>1</v>
      </c>
      <c r="K77" s="29">
        <f t="shared" si="37"/>
        <v>1</v>
      </c>
      <c r="L77" s="29">
        <f t="shared" si="38"/>
        <v>1</v>
      </c>
      <c r="M77" s="29">
        <f t="shared" ca="1" si="28"/>
        <v>0</v>
      </c>
      <c r="N77" s="9"/>
      <c r="O77" s="9"/>
      <c r="P77" s="7"/>
      <c r="Q77" s="7"/>
      <c r="T77" s="20">
        <v>0</v>
      </c>
      <c r="U77" s="31">
        <f t="shared" si="29"/>
        <v>-1430</v>
      </c>
      <c r="V77" s="27">
        <f t="shared" si="30"/>
        <v>-1430</v>
      </c>
      <c r="W77" s="27"/>
      <c r="X77" s="27">
        <f t="shared" si="31"/>
        <v>1571.9198489299201</v>
      </c>
      <c r="Y77" s="27">
        <f t="shared" si="32"/>
        <v>141.91984892992014</v>
      </c>
      <c r="Z77" s="27">
        <f t="shared" si="33"/>
        <v>142</v>
      </c>
      <c r="AA77" s="17">
        <f t="shared" si="34"/>
        <v>142</v>
      </c>
      <c r="AB77" s="24">
        <f t="shared" si="35"/>
        <v>1572</v>
      </c>
    </row>
    <row r="78" spans="1:28" ht="15" customHeight="1" x14ac:dyDescent="0.25">
      <c r="A78" s="28">
        <v>711</v>
      </c>
      <c r="B78" s="28">
        <v>1430</v>
      </c>
      <c r="C78" s="25">
        <v>3.16</v>
      </c>
      <c r="D78" s="25">
        <v>267.66000000000003</v>
      </c>
      <c r="E78" s="25">
        <v>212.39</v>
      </c>
      <c r="F78" s="25">
        <f t="shared" si="26"/>
        <v>62.78125</v>
      </c>
      <c r="G78" s="25">
        <v>0</v>
      </c>
      <c r="H78" s="25">
        <f t="shared" si="27"/>
        <v>40.3125</v>
      </c>
      <c r="I78" s="25">
        <v>0</v>
      </c>
      <c r="J78" s="29">
        <f t="shared" si="36"/>
        <v>1</v>
      </c>
      <c r="K78" s="29">
        <f t="shared" si="37"/>
        <v>1</v>
      </c>
      <c r="L78" s="29">
        <f t="shared" si="38"/>
        <v>1</v>
      </c>
      <c r="M78" s="29">
        <f t="shared" ca="1" si="28"/>
        <v>0</v>
      </c>
      <c r="N78" s="9"/>
      <c r="O78" s="9"/>
      <c r="P78" s="7"/>
      <c r="Q78" s="7"/>
      <c r="T78" s="20">
        <v>0</v>
      </c>
      <c r="U78" s="31">
        <f t="shared" si="29"/>
        <v>-1430</v>
      </c>
      <c r="V78" s="27">
        <f t="shared" si="30"/>
        <v>-1430</v>
      </c>
      <c r="W78" s="27"/>
      <c r="X78" s="27">
        <f t="shared" si="31"/>
        <v>1571.9198489299201</v>
      </c>
      <c r="Y78" s="27">
        <f t="shared" si="32"/>
        <v>141.91984892992014</v>
      </c>
      <c r="Z78" s="27">
        <f t="shared" si="33"/>
        <v>142</v>
      </c>
      <c r="AA78" s="17">
        <f t="shared" si="34"/>
        <v>142</v>
      </c>
      <c r="AB78" s="24">
        <f t="shared" si="35"/>
        <v>1572</v>
      </c>
    </row>
    <row r="79" spans="1:28" ht="15" customHeight="1" x14ac:dyDescent="0.25">
      <c r="A79" s="28">
        <v>654</v>
      </c>
      <c r="B79" s="28">
        <v>1430</v>
      </c>
      <c r="C79" s="25">
        <v>2.91</v>
      </c>
      <c r="D79" s="25">
        <v>267.55</v>
      </c>
      <c r="E79" s="25">
        <v>212.39</v>
      </c>
      <c r="F79" s="25">
        <f t="shared" si="26"/>
        <v>66.645161290322577</v>
      </c>
      <c r="G79" s="25">
        <v>0</v>
      </c>
      <c r="H79" s="25">
        <f t="shared" si="27"/>
        <v>41.612903225806448</v>
      </c>
      <c r="I79" s="25">
        <v>0</v>
      </c>
      <c r="J79" s="29">
        <f t="shared" si="36"/>
        <v>1</v>
      </c>
      <c r="K79" s="29">
        <f t="shared" si="37"/>
        <v>1</v>
      </c>
      <c r="L79" s="29">
        <f t="shared" si="38"/>
        <v>1</v>
      </c>
      <c r="M79" s="29">
        <f t="shared" ca="1" si="28"/>
        <v>0</v>
      </c>
      <c r="N79" s="9"/>
      <c r="O79" s="9"/>
      <c r="P79" s="7"/>
      <c r="Q79" s="7"/>
      <c r="T79" s="20">
        <v>0</v>
      </c>
      <c r="U79" s="31">
        <f t="shared" si="29"/>
        <v>-1430</v>
      </c>
      <c r="V79" s="27">
        <f t="shared" si="30"/>
        <v>-1430</v>
      </c>
      <c r="W79" s="27"/>
      <c r="X79" s="27">
        <f t="shared" si="31"/>
        <v>1571.9198489299201</v>
      </c>
      <c r="Y79" s="27">
        <f t="shared" si="32"/>
        <v>141.91984892992014</v>
      </c>
      <c r="Z79" s="27">
        <f t="shared" si="33"/>
        <v>142</v>
      </c>
      <c r="AA79" s="17">
        <f t="shared" si="34"/>
        <v>142</v>
      </c>
      <c r="AB79" s="24">
        <f t="shared" si="35"/>
        <v>1572</v>
      </c>
    </row>
    <row r="80" spans="1:28" ht="15" customHeight="1" x14ac:dyDescent="0.25">
      <c r="A80" s="28">
        <v>598</v>
      </c>
      <c r="B80" s="28">
        <v>1430</v>
      </c>
      <c r="C80" s="25">
        <v>2.66</v>
      </c>
      <c r="D80" s="25">
        <v>267.44</v>
      </c>
      <c r="E80" s="25">
        <v>212.39</v>
      </c>
      <c r="F80" s="25">
        <f t="shared" si="26"/>
        <v>70.733333333333334</v>
      </c>
      <c r="G80" s="25">
        <v>0</v>
      </c>
      <c r="H80" s="25">
        <f t="shared" si="27"/>
        <v>43</v>
      </c>
      <c r="I80" s="25">
        <v>0</v>
      </c>
      <c r="J80" s="29">
        <f t="shared" si="36"/>
        <v>1</v>
      </c>
      <c r="K80" s="29">
        <f t="shared" si="37"/>
        <v>1</v>
      </c>
      <c r="L80" s="29">
        <f t="shared" si="38"/>
        <v>1</v>
      </c>
      <c r="M80" s="29">
        <f t="shared" ca="1" si="28"/>
        <v>1</v>
      </c>
      <c r="N80" s="9"/>
      <c r="O80" s="9"/>
      <c r="P80" s="7"/>
      <c r="Q80" s="7"/>
      <c r="T80" s="20">
        <v>0</v>
      </c>
      <c r="U80" s="31">
        <f t="shared" si="29"/>
        <v>-1430</v>
      </c>
      <c r="V80" s="27">
        <f t="shared" si="30"/>
        <v>-1430</v>
      </c>
      <c r="W80" s="27"/>
      <c r="X80" s="27">
        <f t="shared" si="31"/>
        <v>1571.9198489299201</v>
      </c>
      <c r="Y80" s="27">
        <f t="shared" si="32"/>
        <v>141.91984892992014</v>
      </c>
      <c r="Z80" s="27">
        <f t="shared" si="33"/>
        <v>142</v>
      </c>
      <c r="AA80" s="17">
        <f t="shared" si="34"/>
        <v>142</v>
      </c>
      <c r="AB80" s="24">
        <f t="shared" si="35"/>
        <v>1572</v>
      </c>
    </row>
    <row r="81" spans="1:28" ht="15" customHeight="1" x14ac:dyDescent="0.25">
      <c r="A81" s="28">
        <v>580</v>
      </c>
      <c r="B81" s="28">
        <v>1430</v>
      </c>
      <c r="C81" s="25">
        <v>2.58</v>
      </c>
      <c r="D81" s="25">
        <v>267.32</v>
      </c>
      <c r="E81" s="25">
        <v>212.39</v>
      </c>
      <c r="F81" s="25">
        <f t="shared" si="26"/>
        <v>73.793103448275858</v>
      </c>
      <c r="G81" s="25">
        <v>0</v>
      </c>
      <c r="H81" s="25">
        <f t="shared" si="27"/>
        <v>44.482758620689658</v>
      </c>
      <c r="I81" s="25">
        <v>0</v>
      </c>
      <c r="J81" s="29">
        <f t="shared" si="36"/>
        <v>1</v>
      </c>
      <c r="K81" s="29">
        <f t="shared" si="37"/>
        <v>1</v>
      </c>
      <c r="L81" s="29">
        <f t="shared" si="38"/>
        <v>1</v>
      </c>
      <c r="M81" s="29">
        <f t="shared" ca="1" si="28"/>
        <v>1</v>
      </c>
      <c r="N81" s="9"/>
      <c r="O81" s="9"/>
      <c r="P81" s="7"/>
      <c r="Q81" s="7"/>
      <c r="T81" s="20">
        <v>0</v>
      </c>
      <c r="U81" s="31">
        <f t="shared" si="29"/>
        <v>-1430</v>
      </c>
      <c r="V81" s="27">
        <f t="shared" si="30"/>
        <v>-1430</v>
      </c>
      <c r="W81" s="27"/>
      <c r="X81" s="27">
        <f t="shared" si="31"/>
        <v>1571.9198489299201</v>
      </c>
      <c r="Y81" s="27">
        <f t="shared" si="32"/>
        <v>141.91984892992014</v>
      </c>
      <c r="Z81" s="27">
        <f t="shared" si="33"/>
        <v>142</v>
      </c>
      <c r="AA81" s="17">
        <f t="shared" si="34"/>
        <v>142</v>
      </c>
      <c r="AB81" s="24">
        <f t="shared" si="35"/>
        <v>1572</v>
      </c>
    </row>
    <row r="82" spans="1:28" ht="15" customHeight="1" x14ac:dyDescent="0.25">
      <c r="A82" s="28">
        <v>562</v>
      </c>
      <c r="B82" s="28">
        <v>1430</v>
      </c>
      <c r="C82" s="25">
        <v>2.5</v>
      </c>
      <c r="D82" s="25">
        <v>267.2</v>
      </c>
      <c r="E82" s="25">
        <v>212.39</v>
      </c>
      <c r="F82" s="25">
        <f t="shared" si="26"/>
        <v>77.071428571428569</v>
      </c>
      <c r="G82" s="25">
        <v>0</v>
      </c>
      <c r="H82" s="25">
        <f t="shared" si="27"/>
        <v>46.071428571428569</v>
      </c>
      <c r="I82" s="25">
        <v>0</v>
      </c>
      <c r="J82" s="29">
        <f t="shared" si="36"/>
        <v>1</v>
      </c>
      <c r="K82" s="29">
        <f t="shared" si="37"/>
        <v>1</v>
      </c>
      <c r="L82" s="29">
        <f t="shared" si="38"/>
        <v>1</v>
      </c>
      <c r="M82" s="29">
        <f t="shared" ca="1" si="28"/>
        <v>1</v>
      </c>
      <c r="N82" s="9"/>
      <c r="O82" s="9"/>
      <c r="P82" s="7"/>
      <c r="Q82" s="7"/>
      <c r="T82" s="20">
        <v>0</v>
      </c>
      <c r="U82" s="31">
        <f t="shared" si="29"/>
        <v>-1430</v>
      </c>
      <c r="V82" s="27">
        <f t="shared" si="30"/>
        <v>-1430</v>
      </c>
      <c r="W82" s="27"/>
      <c r="X82" s="27">
        <f t="shared" si="31"/>
        <v>1571.9198489299201</v>
      </c>
      <c r="Y82" s="27">
        <f t="shared" si="32"/>
        <v>141.91984892992014</v>
      </c>
      <c r="Z82" s="27">
        <f t="shared" si="33"/>
        <v>142</v>
      </c>
      <c r="AA82" s="17">
        <f t="shared" si="34"/>
        <v>142</v>
      </c>
      <c r="AB82" s="24">
        <f t="shared" si="35"/>
        <v>1572</v>
      </c>
    </row>
    <row r="83" spans="1:28" ht="15" customHeight="1" x14ac:dyDescent="0.25">
      <c r="A83" s="28">
        <v>543</v>
      </c>
      <c r="B83" s="28">
        <v>1430</v>
      </c>
      <c r="C83" s="25">
        <v>2.41</v>
      </c>
      <c r="D83" s="25">
        <v>267.08</v>
      </c>
      <c r="E83" s="25">
        <v>212.39</v>
      </c>
      <c r="F83" s="25">
        <f t="shared" si="26"/>
        <v>80.629629629629633</v>
      </c>
      <c r="G83" s="25">
        <v>0</v>
      </c>
      <c r="H83" s="25">
        <f t="shared" si="27"/>
        <v>47.777777777777779</v>
      </c>
      <c r="I83" s="25">
        <v>0</v>
      </c>
      <c r="J83" s="29">
        <f t="shared" si="36"/>
        <v>1</v>
      </c>
      <c r="K83" s="29">
        <f t="shared" si="37"/>
        <v>1</v>
      </c>
      <c r="L83" s="29">
        <f t="shared" si="38"/>
        <v>1</v>
      </c>
      <c r="M83" s="29">
        <f t="shared" ca="1" si="28"/>
        <v>1</v>
      </c>
      <c r="N83" s="9"/>
      <c r="O83" s="9"/>
      <c r="P83" s="7"/>
      <c r="Q83" s="7"/>
      <c r="T83" s="20">
        <v>0</v>
      </c>
      <c r="U83" s="31">
        <f t="shared" si="29"/>
        <v>-1430</v>
      </c>
      <c r="V83" s="27">
        <f t="shared" si="30"/>
        <v>-1430</v>
      </c>
      <c r="W83" s="27"/>
      <c r="X83" s="27">
        <f t="shared" si="31"/>
        <v>1571.9198489299201</v>
      </c>
      <c r="Y83" s="27">
        <f t="shared" si="32"/>
        <v>141.91984892992014</v>
      </c>
      <c r="Z83" s="27">
        <f t="shared" si="33"/>
        <v>142</v>
      </c>
      <c r="AA83" s="17">
        <f t="shared" si="34"/>
        <v>142</v>
      </c>
      <c r="AB83" s="24">
        <f t="shared" si="35"/>
        <v>1572</v>
      </c>
    </row>
    <row r="84" spans="1:28" ht="15" customHeight="1" x14ac:dyDescent="0.25">
      <c r="A84" s="28">
        <v>526</v>
      </c>
      <c r="B84" s="28">
        <v>1430</v>
      </c>
      <c r="C84" s="25">
        <v>2.34</v>
      </c>
      <c r="D84" s="25">
        <v>266.95</v>
      </c>
      <c r="E84" s="25">
        <v>212.39</v>
      </c>
      <c r="F84" s="25">
        <f t="shared" si="26"/>
        <v>84.384615384615387</v>
      </c>
      <c r="G84" s="25">
        <v>0</v>
      </c>
      <c r="H84" s="25">
        <f t="shared" si="27"/>
        <v>49.615384615384613</v>
      </c>
      <c r="I84" s="25">
        <v>0</v>
      </c>
      <c r="J84" s="29">
        <f t="shared" si="36"/>
        <v>1</v>
      </c>
      <c r="K84" s="29">
        <f t="shared" si="37"/>
        <v>1</v>
      </c>
      <c r="L84" s="29">
        <f t="shared" si="38"/>
        <v>1</v>
      </c>
      <c r="M84" s="29">
        <f t="shared" ca="1" si="28"/>
        <v>0</v>
      </c>
      <c r="N84" s="9"/>
      <c r="O84" s="9"/>
      <c r="P84" s="7"/>
      <c r="Q84" s="7"/>
      <c r="T84" s="20">
        <v>0</v>
      </c>
      <c r="U84" s="31">
        <f t="shared" si="29"/>
        <v>-1430</v>
      </c>
      <c r="V84" s="27">
        <f t="shared" si="30"/>
        <v>-1430</v>
      </c>
      <c r="W84" s="27"/>
      <c r="X84" s="27">
        <f t="shared" si="31"/>
        <v>1571.9198489299201</v>
      </c>
      <c r="Y84" s="27">
        <f t="shared" si="32"/>
        <v>141.91984892992014</v>
      </c>
      <c r="Z84" s="27">
        <f t="shared" si="33"/>
        <v>142</v>
      </c>
      <c r="AA84" s="17">
        <f t="shared" si="34"/>
        <v>142</v>
      </c>
      <c r="AB84" s="24">
        <f t="shared" si="35"/>
        <v>1572</v>
      </c>
    </row>
    <row r="85" spans="1:28" ht="15" customHeight="1" x14ac:dyDescent="0.25">
      <c r="A85" s="28">
        <v>510</v>
      </c>
      <c r="B85" s="28">
        <v>1430</v>
      </c>
      <c r="C85" s="25">
        <v>2.27</v>
      </c>
      <c r="D85" s="25">
        <v>266.81</v>
      </c>
      <c r="E85" s="25">
        <v>212.39</v>
      </c>
      <c r="F85" s="25">
        <f t="shared" si="26"/>
        <v>88.4</v>
      </c>
      <c r="G85" s="25">
        <v>0</v>
      </c>
      <c r="H85" s="25">
        <f t="shared" si="27"/>
        <v>51.6</v>
      </c>
      <c r="I85" s="25">
        <v>0</v>
      </c>
      <c r="J85" s="29">
        <f t="shared" si="36"/>
        <v>1</v>
      </c>
      <c r="K85" s="29">
        <f t="shared" si="37"/>
        <v>1</v>
      </c>
      <c r="L85" s="29">
        <f t="shared" si="38"/>
        <v>1</v>
      </c>
      <c r="M85" s="29">
        <f t="shared" ca="1" si="28"/>
        <v>1</v>
      </c>
      <c r="N85" s="9"/>
      <c r="O85" s="9"/>
      <c r="P85" s="7"/>
      <c r="Q85" s="7"/>
      <c r="T85" s="20">
        <v>0</v>
      </c>
      <c r="U85" s="31">
        <f t="shared" si="29"/>
        <v>-1430</v>
      </c>
      <c r="V85" s="27">
        <f t="shared" si="30"/>
        <v>-1430</v>
      </c>
      <c r="W85" s="27"/>
      <c r="X85" s="27">
        <f t="shared" si="31"/>
        <v>1571.9198489299201</v>
      </c>
      <c r="Y85" s="27">
        <f t="shared" si="32"/>
        <v>141.91984892992014</v>
      </c>
      <c r="Z85" s="27">
        <f t="shared" si="33"/>
        <v>142</v>
      </c>
      <c r="AA85" s="17">
        <f t="shared" si="34"/>
        <v>142</v>
      </c>
      <c r="AB85" s="24">
        <f t="shared" si="35"/>
        <v>1572</v>
      </c>
    </row>
    <row r="86" spans="1:28" ht="15" customHeight="1" x14ac:dyDescent="0.25">
      <c r="A86" s="28">
        <v>495</v>
      </c>
      <c r="B86" s="28">
        <v>1430</v>
      </c>
      <c r="C86" s="25">
        <v>0</v>
      </c>
      <c r="D86" s="25">
        <v>266.67</v>
      </c>
      <c r="E86" s="25">
        <v>212.39</v>
      </c>
      <c r="F86" s="25">
        <f t="shared" si="26"/>
        <v>92.708333333333329</v>
      </c>
      <c r="G86" s="25">
        <v>0</v>
      </c>
      <c r="H86" s="25">
        <f t="shared" si="27"/>
        <v>53.75</v>
      </c>
      <c r="I86" s="25">
        <v>0</v>
      </c>
      <c r="J86" s="29">
        <f t="shared" si="36"/>
        <v>1</v>
      </c>
      <c r="K86" s="29">
        <f t="shared" si="37"/>
        <v>1</v>
      </c>
      <c r="L86" s="29">
        <f t="shared" si="38"/>
        <v>1</v>
      </c>
      <c r="M86" s="29">
        <f t="shared" ca="1" si="28"/>
        <v>0</v>
      </c>
      <c r="N86" s="9"/>
      <c r="O86" s="9"/>
      <c r="P86" s="7"/>
      <c r="Q86" s="7"/>
      <c r="T86" s="20">
        <v>0</v>
      </c>
      <c r="U86" s="31">
        <f t="shared" si="29"/>
        <v>-1430</v>
      </c>
      <c r="V86" s="27">
        <f t="shared" si="30"/>
        <v>-1430</v>
      </c>
      <c r="W86" s="27"/>
      <c r="X86" s="27">
        <f t="shared" si="31"/>
        <v>1571.9198489299201</v>
      </c>
      <c r="Y86" s="27">
        <f t="shared" si="32"/>
        <v>141.91984892992014</v>
      </c>
      <c r="Z86" s="27">
        <f t="shared" si="33"/>
        <v>142</v>
      </c>
      <c r="AA86" s="17">
        <f t="shared" si="34"/>
        <v>142</v>
      </c>
      <c r="AB86" s="24">
        <f t="shared" si="35"/>
        <v>1572</v>
      </c>
    </row>
    <row r="87" spans="1:28" ht="15" customHeight="1" x14ac:dyDescent="0.25">
      <c r="A87" s="28">
        <v>495</v>
      </c>
      <c r="B87" s="28">
        <v>1430</v>
      </c>
      <c r="C87" s="25">
        <v>0</v>
      </c>
      <c r="D87" s="25">
        <v>266.52999999999997</v>
      </c>
      <c r="E87" s="25">
        <v>212.39</v>
      </c>
      <c r="F87" s="25">
        <f t="shared" si="26"/>
        <v>96.739130434782609</v>
      </c>
      <c r="G87" s="25">
        <v>0</v>
      </c>
      <c r="H87" s="25">
        <f t="shared" si="27"/>
        <v>56.086956521739133</v>
      </c>
      <c r="I87" s="25">
        <v>0</v>
      </c>
      <c r="J87" s="29">
        <f t="shared" si="36"/>
        <v>1</v>
      </c>
      <c r="K87" s="29">
        <f t="shared" si="37"/>
        <v>1</v>
      </c>
      <c r="L87" s="29">
        <f t="shared" si="38"/>
        <v>1</v>
      </c>
      <c r="M87" s="29">
        <f t="shared" ca="1" si="28"/>
        <v>0</v>
      </c>
      <c r="N87" s="9"/>
      <c r="O87" s="9"/>
      <c r="P87" s="7"/>
      <c r="Q87" s="7"/>
      <c r="T87" s="20">
        <v>0</v>
      </c>
      <c r="U87" s="31">
        <f t="shared" si="29"/>
        <v>-1430</v>
      </c>
      <c r="V87" s="27">
        <f t="shared" si="30"/>
        <v>-1430</v>
      </c>
      <c r="W87" s="27"/>
      <c r="X87" s="27">
        <f t="shared" si="31"/>
        <v>1571.9198489299201</v>
      </c>
      <c r="Y87" s="27">
        <f t="shared" si="32"/>
        <v>141.91984892992014</v>
      </c>
      <c r="Z87" s="27">
        <f t="shared" si="33"/>
        <v>142</v>
      </c>
      <c r="AA87" s="17">
        <f t="shared" si="34"/>
        <v>142</v>
      </c>
      <c r="AB87" s="24">
        <f t="shared" si="35"/>
        <v>1572</v>
      </c>
    </row>
    <row r="88" spans="1:28" ht="15" customHeight="1" x14ac:dyDescent="0.25">
      <c r="A88" s="28">
        <v>495</v>
      </c>
      <c r="B88" s="28">
        <v>1430</v>
      </c>
      <c r="C88" s="25">
        <v>0</v>
      </c>
      <c r="D88" s="25">
        <v>266.39</v>
      </c>
      <c r="E88" s="25">
        <v>212.39</v>
      </c>
      <c r="F88" s="25">
        <f t="shared" si="26"/>
        <v>101.13636363636364</v>
      </c>
      <c r="G88" s="25">
        <v>0</v>
      </c>
      <c r="H88" s="25">
        <f t="shared" si="27"/>
        <v>58.636363636363633</v>
      </c>
      <c r="I88" s="25">
        <v>0</v>
      </c>
      <c r="J88" s="29">
        <f t="shared" si="36"/>
        <v>1</v>
      </c>
      <c r="K88" s="29">
        <f t="shared" si="37"/>
        <v>1</v>
      </c>
      <c r="L88" s="29">
        <f t="shared" si="38"/>
        <v>1</v>
      </c>
      <c r="M88" s="29">
        <f t="shared" ca="1" si="28"/>
        <v>0</v>
      </c>
      <c r="N88" s="9"/>
      <c r="O88" s="9"/>
      <c r="P88" s="7"/>
      <c r="Q88" s="7"/>
      <c r="T88" s="20">
        <v>0</v>
      </c>
      <c r="U88" s="31">
        <f t="shared" si="29"/>
        <v>-1430</v>
      </c>
      <c r="V88" s="27">
        <f t="shared" si="30"/>
        <v>-1430</v>
      </c>
      <c r="W88" s="27"/>
      <c r="X88" s="27">
        <f t="shared" si="31"/>
        <v>1571.9198489299201</v>
      </c>
      <c r="Y88" s="27">
        <f t="shared" si="32"/>
        <v>141.91984892992014</v>
      </c>
      <c r="Z88" s="27">
        <f t="shared" si="33"/>
        <v>142</v>
      </c>
      <c r="AA88" s="17">
        <f t="shared" si="34"/>
        <v>142</v>
      </c>
      <c r="AB88" s="24">
        <f t="shared" si="35"/>
        <v>1572</v>
      </c>
    </row>
    <row r="89" spans="1:28" ht="15" customHeight="1" x14ac:dyDescent="0.25">
      <c r="A89" s="28">
        <v>495</v>
      </c>
      <c r="B89" s="28">
        <v>1430</v>
      </c>
      <c r="C89" s="25">
        <v>0</v>
      </c>
      <c r="D89" s="25">
        <v>266.25</v>
      </c>
      <c r="E89" s="25">
        <v>212.39</v>
      </c>
      <c r="F89" s="25">
        <f t="shared" si="26"/>
        <v>105.95238095238095</v>
      </c>
      <c r="G89" s="25">
        <v>0</v>
      </c>
      <c r="H89" s="25">
        <f t="shared" si="27"/>
        <v>61.428571428571431</v>
      </c>
      <c r="I89" s="25">
        <v>0</v>
      </c>
      <c r="J89" s="29">
        <f t="shared" si="36"/>
        <v>1</v>
      </c>
      <c r="K89" s="29">
        <f t="shared" si="37"/>
        <v>1</v>
      </c>
      <c r="L89" s="29">
        <f t="shared" si="38"/>
        <v>1</v>
      </c>
      <c r="M89" s="29">
        <f t="shared" ca="1" si="28"/>
        <v>1</v>
      </c>
      <c r="N89" s="9"/>
      <c r="O89" s="9"/>
      <c r="P89" s="7"/>
      <c r="Q89" s="7"/>
      <c r="T89" s="20">
        <v>0</v>
      </c>
      <c r="U89" s="31">
        <f t="shared" si="29"/>
        <v>-1430</v>
      </c>
      <c r="V89" s="27">
        <f t="shared" si="30"/>
        <v>-1430</v>
      </c>
      <c r="W89" s="27"/>
      <c r="X89" s="27">
        <f t="shared" si="31"/>
        <v>1571.9198489299201</v>
      </c>
      <c r="Y89" s="27">
        <f t="shared" si="32"/>
        <v>141.91984892992014</v>
      </c>
      <c r="Z89" s="27">
        <f t="shared" si="33"/>
        <v>142</v>
      </c>
      <c r="AA89" s="17">
        <f t="shared" si="34"/>
        <v>142</v>
      </c>
      <c r="AB89" s="24">
        <f t="shared" si="35"/>
        <v>1572</v>
      </c>
    </row>
    <row r="90" spans="1:28" ht="15" customHeight="1" x14ac:dyDescent="0.25">
      <c r="A90" s="28">
        <v>526</v>
      </c>
      <c r="B90" s="28">
        <v>1430</v>
      </c>
      <c r="C90" s="25">
        <v>0</v>
      </c>
      <c r="D90" s="25">
        <v>266.11</v>
      </c>
      <c r="E90" s="25">
        <v>212.39</v>
      </c>
      <c r="F90" s="25">
        <f t="shared" si="26"/>
        <v>109.7</v>
      </c>
      <c r="G90" s="25">
        <v>0</v>
      </c>
      <c r="H90" s="25">
        <f t="shared" si="27"/>
        <v>64.5</v>
      </c>
      <c r="I90" s="25">
        <v>0</v>
      </c>
      <c r="J90" s="29">
        <f t="shared" si="36"/>
        <v>1</v>
      </c>
      <c r="K90" s="29">
        <f t="shared" si="37"/>
        <v>1</v>
      </c>
      <c r="L90" s="29">
        <f t="shared" si="38"/>
        <v>1</v>
      </c>
      <c r="M90" s="29">
        <f t="shared" ca="1" si="28"/>
        <v>1</v>
      </c>
      <c r="N90" s="9"/>
      <c r="O90" s="9"/>
      <c r="P90" s="7"/>
      <c r="Q90" s="7"/>
      <c r="T90" s="20">
        <v>0</v>
      </c>
      <c r="U90" s="31">
        <f t="shared" si="29"/>
        <v>-1430</v>
      </c>
      <c r="V90" s="27">
        <f t="shared" si="30"/>
        <v>-1430</v>
      </c>
      <c r="W90" s="27"/>
      <c r="X90" s="27">
        <f t="shared" si="31"/>
        <v>1571.9198489299201</v>
      </c>
      <c r="Y90" s="27">
        <f t="shared" si="32"/>
        <v>141.91984892992014</v>
      </c>
      <c r="Z90" s="27">
        <f t="shared" si="33"/>
        <v>142</v>
      </c>
      <c r="AA90" s="17">
        <f t="shared" si="34"/>
        <v>142</v>
      </c>
      <c r="AB90" s="24">
        <f t="shared" si="35"/>
        <v>1572</v>
      </c>
    </row>
    <row r="91" spans="1:28" ht="15" customHeight="1" x14ac:dyDescent="0.25">
      <c r="A91" s="28">
        <v>558</v>
      </c>
      <c r="B91" s="28">
        <v>1430</v>
      </c>
      <c r="C91" s="25">
        <v>0</v>
      </c>
      <c r="D91" s="25">
        <v>265.98</v>
      </c>
      <c r="E91" s="25">
        <v>212.39</v>
      </c>
      <c r="F91" s="25">
        <f t="shared" si="26"/>
        <v>113.78947368421052</v>
      </c>
      <c r="G91" s="25">
        <v>0</v>
      </c>
      <c r="H91" s="25">
        <f t="shared" si="27"/>
        <v>67.89473684210526</v>
      </c>
      <c r="I91" s="25">
        <v>0</v>
      </c>
      <c r="J91" s="29">
        <f t="shared" si="36"/>
        <v>1</v>
      </c>
      <c r="K91" s="29">
        <f t="shared" si="37"/>
        <v>1</v>
      </c>
      <c r="L91" s="29">
        <f t="shared" si="38"/>
        <v>1</v>
      </c>
      <c r="M91" s="29">
        <f t="shared" ca="1" si="28"/>
        <v>1</v>
      </c>
      <c r="N91" s="9"/>
      <c r="O91" s="9"/>
      <c r="P91" s="7"/>
      <c r="Q91" s="7"/>
      <c r="T91" s="20">
        <v>0</v>
      </c>
      <c r="U91" s="31">
        <f t="shared" si="29"/>
        <v>-1430</v>
      </c>
      <c r="V91" s="27">
        <f t="shared" si="30"/>
        <v>-1430</v>
      </c>
      <c r="W91" s="27"/>
      <c r="X91" s="27">
        <f t="shared" si="31"/>
        <v>1571.9198489299201</v>
      </c>
      <c r="Y91" s="27">
        <f t="shared" si="32"/>
        <v>141.91984892992014</v>
      </c>
      <c r="Z91" s="27">
        <f t="shared" si="33"/>
        <v>142</v>
      </c>
      <c r="AA91" s="17">
        <f t="shared" si="34"/>
        <v>142</v>
      </c>
      <c r="AB91" s="24">
        <f t="shared" si="35"/>
        <v>1572</v>
      </c>
    </row>
    <row r="92" spans="1:28" ht="15" customHeight="1" x14ac:dyDescent="0.25">
      <c r="A92" s="28">
        <v>591</v>
      </c>
      <c r="B92" s="28">
        <v>1430</v>
      </c>
      <c r="C92" s="25">
        <v>2.63</v>
      </c>
      <c r="D92" s="25">
        <v>265.85000000000002</v>
      </c>
      <c r="E92" s="25">
        <v>212.39</v>
      </c>
      <c r="F92" s="25">
        <f t="shared" si="26"/>
        <v>118.27777777777777</v>
      </c>
      <c r="G92" s="25">
        <v>0</v>
      </c>
      <c r="H92" s="25">
        <f t="shared" si="27"/>
        <v>71.666666666666671</v>
      </c>
      <c r="I92" s="25">
        <v>0</v>
      </c>
      <c r="J92" s="29">
        <f t="shared" si="36"/>
        <v>1</v>
      </c>
      <c r="K92" s="29">
        <f t="shared" si="37"/>
        <v>1</v>
      </c>
      <c r="L92" s="29">
        <f t="shared" si="38"/>
        <v>1</v>
      </c>
      <c r="M92" s="29">
        <f t="shared" ca="1" si="28"/>
        <v>0</v>
      </c>
      <c r="N92" s="9"/>
      <c r="O92" s="9"/>
      <c r="P92" s="7"/>
      <c r="Q92" s="7"/>
      <c r="T92" s="20">
        <v>0</v>
      </c>
      <c r="U92" s="31">
        <f t="shared" si="29"/>
        <v>-1430</v>
      </c>
      <c r="V92" s="27">
        <f t="shared" si="30"/>
        <v>-1430</v>
      </c>
      <c r="W92" s="27"/>
      <c r="X92" s="27">
        <f t="shared" si="31"/>
        <v>1571.9198489299201</v>
      </c>
      <c r="Y92" s="27">
        <f t="shared" si="32"/>
        <v>141.91984892992014</v>
      </c>
      <c r="Z92" s="27">
        <f t="shared" si="33"/>
        <v>142</v>
      </c>
      <c r="AA92" s="17">
        <f t="shared" si="34"/>
        <v>142</v>
      </c>
      <c r="AB92" s="24">
        <f t="shared" si="35"/>
        <v>1572</v>
      </c>
    </row>
    <row r="93" spans="1:28" ht="15" customHeight="1" x14ac:dyDescent="0.25">
      <c r="A93" s="28">
        <v>591</v>
      </c>
      <c r="B93" s="28">
        <v>1430</v>
      </c>
      <c r="C93" s="25">
        <v>2.63</v>
      </c>
      <c r="D93" s="25">
        <v>265.72000000000003</v>
      </c>
      <c r="E93" s="25">
        <v>212.39</v>
      </c>
      <c r="F93" s="25">
        <f t="shared" si="26"/>
        <v>125.23529411764706</v>
      </c>
      <c r="G93" s="25">
        <v>0</v>
      </c>
      <c r="H93" s="25">
        <f t="shared" si="27"/>
        <v>75.882352941176464</v>
      </c>
      <c r="I93" s="25">
        <v>0</v>
      </c>
      <c r="J93" s="29">
        <f t="shared" si="36"/>
        <v>1</v>
      </c>
      <c r="K93" s="29">
        <f t="shared" si="37"/>
        <v>1</v>
      </c>
      <c r="L93" s="29">
        <f t="shared" si="38"/>
        <v>1</v>
      </c>
      <c r="M93" s="29">
        <f t="shared" ca="1" si="28"/>
        <v>0</v>
      </c>
      <c r="N93" s="9"/>
      <c r="O93" s="9"/>
      <c r="P93" s="7"/>
      <c r="Q93" s="7"/>
      <c r="T93" s="20">
        <v>0</v>
      </c>
      <c r="U93" s="31">
        <f t="shared" si="29"/>
        <v>-1430</v>
      </c>
      <c r="V93" s="27">
        <f t="shared" si="30"/>
        <v>-1430</v>
      </c>
      <c r="W93" s="27"/>
      <c r="X93" s="27">
        <f t="shared" si="31"/>
        <v>1571.9198489299201</v>
      </c>
      <c r="Y93" s="27">
        <f t="shared" si="32"/>
        <v>141.91984892992014</v>
      </c>
      <c r="Z93" s="27">
        <f t="shared" si="33"/>
        <v>142</v>
      </c>
      <c r="AA93" s="17">
        <f t="shared" si="34"/>
        <v>142</v>
      </c>
      <c r="AB93" s="24">
        <f t="shared" si="35"/>
        <v>1572</v>
      </c>
    </row>
    <row r="94" spans="1:28" ht="15" customHeight="1" x14ac:dyDescent="0.25">
      <c r="A94" s="28">
        <v>591</v>
      </c>
      <c r="B94" s="28">
        <v>1430</v>
      </c>
      <c r="C94" s="25">
        <v>2.63</v>
      </c>
      <c r="D94" s="25">
        <v>265.58999999999997</v>
      </c>
      <c r="E94" s="25">
        <v>212.39</v>
      </c>
      <c r="F94" s="25">
        <f t="shared" si="26"/>
        <v>133.0625</v>
      </c>
      <c r="G94" s="25">
        <v>0</v>
      </c>
      <c r="H94" s="25">
        <f t="shared" si="27"/>
        <v>80.625</v>
      </c>
      <c r="I94" s="25">
        <v>0</v>
      </c>
      <c r="J94" s="29">
        <f t="shared" si="36"/>
        <v>1</v>
      </c>
      <c r="K94" s="29">
        <f t="shared" si="37"/>
        <v>1</v>
      </c>
      <c r="L94" s="29">
        <f t="shared" si="38"/>
        <v>1</v>
      </c>
      <c r="M94" s="29">
        <f t="shared" ca="1" si="28"/>
        <v>0</v>
      </c>
      <c r="N94" s="9"/>
      <c r="O94" s="9"/>
      <c r="P94" s="7"/>
      <c r="Q94" s="7"/>
      <c r="T94" s="20">
        <v>0</v>
      </c>
      <c r="U94" s="31">
        <f t="shared" si="29"/>
        <v>-1430</v>
      </c>
      <c r="V94" s="27">
        <f t="shared" si="30"/>
        <v>-1430</v>
      </c>
      <c r="W94" s="27"/>
      <c r="X94" s="27">
        <f t="shared" si="31"/>
        <v>1571.9198489299201</v>
      </c>
      <c r="Y94" s="27">
        <f t="shared" si="32"/>
        <v>141.91984892992014</v>
      </c>
      <c r="Z94" s="27">
        <f t="shared" si="33"/>
        <v>142</v>
      </c>
      <c r="AA94" s="17">
        <f t="shared" si="34"/>
        <v>142</v>
      </c>
      <c r="AB94" s="24">
        <f t="shared" si="35"/>
        <v>1572</v>
      </c>
    </row>
    <row r="95" spans="1:28" ht="15" customHeight="1" x14ac:dyDescent="0.25">
      <c r="A95" s="28">
        <v>591</v>
      </c>
      <c r="B95" s="28">
        <v>1430</v>
      </c>
      <c r="C95" s="25">
        <v>2.63</v>
      </c>
      <c r="D95" s="25">
        <v>265.45999999999998</v>
      </c>
      <c r="E95" s="25">
        <v>212.39</v>
      </c>
      <c r="F95" s="25">
        <f t="shared" si="26"/>
        <v>141.93333333333334</v>
      </c>
      <c r="G95" s="25">
        <v>0</v>
      </c>
      <c r="H95" s="25">
        <f t="shared" si="27"/>
        <v>86</v>
      </c>
      <c r="I95" s="25">
        <v>0</v>
      </c>
      <c r="J95" s="29">
        <f t="shared" si="36"/>
        <v>1</v>
      </c>
      <c r="K95" s="29">
        <f t="shared" si="37"/>
        <v>1</v>
      </c>
      <c r="L95" s="29">
        <f t="shared" si="38"/>
        <v>1</v>
      </c>
      <c r="M95" s="29">
        <f t="shared" ca="1" si="28"/>
        <v>1</v>
      </c>
      <c r="N95" s="9"/>
      <c r="O95" s="9"/>
      <c r="P95" s="7"/>
      <c r="Q95" s="7"/>
      <c r="T95" s="20">
        <v>0</v>
      </c>
      <c r="U95" s="31">
        <f t="shared" si="29"/>
        <v>-1430</v>
      </c>
      <c r="V95" s="27">
        <f t="shared" si="30"/>
        <v>-1430</v>
      </c>
      <c r="W95" s="27"/>
      <c r="X95" s="27">
        <f t="shared" si="31"/>
        <v>1571.9198489299201</v>
      </c>
      <c r="Y95" s="27">
        <f t="shared" si="32"/>
        <v>141.91984892992014</v>
      </c>
      <c r="Z95" s="27">
        <f t="shared" si="33"/>
        <v>142</v>
      </c>
      <c r="AA95" s="17">
        <f t="shared" si="34"/>
        <v>142</v>
      </c>
      <c r="AB95" s="24">
        <f t="shared" si="35"/>
        <v>1572</v>
      </c>
    </row>
    <row r="96" spans="1:28" ht="15" customHeight="1" x14ac:dyDescent="0.25">
      <c r="A96" s="28">
        <v>771</v>
      </c>
      <c r="B96" s="28">
        <v>1430</v>
      </c>
      <c r="C96" s="25">
        <v>3.43</v>
      </c>
      <c r="D96" s="25">
        <v>265.35000000000002</v>
      </c>
      <c r="E96" s="25">
        <v>212.39</v>
      </c>
      <c r="F96" s="25">
        <f t="shared" si="26"/>
        <v>139.21428571428572</v>
      </c>
      <c r="G96" s="25">
        <v>0</v>
      </c>
      <c r="H96" s="25">
        <f t="shared" si="27"/>
        <v>92.142857142857139</v>
      </c>
      <c r="I96" s="25">
        <v>0</v>
      </c>
      <c r="J96" s="29">
        <f t="shared" si="36"/>
        <v>1</v>
      </c>
      <c r="K96" s="29">
        <f t="shared" si="37"/>
        <v>1</v>
      </c>
      <c r="L96" s="29">
        <f t="shared" si="38"/>
        <v>1</v>
      </c>
      <c r="M96" s="29">
        <f t="shared" ca="1" si="28"/>
        <v>0</v>
      </c>
      <c r="N96" s="9"/>
      <c r="O96" s="9"/>
      <c r="P96" s="7"/>
      <c r="Q96" s="7"/>
      <c r="T96" s="20">
        <v>0</v>
      </c>
      <c r="U96" s="31">
        <f t="shared" si="29"/>
        <v>-1430</v>
      </c>
      <c r="V96" s="27">
        <f t="shared" si="30"/>
        <v>-1430</v>
      </c>
      <c r="W96" s="27"/>
      <c r="X96" s="27">
        <f t="shared" si="31"/>
        <v>1571.9198489299201</v>
      </c>
      <c r="Y96" s="27">
        <f t="shared" si="32"/>
        <v>141.91984892992014</v>
      </c>
      <c r="Z96" s="27">
        <f t="shared" si="33"/>
        <v>142</v>
      </c>
      <c r="AA96" s="17">
        <f t="shared" si="34"/>
        <v>142</v>
      </c>
      <c r="AB96" s="24">
        <f t="shared" si="35"/>
        <v>1572</v>
      </c>
    </row>
    <row r="97" spans="1:28" ht="15" customHeight="1" x14ac:dyDescent="0.25">
      <c r="A97" s="28">
        <v>951</v>
      </c>
      <c r="B97" s="28">
        <v>1430</v>
      </c>
      <c r="C97" s="25">
        <v>4.2300000000000004</v>
      </c>
      <c r="D97" s="25">
        <v>265.27999999999997</v>
      </c>
      <c r="E97" s="25">
        <v>212.39</v>
      </c>
      <c r="F97" s="25">
        <f t="shared" si="26"/>
        <v>136.07692307692307</v>
      </c>
      <c r="G97" s="25">
        <v>0</v>
      </c>
      <c r="H97" s="25">
        <f t="shared" si="27"/>
        <v>99.230769230769226</v>
      </c>
      <c r="I97" s="25">
        <v>0</v>
      </c>
      <c r="J97" s="29">
        <f t="shared" si="36"/>
        <v>1</v>
      </c>
      <c r="K97" s="29">
        <f t="shared" si="37"/>
        <v>1</v>
      </c>
      <c r="L97" s="29">
        <f t="shared" si="38"/>
        <v>1</v>
      </c>
      <c r="M97" s="29">
        <f t="shared" ca="1" si="28"/>
        <v>0</v>
      </c>
      <c r="N97" s="9"/>
      <c r="O97" s="9"/>
      <c r="P97" s="7"/>
      <c r="Q97" s="7"/>
      <c r="T97" s="20">
        <v>0</v>
      </c>
      <c r="U97" s="31">
        <f t="shared" si="29"/>
        <v>-1430</v>
      </c>
      <c r="V97" s="27">
        <f t="shared" si="30"/>
        <v>-1430</v>
      </c>
      <c r="W97" s="27"/>
      <c r="X97" s="27">
        <f t="shared" si="31"/>
        <v>1571.9198489299201</v>
      </c>
      <c r="Y97" s="27">
        <f t="shared" si="32"/>
        <v>141.91984892992014</v>
      </c>
      <c r="Z97" s="27">
        <f t="shared" si="33"/>
        <v>142</v>
      </c>
      <c r="AA97" s="17">
        <f t="shared" si="34"/>
        <v>142</v>
      </c>
      <c r="AB97" s="24">
        <f t="shared" si="35"/>
        <v>1572</v>
      </c>
    </row>
    <row r="98" spans="1:28" ht="15" customHeight="1" x14ac:dyDescent="0.25">
      <c r="A98" s="28">
        <v>1130</v>
      </c>
      <c r="B98" s="28">
        <v>1430</v>
      </c>
      <c r="C98" s="25">
        <v>5.0199999999999996</v>
      </c>
      <c r="D98" s="25">
        <v>265.23</v>
      </c>
      <c r="E98" s="25">
        <v>212.39</v>
      </c>
      <c r="F98" s="25">
        <f t="shared" ref="F98:F109" si="39">($A$110-A98)/(ROW($A$110)-ROW(A98))</f>
        <v>132.5</v>
      </c>
      <c r="G98" s="25">
        <v>0</v>
      </c>
      <c r="H98" s="25">
        <f t="shared" ref="H98:H109" si="40">($A$110-B98)/(ROW($A$110)-ROW(B98))</f>
        <v>107.5</v>
      </c>
      <c r="I98" s="25">
        <v>0</v>
      </c>
      <c r="J98" s="29">
        <f t="shared" si="36"/>
        <v>1</v>
      </c>
      <c r="K98" s="29">
        <f t="shared" si="37"/>
        <v>1</v>
      </c>
      <c r="L98" s="29">
        <f t="shared" si="38"/>
        <v>1</v>
      </c>
      <c r="M98" s="29">
        <f t="shared" ref="M98:M129" ca="1" si="41">IF(RAND()&lt;0.5,0,1)</f>
        <v>1</v>
      </c>
      <c r="N98" s="9"/>
      <c r="O98" s="9"/>
      <c r="P98" s="7"/>
      <c r="Q98" s="7"/>
      <c r="T98" s="20">
        <v>0</v>
      </c>
      <c r="U98" s="31">
        <f t="shared" ref="U98:U129" si="42">T98-B98</f>
        <v>-1430</v>
      </c>
      <c r="V98" s="27">
        <f t="shared" ref="V98:V129" si="43">ROUND(U98,0)</f>
        <v>-1430</v>
      </c>
      <c r="W98" s="27"/>
      <c r="X98" s="27">
        <f t="shared" ref="X98:X129" si="44">B98/$W$2*$W$3</f>
        <v>1571.9198489299201</v>
      </c>
      <c r="Y98" s="27">
        <f t="shared" ref="Y98:Y129" si="45">X98-B98</f>
        <v>141.91984892992014</v>
      </c>
      <c r="Z98" s="27">
        <f t="shared" ref="Z98:Z129" si="46">ROUND(Y98,0)</f>
        <v>142</v>
      </c>
      <c r="AA98" s="17">
        <f t="shared" ref="AA98:AA129" si="47">IF(V98&gt;=0,V98,Z98)</f>
        <v>142</v>
      </c>
      <c r="AB98" s="24">
        <f t="shared" ref="AB98:AB129" si="48">B98+AA98</f>
        <v>1572</v>
      </c>
    </row>
    <row r="99" spans="1:28" ht="15" customHeight="1" x14ac:dyDescent="0.25">
      <c r="A99" s="28">
        <v>1434</v>
      </c>
      <c r="B99" s="28">
        <v>1430</v>
      </c>
      <c r="C99" s="25">
        <v>6.37</v>
      </c>
      <c r="D99" s="25">
        <v>265.23</v>
      </c>
      <c r="E99" s="25">
        <v>212.39</v>
      </c>
      <c r="F99" s="25">
        <f t="shared" si="39"/>
        <v>116.90909090909091</v>
      </c>
      <c r="G99" s="25">
        <v>0</v>
      </c>
      <c r="H99" s="25">
        <f t="shared" si="40"/>
        <v>117.27272727272727</v>
      </c>
      <c r="I99" s="25">
        <v>0</v>
      </c>
      <c r="J99" s="29">
        <f t="shared" ref="J99:J130" si="49">IF(ABS(B99-B98)&lt;=50,1,0)</f>
        <v>1</v>
      </c>
      <c r="K99" s="29">
        <f t="shared" ref="K99:K130" si="50">IF(ABS((B99-B98))&lt;=50,1,IF((B99-B98)*(1)&gt;=0,1,-1))</f>
        <v>1</v>
      </c>
      <c r="L99" s="29">
        <f t="shared" si="38"/>
        <v>1</v>
      </c>
      <c r="M99" s="29">
        <f t="shared" ca="1" si="41"/>
        <v>1</v>
      </c>
      <c r="N99" s="9"/>
      <c r="O99" s="9"/>
      <c r="P99" s="7"/>
      <c r="Q99" s="7"/>
      <c r="T99" s="20">
        <v>0</v>
      </c>
      <c r="U99" s="31">
        <f t="shared" si="42"/>
        <v>-1430</v>
      </c>
      <c r="V99" s="27">
        <f t="shared" si="43"/>
        <v>-1430</v>
      </c>
      <c r="W99" s="27"/>
      <c r="X99" s="27">
        <f t="shared" si="44"/>
        <v>1571.9198489299201</v>
      </c>
      <c r="Y99" s="27">
        <f t="shared" si="45"/>
        <v>141.91984892992014</v>
      </c>
      <c r="Z99" s="27">
        <f t="shared" si="46"/>
        <v>142</v>
      </c>
      <c r="AA99" s="17">
        <f t="shared" si="47"/>
        <v>142</v>
      </c>
      <c r="AB99" s="24">
        <f t="shared" si="48"/>
        <v>1572</v>
      </c>
    </row>
    <row r="100" spans="1:28" ht="15" customHeight="1" x14ac:dyDescent="0.25">
      <c r="A100" s="28">
        <v>1738</v>
      </c>
      <c r="B100" s="28">
        <v>1430</v>
      </c>
      <c r="C100" s="25">
        <v>7.73</v>
      </c>
      <c r="D100" s="25">
        <v>265.27999999999997</v>
      </c>
      <c r="E100" s="25">
        <v>212.39</v>
      </c>
      <c r="F100" s="25">
        <f t="shared" si="39"/>
        <v>98.2</v>
      </c>
      <c r="G100" s="25">
        <v>0</v>
      </c>
      <c r="H100" s="25">
        <f t="shared" si="40"/>
        <v>129</v>
      </c>
      <c r="I100" s="25">
        <v>0</v>
      </c>
      <c r="J100" s="29">
        <f t="shared" si="49"/>
        <v>1</v>
      </c>
      <c r="K100" s="29">
        <f t="shared" si="50"/>
        <v>1</v>
      </c>
      <c r="L100" s="29">
        <f t="shared" si="38"/>
        <v>1</v>
      </c>
      <c r="M100" s="29">
        <f t="shared" ca="1" si="41"/>
        <v>1</v>
      </c>
      <c r="N100" s="9"/>
      <c r="O100" s="9"/>
      <c r="P100" s="7"/>
      <c r="Q100" s="7"/>
      <c r="T100" s="20">
        <v>0</v>
      </c>
      <c r="U100" s="31">
        <f t="shared" si="42"/>
        <v>-1430</v>
      </c>
      <c r="V100" s="27">
        <f t="shared" si="43"/>
        <v>-1430</v>
      </c>
      <c r="W100" s="27"/>
      <c r="X100" s="27">
        <f t="shared" si="44"/>
        <v>1571.9198489299201</v>
      </c>
      <c r="Y100" s="27">
        <f t="shared" si="45"/>
        <v>141.91984892992014</v>
      </c>
      <c r="Z100" s="27">
        <f t="shared" si="46"/>
        <v>142</v>
      </c>
      <c r="AA100" s="17">
        <f t="shared" si="47"/>
        <v>142</v>
      </c>
      <c r="AB100" s="24">
        <f t="shared" si="48"/>
        <v>1572</v>
      </c>
    </row>
    <row r="101" spans="1:28" ht="15" customHeight="1" x14ac:dyDescent="0.25">
      <c r="A101" s="28">
        <v>2044</v>
      </c>
      <c r="B101" s="28">
        <v>1430</v>
      </c>
      <c r="C101" s="25">
        <v>9.09</v>
      </c>
      <c r="D101" s="25">
        <v>265.38</v>
      </c>
      <c r="E101" s="25">
        <v>212.39</v>
      </c>
      <c r="F101" s="25">
        <f t="shared" si="39"/>
        <v>75.111111111111114</v>
      </c>
      <c r="G101" s="25">
        <v>0</v>
      </c>
      <c r="H101" s="25">
        <f t="shared" si="40"/>
        <v>143.33333333333334</v>
      </c>
      <c r="I101" s="25">
        <v>0</v>
      </c>
      <c r="J101" s="29">
        <f t="shared" si="49"/>
        <v>1</v>
      </c>
      <c r="K101" s="29">
        <f t="shared" si="50"/>
        <v>1</v>
      </c>
      <c r="L101" s="29">
        <f t="shared" si="38"/>
        <v>1</v>
      </c>
      <c r="M101" s="29">
        <f t="shared" ca="1" si="41"/>
        <v>0</v>
      </c>
      <c r="N101" s="9"/>
      <c r="O101" s="9"/>
      <c r="P101" s="7"/>
      <c r="Q101" s="7"/>
      <c r="T101" s="20">
        <v>0</v>
      </c>
      <c r="U101" s="31">
        <f t="shared" si="42"/>
        <v>-1430</v>
      </c>
      <c r="V101" s="27">
        <f t="shared" si="43"/>
        <v>-1430</v>
      </c>
      <c r="W101" s="27"/>
      <c r="X101" s="27">
        <f t="shared" si="44"/>
        <v>1571.9198489299201</v>
      </c>
      <c r="Y101" s="27">
        <f t="shared" si="45"/>
        <v>141.91984892992014</v>
      </c>
      <c r="Z101" s="27">
        <f t="shared" si="46"/>
        <v>142</v>
      </c>
      <c r="AA101" s="17">
        <f t="shared" si="47"/>
        <v>142</v>
      </c>
      <c r="AB101" s="24">
        <f t="shared" si="48"/>
        <v>1572</v>
      </c>
    </row>
    <row r="102" spans="1:28" ht="15" customHeight="1" x14ac:dyDescent="0.25">
      <c r="A102" s="28">
        <v>2164</v>
      </c>
      <c r="B102" s="28">
        <v>1430</v>
      </c>
      <c r="C102" s="25">
        <v>9.6199999999999992</v>
      </c>
      <c r="D102" s="25">
        <v>265.49</v>
      </c>
      <c r="E102" s="25">
        <v>212.39</v>
      </c>
      <c r="F102" s="25">
        <f t="shared" si="39"/>
        <v>69.5</v>
      </c>
      <c r="G102" s="25">
        <v>0</v>
      </c>
      <c r="H102" s="25">
        <f t="shared" si="40"/>
        <v>161.25</v>
      </c>
      <c r="I102" s="25">
        <v>0</v>
      </c>
      <c r="J102" s="29">
        <f t="shared" si="49"/>
        <v>1</v>
      </c>
      <c r="K102" s="29">
        <f t="shared" si="50"/>
        <v>1</v>
      </c>
      <c r="L102" s="29">
        <f t="shared" si="38"/>
        <v>1</v>
      </c>
      <c r="M102" s="29">
        <f t="shared" ca="1" si="41"/>
        <v>0</v>
      </c>
      <c r="N102" s="9"/>
      <c r="O102" s="9"/>
      <c r="P102" s="7"/>
      <c r="Q102" s="7"/>
      <c r="T102" s="20">
        <v>0</v>
      </c>
      <c r="U102" s="31">
        <f t="shared" si="42"/>
        <v>-1430</v>
      </c>
      <c r="V102" s="27">
        <f t="shared" si="43"/>
        <v>-1430</v>
      </c>
      <c r="W102" s="27"/>
      <c r="X102" s="27">
        <f t="shared" si="44"/>
        <v>1571.9198489299201</v>
      </c>
      <c r="Y102" s="27">
        <f t="shared" si="45"/>
        <v>141.91984892992014</v>
      </c>
      <c r="Z102" s="27">
        <f t="shared" si="46"/>
        <v>142</v>
      </c>
      <c r="AA102" s="17">
        <f t="shared" si="47"/>
        <v>142</v>
      </c>
      <c r="AB102" s="24">
        <f t="shared" si="48"/>
        <v>1572</v>
      </c>
    </row>
    <row r="103" spans="1:28" ht="15" customHeight="1" x14ac:dyDescent="0.25">
      <c r="A103" s="28">
        <v>2284</v>
      </c>
      <c r="B103" s="28">
        <v>1430</v>
      </c>
      <c r="C103" s="25">
        <v>10.15</v>
      </c>
      <c r="D103" s="25">
        <v>265.63</v>
      </c>
      <c r="E103" s="25">
        <v>212.39</v>
      </c>
      <c r="F103" s="25">
        <f t="shared" si="39"/>
        <v>62.285714285714285</v>
      </c>
      <c r="G103" s="25">
        <v>0</v>
      </c>
      <c r="H103" s="25">
        <f t="shared" si="40"/>
        <v>184.28571428571428</v>
      </c>
      <c r="I103" s="25">
        <v>0</v>
      </c>
      <c r="J103" s="29">
        <f t="shared" si="49"/>
        <v>1</v>
      </c>
      <c r="K103" s="29">
        <f t="shared" si="50"/>
        <v>1</v>
      </c>
      <c r="L103" s="29">
        <f t="shared" ref="L103:L134" si="51">IF(OR(COUNTIF(K99:K103,1)=5,COUNTIF(K99:K103,-1)=5),1,0)</f>
        <v>1</v>
      </c>
      <c r="M103" s="29">
        <f t="shared" ca="1" si="41"/>
        <v>0</v>
      </c>
      <c r="N103" s="9"/>
      <c r="O103" s="9"/>
      <c r="P103" s="7"/>
      <c r="Q103" s="7"/>
      <c r="T103" s="20">
        <v>0</v>
      </c>
      <c r="U103" s="31">
        <f t="shared" si="42"/>
        <v>-1430</v>
      </c>
      <c r="V103" s="27">
        <f t="shared" si="43"/>
        <v>-1430</v>
      </c>
      <c r="W103" s="27"/>
      <c r="X103" s="27">
        <f t="shared" si="44"/>
        <v>1571.9198489299201</v>
      </c>
      <c r="Y103" s="27">
        <f t="shared" si="45"/>
        <v>141.91984892992014</v>
      </c>
      <c r="Z103" s="27">
        <f t="shared" si="46"/>
        <v>142</v>
      </c>
      <c r="AA103" s="17">
        <f t="shared" si="47"/>
        <v>142</v>
      </c>
      <c r="AB103" s="24">
        <f t="shared" si="48"/>
        <v>1572</v>
      </c>
    </row>
    <row r="104" spans="1:28" ht="15" customHeight="1" x14ac:dyDescent="0.25">
      <c r="A104" s="28">
        <v>2404</v>
      </c>
      <c r="B104" s="28">
        <v>1430</v>
      </c>
      <c r="C104" s="25">
        <v>10.69</v>
      </c>
      <c r="D104" s="25">
        <v>265.77999999999997</v>
      </c>
      <c r="E104" s="25">
        <v>212.39</v>
      </c>
      <c r="F104" s="25">
        <f t="shared" si="39"/>
        <v>52.666666666666664</v>
      </c>
      <c r="G104" s="25">
        <v>0</v>
      </c>
      <c r="H104" s="25">
        <f t="shared" si="40"/>
        <v>215</v>
      </c>
      <c r="I104" s="25">
        <v>0</v>
      </c>
      <c r="J104" s="29">
        <f t="shared" si="49"/>
        <v>1</v>
      </c>
      <c r="K104" s="29">
        <f t="shared" si="50"/>
        <v>1</v>
      </c>
      <c r="L104" s="29">
        <f t="shared" si="51"/>
        <v>1</v>
      </c>
      <c r="M104" s="29">
        <f t="shared" ca="1" si="41"/>
        <v>1</v>
      </c>
      <c r="N104" s="9"/>
      <c r="O104" s="9"/>
      <c r="P104" s="7"/>
      <c r="Q104" s="7"/>
      <c r="T104" s="20">
        <v>0</v>
      </c>
      <c r="U104" s="31">
        <f t="shared" si="42"/>
        <v>-1430</v>
      </c>
      <c r="V104" s="27">
        <f t="shared" si="43"/>
        <v>-1430</v>
      </c>
      <c r="W104" s="27"/>
      <c r="X104" s="27">
        <f t="shared" si="44"/>
        <v>1571.9198489299201</v>
      </c>
      <c r="Y104" s="27">
        <f t="shared" si="45"/>
        <v>141.91984892992014</v>
      </c>
      <c r="Z104" s="27">
        <f t="shared" si="46"/>
        <v>142</v>
      </c>
      <c r="AA104" s="17">
        <f t="shared" si="47"/>
        <v>142</v>
      </c>
      <c r="AB104" s="24">
        <f t="shared" si="48"/>
        <v>1572</v>
      </c>
    </row>
    <row r="105" spans="1:28" ht="15" customHeight="1" x14ac:dyDescent="0.25">
      <c r="A105" s="28">
        <v>2502</v>
      </c>
      <c r="B105" s="28">
        <v>1430</v>
      </c>
      <c r="C105" s="25">
        <v>11.12</v>
      </c>
      <c r="D105" s="25">
        <v>265.95</v>
      </c>
      <c r="E105" s="25">
        <v>212.39</v>
      </c>
      <c r="F105" s="25">
        <f t="shared" si="39"/>
        <v>43.6</v>
      </c>
      <c r="G105" s="25">
        <v>0</v>
      </c>
      <c r="H105" s="25">
        <f t="shared" si="40"/>
        <v>258</v>
      </c>
      <c r="I105" s="25">
        <v>0</v>
      </c>
      <c r="J105" s="29">
        <f t="shared" si="49"/>
        <v>1</v>
      </c>
      <c r="K105" s="29">
        <f t="shared" si="50"/>
        <v>1</v>
      </c>
      <c r="L105" s="29">
        <f t="shared" si="51"/>
        <v>1</v>
      </c>
      <c r="M105" s="29">
        <f t="shared" ca="1" si="41"/>
        <v>0</v>
      </c>
      <c r="N105" s="9"/>
      <c r="O105" s="9"/>
      <c r="P105" s="7"/>
      <c r="Q105" s="7"/>
      <c r="T105" s="20">
        <v>0</v>
      </c>
      <c r="U105" s="31">
        <f t="shared" si="42"/>
        <v>-1430</v>
      </c>
      <c r="V105" s="27">
        <f t="shared" si="43"/>
        <v>-1430</v>
      </c>
      <c r="W105" s="27"/>
      <c r="X105" s="27">
        <f t="shared" si="44"/>
        <v>1571.9198489299201</v>
      </c>
      <c r="Y105" s="27">
        <f t="shared" si="45"/>
        <v>141.91984892992014</v>
      </c>
      <c r="Z105" s="27">
        <f t="shared" si="46"/>
        <v>142</v>
      </c>
      <c r="AA105" s="17">
        <f t="shared" si="47"/>
        <v>142</v>
      </c>
      <c r="AB105" s="24">
        <f t="shared" si="48"/>
        <v>1572</v>
      </c>
    </row>
    <row r="106" spans="1:28" ht="15" customHeight="1" x14ac:dyDescent="0.25">
      <c r="A106" s="28">
        <v>2600</v>
      </c>
      <c r="B106" s="28">
        <v>1430</v>
      </c>
      <c r="C106" s="25">
        <v>11.55</v>
      </c>
      <c r="D106" s="25">
        <v>266.12</v>
      </c>
      <c r="E106" s="25">
        <v>212.39</v>
      </c>
      <c r="F106" s="25">
        <f t="shared" si="39"/>
        <v>30</v>
      </c>
      <c r="G106" s="25">
        <v>0</v>
      </c>
      <c r="H106" s="25">
        <f t="shared" si="40"/>
        <v>322.5</v>
      </c>
      <c r="I106" s="25">
        <v>0</v>
      </c>
      <c r="J106" s="29">
        <f t="shared" si="49"/>
        <v>1</v>
      </c>
      <c r="K106" s="29">
        <f t="shared" si="50"/>
        <v>1</v>
      </c>
      <c r="L106" s="29">
        <f t="shared" si="51"/>
        <v>1</v>
      </c>
      <c r="M106" s="29">
        <f t="shared" ca="1" si="41"/>
        <v>0</v>
      </c>
      <c r="N106" s="9"/>
      <c r="O106" s="9"/>
      <c r="P106" s="7"/>
      <c r="Q106" s="7"/>
      <c r="T106" s="20">
        <v>0</v>
      </c>
      <c r="U106" s="31">
        <f t="shared" si="42"/>
        <v>-1430</v>
      </c>
      <c r="V106" s="27">
        <f t="shared" si="43"/>
        <v>-1430</v>
      </c>
      <c r="W106" s="27"/>
      <c r="X106" s="27">
        <f t="shared" si="44"/>
        <v>1571.9198489299201</v>
      </c>
      <c r="Y106" s="27">
        <f t="shared" si="45"/>
        <v>141.91984892992014</v>
      </c>
      <c r="Z106" s="27">
        <f t="shared" si="46"/>
        <v>142</v>
      </c>
      <c r="AA106" s="17">
        <f t="shared" si="47"/>
        <v>142</v>
      </c>
      <c r="AB106" s="24">
        <f t="shared" si="48"/>
        <v>1572</v>
      </c>
    </row>
    <row r="107" spans="1:28" ht="15" customHeight="1" x14ac:dyDescent="0.25">
      <c r="A107" s="28">
        <v>2696</v>
      </c>
      <c r="B107" s="28">
        <v>1430</v>
      </c>
      <c r="C107" s="25">
        <v>11.98</v>
      </c>
      <c r="D107" s="25">
        <v>266.31</v>
      </c>
      <c r="E107" s="25">
        <v>212.39</v>
      </c>
      <c r="F107" s="25">
        <f t="shared" si="39"/>
        <v>8</v>
      </c>
      <c r="G107" s="25">
        <v>0</v>
      </c>
      <c r="H107" s="25">
        <f t="shared" si="40"/>
        <v>430</v>
      </c>
      <c r="I107" s="25">
        <v>0</v>
      </c>
      <c r="J107" s="29">
        <f t="shared" si="49"/>
        <v>1</v>
      </c>
      <c r="K107" s="29">
        <f t="shared" si="50"/>
        <v>1</v>
      </c>
      <c r="L107" s="29">
        <f t="shared" si="51"/>
        <v>1</v>
      </c>
      <c r="M107" s="29">
        <f t="shared" ca="1" si="41"/>
        <v>0</v>
      </c>
      <c r="N107" s="9"/>
      <c r="O107" s="9"/>
      <c r="P107" s="7"/>
      <c r="Q107" s="7"/>
      <c r="T107" s="20">
        <v>0</v>
      </c>
      <c r="U107" s="31">
        <f t="shared" si="42"/>
        <v>-1430</v>
      </c>
      <c r="V107" s="27">
        <f t="shared" si="43"/>
        <v>-1430</v>
      </c>
      <c r="W107" s="27"/>
      <c r="X107" s="27">
        <f t="shared" si="44"/>
        <v>1571.9198489299201</v>
      </c>
      <c r="Y107" s="27">
        <f t="shared" si="45"/>
        <v>141.91984892992014</v>
      </c>
      <c r="Z107" s="27">
        <f t="shared" si="46"/>
        <v>142</v>
      </c>
      <c r="AA107" s="17">
        <f t="shared" si="47"/>
        <v>142</v>
      </c>
      <c r="AB107" s="24">
        <f t="shared" si="48"/>
        <v>1572</v>
      </c>
    </row>
    <row r="108" spans="1:28" ht="15" customHeight="1" x14ac:dyDescent="0.25">
      <c r="A108" s="28">
        <v>2703</v>
      </c>
      <c r="B108" s="28">
        <v>1430</v>
      </c>
      <c r="C108" s="25">
        <v>12.01</v>
      </c>
      <c r="D108" s="25">
        <v>266.5</v>
      </c>
      <c r="E108" s="25">
        <v>212.39</v>
      </c>
      <c r="F108" s="25">
        <f t="shared" si="39"/>
        <v>8.5</v>
      </c>
      <c r="G108" s="25">
        <v>0</v>
      </c>
      <c r="H108" s="25">
        <f t="shared" si="40"/>
        <v>645</v>
      </c>
      <c r="I108" s="25">
        <v>0</v>
      </c>
      <c r="J108" s="29">
        <f t="shared" si="49"/>
        <v>1</v>
      </c>
      <c r="K108" s="29">
        <f t="shared" si="50"/>
        <v>1</v>
      </c>
      <c r="L108" s="29">
        <f t="shared" si="51"/>
        <v>1</v>
      </c>
      <c r="M108" s="29">
        <f t="shared" ca="1" si="41"/>
        <v>1</v>
      </c>
      <c r="N108" s="9"/>
      <c r="O108" s="9"/>
      <c r="P108" s="7"/>
      <c r="Q108" s="7"/>
      <c r="T108" s="20">
        <v>0</v>
      </c>
      <c r="U108" s="31">
        <f t="shared" si="42"/>
        <v>-1430</v>
      </c>
      <c r="V108" s="27">
        <f t="shared" si="43"/>
        <v>-1430</v>
      </c>
      <c r="W108" s="27"/>
      <c r="X108" s="27">
        <f t="shared" si="44"/>
        <v>1571.9198489299201</v>
      </c>
      <c r="Y108" s="27">
        <f t="shared" si="45"/>
        <v>141.91984892992014</v>
      </c>
      <c r="Z108" s="27">
        <f t="shared" si="46"/>
        <v>142</v>
      </c>
      <c r="AA108" s="17">
        <f t="shared" si="47"/>
        <v>142</v>
      </c>
      <c r="AB108" s="24">
        <f t="shared" si="48"/>
        <v>1572</v>
      </c>
    </row>
    <row r="109" spans="1:28" ht="15" customHeight="1" x14ac:dyDescent="0.25">
      <c r="A109" s="28">
        <v>2710</v>
      </c>
      <c r="B109" s="28">
        <v>1430</v>
      </c>
      <c r="C109" s="25">
        <v>12.05</v>
      </c>
      <c r="D109" s="25">
        <v>266.7</v>
      </c>
      <c r="E109" s="25">
        <v>212.39</v>
      </c>
      <c r="F109" s="25">
        <f t="shared" si="39"/>
        <v>10</v>
      </c>
      <c r="G109" s="25">
        <v>0</v>
      </c>
      <c r="H109" s="25">
        <f t="shared" si="40"/>
        <v>1290</v>
      </c>
      <c r="I109" s="25">
        <v>0</v>
      </c>
      <c r="J109" s="29">
        <f t="shared" si="49"/>
        <v>1</v>
      </c>
      <c r="K109" s="29">
        <f t="shared" si="50"/>
        <v>1</v>
      </c>
      <c r="L109" s="29">
        <f t="shared" si="51"/>
        <v>1</v>
      </c>
      <c r="M109" s="29">
        <f t="shared" ca="1" si="41"/>
        <v>0</v>
      </c>
      <c r="N109" s="9"/>
      <c r="O109" s="9"/>
      <c r="P109" s="7"/>
      <c r="Q109" s="7"/>
      <c r="T109" s="20">
        <v>0</v>
      </c>
      <c r="U109" s="31">
        <f t="shared" si="42"/>
        <v>-1430</v>
      </c>
      <c r="V109" s="27">
        <f t="shared" si="43"/>
        <v>-1430</v>
      </c>
      <c r="W109" s="27"/>
      <c r="X109" s="27">
        <f t="shared" si="44"/>
        <v>1571.9198489299201</v>
      </c>
      <c r="Y109" s="27">
        <f t="shared" si="45"/>
        <v>141.91984892992014</v>
      </c>
      <c r="Z109" s="27">
        <f t="shared" si="46"/>
        <v>142</v>
      </c>
      <c r="AA109" s="17">
        <f t="shared" si="47"/>
        <v>142</v>
      </c>
      <c r="AB109" s="24">
        <f t="shared" si="48"/>
        <v>1572</v>
      </c>
    </row>
    <row r="110" spans="1:28" ht="15" customHeight="1" x14ac:dyDescent="0.25">
      <c r="A110" s="38">
        <v>2720</v>
      </c>
      <c r="B110" s="28">
        <v>1430</v>
      </c>
      <c r="C110" s="25">
        <v>12.09</v>
      </c>
      <c r="D110" s="25">
        <v>266.89</v>
      </c>
      <c r="E110" s="25">
        <v>212.39</v>
      </c>
      <c r="F110" s="44">
        <v>0</v>
      </c>
      <c r="G110" s="44">
        <v>0</v>
      </c>
      <c r="H110" s="39">
        <v>0</v>
      </c>
      <c r="I110" s="39">
        <v>0</v>
      </c>
      <c r="J110" s="29">
        <f t="shared" si="49"/>
        <v>1</v>
      </c>
      <c r="K110" s="29">
        <f t="shared" si="50"/>
        <v>1</v>
      </c>
      <c r="L110" s="29">
        <f t="shared" si="51"/>
        <v>1</v>
      </c>
      <c r="M110" s="29">
        <f t="shared" ca="1" si="41"/>
        <v>1</v>
      </c>
      <c r="N110" s="9"/>
      <c r="O110" s="9"/>
      <c r="P110" s="7"/>
      <c r="Q110" s="7"/>
      <c r="T110" s="20">
        <v>0</v>
      </c>
      <c r="U110" s="31">
        <f t="shared" si="42"/>
        <v>-1430</v>
      </c>
      <c r="V110" s="27">
        <f t="shared" si="43"/>
        <v>-1430</v>
      </c>
      <c r="W110" s="27"/>
      <c r="X110" s="27">
        <f t="shared" si="44"/>
        <v>1571.9198489299201</v>
      </c>
      <c r="Y110" s="27">
        <f t="shared" si="45"/>
        <v>141.91984892992014</v>
      </c>
      <c r="Z110" s="27">
        <f t="shared" si="46"/>
        <v>142</v>
      </c>
      <c r="AA110" s="17">
        <f t="shared" si="47"/>
        <v>142</v>
      </c>
      <c r="AB110" s="24">
        <f t="shared" si="48"/>
        <v>1572</v>
      </c>
    </row>
    <row r="111" spans="1:28" ht="15" customHeight="1" x14ac:dyDescent="0.25">
      <c r="A111" s="28">
        <v>2716</v>
      </c>
      <c r="B111" s="28">
        <v>1430</v>
      </c>
      <c r="C111" s="25">
        <v>12.07</v>
      </c>
      <c r="D111" s="25">
        <v>267.08</v>
      </c>
      <c r="E111" s="25">
        <v>212.39</v>
      </c>
      <c r="F111" s="25">
        <v>0</v>
      </c>
      <c r="G111" s="25">
        <f t="shared" ref="G111:G158" si="52">($A$110-A111)/(ROW(A111)-ROW($A$110))</f>
        <v>4</v>
      </c>
      <c r="H111" s="25">
        <v>0</v>
      </c>
      <c r="I111" s="25">
        <f t="shared" ref="I111:I158" si="53">($A$110-B111)/(ROW(B111)-ROW($A$110))</f>
        <v>1290</v>
      </c>
      <c r="J111" s="29">
        <f t="shared" si="49"/>
        <v>1</v>
      </c>
      <c r="K111" s="29">
        <f t="shared" si="50"/>
        <v>1</v>
      </c>
      <c r="L111" s="29">
        <f t="shared" si="51"/>
        <v>1</v>
      </c>
      <c r="M111" s="29">
        <f t="shared" ca="1" si="41"/>
        <v>0</v>
      </c>
      <c r="N111" s="9"/>
      <c r="O111" s="9"/>
      <c r="P111" s="7"/>
      <c r="Q111" s="7"/>
      <c r="T111" s="20">
        <v>0</v>
      </c>
      <c r="U111" s="31">
        <f t="shared" si="42"/>
        <v>-1430</v>
      </c>
      <c r="V111" s="27">
        <f t="shared" si="43"/>
        <v>-1430</v>
      </c>
      <c r="W111" s="27"/>
      <c r="X111" s="27">
        <f t="shared" si="44"/>
        <v>1571.9198489299201</v>
      </c>
      <c r="Y111" s="27">
        <f t="shared" si="45"/>
        <v>141.91984892992014</v>
      </c>
      <c r="Z111" s="27">
        <f t="shared" si="46"/>
        <v>142</v>
      </c>
      <c r="AA111" s="17">
        <f t="shared" si="47"/>
        <v>142</v>
      </c>
      <c r="AB111" s="24">
        <f t="shared" si="48"/>
        <v>1572</v>
      </c>
    </row>
    <row r="112" spans="1:28" ht="15" customHeight="1" x14ac:dyDescent="0.25">
      <c r="A112" s="28">
        <v>2714</v>
      </c>
      <c r="B112" s="28">
        <v>1430</v>
      </c>
      <c r="C112" s="25">
        <v>12.06</v>
      </c>
      <c r="D112" s="25">
        <v>267.25</v>
      </c>
      <c r="E112" s="25">
        <v>212.39</v>
      </c>
      <c r="F112" s="25">
        <v>0</v>
      </c>
      <c r="G112" s="25">
        <f t="shared" si="52"/>
        <v>3</v>
      </c>
      <c r="H112" s="25">
        <v>0</v>
      </c>
      <c r="I112" s="25">
        <f t="shared" si="53"/>
        <v>645</v>
      </c>
      <c r="J112" s="29">
        <f t="shared" si="49"/>
        <v>1</v>
      </c>
      <c r="K112" s="29">
        <f t="shared" si="50"/>
        <v>1</v>
      </c>
      <c r="L112" s="29">
        <f t="shared" si="51"/>
        <v>1</v>
      </c>
      <c r="M112" s="29">
        <f t="shared" ca="1" si="41"/>
        <v>0</v>
      </c>
      <c r="N112" s="9"/>
      <c r="O112" s="9"/>
      <c r="P112" s="7"/>
      <c r="Q112" s="7"/>
      <c r="T112" s="20">
        <v>0</v>
      </c>
      <c r="U112" s="31">
        <f t="shared" si="42"/>
        <v>-1430</v>
      </c>
      <c r="V112" s="27">
        <f t="shared" si="43"/>
        <v>-1430</v>
      </c>
      <c r="W112" s="27"/>
      <c r="X112" s="27">
        <f t="shared" si="44"/>
        <v>1571.9198489299201</v>
      </c>
      <c r="Y112" s="27">
        <f t="shared" si="45"/>
        <v>141.91984892992014</v>
      </c>
      <c r="Z112" s="27">
        <f t="shared" si="46"/>
        <v>142</v>
      </c>
      <c r="AA112" s="17">
        <f t="shared" si="47"/>
        <v>142</v>
      </c>
      <c r="AB112" s="24">
        <f t="shared" si="48"/>
        <v>1572</v>
      </c>
    </row>
    <row r="113" spans="1:28" ht="15" customHeight="1" x14ac:dyDescent="0.25">
      <c r="A113" s="28">
        <v>2709</v>
      </c>
      <c r="B113" s="28">
        <v>1430</v>
      </c>
      <c r="C113" s="25">
        <v>12.04</v>
      </c>
      <c r="D113" s="25">
        <v>267.43</v>
      </c>
      <c r="E113" s="25">
        <v>212.39</v>
      </c>
      <c r="F113" s="25">
        <v>0</v>
      </c>
      <c r="G113" s="25">
        <f t="shared" si="52"/>
        <v>3.6666666666666665</v>
      </c>
      <c r="H113" s="25">
        <v>0</v>
      </c>
      <c r="I113" s="25">
        <f t="shared" si="53"/>
        <v>430</v>
      </c>
      <c r="J113" s="29">
        <f t="shared" si="49"/>
        <v>1</v>
      </c>
      <c r="K113" s="29">
        <f t="shared" si="50"/>
        <v>1</v>
      </c>
      <c r="L113" s="29">
        <f t="shared" si="51"/>
        <v>1</v>
      </c>
      <c r="M113" s="29">
        <f t="shared" ca="1" si="41"/>
        <v>0</v>
      </c>
      <c r="N113" s="9"/>
      <c r="O113" s="9"/>
      <c r="P113" s="7"/>
      <c r="Q113" s="7"/>
      <c r="T113" s="20">
        <v>0</v>
      </c>
      <c r="U113" s="31">
        <f t="shared" si="42"/>
        <v>-1430</v>
      </c>
      <c r="V113" s="27">
        <f t="shared" si="43"/>
        <v>-1430</v>
      </c>
      <c r="W113" s="27"/>
      <c r="X113" s="27">
        <f t="shared" si="44"/>
        <v>1571.9198489299201</v>
      </c>
      <c r="Y113" s="27">
        <f t="shared" si="45"/>
        <v>141.91984892992014</v>
      </c>
      <c r="Z113" s="27">
        <f t="shared" si="46"/>
        <v>142</v>
      </c>
      <c r="AA113" s="17">
        <f t="shared" si="47"/>
        <v>142</v>
      </c>
      <c r="AB113" s="24">
        <f t="shared" si="48"/>
        <v>1572</v>
      </c>
    </row>
    <row r="114" spans="1:28" ht="15" customHeight="1" x14ac:dyDescent="0.25">
      <c r="A114" s="28">
        <v>2594</v>
      </c>
      <c r="B114" s="28">
        <v>1430</v>
      </c>
      <c r="C114" s="25">
        <v>11.53</v>
      </c>
      <c r="D114" s="25">
        <v>267.58999999999997</v>
      </c>
      <c r="E114" s="25">
        <v>212.39</v>
      </c>
      <c r="F114" s="25">
        <v>0</v>
      </c>
      <c r="G114" s="25">
        <f t="shared" si="52"/>
        <v>31.5</v>
      </c>
      <c r="H114" s="25">
        <v>0</v>
      </c>
      <c r="I114" s="25">
        <f t="shared" si="53"/>
        <v>322.5</v>
      </c>
      <c r="J114" s="29">
        <f t="shared" si="49"/>
        <v>1</v>
      </c>
      <c r="K114" s="29">
        <f t="shared" si="50"/>
        <v>1</v>
      </c>
      <c r="L114" s="29">
        <f t="shared" si="51"/>
        <v>1</v>
      </c>
      <c r="M114" s="29">
        <f t="shared" ca="1" si="41"/>
        <v>1</v>
      </c>
      <c r="N114" s="9"/>
      <c r="O114" s="9"/>
      <c r="P114" s="7"/>
      <c r="Q114" s="7"/>
      <c r="T114" s="20">
        <v>0</v>
      </c>
      <c r="U114" s="31">
        <f t="shared" si="42"/>
        <v>-1430</v>
      </c>
      <c r="V114" s="27">
        <f t="shared" si="43"/>
        <v>-1430</v>
      </c>
      <c r="W114" s="27"/>
      <c r="X114" s="27">
        <f t="shared" si="44"/>
        <v>1571.9198489299201</v>
      </c>
      <c r="Y114" s="27">
        <f t="shared" si="45"/>
        <v>141.91984892992014</v>
      </c>
      <c r="Z114" s="27">
        <f t="shared" si="46"/>
        <v>142</v>
      </c>
      <c r="AA114" s="17">
        <f t="shared" si="47"/>
        <v>142</v>
      </c>
      <c r="AB114" s="24">
        <f t="shared" si="48"/>
        <v>1572</v>
      </c>
    </row>
    <row r="115" spans="1:28" ht="15" customHeight="1" x14ac:dyDescent="0.25">
      <c r="A115" s="28">
        <v>2478</v>
      </c>
      <c r="B115" s="28">
        <v>1430</v>
      </c>
      <c r="C115" s="25">
        <v>11.01</v>
      </c>
      <c r="D115" s="25">
        <v>267.74</v>
      </c>
      <c r="E115" s="25">
        <v>212.39</v>
      </c>
      <c r="F115" s="25">
        <v>0</v>
      </c>
      <c r="G115" s="25">
        <f t="shared" si="52"/>
        <v>48.4</v>
      </c>
      <c r="H115" s="25">
        <v>0</v>
      </c>
      <c r="I115" s="25">
        <f t="shared" si="53"/>
        <v>258</v>
      </c>
      <c r="J115" s="29">
        <f t="shared" si="49"/>
        <v>1</v>
      </c>
      <c r="K115" s="29">
        <f t="shared" si="50"/>
        <v>1</v>
      </c>
      <c r="L115" s="29">
        <f t="shared" si="51"/>
        <v>1</v>
      </c>
      <c r="M115" s="29">
        <f t="shared" ca="1" si="41"/>
        <v>1</v>
      </c>
      <c r="N115" s="9"/>
      <c r="O115" s="9"/>
      <c r="P115" s="7"/>
      <c r="Q115" s="7"/>
      <c r="T115" s="20">
        <v>0</v>
      </c>
      <c r="U115" s="31">
        <f t="shared" si="42"/>
        <v>-1430</v>
      </c>
      <c r="V115" s="27">
        <f t="shared" si="43"/>
        <v>-1430</v>
      </c>
      <c r="W115" s="27"/>
      <c r="X115" s="27">
        <f t="shared" si="44"/>
        <v>1571.9198489299201</v>
      </c>
      <c r="Y115" s="27">
        <f t="shared" si="45"/>
        <v>141.91984892992014</v>
      </c>
      <c r="Z115" s="27">
        <f t="shared" si="46"/>
        <v>142</v>
      </c>
      <c r="AA115" s="17">
        <f t="shared" si="47"/>
        <v>142</v>
      </c>
      <c r="AB115" s="24">
        <f t="shared" si="48"/>
        <v>1572</v>
      </c>
    </row>
    <row r="116" spans="1:28" ht="15" customHeight="1" x14ac:dyDescent="0.25">
      <c r="A116" s="28">
        <v>2361</v>
      </c>
      <c r="B116" s="38">
        <v>1430</v>
      </c>
      <c r="C116" s="25">
        <v>10.49</v>
      </c>
      <c r="D116" s="25">
        <v>267.87</v>
      </c>
      <c r="E116" s="25">
        <v>212.39</v>
      </c>
      <c r="F116" s="25">
        <v>0</v>
      </c>
      <c r="G116" s="25">
        <f t="shared" si="52"/>
        <v>59.833333333333336</v>
      </c>
      <c r="H116" s="25">
        <v>0</v>
      </c>
      <c r="I116" s="25">
        <f t="shared" si="53"/>
        <v>215</v>
      </c>
      <c r="J116" s="29">
        <f t="shared" si="49"/>
        <v>1</v>
      </c>
      <c r="K116" s="29">
        <f t="shared" si="50"/>
        <v>1</v>
      </c>
      <c r="L116" s="29">
        <f t="shared" si="51"/>
        <v>1</v>
      </c>
      <c r="M116" s="29">
        <f t="shared" ca="1" si="41"/>
        <v>0</v>
      </c>
      <c r="N116" s="9"/>
      <c r="O116" s="9"/>
      <c r="P116" s="7"/>
      <c r="Q116" s="7"/>
      <c r="T116" s="20">
        <v>0</v>
      </c>
      <c r="U116" s="31">
        <f t="shared" si="42"/>
        <v>-1430</v>
      </c>
      <c r="V116" s="27">
        <f t="shared" si="43"/>
        <v>-1430</v>
      </c>
      <c r="W116" s="27"/>
      <c r="X116" s="27">
        <f t="shared" si="44"/>
        <v>1571.9198489299201</v>
      </c>
      <c r="Y116" s="27">
        <f t="shared" si="45"/>
        <v>141.91984892992014</v>
      </c>
      <c r="Z116" s="27">
        <f t="shared" si="46"/>
        <v>142</v>
      </c>
      <c r="AA116" s="17">
        <f t="shared" si="47"/>
        <v>142</v>
      </c>
      <c r="AB116" s="24">
        <f t="shared" si="48"/>
        <v>1572</v>
      </c>
    </row>
    <row r="117" spans="1:28" ht="15" customHeight="1" x14ac:dyDescent="0.25">
      <c r="A117" s="28">
        <v>2268</v>
      </c>
      <c r="B117" s="28">
        <v>1430</v>
      </c>
      <c r="C117" s="25">
        <v>10.08</v>
      </c>
      <c r="D117" s="25">
        <v>267.98</v>
      </c>
      <c r="E117" s="25">
        <v>212.39</v>
      </c>
      <c r="F117" s="25">
        <v>0</v>
      </c>
      <c r="G117" s="25">
        <f t="shared" si="52"/>
        <v>64.571428571428569</v>
      </c>
      <c r="H117" s="25">
        <v>0</v>
      </c>
      <c r="I117" s="25">
        <f t="shared" si="53"/>
        <v>184.28571428571428</v>
      </c>
      <c r="J117" s="29">
        <f t="shared" si="49"/>
        <v>1</v>
      </c>
      <c r="K117" s="29">
        <f t="shared" si="50"/>
        <v>1</v>
      </c>
      <c r="L117" s="29">
        <f t="shared" si="51"/>
        <v>1</v>
      </c>
      <c r="M117" s="29">
        <f t="shared" ca="1" si="41"/>
        <v>1</v>
      </c>
      <c r="N117" s="9"/>
      <c r="O117" s="9"/>
      <c r="P117" s="7"/>
      <c r="Q117" s="7"/>
      <c r="T117" s="20">
        <v>0</v>
      </c>
      <c r="U117" s="31">
        <f t="shared" si="42"/>
        <v>-1430</v>
      </c>
      <c r="V117" s="27">
        <f t="shared" si="43"/>
        <v>-1430</v>
      </c>
      <c r="W117" s="27"/>
      <c r="X117" s="27">
        <f t="shared" si="44"/>
        <v>1571.9198489299201</v>
      </c>
      <c r="Y117" s="27">
        <f t="shared" si="45"/>
        <v>141.91984892992014</v>
      </c>
      <c r="Z117" s="27">
        <f t="shared" si="46"/>
        <v>142</v>
      </c>
      <c r="AA117" s="17">
        <f t="shared" si="47"/>
        <v>142</v>
      </c>
      <c r="AB117" s="24">
        <f t="shared" si="48"/>
        <v>1572</v>
      </c>
    </row>
    <row r="118" spans="1:28" ht="15" customHeight="1" x14ac:dyDescent="0.25">
      <c r="A118" s="28">
        <v>2175</v>
      </c>
      <c r="B118" s="28">
        <v>1430</v>
      </c>
      <c r="C118" s="25">
        <v>9.67</v>
      </c>
      <c r="D118" s="25">
        <v>268.08</v>
      </c>
      <c r="E118" s="25">
        <v>212.39</v>
      </c>
      <c r="F118" s="25">
        <v>0</v>
      </c>
      <c r="G118" s="25">
        <f t="shared" si="52"/>
        <v>68.125</v>
      </c>
      <c r="H118" s="25">
        <v>0</v>
      </c>
      <c r="I118" s="25">
        <f t="shared" si="53"/>
        <v>161.25</v>
      </c>
      <c r="J118" s="29">
        <f t="shared" si="49"/>
        <v>1</v>
      </c>
      <c r="K118" s="29">
        <f t="shared" si="50"/>
        <v>1</v>
      </c>
      <c r="L118" s="29">
        <f t="shared" si="51"/>
        <v>1</v>
      </c>
      <c r="M118" s="29">
        <f t="shared" ca="1" si="41"/>
        <v>1</v>
      </c>
      <c r="N118" s="9"/>
      <c r="O118" s="9"/>
      <c r="P118" s="7"/>
      <c r="Q118" s="7"/>
      <c r="T118" s="20">
        <v>0</v>
      </c>
      <c r="U118" s="31">
        <f t="shared" si="42"/>
        <v>-1430</v>
      </c>
      <c r="V118" s="27">
        <f t="shared" si="43"/>
        <v>-1430</v>
      </c>
      <c r="W118" s="27"/>
      <c r="X118" s="27">
        <f t="shared" si="44"/>
        <v>1571.9198489299201</v>
      </c>
      <c r="Y118" s="27">
        <f t="shared" si="45"/>
        <v>141.91984892992014</v>
      </c>
      <c r="Z118" s="27">
        <f t="shared" si="46"/>
        <v>142</v>
      </c>
      <c r="AA118" s="17">
        <f t="shared" si="47"/>
        <v>142</v>
      </c>
      <c r="AB118" s="24">
        <f t="shared" si="48"/>
        <v>1572</v>
      </c>
    </row>
    <row r="119" spans="1:28" ht="15" customHeight="1" x14ac:dyDescent="0.25">
      <c r="A119" s="28">
        <v>2080</v>
      </c>
      <c r="B119" s="28">
        <v>1430</v>
      </c>
      <c r="C119" s="25">
        <v>9.25</v>
      </c>
      <c r="D119" s="25">
        <v>268.16000000000003</v>
      </c>
      <c r="E119" s="25">
        <v>212.39</v>
      </c>
      <c r="F119" s="25">
        <v>0</v>
      </c>
      <c r="G119" s="25">
        <f t="shared" si="52"/>
        <v>71.111111111111114</v>
      </c>
      <c r="H119" s="25">
        <v>0</v>
      </c>
      <c r="I119" s="25">
        <f t="shared" si="53"/>
        <v>143.33333333333334</v>
      </c>
      <c r="J119" s="29">
        <f t="shared" si="49"/>
        <v>1</v>
      </c>
      <c r="K119" s="29">
        <f t="shared" si="50"/>
        <v>1</v>
      </c>
      <c r="L119" s="29">
        <f t="shared" si="51"/>
        <v>1</v>
      </c>
      <c r="M119" s="29">
        <f t="shared" ca="1" si="41"/>
        <v>1</v>
      </c>
      <c r="N119" s="9"/>
      <c r="O119" s="9"/>
      <c r="P119" s="7"/>
      <c r="Q119" s="7"/>
      <c r="T119" s="20">
        <v>0</v>
      </c>
      <c r="U119" s="31">
        <f t="shared" si="42"/>
        <v>-1430</v>
      </c>
      <c r="V119" s="27">
        <f t="shared" si="43"/>
        <v>-1430</v>
      </c>
      <c r="W119" s="27"/>
      <c r="X119" s="27">
        <f t="shared" si="44"/>
        <v>1571.9198489299201</v>
      </c>
      <c r="Y119" s="27">
        <f t="shared" si="45"/>
        <v>141.91984892992014</v>
      </c>
      <c r="Z119" s="27">
        <f t="shared" si="46"/>
        <v>142</v>
      </c>
      <c r="AA119" s="17">
        <f t="shared" si="47"/>
        <v>142</v>
      </c>
      <c r="AB119" s="24">
        <f t="shared" si="48"/>
        <v>1572</v>
      </c>
    </row>
    <row r="120" spans="1:28" ht="15" customHeight="1" x14ac:dyDescent="0.25">
      <c r="A120" s="28">
        <v>2004</v>
      </c>
      <c r="B120" s="28">
        <v>1430</v>
      </c>
      <c r="C120" s="25">
        <v>8.91</v>
      </c>
      <c r="D120" s="25">
        <v>268.24</v>
      </c>
      <c r="E120" s="25">
        <v>212.39</v>
      </c>
      <c r="F120" s="25">
        <v>0</v>
      </c>
      <c r="G120" s="25">
        <f t="shared" si="52"/>
        <v>71.599999999999994</v>
      </c>
      <c r="H120" s="25">
        <v>0</v>
      </c>
      <c r="I120" s="25">
        <f t="shared" si="53"/>
        <v>129</v>
      </c>
      <c r="J120" s="29">
        <f t="shared" si="49"/>
        <v>1</v>
      </c>
      <c r="K120" s="29">
        <f t="shared" si="50"/>
        <v>1</v>
      </c>
      <c r="L120" s="29">
        <f t="shared" si="51"/>
        <v>1</v>
      </c>
      <c r="M120" s="29">
        <f t="shared" ca="1" si="41"/>
        <v>0</v>
      </c>
      <c r="N120" s="9"/>
      <c r="O120" s="9"/>
      <c r="P120" s="7"/>
      <c r="Q120" s="7"/>
      <c r="T120" s="20">
        <v>0</v>
      </c>
      <c r="U120" s="31">
        <f t="shared" si="42"/>
        <v>-1430</v>
      </c>
      <c r="V120" s="27">
        <f t="shared" si="43"/>
        <v>-1430</v>
      </c>
      <c r="W120" s="27"/>
      <c r="X120" s="27">
        <f t="shared" si="44"/>
        <v>1571.9198489299201</v>
      </c>
      <c r="Y120" s="27">
        <f t="shared" si="45"/>
        <v>141.91984892992014</v>
      </c>
      <c r="Z120" s="27">
        <f t="shared" si="46"/>
        <v>142</v>
      </c>
      <c r="AA120" s="17">
        <f t="shared" si="47"/>
        <v>142</v>
      </c>
      <c r="AB120" s="24">
        <f t="shared" si="48"/>
        <v>1572</v>
      </c>
    </row>
    <row r="121" spans="1:28" ht="15" customHeight="1" x14ac:dyDescent="0.25">
      <c r="A121" s="28">
        <v>1928</v>
      </c>
      <c r="B121" s="28">
        <v>1430</v>
      </c>
      <c r="C121" s="25">
        <v>0</v>
      </c>
      <c r="D121" s="25">
        <v>268.3</v>
      </c>
      <c r="E121" s="25">
        <v>212.39</v>
      </c>
      <c r="F121" s="25">
        <v>0</v>
      </c>
      <c r="G121" s="25">
        <f t="shared" si="52"/>
        <v>72</v>
      </c>
      <c r="H121" s="25">
        <v>0</v>
      </c>
      <c r="I121" s="25">
        <f t="shared" si="53"/>
        <v>117.27272727272727</v>
      </c>
      <c r="J121" s="29">
        <f t="shared" si="49"/>
        <v>1</v>
      </c>
      <c r="K121" s="29">
        <f t="shared" si="50"/>
        <v>1</v>
      </c>
      <c r="L121" s="29">
        <f t="shared" si="51"/>
        <v>1</v>
      </c>
      <c r="M121" s="29">
        <f t="shared" ca="1" si="41"/>
        <v>1</v>
      </c>
      <c r="N121" s="9"/>
      <c r="O121" s="9"/>
      <c r="P121" s="7"/>
      <c r="Q121" s="7"/>
      <c r="T121" s="20">
        <v>0</v>
      </c>
      <c r="U121" s="31">
        <f t="shared" si="42"/>
        <v>-1430</v>
      </c>
      <c r="V121" s="27">
        <f t="shared" si="43"/>
        <v>-1430</v>
      </c>
      <c r="W121" s="27"/>
      <c r="X121" s="27">
        <f t="shared" si="44"/>
        <v>1571.9198489299201</v>
      </c>
      <c r="Y121" s="27">
        <f t="shared" si="45"/>
        <v>141.91984892992014</v>
      </c>
      <c r="Z121" s="27">
        <f t="shared" si="46"/>
        <v>142</v>
      </c>
      <c r="AA121" s="17">
        <f t="shared" si="47"/>
        <v>142</v>
      </c>
      <c r="AB121" s="24">
        <f t="shared" si="48"/>
        <v>1572</v>
      </c>
    </row>
    <row r="122" spans="1:28" ht="15" customHeight="1" x14ac:dyDescent="0.25">
      <c r="A122" s="28">
        <v>1851</v>
      </c>
      <c r="B122" s="28">
        <v>1430</v>
      </c>
      <c r="C122" s="25">
        <v>0</v>
      </c>
      <c r="D122" s="25">
        <v>268.36</v>
      </c>
      <c r="E122" s="25">
        <v>212.39</v>
      </c>
      <c r="F122" s="25">
        <v>0</v>
      </c>
      <c r="G122" s="25">
        <f t="shared" si="52"/>
        <v>72.416666666666671</v>
      </c>
      <c r="H122" s="25">
        <v>0</v>
      </c>
      <c r="I122" s="25">
        <f t="shared" si="53"/>
        <v>107.5</v>
      </c>
      <c r="J122" s="29">
        <f t="shared" si="49"/>
        <v>1</v>
      </c>
      <c r="K122" s="29">
        <f t="shared" si="50"/>
        <v>1</v>
      </c>
      <c r="L122" s="29">
        <f t="shared" si="51"/>
        <v>1</v>
      </c>
      <c r="M122" s="29">
        <f t="shared" ca="1" si="41"/>
        <v>1</v>
      </c>
      <c r="N122" s="9"/>
      <c r="O122" s="9"/>
      <c r="P122" s="7"/>
      <c r="Q122" s="7"/>
      <c r="T122" s="20">
        <v>0</v>
      </c>
      <c r="U122" s="31">
        <f t="shared" si="42"/>
        <v>-1430</v>
      </c>
      <c r="V122" s="27">
        <f t="shared" si="43"/>
        <v>-1430</v>
      </c>
      <c r="W122" s="27"/>
      <c r="X122" s="27">
        <f t="shared" si="44"/>
        <v>1571.9198489299201</v>
      </c>
      <c r="Y122" s="27">
        <f t="shared" si="45"/>
        <v>141.91984892992014</v>
      </c>
      <c r="Z122" s="27">
        <f t="shared" si="46"/>
        <v>142</v>
      </c>
      <c r="AA122" s="17">
        <f t="shared" si="47"/>
        <v>142</v>
      </c>
      <c r="AB122" s="24">
        <f t="shared" si="48"/>
        <v>1572</v>
      </c>
    </row>
    <row r="123" spans="1:28" ht="15" customHeight="1" x14ac:dyDescent="0.25">
      <c r="A123" s="28">
        <v>1785</v>
      </c>
      <c r="B123" s="28">
        <v>1430</v>
      </c>
      <c r="C123" s="25">
        <v>0</v>
      </c>
      <c r="D123" s="25">
        <v>268.39999999999998</v>
      </c>
      <c r="E123" s="25">
        <v>212.39</v>
      </c>
      <c r="F123" s="25">
        <v>0</v>
      </c>
      <c r="G123" s="25">
        <f t="shared" si="52"/>
        <v>71.92307692307692</v>
      </c>
      <c r="H123" s="25">
        <v>0</v>
      </c>
      <c r="I123" s="25">
        <f t="shared" si="53"/>
        <v>99.230769230769226</v>
      </c>
      <c r="J123" s="29">
        <f t="shared" si="49"/>
        <v>1</v>
      </c>
      <c r="K123" s="29">
        <f t="shared" si="50"/>
        <v>1</v>
      </c>
      <c r="L123" s="29">
        <f t="shared" si="51"/>
        <v>1</v>
      </c>
      <c r="M123" s="29">
        <f t="shared" ca="1" si="41"/>
        <v>0</v>
      </c>
      <c r="N123" s="9"/>
      <c r="O123" s="9"/>
      <c r="P123" s="7"/>
      <c r="Q123" s="7"/>
      <c r="T123" s="20">
        <v>0</v>
      </c>
      <c r="U123" s="31">
        <f t="shared" si="42"/>
        <v>-1430</v>
      </c>
      <c r="V123" s="27">
        <f t="shared" si="43"/>
        <v>-1430</v>
      </c>
      <c r="W123" s="27"/>
      <c r="X123" s="27">
        <f t="shared" si="44"/>
        <v>1571.9198489299201</v>
      </c>
      <c r="Y123" s="27">
        <f t="shared" si="45"/>
        <v>141.91984892992014</v>
      </c>
      <c r="Z123" s="27">
        <f t="shared" si="46"/>
        <v>142</v>
      </c>
      <c r="AA123" s="17">
        <f t="shared" si="47"/>
        <v>142</v>
      </c>
      <c r="AB123" s="24">
        <f t="shared" si="48"/>
        <v>1572</v>
      </c>
    </row>
    <row r="124" spans="1:28" ht="15" customHeight="1" x14ac:dyDescent="0.25">
      <c r="A124" s="28">
        <v>1719</v>
      </c>
      <c r="B124" s="28">
        <v>1430</v>
      </c>
      <c r="C124" s="25">
        <v>0</v>
      </c>
      <c r="D124" s="25">
        <v>268.44</v>
      </c>
      <c r="E124" s="25">
        <v>212.39</v>
      </c>
      <c r="F124" s="25">
        <v>0</v>
      </c>
      <c r="G124" s="25">
        <f t="shared" si="52"/>
        <v>71.5</v>
      </c>
      <c r="H124" s="25">
        <v>0</v>
      </c>
      <c r="I124" s="25">
        <f t="shared" si="53"/>
        <v>92.142857142857139</v>
      </c>
      <c r="J124" s="29">
        <f t="shared" si="49"/>
        <v>1</v>
      </c>
      <c r="K124" s="29">
        <f t="shared" si="50"/>
        <v>1</v>
      </c>
      <c r="L124" s="29">
        <f t="shared" si="51"/>
        <v>1</v>
      </c>
      <c r="M124" s="29">
        <f t="shared" ca="1" si="41"/>
        <v>0</v>
      </c>
      <c r="N124" s="9"/>
      <c r="O124" s="9"/>
      <c r="P124" s="7"/>
      <c r="Q124" s="7"/>
      <c r="T124" s="20">
        <v>0</v>
      </c>
      <c r="U124" s="31">
        <f t="shared" si="42"/>
        <v>-1430</v>
      </c>
      <c r="V124" s="27">
        <f t="shared" si="43"/>
        <v>-1430</v>
      </c>
      <c r="W124" s="27"/>
      <c r="X124" s="27">
        <f t="shared" si="44"/>
        <v>1571.9198489299201</v>
      </c>
      <c r="Y124" s="27">
        <f t="shared" si="45"/>
        <v>141.91984892992014</v>
      </c>
      <c r="Z124" s="27">
        <f t="shared" si="46"/>
        <v>142</v>
      </c>
      <c r="AA124" s="17">
        <f t="shared" si="47"/>
        <v>142</v>
      </c>
      <c r="AB124" s="24">
        <f t="shared" si="48"/>
        <v>1572</v>
      </c>
    </row>
    <row r="125" spans="1:28" ht="15" customHeight="1" x14ac:dyDescent="0.25">
      <c r="A125" s="28">
        <v>1654</v>
      </c>
      <c r="B125" s="28">
        <v>1430</v>
      </c>
      <c r="C125" s="25">
        <v>0</v>
      </c>
      <c r="D125" s="25">
        <v>268.47000000000003</v>
      </c>
      <c r="E125" s="25">
        <v>212.39</v>
      </c>
      <c r="F125" s="25">
        <v>0</v>
      </c>
      <c r="G125" s="25">
        <f t="shared" si="52"/>
        <v>71.066666666666663</v>
      </c>
      <c r="H125" s="25">
        <v>0</v>
      </c>
      <c r="I125" s="25">
        <f t="shared" si="53"/>
        <v>86</v>
      </c>
      <c r="J125" s="29">
        <f t="shared" si="49"/>
        <v>1</v>
      </c>
      <c r="K125" s="29">
        <f t="shared" si="50"/>
        <v>1</v>
      </c>
      <c r="L125" s="29">
        <f t="shared" si="51"/>
        <v>1</v>
      </c>
      <c r="M125" s="29">
        <f t="shared" ca="1" si="41"/>
        <v>1</v>
      </c>
      <c r="N125" s="9"/>
      <c r="O125" s="9"/>
      <c r="P125" s="7"/>
      <c r="Q125" s="7"/>
      <c r="T125" s="20">
        <v>0</v>
      </c>
      <c r="U125" s="31">
        <f t="shared" si="42"/>
        <v>-1430</v>
      </c>
      <c r="V125" s="27">
        <f t="shared" si="43"/>
        <v>-1430</v>
      </c>
      <c r="W125" s="27"/>
      <c r="X125" s="27">
        <f t="shared" si="44"/>
        <v>1571.9198489299201</v>
      </c>
      <c r="Y125" s="27">
        <f t="shared" si="45"/>
        <v>141.91984892992014</v>
      </c>
      <c r="Z125" s="27">
        <f t="shared" si="46"/>
        <v>142</v>
      </c>
      <c r="AA125" s="17">
        <f t="shared" si="47"/>
        <v>142</v>
      </c>
      <c r="AB125" s="24">
        <f t="shared" si="48"/>
        <v>1572</v>
      </c>
    </row>
    <row r="126" spans="1:28" ht="15" customHeight="1" x14ac:dyDescent="0.25">
      <c r="A126" s="28">
        <v>1612</v>
      </c>
      <c r="B126" s="28">
        <v>1430</v>
      </c>
      <c r="C126" s="25">
        <v>0</v>
      </c>
      <c r="D126" s="25">
        <v>268.49</v>
      </c>
      <c r="E126" s="25">
        <v>212.39</v>
      </c>
      <c r="F126" s="25">
        <v>0</v>
      </c>
      <c r="G126" s="25">
        <f t="shared" si="52"/>
        <v>69.25</v>
      </c>
      <c r="H126" s="25">
        <v>0</v>
      </c>
      <c r="I126" s="25">
        <f t="shared" si="53"/>
        <v>80.625</v>
      </c>
      <c r="J126" s="29">
        <f t="shared" si="49"/>
        <v>1</v>
      </c>
      <c r="K126" s="29">
        <f t="shared" si="50"/>
        <v>1</v>
      </c>
      <c r="L126" s="29">
        <f t="shared" si="51"/>
        <v>1</v>
      </c>
      <c r="M126" s="29">
        <f t="shared" ca="1" si="41"/>
        <v>0</v>
      </c>
      <c r="N126" s="9"/>
      <c r="O126" s="9"/>
      <c r="P126" s="7"/>
      <c r="Q126" s="7"/>
      <c r="T126" s="20">
        <v>0</v>
      </c>
      <c r="U126" s="31">
        <f t="shared" si="42"/>
        <v>-1430</v>
      </c>
      <c r="V126" s="27">
        <f t="shared" si="43"/>
        <v>-1430</v>
      </c>
      <c r="W126" s="27"/>
      <c r="X126" s="27">
        <f t="shared" si="44"/>
        <v>1571.9198489299201</v>
      </c>
      <c r="Y126" s="27">
        <f t="shared" si="45"/>
        <v>141.91984892992014</v>
      </c>
      <c r="Z126" s="27">
        <f t="shared" si="46"/>
        <v>142</v>
      </c>
      <c r="AA126" s="17">
        <f t="shared" si="47"/>
        <v>142</v>
      </c>
      <c r="AB126" s="24">
        <f t="shared" si="48"/>
        <v>1572</v>
      </c>
    </row>
    <row r="127" spans="1:28" ht="15" customHeight="1" x14ac:dyDescent="0.25">
      <c r="A127" s="28">
        <v>1570</v>
      </c>
      <c r="B127" s="28">
        <v>1430</v>
      </c>
      <c r="C127" s="25">
        <v>0</v>
      </c>
      <c r="D127" s="25">
        <v>268.51</v>
      </c>
      <c r="E127" s="25">
        <v>212.39</v>
      </c>
      <c r="F127" s="25">
        <v>0</v>
      </c>
      <c r="G127" s="25">
        <f t="shared" si="52"/>
        <v>67.647058823529406</v>
      </c>
      <c r="H127" s="25">
        <v>0</v>
      </c>
      <c r="I127" s="25">
        <f t="shared" si="53"/>
        <v>75.882352941176464</v>
      </c>
      <c r="J127" s="29">
        <f t="shared" si="49"/>
        <v>1</v>
      </c>
      <c r="K127" s="29">
        <f t="shared" si="50"/>
        <v>1</v>
      </c>
      <c r="L127" s="29">
        <f t="shared" si="51"/>
        <v>1</v>
      </c>
      <c r="M127" s="29">
        <f t="shared" ca="1" si="41"/>
        <v>0</v>
      </c>
      <c r="N127" s="9"/>
      <c r="O127" s="9"/>
      <c r="P127" s="7"/>
      <c r="Q127" s="7"/>
      <c r="T127" s="20">
        <v>0</v>
      </c>
      <c r="U127" s="31">
        <f t="shared" si="42"/>
        <v>-1430</v>
      </c>
      <c r="V127" s="27">
        <f t="shared" si="43"/>
        <v>-1430</v>
      </c>
      <c r="W127" s="27"/>
      <c r="X127" s="27">
        <f t="shared" si="44"/>
        <v>1571.9198489299201</v>
      </c>
      <c r="Y127" s="27">
        <f t="shared" si="45"/>
        <v>141.91984892992014</v>
      </c>
      <c r="Z127" s="27">
        <f t="shared" si="46"/>
        <v>142</v>
      </c>
      <c r="AA127" s="17">
        <f t="shared" si="47"/>
        <v>142</v>
      </c>
      <c r="AB127" s="24">
        <f t="shared" si="48"/>
        <v>1572</v>
      </c>
    </row>
    <row r="128" spans="1:28" ht="15" customHeight="1" x14ac:dyDescent="0.25">
      <c r="A128" s="28">
        <v>1527</v>
      </c>
      <c r="B128" s="28">
        <v>1430</v>
      </c>
      <c r="C128" s="25">
        <v>0</v>
      </c>
      <c r="D128" s="25">
        <v>268.52</v>
      </c>
      <c r="E128" s="25">
        <v>212.39</v>
      </c>
      <c r="F128" s="25">
        <v>0</v>
      </c>
      <c r="G128" s="25">
        <f t="shared" si="52"/>
        <v>66.277777777777771</v>
      </c>
      <c r="H128" s="25">
        <v>0</v>
      </c>
      <c r="I128" s="25">
        <f t="shared" si="53"/>
        <v>71.666666666666671</v>
      </c>
      <c r="J128" s="29">
        <f t="shared" si="49"/>
        <v>1</v>
      </c>
      <c r="K128" s="29">
        <f t="shared" si="50"/>
        <v>1</v>
      </c>
      <c r="L128" s="29">
        <f t="shared" si="51"/>
        <v>1</v>
      </c>
      <c r="M128" s="29">
        <f t="shared" ca="1" si="41"/>
        <v>0</v>
      </c>
      <c r="N128" s="9"/>
      <c r="O128" s="9"/>
      <c r="P128" s="7"/>
      <c r="Q128" s="7"/>
      <c r="T128" s="20">
        <v>0</v>
      </c>
      <c r="U128" s="31">
        <f t="shared" si="42"/>
        <v>-1430</v>
      </c>
      <c r="V128" s="27">
        <f t="shared" si="43"/>
        <v>-1430</v>
      </c>
      <c r="W128" s="27"/>
      <c r="X128" s="27">
        <f t="shared" si="44"/>
        <v>1571.9198489299201</v>
      </c>
      <c r="Y128" s="27">
        <f t="shared" si="45"/>
        <v>141.91984892992014</v>
      </c>
      <c r="Z128" s="27">
        <f t="shared" si="46"/>
        <v>142</v>
      </c>
      <c r="AA128" s="17">
        <f t="shared" si="47"/>
        <v>142</v>
      </c>
      <c r="AB128" s="24">
        <f t="shared" si="48"/>
        <v>1572</v>
      </c>
    </row>
    <row r="129" spans="1:28" ht="15" customHeight="1" x14ac:dyDescent="0.25">
      <c r="A129" s="28">
        <v>1502</v>
      </c>
      <c r="B129" s="28">
        <v>1430</v>
      </c>
      <c r="C129" s="25">
        <v>0</v>
      </c>
      <c r="D129" s="25">
        <v>268.52999999999997</v>
      </c>
      <c r="E129" s="25">
        <v>212.39</v>
      </c>
      <c r="F129" s="25">
        <v>0</v>
      </c>
      <c r="G129" s="25">
        <f t="shared" si="52"/>
        <v>64.10526315789474</v>
      </c>
      <c r="H129" s="25">
        <v>0</v>
      </c>
      <c r="I129" s="25">
        <f t="shared" si="53"/>
        <v>67.89473684210526</v>
      </c>
      <c r="J129" s="29">
        <f t="shared" si="49"/>
        <v>1</v>
      </c>
      <c r="K129" s="29">
        <f t="shared" si="50"/>
        <v>1</v>
      </c>
      <c r="L129" s="29">
        <f t="shared" si="51"/>
        <v>1</v>
      </c>
      <c r="M129" s="29">
        <f t="shared" ca="1" si="41"/>
        <v>1</v>
      </c>
      <c r="N129" s="9"/>
      <c r="O129" s="9"/>
      <c r="P129" s="7"/>
      <c r="Q129" s="7"/>
      <c r="T129" s="20">
        <v>0</v>
      </c>
      <c r="U129" s="31">
        <f t="shared" si="42"/>
        <v>-1430</v>
      </c>
      <c r="V129" s="27">
        <f t="shared" si="43"/>
        <v>-1430</v>
      </c>
      <c r="W129" s="27"/>
      <c r="X129" s="27">
        <f t="shared" si="44"/>
        <v>1571.9198489299201</v>
      </c>
      <c r="Y129" s="27">
        <f t="shared" si="45"/>
        <v>141.91984892992014</v>
      </c>
      <c r="Z129" s="27">
        <f t="shared" si="46"/>
        <v>142</v>
      </c>
      <c r="AA129" s="17">
        <f t="shared" si="47"/>
        <v>142</v>
      </c>
      <c r="AB129" s="24">
        <f t="shared" si="48"/>
        <v>1572</v>
      </c>
    </row>
    <row r="130" spans="1:28" ht="15" customHeight="1" x14ac:dyDescent="0.25">
      <c r="A130" s="28">
        <v>1476</v>
      </c>
      <c r="B130" s="28">
        <v>1430</v>
      </c>
      <c r="C130" s="25">
        <v>0</v>
      </c>
      <c r="D130" s="25">
        <v>268.54000000000002</v>
      </c>
      <c r="E130" s="25">
        <v>212.39</v>
      </c>
      <c r="F130" s="25">
        <v>0</v>
      </c>
      <c r="G130" s="25">
        <f t="shared" si="52"/>
        <v>62.2</v>
      </c>
      <c r="H130" s="25">
        <v>0</v>
      </c>
      <c r="I130" s="25">
        <f t="shared" si="53"/>
        <v>64.5</v>
      </c>
      <c r="J130" s="29">
        <f t="shared" si="49"/>
        <v>1</v>
      </c>
      <c r="K130" s="29">
        <f t="shared" si="50"/>
        <v>1</v>
      </c>
      <c r="L130" s="29">
        <f t="shared" si="51"/>
        <v>1</v>
      </c>
      <c r="M130" s="29">
        <f t="shared" ref="M130:M158" ca="1" si="54">IF(RAND()&lt;0.5,0,1)</f>
        <v>1</v>
      </c>
      <c r="N130" s="9"/>
      <c r="O130" s="9"/>
      <c r="P130" s="7"/>
      <c r="Q130" s="7"/>
      <c r="T130" s="20">
        <v>0</v>
      </c>
      <c r="U130" s="31">
        <f t="shared" ref="U130:U161" si="55">T130-B130</f>
        <v>-1430</v>
      </c>
      <c r="V130" s="27">
        <f t="shared" ref="V130:V161" si="56">ROUND(U130,0)</f>
        <v>-1430</v>
      </c>
      <c r="W130" s="27"/>
      <c r="X130" s="27">
        <f t="shared" ref="X130:X158" si="57">B130/$W$2*$W$3</f>
        <v>1571.9198489299201</v>
      </c>
      <c r="Y130" s="27">
        <f t="shared" ref="Y130:Y161" si="58">X130-B130</f>
        <v>141.91984892992014</v>
      </c>
      <c r="Z130" s="27">
        <f t="shared" ref="Z130:Z161" si="59">ROUND(Y130,0)</f>
        <v>142</v>
      </c>
      <c r="AA130" s="17">
        <f t="shared" ref="AA130:AA161" si="60">IF(V130&gt;=0,V130,Z130)</f>
        <v>142</v>
      </c>
      <c r="AB130" s="24">
        <f t="shared" ref="AB130:AB161" si="61">B130+AA130</f>
        <v>1572</v>
      </c>
    </row>
    <row r="131" spans="1:28" ht="15" customHeight="1" x14ac:dyDescent="0.25">
      <c r="A131" s="28">
        <v>1450</v>
      </c>
      <c r="B131" s="28">
        <v>1430</v>
      </c>
      <c r="C131" s="25">
        <v>6.45</v>
      </c>
      <c r="D131" s="25">
        <v>268.54000000000002</v>
      </c>
      <c r="E131" s="25">
        <v>212.39</v>
      </c>
      <c r="F131" s="25">
        <v>0</v>
      </c>
      <c r="G131" s="25">
        <f t="shared" si="52"/>
        <v>60.476190476190474</v>
      </c>
      <c r="H131" s="25">
        <v>0</v>
      </c>
      <c r="I131" s="25">
        <f t="shared" si="53"/>
        <v>61.428571428571431</v>
      </c>
      <c r="J131" s="29">
        <f t="shared" ref="J131:J158" si="62">IF(ABS(B131-B130)&lt;=50,1,0)</f>
        <v>1</v>
      </c>
      <c r="K131" s="29">
        <f t="shared" ref="K131:K158" si="63">IF(ABS((B131-B130))&lt;=50,1,IF((B131-B130)*(1)&gt;=0,1,-1))</f>
        <v>1</v>
      </c>
      <c r="L131" s="29">
        <f t="shared" si="51"/>
        <v>1</v>
      </c>
      <c r="M131" s="29">
        <f t="shared" ca="1" si="54"/>
        <v>1</v>
      </c>
      <c r="N131" s="9"/>
      <c r="O131" s="9"/>
      <c r="P131" s="7"/>
      <c r="Q131" s="7"/>
      <c r="T131" s="20">
        <v>0</v>
      </c>
      <c r="U131" s="31">
        <f t="shared" si="55"/>
        <v>-1430</v>
      </c>
      <c r="V131" s="27">
        <f t="shared" si="56"/>
        <v>-1430</v>
      </c>
      <c r="W131" s="27"/>
      <c r="X131" s="27">
        <f t="shared" si="57"/>
        <v>1571.9198489299201</v>
      </c>
      <c r="Y131" s="27">
        <f t="shared" si="58"/>
        <v>141.91984892992014</v>
      </c>
      <c r="Z131" s="27">
        <f t="shared" si="59"/>
        <v>142</v>
      </c>
      <c r="AA131" s="17">
        <f t="shared" si="60"/>
        <v>142</v>
      </c>
      <c r="AB131" s="24">
        <f t="shared" si="61"/>
        <v>1572</v>
      </c>
    </row>
    <row r="132" spans="1:28" ht="15" customHeight="1" x14ac:dyDescent="0.25">
      <c r="A132" s="28">
        <v>1434</v>
      </c>
      <c r="B132" s="28">
        <v>1430</v>
      </c>
      <c r="C132" s="25">
        <v>6.37</v>
      </c>
      <c r="D132" s="25">
        <v>268.54000000000002</v>
      </c>
      <c r="E132" s="25">
        <v>212.39</v>
      </c>
      <c r="F132" s="25">
        <v>0</v>
      </c>
      <c r="G132" s="25">
        <f t="shared" si="52"/>
        <v>58.454545454545453</v>
      </c>
      <c r="H132" s="25">
        <v>0</v>
      </c>
      <c r="I132" s="25">
        <f t="shared" si="53"/>
        <v>58.636363636363633</v>
      </c>
      <c r="J132" s="29">
        <f t="shared" si="62"/>
        <v>1</v>
      </c>
      <c r="K132" s="29">
        <f t="shared" si="63"/>
        <v>1</v>
      </c>
      <c r="L132" s="29">
        <f t="shared" si="51"/>
        <v>1</v>
      </c>
      <c r="M132" s="29">
        <f t="shared" ca="1" si="54"/>
        <v>0</v>
      </c>
      <c r="N132" s="9"/>
      <c r="O132" s="9"/>
      <c r="P132" s="7"/>
      <c r="Q132" s="7"/>
      <c r="T132" s="20">
        <v>0</v>
      </c>
      <c r="U132" s="31">
        <f t="shared" si="55"/>
        <v>-1430</v>
      </c>
      <c r="V132" s="27">
        <f t="shared" si="56"/>
        <v>-1430</v>
      </c>
      <c r="W132" s="27"/>
      <c r="X132" s="27">
        <f t="shared" si="57"/>
        <v>1571.9198489299201</v>
      </c>
      <c r="Y132" s="27">
        <f t="shared" si="58"/>
        <v>141.91984892992014</v>
      </c>
      <c r="Z132" s="27">
        <f t="shared" si="59"/>
        <v>142</v>
      </c>
      <c r="AA132" s="17">
        <f t="shared" si="60"/>
        <v>142</v>
      </c>
      <c r="AB132" s="24">
        <f t="shared" si="61"/>
        <v>1572</v>
      </c>
    </row>
    <row r="133" spans="1:28" ht="15" customHeight="1" x14ac:dyDescent="0.25">
      <c r="A133" s="28">
        <v>1418</v>
      </c>
      <c r="B133" s="28">
        <v>1430</v>
      </c>
      <c r="C133" s="25">
        <v>6.3</v>
      </c>
      <c r="D133" s="25">
        <v>268.54000000000002</v>
      </c>
      <c r="E133" s="25">
        <v>212.39</v>
      </c>
      <c r="F133" s="25">
        <v>0</v>
      </c>
      <c r="G133" s="25">
        <f t="shared" si="52"/>
        <v>56.608695652173914</v>
      </c>
      <c r="H133" s="25">
        <v>0</v>
      </c>
      <c r="I133" s="25">
        <f t="shared" si="53"/>
        <v>56.086956521739133</v>
      </c>
      <c r="J133" s="29">
        <f t="shared" si="62"/>
        <v>1</v>
      </c>
      <c r="K133" s="29">
        <f t="shared" si="63"/>
        <v>1</v>
      </c>
      <c r="L133" s="29">
        <f t="shared" si="51"/>
        <v>1</v>
      </c>
      <c r="M133" s="29">
        <f t="shared" ca="1" si="54"/>
        <v>1</v>
      </c>
      <c r="N133" s="9"/>
      <c r="O133" s="9"/>
      <c r="P133" s="7"/>
      <c r="Q133" s="7"/>
      <c r="T133" s="20">
        <v>0</v>
      </c>
      <c r="U133" s="31">
        <f t="shared" si="55"/>
        <v>-1430</v>
      </c>
      <c r="V133" s="27">
        <f t="shared" si="56"/>
        <v>-1430</v>
      </c>
      <c r="W133" s="27"/>
      <c r="X133" s="27">
        <f t="shared" si="57"/>
        <v>1571.9198489299201</v>
      </c>
      <c r="Y133" s="27">
        <f t="shared" si="58"/>
        <v>141.91984892992014</v>
      </c>
      <c r="Z133" s="27">
        <f t="shared" si="59"/>
        <v>142</v>
      </c>
      <c r="AA133" s="17">
        <f t="shared" si="60"/>
        <v>142</v>
      </c>
      <c r="AB133" s="24">
        <f t="shared" si="61"/>
        <v>1572</v>
      </c>
    </row>
    <row r="134" spans="1:28" ht="15" customHeight="1" x14ac:dyDescent="0.25">
      <c r="A134" s="28">
        <v>1402</v>
      </c>
      <c r="B134" s="28">
        <v>1430</v>
      </c>
      <c r="C134" s="25">
        <v>6.23</v>
      </c>
      <c r="D134" s="25">
        <v>268.52999999999997</v>
      </c>
      <c r="E134" s="25">
        <v>212.39</v>
      </c>
      <c r="F134" s="25">
        <v>0</v>
      </c>
      <c r="G134" s="25">
        <f t="shared" si="52"/>
        <v>54.916666666666664</v>
      </c>
      <c r="H134" s="25">
        <v>0</v>
      </c>
      <c r="I134" s="25">
        <f t="shared" si="53"/>
        <v>53.75</v>
      </c>
      <c r="J134" s="29">
        <f t="shared" si="62"/>
        <v>1</v>
      </c>
      <c r="K134" s="29">
        <f t="shared" si="63"/>
        <v>1</v>
      </c>
      <c r="L134" s="29">
        <f t="shared" si="51"/>
        <v>1</v>
      </c>
      <c r="M134" s="29">
        <f t="shared" ca="1" si="54"/>
        <v>1</v>
      </c>
      <c r="N134" s="9"/>
      <c r="O134" s="9"/>
      <c r="P134" s="7"/>
      <c r="Q134" s="7"/>
      <c r="T134" s="20">
        <v>0</v>
      </c>
      <c r="U134" s="31">
        <f t="shared" si="55"/>
        <v>-1430</v>
      </c>
      <c r="V134" s="27">
        <f t="shared" si="56"/>
        <v>-1430</v>
      </c>
      <c r="W134" s="27"/>
      <c r="X134" s="27">
        <f t="shared" si="57"/>
        <v>1571.9198489299201</v>
      </c>
      <c r="Y134" s="27">
        <f t="shared" si="58"/>
        <v>141.91984892992014</v>
      </c>
      <c r="Z134" s="27">
        <f t="shared" si="59"/>
        <v>142</v>
      </c>
      <c r="AA134" s="17">
        <f t="shared" si="60"/>
        <v>142</v>
      </c>
      <c r="AB134" s="24">
        <f t="shared" si="61"/>
        <v>1572</v>
      </c>
    </row>
    <row r="135" spans="1:28" ht="15" customHeight="1" x14ac:dyDescent="0.25">
      <c r="A135" s="28">
        <v>1256</v>
      </c>
      <c r="B135" s="28">
        <v>1430</v>
      </c>
      <c r="C135" s="25">
        <v>5.58</v>
      </c>
      <c r="D135" s="25">
        <v>268.51</v>
      </c>
      <c r="E135" s="25">
        <v>212.39</v>
      </c>
      <c r="F135" s="25">
        <v>0</v>
      </c>
      <c r="G135" s="25">
        <f t="shared" si="52"/>
        <v>58.56</v>
      </c>
      <c r="H135" s="25">
        <v>0</v>
      </c>
      <c r="I135" s="25">
        <f t="shared" si="53"/>
        <v>51.6</v>
      </c>
      <c r="J135" s="29">
        <f t="shared" si="62"/>
        <v>1</v>
      </c>
      <c r="K135" s="29">
        <f t="shared" si="63"/>
        <v>1</v>
      </c>
      <c r="L135" s="29">
        <f t="shared" ref="L135:L166" si="64">IF(OR(COUNTIF(K131:K135,1)=5,COUNTIF(K131:K135,-1)=5),1,0)</f>
        <v>1</v>
      </c>
      <c r="M135" s="29">
        <f t="shared" ca="1" si="54"/>
        <v>0</v>
      </c>
      <c r="N135" s="9"/>
      <c r="O135" s="9"/>
      <c r="P135" s="7"/>
      <c r="Q135" s="7"/>
      <c r="T135" s="20">
        <v>0</v>
      </c>
      <c r="U135" s="31">
        <f t="shared" si="55"/>
        <v>-1430</v>
      </c>
      <c r="V135" s="27">
        <f t="shared" si="56"/>
        <v>-1430</v>
      </c>
      <c r="W135" s="27"/>
      <c r="X135" s="27">
        <f t="shared" si="57"/>
        <v>1571.9198489299201</v>
      </c>
      <c r="Y135" s="27">
        <f t="shared" si="58"/>
        <v>141.91984892992014</v>
      </c>
      <c r="Z135" s="27">
        <f t="shared" si="59"/>
        <v>142</v>
      </c>
      <c r="AA135" s="17">
        <f t="shared" si="60"/>
        <v>142</v>
      </c>
      <c r="AB135" s="24">
        <f t="shared" si="61"/>
        <v>1572</v>
      </c>
    </row>
    <row r="136" spans="1:28" ht="15" customHeight="1" x14ac:dyDescent="0.25">
      <c r="A136" s="28">
        <v>1108</v>
      </c>
      <c r="B136" s="28">
        <v>1430</v>
      </c>
      <c r="C136" s="25">
        <v>4.93</v>
      </c>
      <c r="D136" s="25">
        <v>268.47000000000003</v>
      </c>
      <c r="E136" s="25">
        <v>212.39</v>
      </c>
      <c r="F136" s="25">
        <v>0</v>
      </c>
      <c r="G136" s="25">
        <f t="shared" si="52"/>
        <v>62</v>
      </c>
      <c r="H136" s="25">
        <v>0</v>
      </c>
      <c r="I136" s="25">
        <f t="shared" si="53"/>
        <v>49.615384615384613</v>
      </c>
      <c r="J136" s="29">
        <f t="shared" si="62"/>
        <v>1</v>
      </c>
      <c r="K136" s="29">
        <f t="shared" si="63"/>
        <v>1</v>
      </c>
      <c r="L136" s="29">
        <f t="shared" si="64"/>
        <v>1</v>
      </c>
      <c r="M136" s="29">
        <f t="shared" ca="1" si="54"/>
        <v>0</v>
      </c>
      <c r="N136" s="9"/>
      <c r="O136" s="9"/>
      <c r="P136" s="7"/>
      <c r="Q136" s="7"/>
      <c r="T136" s="20">
        <v>0</v>
      </c>
      <c r="U136" s="31">
        <f t="shared" si="55"/>
        <v>-1430</v>
      </c>
      <c r="V136" s="27">
        <f t="shared" si="56"/>
        <v>-1430</v>
      </c>
      <c r="W136" s="27"/>
      <c r="X136" s="27">
        <f t="shared" si="57"/>
        <v>1571.9198489299201</v>
      </c>
      <c r="Y136" s="27">
        <f t="shared" si="58"/>
        <v>141.91984892992014</v>
      </c>
      <c r="Z136" s="27">
        <f t="shared" si="59"/>
        <v>142</v>
      </c>
      <c r="AA136" s="17">
        <f t="shared" si="60"/>
        <v>142</v>
      </c>
      <c r="AB136" s="24">
        <f t="shared" si="61"/>
        <v>1572</v>
      </c>
    </row>
    <row r="137" spans="1:28" ht="15" customHeight="1" x14ac:dyDescent="0.25">
      <c r="A137" s="28">
        <v>963</v>
      </c>
      <c r="B137" s="28">
        <v>1430</v>
      </c>
      <c r="C137" s="25">
        <v>4.28</v>
      </c>
      <c r="D137" s="25">
        <v>268.41000000000003</v>
      </c>
      <c r="E137" s="25">
        <v>212.39</v>
      </c>
      <c r="F137" s="25">
        <v>0</v>
      </c>
      <c r="G137" s="25">
        <f t="shared" si="52"/>
        <v>65.074074074074076</v>
      </c>
      <c r="H137" s="25">
        <v>0</v>
      </c>
      <c r="I137" s="25">
        <f t="shared" si="53"/>
        <v>47.777777777777779</v>
      </c>
      <c r="J137" s="29">
        <f t="shared" si="62"/>
        <v>1</v>
      </c>
      <c r="K137" s="29">
        <f t="shared" si="63"/>
        <v>1</v>
      </c>
      <c r="L137" s="29">
        <f t="shared" si="64"/>
        <v>1</v>
      </c>
      <c r="M137" s="29">
        <f t="shared" ca="1" si="54"/>
        <v>0</v>
      </c>
      <c r="N137" s="9"/>
      <c r="O137" s="9"/>
      <c r="P137" s="7"/>
      <c r="Q137" s="7"/>
      <c r="T137" s="20">
        <v>0</v>
      </c>
      <c r="U137" s="31">
        <f t="shared" si="55"/>
        <v>-1430</v>
      </c>
      <c r="V137" s="27">
        <f t="shared" si="56"/>
        <v>-1430</v>
      </c>
      <c r="W137" s="27"/>
      <c r="X137" s="27">
        <f t="shared" si="57"/>
        <v>1571.9198489299201</v>
      </c>
      <c r="Y137" s="27">
        <f t="shared" si="58"/>
        <v>141.91984892992014</v>
      </c>
      <c r="Z137" s="27">
        <f t="shared" si="59"/>
        <v>142</v>
      </c>
      <c r="AA137" s="17">
        <f t="shared" si="60"/>
        <v>142</v>
      </c>
      <c r="AB137" s="24">
        <f t="shared" si="61"/>
        <v>1572</v>
      </c>
    </row>
    <row r="138" spans="1:28" ht="15" customHeight="1" x14ac:dyDescent="0.25">
      <c r="A138" s="28">
        <v>914</v>
      </c>
      <c r="B138" s="28">
        <v>1430</v>
      </c>
      <c r="C138" s="25">
        <v>4.0599999999999996</v>
      </c>
      <c r="D138" s="25">
        <v>268.33999999999997</v>
      </c>
      <c r="E138" s="25">
        <v>212.39</v>
      </c>
      <c r="F138" s="25">
        <v>0</v>
      </c>
      <c r="G138" s="25">
        <f t="shared" si="52"/>
        <v>64.5</v>
      </c>
      <c r="H138" s="25">
        <v>0</v>
      </c>
      <c r="I138" s="25">
        <f t="shared" si="53"/>
        <v>46.071428571428569</v>
      </c>
      <c r="J138" s="29">
        <f t="shared" si="62"/>
        <v>1</v>
      </c>
      <c r="K138" s="29">
        <f t="shared" si="63"/>
        <v>1</v>
      </c>
      <c r="L138" s="29">
        <f t="shared" si="64"/>
        <v>1</v>
      </c>
      <c r="M138" s="29">
        <f t="shared" ca="1" si="54"/>
        <v>0</v>
      </c>
      <c r="N138" s="9"/>
      <c r="O138" s="9"/>
      <c r="P138" s="7"/>
      <c r="Q138" s="7"/>
      <c r="T138" s="20">
        <v>0</v>
      </c>
      <c r="U138" s="31">
        <f t="shared" si="55"/>
        <v>-1430</v>
      </c>
      <c r="V138" s="27">
        <f t="shared" si="56"/>
        <v>-1430</v>
      </c>
      <c r="W138" s="27"/>
      <c r="X138" s="27">
        <f t="shared" si="57"/>
        <v>1571.9198489299201</v>
      </c>
      <c r="Y138" s="27">
        <f t="shared" si="58"/>
        <v>141.91984892992014</v>
      </c>
      <c r="Z138" s="27">
        <f t="shared" si="59"/>
        <v>142</v>
      </c>
      <c r="AA138" s="17">
        <f t="shared" si="60"/>
        <v>142</v>
      </c>
      <c r="AB138" s="24">
        <f t="shared" si="61"/>
        <v>1572</v>
      </c>
    </row>
    <row r="139" spans="1:28" ht="15" customHeight="1" x14ac:dyDescent="0.25">
      <c r="A139" s="28">
        <v>864</v>
      </c>
      <c r="B139" s="28">
        <v>1430</v>
      </c>
      <c r="C139" s="25">
        <v>3.84</v>
      </c>
      <c r="D139" s="25">
        <v>268.27</v>
      </c>
      <c r="E139" s="25">
        <v>212.39</v>
      </c>
      <c r="F139" s="25">
        <v>0</v>
      </c>
      <c r="G139" s="25">
        <f t="shared" si="52"/>
        <v>64</v>
      </c>
      <c r="H139" s="25">
        <v>0</v>
      </c>
      <c r="I139" s="25">
        <f t="shared" si="53"/>
        <v>44.482758620689658</v>
      </c>
      <c r="J139" s="29">
        <f t="shared" si="62"/>
        <v>1</v>
      </c>
      <c r="K139" s="29">
        <f t="shared" si="63"/>
        <v>1</v>
      </c>
      <c r="L139" s="29">
        <f t="shared" si="64"/>
        <v>1</v>
      </c>
      <c r="M139" s="29">
        <f t="shared" ca="1" si="54"/>
        <v>1</v>
      </c>
      <c r="N139" s="9"/>
      <c r="O139" s="9"/>
      <c r="P139" s="7"/>
      <c r="Q139" s="7"/>
      <c r="T139" s="20">
        <v>0</v>
      </c>
      <c r="U139" s="31">
        <f t="shared" si="55"/>
        <v>-1430</v>
      </c>
      <c r="V139" s="27">
        <f t="shared" si="56"/>
        <v>-1430</v>
      </c>
      <c r="W139" s="27"/>
      <c r="X139" s="27">
        <f t="shared" si="57"/>
        <v>1571.9198489299201</v>
      </c>
      <c r="Y139" s="27">
        <f t="shared" si="58"/>
        <v>141.91984892992014</v>
      </c>
      <c r="Z139" s="27">
        <f t="shared" si="59"/>
        <v>142</v>
      </c>
      <c r="AA139" s="17">
        <f t="shared" si="60"/>
        <v>142</v>
      </c>
      <c r="AB139" s="24">
        <f t="shared" si="61"/>
        <v>1572</v>
      </c>
    </row>
    <row r="140" spans="1:28" ht="15" customHeight="1" x14ac:dyDescent="0.25">
      <c r="A140" s="28">
        <v>813</v>
      </c>
      <c r="B140" s="28">
        <v>1430</v>
      </c>
      <c r="C140" s="25">
        <v>3.61</v>
      </c>
      <c r="D140" s="25">
        <v>268.19</v>
      </c>
      <c r="E140" s="25">
        <v>212.39</v>
      </c>
      <c r="F140" s="25">
        <v>0</v>
      </c>
      <c r="G140" s="25">
        <f t="shared" si="52"/>
        <v>63.56666666666667</v>
      </c>
      <c r="H140" s="25">
        <v>0</v>
      </c>
      <c r="I140" s="25">
        <f t="shared" si="53"/>
        <v>43</v>
      </c>
      <c r="J140" s="29">
        <f t="shared" si="62"/>
        <v>1</v>
      </c>
      <c r="K140" s="29">
        <f t="shared" si="63"/>
        <v>1</v>
      </c>
      <c r="L140" s="29">
        <f t="shared" si="64"/>
        <v>1</v>
      </c>
      <c r="M140" s="29">
        <f t="shared" ca="1" si="54"/>
        <v>0</v>
      </c>
      <c r="N140" s="7"/>
      <c r="O140" s="7"/>
      <c r="P140" s="7"/>
      <c r="Q140" s="7"/>
      <c r="T140" s="20">
        <v>0</v>
      </c>
      <c r="U140" s="31">
        <f t="shared" si="55"/>
        <v>-1430</v>
      </c>
      <c r="V140" s="27">
        <f t="shared" si="56"/>
        <v>-1430</v>
      </c>
      <c r="W140" s="27"/>
      <c r="X140" s="27">
        <f t="shared" si="57"/>
        <v>1571.9198489299201</v>
      </c>
      <c r="Y140" s="27">
        <f t="shared" si="58"/>
        <v>141.91984892992014</v>
      </c>
      <c r="Z140" s="27">
        <f t="shared" si="59"/>
        <v>142</v>
      </c>
      <c r="AA140" s="17">
        <f t="shared" si="60"/>
        <v>142</v>
      </c>
      <c r="AB140" s="24">
        <f t="shared" si="61"/>
        <v>1572</v>
      </c>
    </row>
    <row r="141" spans="1:28" ht="15" customHeight="1" x14ac:dyDescent="0.25">
      <c r="A141" s="28">
        <v>830</v>
      </c>
      <c r="B141" s="28">
        <v>1430</v>
      </c>
      <c r="C141" s="25">
        <v>3.69</v>
      </c>
      <c r="D141" s="25">
        <v>268.11</v>
      </c>
      <c r="E141" s="25">
        <v>212.39</v>
      </c>
      <c r="F141" s="25">
        <v>0</v>
      </c>
      <c r="G141" s="25">
        <f t="shared" si="52"/>
        <v>60.967741935483872</v>
      </c>
      <c r="H141" s="25">
        <v>0</v>
      </c>
      <c r="I141" s="25">
        <f t="shared" si="53"/>
        <v>41.612903225806448</v>
      </c>
      <c r="J141" s="29">
        <f t="shared" si="62"/>
        <v>1</v>
      </c>
      <c r="K141" s="29">
        <f t="shared" si="63"/>
        <v>1</v>
      </c>
      <c r="L141" s="29">
        <f t="shared" si="64"/>
        <v>1</v>
      </c>
      <c r="M141" s="29">
        <f t="shared" ca="1" si="54"/>
        <v>1</v>
      </c>
      <c r="N141" s="7"/>
      <c r="O141" s="7"/>
      <c r="P141" s="7"/>
      <c r="Q141" s="7"/>
      <c r="T141" s="20">
        <v>0</v>
      </c>
      <c r="U141" s="31">
        <f t="shared" si="55"/>
        <v>-1430</v>
      </c>
      <c r="V141" s="27">
        <f t="shared" si="56"/>
        <v>-1430</v>
      </c>
      <c r="W141" s="27"/>
      <c r="X141" s="27">
        <f t="shared" si="57"/>
        <v>1571.9198489299201</v>
      </c>
      <c r="Y141" s="27">
        <f t="shared" si="58"/>
        <v>141.91984892992014</v>
      </c>
      <c r="Z141" s="27">
        <f t="shared" si="59"/>
        <v>142</v>
      </c>
      <c r="AA141" s="17">
        <f t="shared" si="60"/>
        <v>142</v>
      </c>
      <c r="AB141" s="24">
        <f t="shared" si="61"/>
        <v>1572</v>
      </c>
    </row>
    <row r="142" spans="1:28" ht="15" customHeight="1" x14ac:dyDescent="0.25">
      <c r="A142" s="28">
        <v>846</v>
      </c>
      <c r="B142" s="28">
        <v>1430</v>
      </c>
      <c r="C142" s="25">
        <v>3.76</v>
      </c>
      <c r="D142" s="25">
        <v>268.04000000000002</v>
      </c>
      <c r="E142" s="25">
        <v>212.39</v>
      </c>
      <c r="F142" s="25">
        <v>0</v>
      </c>
      <c r="G142" s="25">
        <f t="shared" si="52"/>
        <v>58.5625</v>
      </c>
      <c r="H142" s="25">
        <v>0</v>
      </c>
      <c r="I142" s="25">
        <f t="shared" si="53"/>
        <v>40.3125</v>
      </c>
      <c r="J142" s="29">
        <f t="shared" si="62"/>
        <v>1</v>
      </c>
      <c r="K142" s="29">
        <f t="shared" si="63"/>
        <v>1</v>
      </c>
      <c r="L142" s="29">
        <f t="shared" si="64"/>
        <v>1</v>
      </c>
      <c r="M142" s="29">
        <f t="shared" ca="1" si="54"/>
        <v>1</v>
      </c>
      <c r="N142" s="7"/>
      <c r="O142" s="7"/>
      <c r="P142" s="7"/>
      <c r="Q142" s="7"/>
      <c r="T142" s="20">
        <v>0</v>
      </c>
      <c r="U142" s="31">
        <f t="shared" si="55"/>
        <v>-1430</v>
      </c>
      <c r="V142" s="27">
        <f t="shared" si="56"/>
        <v>-1430</v>
      </c>
      <c r="W142" s="27"/>
      <c r="X142" s="27">
        <f t="shared" si="57"/>
        <v>1571.9198489299201</v>
      </c>
      <c r="Y142" s="27">
        <f t="shared" si="58"/>
        <v>141.91984892992014</v>
      </c>
      <c r="Z142" s="27">
        <f t="shared" si="59"/>
        <v>142</v>
      </c>
      <c r="AA142" s="17">
        <f t="shared" si="60"/>
        <v>142</v>
      </c>
      <c r="AB142" s="24">
        <f t="shared" si="61"/>
        <v>1572</v>
      </c>
    </row>
    <row r="143" spans="1:28" ht="15" customHeight="1" x14ac:dyDescent="0.25">
      <c r="A143" s="28">
        <v>862</v>
      </c>
      <c r="B143" s="28">
        <v>1430</v>
      </c>
      <c r="C143" s="25">
        <v>3.83</v>
      </c>
      <c r="D143" s="25">
        <v>267.95999999999998</v>
      </c>
      <c r="E143" s="25">
        <v>212.39</v>
      </c>
      <c r="F143" s="25">
        <v>0</v>
      </c>
      <c r="G143" s="25">
        <f t="shared" si="52"/>
        <v>56.303030303030305</v>
      </c>
      <c r="H143" s="25">
        <v>0</v>
      </c>
      <c r="I143" s="25">
        <f t="shared" si="53"/>
        <v>39.090909090909093</v>
      </c>
      <c r="J143" s="29">
        <f t="shared" si="62"/>
        <v>1</v>
      </c>
      <c r="K143" s="29">
        <f t="shared" si="63"/>
        <v>1</v>
      </c>
      <c r="L143" s="29">
        <f t="shared" si="64"/>
        <v>1</v>
      </c>
      <c r="M143" s="29">
        <f t="shared" ca="1" si="54"/>
        <v>0</v>
      </c>
      <c r="N143" s="7"/>
      <c r="O143" s="7"/>
      <c r="P143" s="7"/>
      <c r="Q143" s="7"/>
      <c r="T143" s="20">
        <v>0</v>
      </c>
      <c r="U143" s="31">
        <f t="shared" si="55"/>
        <v>-1430</v>
      </c>
      <c r="V143" s="27">
        <f t="shared" si="56"/>
        <v>-1430</v>
      </c>
      <c r="W143" s="27"/>
      <c r="X143" s="27">
        <f t="shared" si="57"/>
        <v>1571.9198489299201</v>
      </c>
      <c r="Y143" s="27">
        <f t="shared" si="58"/>
        <v>141.91984892992014</v>
      </c>
      <c r="Z143" s="27">
        <f t="shared" si="59"/>
        <v>142</v>
      </c>
      <c r="AA143" s="17">
        <f t="shared" si="60"/>
        <v>142</v>
      </c>
      <c r="AB143" s="24">
        <f t="shared" si="61"/>
        <v>1572</v>
      </c>
    </row>
    <row r="144" spans="1:28" ht="15" customHeight="1" x14ac:dyDescent="0.25">
      <c r="A144" s="28">
        <v>846</v>
      </c>
      <c r="B144" s="28">
        <v>1430</v>
      </c>
      <c r="C144" s="25">
        <v>3.76</v>
      </c>
      <c r="D144" s="25">
        <v>267.88</v>
      </c>
      <c r="E144" s="25">
        <v>212.39</v>
      </c>
      <c r="F144" s="25">
        <v>0</v>
      </c>
      <c r="G144" s="25">
        <f t="shared" si="52"/>
        <v>55.117647058823529</v>
      </c>
      <c r="H144" s="25">
        <v>0</v>
      </c>
      <c r="I144" s="25">
        <f t="shared" si="53"/>
        <v>37.941176470588232</v>
      </c>
      <c r="J144" s="29">
        <f t="shared" si="62"/>
        <v>1</v>
      </c>
      <c r="K144" s="29">
        <f t="shared" si="63"/>
        <v>1</v>
      </c>
      <c r="L144" s="29">
        <f t="shared" si="64"/>
        <v>1</v>
      </c>
      <c r="M144" s="29">
        <f t="shared" ca="1" si="54"/>
        <v>0</v>
      </c>
      <c r="N144" s="7"/>
      <c r="O144" s="7"/>
      <c r="P144" s="7"/>
      <c r="Q144" s="7"/>
      <c r="T144" s="20">
        <v>0</v>
      </c>
      <c r="U144" s="31">
        <f t="shared" si="55"/>
        <v>-1430</v>
      </c>
      <c r="V144" s="27">
        <f t="shared" si="56"/>
        <v>-1430</v>
      </c>
      <c r="W144" s="27"/>
      <c r="X144" s="27">
        <f t="shared" si="57"/>
        <v>1571.9198489299201</v>
      </c>
      <c r="Y144" s="27">
        <f t="shared" si="58"/>
        <v>141.91984892992014</v>
      </c>
      <c r="Z144" s="27">
        <f t="shared" si="59"/>
        <v>142</v>
      </c>
      <c r="AA144" s="17">
        <f t="shared" si="60"/>
        <v>142</v>
      </c>
      <c r="AB144" s="24">
        <f t="shared" si="61"/>
        <v>1572</v>
      </c>
    </row>
    <row r="145" spans="1:28" ht="15" customHeight="1" x14ac:dyDescent="0.25">
      <c r="A145" s="28">
        <v>830</v>
      </c>
      <c r="B145" s="28">
        <v>1430</v>
      </c>
      <c r="C145" s="25">
        <v>3.69</v>
      </c>
      <c r="D145" s="25">
        <v>267.8</v>
      </c>
      <c r="E145" s="25">
        <v>212.39</v>
      </c>
      <c r="F145" s="25">
        <v>0</v>
      </c>
      <c r="G145" s="25">
        <f t="shared" si="52"/>
        <v>54</v>
      </c>
      <c r="H145" s="25">
        <v>0</v>
      </c>
      <c r="I145" s="25">
        <f t="shared" si="53"/>
        <v>36.857142857142854</v>
      </c>
      <c r="J145" s="29">
        <f t="shared" si="62"/>
        <v>1</v>
      </c>
      <c r="K145" s="29">
        <f t="shared" si="63"/>
        <v>1</v>
      </c>
      <c r="L145" s="29">
        <f t="shared" si="64"/>
        <v>1</v>
      </c>
      <c r="M145" s="29">
        <f t="shared" ca="1" si="54"/>
        <v>0</v>
      </c>
      <c r="N145" s="7"/>
      <c r="O145" s="7"/>
      <c r="P145" s="7"/>
      <c r="Q145" s="7"/>
      <c r="T145" s="20">
        <v>0</v>
      </c>
      <c r="U145" s="31">
        <f t="shared" si="55"/>
        <v>-1430</v>
      </c>
      <c r="V145" s="27">
        <f t="shared" si="56"/>
        <v>-1430</v>
      </c>
      <c r="W145" s="27"/>
      <c r="X145" s="27">
        <f t="shared" si="57"/>
        <v>1571.9198489299201</v>
      </c>
      <c r="Y145" s="27">
        <f t="shared" si="58"/>
        <v>141.91984892992014</v>
      </c>
      <c r="Z145" s="27">
        <f t="shared" si="59"/>
        <v>142</v>
      </c>
      <c r="AA145" s="17">
        <f t="shared" si="60"/>
        <v>142</v>
      </c>
      <c r="AB145" s="24">
        <f t="shared" si="61"/>
        <v>1572</v>
      </c>
    </row>
    <row r="146" spans="1:28" ht="15" customHeight="1" x14ac:dyDescent="0.25">
      <c r="A146" s="28">
        <v>813</v>
      </c>
      <c r="B146" s="28">
        <v>1430</v>
      </c>
      <c r="C146" s="25">
        <v>3.61</v>
      </c>
      <c r="D146" s="25">
        <v>267.70999999999998</v>
      </c>
      <c r="E146" s="25">
        <v>212.39</v>
      </c>
      <c r="F146" s="25">
        <v>0</v>
      </c>
      <c r="G146" s="25">
        <f t="shared" si="52"/>
        <v>52.972222222222221</v>
      </c>
      <c r="H146" s="25">
        <v>0</v>
      </c>
      <c r="I146" s="25">
        <f t="shared" si="53"/>
        <v>35.833333333333336</v>
      </c>
      <c r="J146" s="29">
        <f t="shared" si="62"/>
        <v>1</v>
      </c>
      <c r="K146" s="29">
        <f t="shared" si="63"/>
        <v>1</v>
      </c>
      <c r="L146" s="29">
        <f t="shared" si="64"/>
        <v>1</v>
      </c>
      <c r="M146" s="29">
        <f t="shared" ca="1" si="54"/>
        <v>1</v>
      </c>
      <c r="N146" s="7"/>
      <c r="O146" s="7"/>
      <c r="P146" s="7"/>
      <c r="Q146" s="7"/>
      <c r="T146" s="20">
        <v>0</v>
      </c>
      <c r="U146" s="31">
        <f t="shared" si="55"/>
        <v>-1430</v>
      </c>
      <c r="V146" s="27">
        <f t="shared" si="56"/>
        <v>-1430</v>
      </c>
      <c r="W146" s="27"/>
      <c r="X146" s="27">
        <f t="shared" si="57"/>
        <v>1571.9198489299201</v>
      </c>
      <c r="Y146" s="27">
        <f t="shared" si="58"/>
        <v>141.91984892992014</v>
      </c>
      <c r="Z146" s="27">
        <f t="shared" si="59"/>
        <v>142</v>
      </c>
      <c r="AA146" s="17">
        <f t="shared" si="60"/>
        <v>142</v>
      </c>
      <c r="AB146" s="24">
        <f t="shared" si="61"/>
        <v>1572</v>
      </c>
    </row>
    <row r="147" spans="1:28" ht="15" customHeight="1" x14ac:dyDescent="0.25">
      <c r="A147" s="28">
        <v>782</v>
      </c>
      <c r="B147" s="28">
        <v>1430</v>
      </c>
      <c r="C147" s="25">
        <v>3.47</v>
      </c>
      <c r="D147" s="25">
        <v>267.62</v>
      </c>
      <c r="E147" s="25">
        <v>212.39</v>
      </c>
      <c r="F147" s="25">
        <v>0</v>
      </c>
      <c r="G147" s="25">
        <f t="shared" si="52"/>
        <v>52.378378378378379</v>
      </c>
      <c r="H147" s="25">
        <v>0</v>
      </c>
      <c r="I147" s="25">
        <f t="shared" si="53"/>
        <v>34.864864864864863</v>
      </c>
      <c r="J147" s="29">
        <f t="shared" si="62"/>
        <v>1</v>
      </c>
      <c r="K147" s="29">
        <f t="shared" si="63"/>
        <v>1</v>
      </c>
      <c r="L147" s="29">
        <f t="shared" si="64"/>
        <v>1</v>
      </c>
      <c r="M147" s="29">
        <f t="shared" ca="1" si="54"/>
        <v>1</v>
      </c>
      <c r="N147" s="7"/>
      <c r="O147" s="7"/>
      <c r="P147" s="7"/>
      <c r="Q147" s="7"/>
      <c r="T147" s="20">
        <v>0</v>
      </c>
      <c r="U147" s="31">
        <f t="shared" si="55"/>
        <v>-1430</v>
      </c>
      <c r="V147" s="27">
        <f t="shared" si="56"/>
        <v>-1430</v>
      </c>
      <c r="W147" s="27"/>
      <c r="X147" s="27">
        <f t="shared" si="57"/>
        <v>1571.9198489299201</v>
      </c>
      <c r="Y147" s="27">
        <f t="shared" si="58"/>
        <v>141.91984892992014</v>
      </c>
      <c r="Z147" s="27">
        <f t="shared" si="59"/>
        <v>142</v>
      </c>
      <c r="AA147" s="17">
        <f t="shared" si="60"/>
        <v>142</v>
      </c>
      <c r="AB147" s="24">
        <f t="shared" si="61"/>
        <v>1572</v>
      </c>
    </row>
    <row r="148" spans="1:28" ht="15" customHeight="1" x14ac:dyDescent="0.25">
      <c r="A148" s="28">
        <v>750</v>
      </c>
      <c r="B148" s="28">
        <v>1430</v>
      </c>
      <c r="C148" s="25">
        <v>3.33</v>
      </c>
      <c r="D148" s="25">
        <v>267.52999999999997</v>
      </c>
      <c r="E148" s="25">
        <v>212.39</v>
      </c>
      <c r="F148" s="25">
        <v>0</v>
      </c>
      <c r="G148" s="25">
        <f t="shared" si="52"/>
        <v>51.842105263157897</v>
      </c>
      <c r="H148" s="25">
        <v>0</v>
      </c>
      <c r="I148" s="25">
        <f t="shared" si="53"/>
        <v>33.94736842105263</v>
      </c>
      <c r="J148" s="29">
        <f t="shared" si="62"/>
        <v>1</v>
      </c>
      <c r="K148" s="29">
        <f t="shared" si="63"/>
        <v>1</v>
      </c>
      <c r="L148" s="29">
        <f t="shared" si="64"/>
        <v>1</v>
      </c>
      <c r="M148" s="29">
        <f t="shared" ca="1" si="54"/>
        <v>1</v>
      </c>
      <c r="N148" s="7"/>
      <c r="O148" s="7"/>
      <c r="P148" s="7"/>
      <c r="Q148" s="7"/>
      <c r="T148" s="20">
        <v>0</v>
      </c>
      <c r="U148" s="31">
        <f t="shared" si="55"/>
        <v>-1430</v>
      </c>
      <c r="V148" s="27">
        <f t="shared" si="56"/>
        <v>-1430</v>
      </c>
      <c r="W148" s="27"/>
      <c r="X148" s="27">
        <f t="shared" si="57"/>
        <v>1571.9198489299201</v>
      </c>
      <c r="Y148" s="27">
        <f t="shared" si="58"/>
        <v>141.91984892992014</v>
      </c>
      <c r="Z148" s="27">
        <f t="shared" si="59"/>
        <v>142</v>
      </c>
      <c r="AA148" s="17">
        <f t="shared" si="60"/>
        <v>142</v>
      </c>
      <c r="AB148" s="24">
        <f t="shared" si="61"/>
        <v>1572</v>
      </c>
    </row>
    <row r="149" spans="1:28" ht="15" customHeight="1" x14ac:dyDescent="0.25">
      <c r="A149" s="28">
        <v>717</v>
      </c>
      <c r="B149" s="28">
        <v>1430</v>
      </c>
      <c r="C149" s="25">
        <v>3.19</v>
      </c>
      <c r="D149" s="25">
        <v>267.43</v>
      </c>
      <c r="E149" s="25">
        <v>212.39</v>
      </c>
      <c r="F149" s="25">
        <v>0</v>
      </c>
      <c r="G149" s="25">
        <f t="shared" si="52"/>
        <v>51.358974358974358</v>
      </c>
      <c r="H149" s="25">
        <v>0</v>
      </c>
      <c r="I149" s="25">
        <f t="shared" si="53"/>
        <v>33.07692307692308</v>
      </c>
      <c r="J149" s="29">
        <f t="shared" si="62"/>
        <v>1</v>
      </c>
      <c r="K149" s="29">
        <f t="shared" si="63"/>
        <v>1</v>
      </c>
      <c r="L149" s="29">
        <f t="shared" si="64"/>
        <v>1</v>
      </c>
      <c r="M149" s="29">
        <f t="shared" ca="1" si="54"/>
        <v>1</v>
      </c>
      <c r="N149" s="7"/>
      <c r="O149" s="7"/>
      <c r="P149" s="7"/>
      <c r="Q149" s="7"/>
      <c r="T149" s="20">
        <v>0</v>
      </c>
      <c r="U149" s="31">
        <f t="shared" si="55"/>
        <v>-1430</v>
      </c>
      <c r="V149" s="27">
        <f t="shared" si="56"/>
        <v>-1430</v>
      </c>
      <c r="W149" s="27"/>
      <c r="X149" s="27">
        <f t="shared" si="57"/>
        <v>1571.9198489299201</v>
      </c>
      <c r="Y149" s="27">
        <f t="shared" si="58"/>
        <v>141.91984892992014</v>
      </c>
      <c r="Z149" s="27">
        <f t="shared" si="59"/>
        <v>142</v>
      </c>
      <c r="AA149" s="17">
        <f t="shared" si="60"/>
        <v>142</v>
      </c>
      <c r="AB149" s="24">
        <f t="shared" si="61"/>
        <v>1572</v>
      </c>
    </row>
    <row r="150" spans="1:28" ht="15" customHeight="1" x14ac:dyDescent="0.25">
      <c r="A150" s="28">
        <v>700</v>
      </c>
      <c r="B150" s="28">
        <v>1430</v>
      </c>
      <c r="C150" s="25">
        <v>3.11</v>
      </c>
      <c r="D150" s="25">
        <v>267.33</v>
      </c>
      <c r="E150" s="25">
        <v>212.39</v>
      </c>
      <c r="F150" s="25">
        <v>0</v>
      </c>
      <c r="G150" s="25">
        <f t="shared" si="52"/>
        <v>50.5</v>
      </c>
      <c r="H150" s="25">
        <v>0</v>
      </c>
      <c r="I150" s="25">
        <f t="shared" si="53"/>
        <v>32.25</v>
      </c>
      <c r="J150" s="29">
        <f t="shared" si="62"/>
        <v>1</v>
      </c>
      <c r="K150" s="29">
        <f t="shared" si="63"/>
        <v>1</v>
      </c>
      <c r="L150" s="29">
        <f t="shared" si="64"/>
        <v>1</v>
      </c>
      <c r="M150" s="29">
        <f t="shared" ca="1" si="54"/>
        <v>1</v>
      </c>
      <c r="N150" s="7"/>
      <c r="O150" s="7"/>
      <c r="P150" s="7"/>
      <c r="Q150" s="7"/>
      <c r="T150" s="20">
        <v>0</v>
      </c>
      <c r="U150" s="31">
        <f t="shared" si="55"/>
        <v>-1430</v>
      </c>
      <c r="V150" s="27">
        <f t="shared" si="56"/>
        <v>-1430</v>
      </c>
      <c r="W150" s="27"/>
      <c r="X150" s="27">
        <f t="shared" si="57"/>
        <v>1571.9198489299201</v>
      </c>
      <c r="Y150" s="27">
        <f t="shared" si="58"/>
        <v>141.91984892992014</v>
      </c>
      <c r="Z150" s="27">
        <f t="shared" si="59"/>
        <v>142</v>
      </c>
      <c r="AA150" s="17">
        <f t="shared" si="60"/>
        <v>142</v>
      </c>
      <c r="AB150" s="24">
        <f t="shared" si="61"/>
        <v>1572</v>
      </c>
    </row>
    <row r="151" spans="1:28" ht="15" customHeight="1" x14ac:dyDescent="0.25">
      <c r="A151" s="28">
        <v>684</v>
      </c>
      <c r="B151" s="28">
        <v>1430</v>
      </c>
      <c r="C151" s="25">
        <v>3.04</v>
      </c>
      <c r="D151" s="25">
        <v>267.23</v>
      </c>
      <c r="E151" s="25">
        <v>212.39</v>
      </c>
      <c r="F151" s="25">
        <v>0</v>
      </c>
      <c r="G151" s="25">
        <f t="shared" si="52"/>
        <v>49.658536585365852</v>
      </c>
      <c r="H151" s="25">
        <v>0</v>
      </c>
      <c r="I151" s="25">
        <f t="shared" si="53"/>
        <v>31.463414634146343</v>
      </c>
      <c r="J151" s="29">
        <f t="shared" si="62"/>
        <v>1</v>
      </c>
      <c r="K151" s="29">
        <f t="shared" si="63"/>
        <v>1</v>
      </c>
      <c r="L151" s="29">
        <f t="shared" si="64"/>
        <v>1</v>
      </c>
      <c r="M151" s="29">
        <f t="shared" ca="1" si="54"/>
        <v>0</v>
      </c>
      <c r="N151" s="7"/>
      <c r="O151" s="7"/>
      <c r="P151" s="7"/>
      <c r="Q151" s="7"/>
      <c r="T151" s="20">
        <v>0</v>
      </c>
      <c r="U151" s="31">
        <f t="shared" si="55"/>
        <v>-1430</v>
      </c>
      <c r="V151" s="27">
        <f t="shared" si="56"/>
        <v>-1430</v>
      </c>
      <c r="W151" s="27"/>
      <c r="X151" s="27">
        <f t="shared" si="57"/>
        <v>1571.9198489299201</v>
      </c>
      <c r="Y151" s="27">
        <f t="shared" si="58"/>
        <v>141.91984892992014</v>
      </c>
      <c r="Z151" s="27">
        <f t="shared" si="59"/>
        <v>142</v>
      </c>
      <c r="AA151" s="17">
        <f t="shared" si="60"/>
        <v>142</v>
      </c>
      <c r="AB151" s="24">
        <f t="shared" si="61"/>
        <v>1572</v>
      </c>
    </row>
    <row r="152" spans="1:28" ht="15" customHeight="1" x14ac:dyDescent="0.25">
      <c r="A152" s="28">
        <v>668</v>
      </c>
      <c r="B152" s="28">
        <v>1430</v>
      </c>
      <c r="C152" s="25">
        <v>2.97</v>
      </c>
      <c r="D152" s="25">
        <v>267.12</v>
      </c>
      <c r="E152" s="25">
        <v>212.39</v>
      </c>
      <c r="F152" s="25">
        <v>0</v>
      </c>
      <c r="G152" s="25">
        <f t="shared" si="52"/>
        <v>48.857142857142854</v>
      </c>
      <c r="H152" s="25">
        <v>0</v>
      </c>
      <c r="I152" s="25">
        <f t="shared" si="53"/>
        <v>30.714285714285715</v>
      </c>
      <c r="J152" s="29">
        <f t="shared" si="62"/>
        <v>1</v>
      </c>
      <c r="K152" s="29">
        <f t="shared" si="63"/>
        <v>1</v>
      </c>
      <c r="L152" s="29">
        <f t="shared" si="64"/>
        <v>1</v>
      </c>
      <c r="M152" s="29">
        <f t="shared" ca="1" si="54"/>
        <v>1</v>
      </c>
      <c r="N152" s="7"/>
      <c r="O152" s="7"/>
      <c r="P152" s="7"/>
      <c r="Q152" s="7"/>
      <c r="T152" s="20">
        <v>0</v>
      </c>
      <c r="U152" s="31">
        <f t="shared" si="55"/>
        <v>-1430</v>
      </c>
      <c r="V152" s="27">
        <f t="shared" si="56"/>
        <v>-1430</v>
      </c>
      <c r="W152" s="27"/>
      <c r="X152" s="27">
        <f t="shared" si="57"/>
        <v>1571.9198489299201</v>
      </c>
      <c r="Y152" s="27">
        <f t="shared" si="58"/>
        <v>141.91984892992014</v>
      </c>
      <c r="Z152" s="27">
        <f t="shared" si="59"/>
        <v>142</v>
      </c>
      <c r="AA152" s="17">
        <f t="shared" si="60"/>
        <v>142</v>
      </c>
      <c r="AB152" s="24">
        <f t="shared" si="61"/>
        <v>1572</v>
      </c>
    </row>
    <row r="153" spans="1:28" ht="15" customHeight="1" x14ac:dyDescent="0.25">
      <c r="A153" s="28">
        <v>668</v>
      </c>
      <c r="B153" s="28">
        <v>1430</v>
      </c>
      <c r="C153" s="25">
        <v>2.97</v>
      </c>
      <c r="D153" s="25">
        <v>267.02</v>
      </c>
      <c r="E153" s="25">
        <v>212.39</v>
      </c>
      <c r="F153" s="25">
        <v>0</v>
      </c>
      <c r="G153" s="25">
        <f t="shared" si="52"/>
        <v>47.720930232558139</v>
      </c>
      <c r="H153" s="25">
        <v>0</v>
      </c>
      <c r="I153" s="25">
        <f t="shared" si="53"/>
        <v>30</v>
      </c>
      <c r="J153" s="29">
        <f t="shared" si="62"/>
        <v>1</v>
      </c>
      <c r="K153" s="29">
        <f t="shared" si="63"/>
        <v>1</v>
      </c>
      <c r="L153" s="29">
        <f t="shared" si="64"/>
        <v>1</v>
      </c>
      <c r="M153" s="29">
        <f t="shared" ca="1" si="54"/>
        <v>1</v>
      </c>
      <c r="N153" s="7"/>
      <c r="O153" s="7"/>
      <c r="P153" s="7"/>
      <c r="Q153" s="7"/>
      <c r="T153" s="20">
        <v>0</v>
      </c>
      <c r="U153" s="31">
        <f t="shared" si="55"/>
        <v>-1430</v>
      </c>
      <c r="V153" s="27">
        <f t="shared" si="56"/>
        <v>-1430</v>
      </c>
      <c r="W153" s="27"/>
      <c r="X153" s="27">
        <f t="shared" si="57"/>
        <v>1571.9198489299201</v>
      </c>
      <c r="Y153" s="27">
        <f t="shared" si="58"/>
        <v>141.91984892992014</v>
      </c>
      <c r="Z153" s="27">
        <f t="shared" si="59"/>
        <v>142</v>
      </c>
      <c r="AA153" s="17">
        <f t="shared" si="60"/>
        <v>142</v>
      </c>
      <c r="AB153" s="24">
        <f t="shared" si="61"/>
        <v>1572</v>
      </c>
    </row>
    <row r="154" spans="1:28" ht="15" customHeight="1" x14ac:dyDescent="0.25">
      <c r="A154" s="28">
        <v>668</v>
      </c>
      <c r="B154" s="28">
        <v>1430</v>
      </c>
      <c r="C154" s="25">
        <v>2.97</v>
      </c>
      <c r="D154" s="25">
        <v>266.89999999999998</v>
      </c>
      <c r="E154" s="25">
        <v>212.39</v>
      </c>
      <c r="F154" s="25">
        <v>0</v>
      </c>
      <c r="G154" s="25">
        <f t="shared" si="52"/>
        <v>46.636363636363633</v>
      </c>
      <c r="H154" s="25">
        <v>0</v>
      </c>
      <c r="I154" s="25">
        <f t="shared" si="53"/>
        <v>29.318181818181817</v>
      </c>
      <c r="J154" s="29">
        <f t="shared" si="62"/>
        <v>1</v>
      </c>
      <c r="K154" s="29">
        <f t="shared" si="63"/>
        <v>1</v>
      </c>
      <c r="L154" s="29">
        <f t="shared" si="64"/>
        <v>1</v>
      </c>
      <c r="M154" s="29">
        <f t="shared" ca="1" si="54"/>
        <v>1</v>
      </c>
      <c r="N154" s="7"/>
      <c r="O154" s="7"/>
      <c r="P154" s="7"/>
      <c r="Q154" s="7"/>
      <c r="T154" s="20">
        <v>0</v>
      </c>
      <c r="U154" s="31">
        <f t="shared" si="55"/>
        <v>-1430</v>
      </c>
      <c r="V154" s="27">
        <f t="shared" si="56"/>
        <v>-1430</v>
      </c>
      <c r="W154" s="27"/>
      <c r="X154" s="27">
        <f t="shared" si="57"/>
        <v>1571.9198489299201</v>
      </c>
      <c r="Y154" s="27">
        <f t="shared" si="58"/>
        <v>141.91984892992014</v>
      </c>
      <c r="Z154" s="27">
        <f t="shared" si="59"/>
        <v>142</v>
      </c>
      <c r="AA154" s="17">
        <f t="shared" si="60"/>
        <v>142</v>
      </c>
      <c r="AB154" s="24">
        <f t="shared" si="61"/>
        <v>1572</v>
      </c>
    </row>
    <row r="155" spans="1:28" ht="15" customHeight="1" x14ac:dyDescent="0.25">
      <c r="A155" s="28">
        <v>668</v>
      </c>
      <c r="B155" s="28">
        <v>1430</v>
      </c>
      <c r="C155" s="25">
        <v>2.97</v>
      </c>
      <c r="D155" s="25">
        <v>266.79000000000002</v>
      </c>
      <c r="E155" s="25">
        <v>212.39</v>
      </c>
      <c r="F155" s="25">
        <v>0</v>
      </c>
      <c r="G155" s="25">
        <f t="shared" si="52"/>
        <v>45.6</v>
      </c>
      <c r="H155" s="25">
        <v>0</v>
      </c>
      <c r="I155" s="25">
        <f t="shared" si="53"/>
        <v>28.666666666666668</v>
      </c>
      <c r="J155" s="29">
        <f t="shared" si="62"/>
        <v>1</v>
      </c>
      <c r="K155" s="29">
        <f t="shared" si="63"/>
        <v>1</v>
      </c>
      <c r="L155" s="29">
        <f t="shared" si="64"/>
        <v>1</v>
      </c>
      <c r="M155" s="29">
        <f t="shared" ca="1" si="54"/>
        <v>0</v>
      </c>
      <c r="N155" s="7"/>
      <c r="O155" s="7"/>
      <c r="P155" s="7"/>
      <c r="Q155" s="7"/>
      <c r="T155" s="20">
        <v>0</v>
      </c>
      <c r="U155" s="31">
        <f t="shared" si="55"/>
        <v>-1430</v>
      </c>
      <c r="V155" s="27">
        <f t="shared" si="56"/>
        <v>-1430</v>
      </c>
      <c r="W155" s="27"/>
      <c r="X155" s="27">
        <f t="shared" si="57"/>
        <v>1571.9198489299201</v>
      </c>
      <c r="Y155" s="27">
        <f t="shared" si="58"/>
        <v>141.91984892992014</v>
      </c>
      <c r="Z155" s="27">
        <f t="shared" si="59"/>
        <v>142</v>
      </c>
      <c r="AA155" s="17">
        <f t="shared" si="60"/>
        <v>142</v>
      </c>
      <c r="AB155" s="24">
        <f t="shared" si="61"/>
        <v>1572</v>
      </c>
    </row>
    <row r="156" spans="1:28" ht="15" customHeight="1" x14ac:dyDescent="0.25">
      <c r="A156" s="28">
        <v>668</v>
      </c>
      <c r="B156" s="28">
        <v>1430</v>
      </c>
      <c r="C156" s="25">
        <v>2.97</v>
      </c>
      <c r="D156" s="25">
        <v>266.68</v>
      </c>
      <c r="E156" s="25">
        <v>212.39</v>
      </c>
      <c r="F156" s="25">
        <v>0</v>
      </c>
      <c r="G156" s="25">
        <f t="shared" si="52"/>
        <v>44.608695652173914</v>
      </c>
      <c r="H156" s="25">
        <v>0</v>
      </c>
      <c r="I156" s="25">
        <f t="shared" si="53"/>
        <v>28.043478260869566</v>
      </c>
      <c r="J156" s="29">
        <f t="shared" si="62"/>
        <v>1</v>
      </c>
      <c r="K156" s="29">
        <f t="shared" si="63"/>
        <v>1</v>
      </c>
      <c r="L156" s="29">
        <f t="shared" si="64"/>
        <v>1</v>
      </c>
      <c r="M156" s="29">
        <f t="shared" ca="1" si="54"/>
        <v>0</v>
      </c>
      <c r="N156" s="7"/>
      <c r="O156" s="7"/>
      <c r="P156" s="7"/>
      <c r="Q156" s="7"/>
      <c r="T156" s="20">
        <v>0</v>
      </c>
      <c r="U156" s="31">
        <f t="shared" si="55"/>
        <v>-1430</v>
      </c>
      <c r="V156" s="27">
        <f t="shared" si="56"/>
        <v>-1430</v>
      </c>
      <c r="W156" s="27"/>
      <c r="X156" s="27">
        <f t="shared" si="57"/>
        <v>1571.9198489299201</v>
      </c>
      <c r="Y156" s="27">
        <f t="shared" si="58"/>
        <v>141.91984892992014</v>
      </c>
      <c r="Z156" s="27">
        <f t="shared" si="59"/>
        <v>142</v>
      </c>
      <c r="AA156" s="17">
        <f t="shared" si="60"/>
        <v>142</v>
      </c>
      <c r="AB156" s="24">
        <f t="shared" si="61"/>
        <v>1572</v>
      </c>
    </row>
    <row r="157" spans="1:28" ht="15" customHeight="1" x14ac:dyDescent="0.25">
      <c r="A157" s="28">
        <v>668</v>
      </c>
      <c r="B157" s="28">
        <v>1430</v>
      </c>
      <c r="C157" s="25">
        <v>2.97</v>
      </c>
      <c r="D157" s="25">
        <v>266.56</v>
      </c>
      <c r="E157" s="25">
        <v>212.39</v>
      </c>
      <c r="F157" s="25">
        <v>0</v>
      </c>
      <c r="G157" s="25">
        <f t="shared" si="52"/>
        <v>43.659574468085104</v>
      </c>
      <c r="H157" s="25">
        <v>0</v>
      </c>
      <c r="I157" s="25">
        <f t="shared" si="53"/>
        <v>27.446808510638299</v>
      </c>
      <c r="J157" s="29">
        <f t="shared" si="62"/>
        <v>1</v>
      </c>
      <c r="K157" s="29">
        <f t="shared" si="63"/>
        <v>1</v>
      </c>
      <c r="L157" s="29">
        <f t="shared" si="64"/>
        <v>1</v>
      </c>
      <c r="M157" s="29">
        <f t="shared" ca="1" si="54"/>
        <v>1</v>
      </c>
      <c r="N157" s="7"/>
      <c r="O157" s="7"/>
      <c r="P157" s="7"/>
      <c r="Q157" s="7"/>
      <c r="T157" s="20">
        <v>0</v>
      </c>
      <c r="U157" s="31">
        <f t="shared" si="55"/>
        <v>-1430</v>
      </c>
      <c r="V157" s="27">
        <f t="shared" si="56"/>
        <v>-1430</v>
      </c>
      <c r="W157" s="27"/>
      <c r="X157" s="27">
        <f t="shared" si="57"/>
        <v>1571.9198489299201</v>
      </c>
      <c r="Y157" s="27">
        <f t="shared" si="58"/>
        <v>141.91984892992014</v>
      </c>
      <c r="Z157" s="27">
        <f t="shared" si="59"/>
        <v>142</v>
      </c>
      <c r="AA157" s="17">
        <f t="shared" si="60"/>
        <v>142</v>
      </c>
      <c r="AB157" s="24">
        <f t="shared" si="61"/>
        <v>1572</v>
      </c>
    </row>
    <row r="158" spans="1:28" ht="15" customHeight="1" x14ac:dyDescent="0.25">
      <c r="A158" s="28">
        <v>668</v>
      </c>
      <c r="B158" s="28">
        <v>1430</v>
      </c>
      <c r="C158" s="25">
        <v>2.97</v>
      </c>
      <c r="D158" s="25">
        <v>266.45</v>
      </c>
      <c r="E158" s="25">
        <v>212.39</v>
      </c>
      <c r="F158" s="25">
        <v>0</v>
      </c>
      <c r="G158" s="25">
        <f t="shared" si="52"/>
        <v>42.75</v>
      </c>
      <c r="H158" s="25">
        <v>0</v>
      </c>
      <c r="I158" s="25">
        <f t="shared" si="53"/>
        <v>26.875</v>
      </c>
      <c r="J158" s="29">
        <f t="shared" si="62"/>
        <v>1</v>
      </c>
      <c r="K158" s="29">
        <f t="shared" si="63"/>
        <v>1</v>
      </c>
      <c r="L158" s="29">
        <f t="shared" si="64"/>
        <v>1</v>
      </c>
      <c r="M158" s="29">
        <f t="shared" ca="1" si="54"/>
        <v>1</v>
      </c>
      <c r="N158" s="7"/>
      <c r="O158" s="7"/>
      <c r="P158" s="7"/>
      <c r="Q158" s="7"/>
      <c r="T158" s="20">
        <v>0</v>
      </c>
      <c r="U158" s="31">
        <f t="shared" si="55"/>
        <v>-1430</v>
      </c>
      <c r="V158" s="27">
        <f t="shared" si="56"/>
        <v>-1430</v>
      </c>
      <c r="W158" s="27"/>
      <c r="X158" s="27">
        <f t="shared" si="57"/>
        <v>1571.9198489299201</v>
      </c>
      <c r="Y158" s="27">
        <f t="shared" si="58"/>
        <v>141.91984892992014</v>
      </c>
      <c r="Z158" s="27">
        <f t="shared" si="59"/>
        <v>142</v>
      </c>
      <c r="AA158" s="17">
        <f t="shared" si="60"/>
        <v>142</v>
      </c>
      <c r="AB158" s="24">
        <f t="shared" si="61"/>
        <v>1572</v>
      </c>
    </row>
    <row r="159" spans="1:28" ht="15" customHeight="1" x14ac:dyDescent="0.25">
      <c r="A159" s="28"/>
      <c r="B159" s="28"/>
      <c r="C159" s="25"/>
      <c r="D159" s="25"/>
      <c r="E159" s="25"/>
      <c r="F159" s="25"/>
      <c r="G159" s="25"/>
      <c r="H159" s="25"/>
      <c r="I159" s="25"/>
      <c r="J159" s="29"/>
      <c r="K159" s="29"/>
      <c r="L159" s="29"/>
      <c r="M159" s="29"/>
      <c r="N159" s="7"/>
      <c r="O159" s="7"/>
      <c r="P159" s="7"/>
      <c r="Q159" s="7"/>
      <c r="U159" s="31"/>
      <c r="V159" s="27"/>
      <c r="W159" s="27"/>
      <c r="X159" s="27"/>
      <c r="Y159" s="27"/>
      <c r="Z159" s="27"/>
      <c r="AA159" s="17"/>
    </row>
    <row r="160" spans="1:28" ht="15" customHeight="1" x14ac:dyDescent="0.25">
      <c r="A160" s="28"/>
      <c r="B160" s="28"/>
      <c r="C160" s="25"/>
      <c r="D160" s="25"/>
      <c r="E160" s="25"/>
      <c r="F160" s="25"/>
      <c r="G160" s="25"/>
      <c r="H160" s="25"/>
      <c r="I160" s="25"/>
      <c r="J160" s="29"/>
      <c r="K160" s="29"/>
      <c r="L160" s="29"/>
      <c r="M160" s="29"/>
      <c r="N160" s="7"/>
      <c r="O160" s="7"/>
      <c r="P160" s="7"/>
      <c r="Q160" s="7"/>
      <c r="U160" s="31"/>
      <c r="V160" s="27"/>
      <c r="W160" s="27"/>
      <c r="X160" s="27"/>
      <c r="Y160" s="27"/>
      <c r="Z160" s="27"/>
      <c r="AA160" s="17"/>
    </row>
    <row r="161" spans="1:27" ht="15" customHeight="1" x14ac:dyDescent="0.2">
      <c r="A161" s="28"/>
      <c r="B161" s="28"/>
      <c r="C161" s="25"/>
      <c r="D161" s="25"/>
      <c r="E161" s="25"/>
      <c r="F161" s="25"/>
      <c r="G161" s="25"/>
      <c r="H161" s="25"/>
      <c r="I161" s="25"/>
      <c r="J161" s="29"/>
      <c r="K161" s="29"/>
      <c r="L161" s="29"/>
      <c r="M161" s="29"/>
      <c r="U161" s="31"/>
      <c r="V161" s="27"/>
      <c r="W161" s="27"/>
      <c r="X161" s="27"/>
      <c r="Y161" s="27"/>
      <c r="Z161" s="27"/>
      <c r="AA161" s="17"/>
    </row>
    <row r="162" spans="1:27" ht="15" customHeight="1" x14ac:dyDescent="0.2">
      <c r="A162" s="28"/>
      <c r="B162" s="28"/>
      <c r="C162" s="25"/>
      <c r="D162" s="25"/>
      <c r="E162" s="25"/>
      <c r="F162" s="25"/>
      <c r="G162" s="25"/>
      <c r="H162" s="25"/>
      <c r="I162" s="25"/>
      <c r="J162" s="29"/>
      <c r="K162" s="29"/>
      <c r="L162" s="29"/>
      <c r="M162" s="29"/>
      <c r="U162" s="31"/>
      <c r="V162" s="27"/>
      <c r="W162" s="27"/>
      <c r="X162" s="27"/>
      <c r="Y162" s="27"/>
      <c r="Z162" s="27"/>
      <c r="AA162" s="17"/>
    </row>
    <row r="163" spans="1:27" ht="15" customHeight="1" x14ac:dyDescent="0.2">
      <c r="A163" s="28"/>
      <c r="B163" s="28"/>
      <c r="C163" s="25"/>
      <c r="D163" s="25"/>
      <c r="E163" s="25"/>
      <c r="F163" s="25"/>
      <c r="G163" s="25"/>
      <c r="H163" s="25"/>
      <c r="I163" s="25"/>
      <c r="J163" s="29"/>
      <c r="K163" s="29"/>
      <c r="L163" s="29"/>
      <c r="M163" s="29"/>
      <c r="U163" s="31"/>
      <c r="V163" s="27"/>
      <c r="W163" s="27"/>
      <c r="X163" s="27"/>
      <c r="Y163" s="27"/>
      <c r="Z163" s="27"/>
      <c r="AA163" s="17"/>
    </row>
    <row r="164" spans="1:27" ht="15" customHeight="1" x14ac:dyDescent="0.2">
      <c r="A164" s="28"/>
      <c r="B164" s="28"/>
      <c r="C164" s="25"/>
      <c r="D164" s="25"/>
      <c r="E164" s="25"/>
      <c r="F164" s="25"/>
      <c r="G164" s="25"/>
      <c r="H164" s="25"/>
      <c r="I164" s="25"/>
      <c r="J164" s="29"/>
      <c r="K164" s="29"/>
      <c r="L164" s="29"/>
      <c r="M164" s="29"/>
      <c r="U164" s="31"/>
      <c r="V164" s="27"/>
      <c r="W164" s="27"/>
      <c r="X164" s="27"/>
      <c r="Y164" s="27"/>
      <c r="Z164" s="27"/>
      <c r="AA164" s="17"/>
    </row>
    <row r="165" spans="1:27" ht="15" customHeight="1" x14ac:dyDescent="0.2">
      <c r="A165" s="28"/>
      <c r="B165" s="28"/>
      <c r="C165" s="25"/>
      <c r="D165" s="25"/>
      <c r="E165" s="25"/>
      <c r="F165" s="25"/>
      <c r="G165" s="25"/>
      <c r="H165" s="25"/>
      <c r="I165" s="25"/>
      <c r="J165" s="29"/>
      <c r="K165" s="29"/>
      <c r="L165" s="29"/>
      <c r="M165" s="29"/>
      <c r="U165" s="31"/>
      <c r="V165" s="27"/>
      <c r="W165" s="27"/>
      <c r="X165" s="27"/>
      <c r="Y165" s="27"/>
      <c r="Z165" s="27"/>
      <c r="AA165" s="17"/>
    </row>
    <row r="166" spans="1:27" ht="15" customHeight="1" x14ac:dyDescent="0.2">
      <c r="A166" s="28"/>
      <c r="B166" s="28"/>
      <c r="C166" s="25"/>
      <c r="D166" s="25"/>
      <c r="E166" s="25"/>
      <c r="F166" s="25"/>
      <c r="G166" s="25"/>
      <c r="H166" s="25"/>
      <c r="I166" s="25"/>
      <c r="J166" s="29"/>
      <c r="K166" s="29"/>
      <c r="L166" s="29"/>
      <c r="M166" s="29"/>
      <c r="U166" s="31"/>
      <c r="V166" s="27"/>
      <c r="W166" s="27"/>
      <c r="X166" s="27"/>
      <c r="Y166" s="27"/>
      <c r="Z166" s="27"/>
      <c r="AA166" s="17"/>
    </row>
    <row r="167" spans="1:27" ht="15" customHeight="1" x14ac:dyDescent="0.2">
      <c r="A167" s="28"/>
      <c r="B167" s="28"/>
      <c r="C167" s="25"/>
      <c r="D167" s="25"/>
      <c r="E167" s="25"/>
      <c r="F167" s="25"/>
      <c r="G167" s="25"/>
      <c r="H167" s="25"/>
      <c r="I167" s="25"/>
      <c r="J167" s="29"/>
      <c r="K167" s="29"/>
      <c r="L167" s="29"/>
      <c r="M167" s="29"/>
      <c r="U167" s="31"/>
      <c r="V167" s="27"/>
      <c r="W167" s="27"/>
      <c r="X167" s="27"/>
      <c r="Y167" s="27"/>
      <c r="Z167" s="27"/>
      <c r="AA167" s="17"/>
    </row>
    <row r="168" spans="1:27" ht="15" customHeight="1" x14ac:dyDescent="0.2">
      <c r="A168" s="28"/>
      <c r="B168" s="28"/>
      <c r="C168" s="25"/>
      <c r="D168" s="25"/>
      <c r="E168" s="25"/>
      <c r="F168" s="25"/>
      <c r="G168" s="25"/>
      <c r="H168" s="25"/>
      <c r="I168" s="25"/>
      <c r="J168" s="29"/>
      <c r="K168" s="29"/>
      <c r="L168" s="29"/>
      <c r="M168" s="29"/>
      <c r="U168" s="31"/>
      <c r="V168" s="27"/>
      <c r="W168" s="27"/>
      <c r="X168" s="27"/>
      <c r="Y168" s="27"/>
      <c r="Z168" s="27"/>
      <c r="AA168" s="17"/>
    </row>
    <row r="169" spans="1:27" ht="15" customHeight="1" x14ac:dyDescent="0.2">
      <c r="A169" s="28"/>
      <c r="B169" s="28"/>
      <c r="C169" s="25"/>
      <c r="D169" s="25"/>
      <c r="E169" s="25"/>
      <c r="F169" s="25"/>
      <c r="G169" s="25"/>
      <c r="H169" s="25"/>
      <c r="I169" s="25"/>
      <c r="J169" s="29"/>
      <c r="K169" s="29"/>
      <c r="L169" s="29"/>
      <c r="M169" s="29"/>
      <c r="U169" s="31"/>
      <c r="V169" s="27"/>
      <c r="W169" s="27"/>
      <c r="X169" s="27"/>
      <c r="Y169" s="27"/>
      <c r="Z169" s="27"/>
      <c r="AA169" s="17"/>
    </row>
    <row r="170" spans="1:27" ht="15" customHeight="1" x14ac:dyDescent="0.2">
      <c r="A170" s="28"/>
      <c r="B170" s="28"/>
      <c r="C170" s="25"/>
      <c r="D170" s="25"/>
      <c r="E170" s="25"/>
      <c r="F170" s="25"/>
      <c r="G170" s="25"/>
      <c r="H170" s="25"/>
      <c r="I170" s="25"/>
      <c r="J170" s="29"/>
      <c r="K170" s="29"/>
      <c r="L170" s="29"/>
      <c r="M170" s="29"/>
      <c r="U170" s="31"/>
      <c r="V170" s="27"/>
      <c r="W170" s="27"/>
      <c r="X170" s="27"/>
      <c r="Y170" s="27"/>
      <c r="Z170" s="27"/>
      <c r="AA170" s="17"/>
    </row>
    <row r="171" spans="1:27" ht="15" customHeight="1" x14ac:dyDescent="0.2">
      <c r="A171" s="28"/>
      <c r="B171" s="28"/>
      <c r="C171" s="25"/>
      <c r="D171" s="25"/>
      <c r="E171" s="25"/>
      <c r="F171" s="25"/>
      <c r="G171" s="25"/>
      <c r="H171" s="25"/>
      <c r="I171" s="25"/>
      <c r="J171" s="29"/>
      <c r="K171" s="29"/>
      <c r="L171" s="29"/>
      <c r="M171" s="29"/>
      <c r="U171" s="31"/>
      <c r="V171" s="27"/>
      <c r="W171" s="27"/>
      <c r="X171" s="27"/>
      <c r="Y171" s="27"/>
      <c r="Z171" s="27"/>
      <c r="AA171" s="17"/>
    </row>
    <row r="172" spans="1:27" ht="15" customHeight="1" x14ac:dyDescent="0.2">
      <c r="A172" s="28"/>
      <c r="B172" s="28"/>
      <c r="C172" s="25"/>
      <c r="D172" s="25"/>
      <c r="E172" s="25"/>
      <c r="F172" s="25"/>
      <c r="G172" s="25"/>
      <c r="H172" s="25"/>
      <c r="I172" s="25"/>
      <c r="J172" s="29"/>
      <c r="K172" s="29"/>
      <c r="L172" s="29"/>
      <c r="M172" s="29"/>
      <c r="U172" s="31"/>
      <c r="V172" s="27"/>
      <c r="W172" s="27"/>
      <c r="X172" s="27"/>
      <c r="Y172" s="27"/>
      <c r="Z172" s="27"/>
      <c r="AA172" s="17"/>
    </row>
    <row r="173" spans="1:27" ht="15" customHeight="1" x14ac:dyDescent="0.2">
      <c r="A173" s="28"/>
      <c r="B173" s="28"/>
      <c r="C173" s="25"/>
      <c r="D173" s="25"/>
      <c r="E173" s="25"/>
      <c r="F173" s="25"/>
      <c r="G173" s="25"/>
      <c r="H173" s="25"/>
      <c r="I173" s="25"/>
      <c r="J173" s="29"/>
      <c r="K173" s="29"/>
      <c r="L173" s="29"/>
      <c r="M173" s="29"/>
      <c r="U173" s="31"/>
      <c r="V173" s="27"/>
      <c r="W173" s="27"/>
      <c r="X173" s="27"/>
      <c r="Y173" s="27"/>
      <c r="Z173" s="27"/>
      <c r="AA173" s="17"/>
    </row>
    <row r="174" spans="1:27" ht="15" customHeight="1" x14ac:dyDescent="0.2">
      <c r="A174" s="28"/>
      <c r="B174" s="28"/>
      <c r="C174" s="25"/>
      <c r="D174" s="25"/>
      <c r="E174" s="25"/>
      <c r="F174" s="25"/>
      <c r="G174" s="25"/>
      <c r="H174" s="25"/>
      <c r="I174" s="25"/>
      <c r="J174" s="29"/>
      <c r="K174" s="29"/>
      <c r="L174" s="29"/>
      <c r="M174" s="29"/>
      <c r="U174" s="31"/>
      <c r="V174" s="27"/>
      <c r="W174" s="27"/>
      <c r="X174" s="27"/>
      <c r="Y174" s="27"/>
      <c r="Z174" s="27"/>
      <c r="AA174" s="17"/>
    </row>
    <row r="175" spans="1:27" ht="15" customHeight="1" x14ac:dyDescent="0.2">
      <c r="A175" s="28"/>
      <c r="B175" s="28"/>
      <c r="C175" s="25"/>
      <c r="D175" s="25"/>
      <c r="E175" s="25"/>
      <c r="F175" s="25"/>
      <c r="G175" s="25"/>
      <c r="H175" s="25"/>
      <c r="I175" s="25"/>
      <c r="J175" s="29"/>
      <c r="K175" s="29"/>
      <c r="L175" s="29"/>
      <c r="M175" s="29"/>
      <c r="U175" s="31"/>
      <c r="V175" s="27"/>
      <c r="W175" s="27"/>
      <c r="X175" s="27"/>
      <c r="Y175" s="27"/>
      <c r="Z175" s="27"/>
      <c r="AA175" s="17"/>
    </row>
    <row r="176" spans="1:27" ht="15" customHeight="1" x14ac:dyDescent="0.2">
      <c r="A176" s="28"/>
      <c r="B176" s="28"/>
      <c r="C176" s="25"/>
      <c r="D176" s="25"/>
      <c r="E176" s="25"/>
      <c r="F176" s="25"/>
      <c r="G176" s="25"/>
      <c r="H176" s="25"/>
      <c r="I176" s="25"/>
      <c r="J176" s="29"/>
      <c r="K176" s="29"/>
      <c r="L176" s="29"/>
      <c r="M176" s="29"/>
      <c r="U176" s="31"/>
      <c r="V176" s="27"/>
      <c r="W176" s="27"/>
      <c r="X176" s="27"/>
      <c r="Y176" s="27"/>
      <c r="Z176" s="27"/>
      <c r="AA176" s="17"/>
    </row>
    <row r="177" spans="1:27" ht="15" customHeight="1" x14ac:dyDescent="0.2">
      <c r="A177" s="28"/>
      <c r="B177" s="28"/>
      <c r="C177" s="25"/>
      <c r="D177" s="25"/>
      <c r="E177" s="25"/>
      <c r="F177" s="25"/>
      <c r="G177" s="25"/>
      <c r="H177" s="25"/>
      <c r="I177" s="25"/>
      <c r="J177" s="29"/>
      <c r="K177" s="29"/>
      <c r="L177" s="29"/>
      <c r="M177" s="29"/>
      <c r="U177" s="31"/>
      <c r="V177" s="27"/>
      <c r="W177" s="27"/>
      <c r="X177" s="27"/>
      <c r="Y177" s="27"/>
      <c r="Z177" s="27"/>
      <c r="AA177" s="17"/>
    </row>
    <row r="178" spans="1:27" ht="15" customHeight="1" x14ac:dyDescent="0.2">
      <c r="A178" s="28"/>
      <c r="B178" s="28"/>
      <c r="C178" s="25"/>
      <c r="D178" s="25"/>
      <c r="E178" s="25"/>
      <c r="F178" s="25"/>
      <c r="G178" s="25"/>
      <c r="H178" s="25"/>
      <c r="I178" s="25"/>
      <c r="J178" s="29"/>
      <c r="K178" s="29"/>
      <c r="L178" s="29"/>
      <c r="M178" s="29"/>
      <c r="U178" s="31"/>
      <c r="V178" s="27"/>
      <c r="W178" s="27"/>
      <c r="X178" s="27"/>
      <c r="Y178" s="27"/>
      <c r="Z178" s="27"/>
      <c r="AA178" s="17"/>
    </row>
    <row r="179" spans="1:27" ht="15" customHeight="1" x14ac:dyDescent="0.2">
      <c r="A179" s="28"/>
      <c r="B179" s="28"/>
      <c r="C179" s="25"/>
      <c r="D179" s="25"/>
      <c r="E179" s="25"/>
      <c r="F179" s="25"/>
      <c r="G179" s="25"/>
      <c r="H179" s="25"/>
      <c r="I179" s="25"/>
      <c r="J179" s="29"/>
      <c r="K179" s="29"/>
      <c r="L179" s="29"/>
      <c r="M179" s="29"/>
      <c r="U179" s="31"/>
      <c r="V179" s="27"/>
      <c r="W179" s="27"/>
      <c r="X179" s="27"/>
      <c r="Y179" s="27"/>
      <c r="Z179" s="27"/>
      <c r="AA179" s="17"/>
    </row>
    <row r="180" spans="1:27" ht="15" customHeight="1" x14ac:dyDescent="0.25">
      <c r="A180" s="7"/>
      <c r="B180" s="7"/>
      <c r="C180" s="7"/>
      <c r="D180" s="7"/>
      <c r="E180" s="7"/>
      <c r="F180" s="7"/>
      <c r="G180" s="25"/>
      <c r="H180" s="7"/>
      <c r="I180" s="25"/>
      <c r="J180" s="29"/>
      <c r="K180" s="29"/>
      <c r="L180" s="29"/>
      <c r="M180" s="29"/>
      <c r="U180" s="31"/>
      <c r="V180" s="27"/>
      <c r="W180" s="27"/>
      <c r="X180" s="27"/>
      <c r="Y180" s="27"/>
      <c r="Z180" s="27"/>
      <c r="AA180" s="17"/>
    </row>
    <row r="181" spans="1:27" ht="15" customHeight="1" x14ac:dyDescent="0.25">
      <c r="A181" s="7"/>
      <c r="B181" s="7"/>
      <c r="C181" s="7"/>
      <c r="D181" s="7"/>
      <c r="E181" s="7"/>
      <c r="F181" s="7"/>
      <c r="G181" s="25"/>
      <c r="H181" s="7"/>
      <c r="I181" s="25"/>
      <c r="J181" s="29"/>
      <c r="K181" s="29"/>
      <c r="L181" s="29"/>
      <c r="M181" s="29"/>
      <c r="U181" s="31"/>
      <c r="V181" s="27"/>
      <c r="W181" s="27"/>
      <c r="X181" s="27"/>
      <c r="Y181" s="27"/>
      <c r="Z181" s="27"/>
      <c r="AA181" s="17"/>
    </row>
    <row r="182" spans="1:27" ht="15" customHeight="1" x14ac:dyDescent="0.25">
      <c r="A182" s="7"/>
      <c r="B182" s="7"/>
      <c r="C182" s="7"/>
      <c r="D182" s="7"/>
      <c r="E182" s="7"/>
      <c r="F182" s="7"/>
      <c r="G182" s="25"/>
      <c r="H182" s="7"/>
      <c r="I182" s="25"/>
      <c r="J182" s="29"/>
      <c r="K182" s="29"/>
      <c r="L182" s="29"/>
      <c r="M182" s="29"/>
      <c r="U182" s="31"/>
      <c r="V182" s="27"/>
      <c r="W182" s="27"/>
      <c r="X182" s="27"/>
      <c r="Y182" s="27"/>
      <c r="Z182" s="27"/>
      <c r="AA182" s="17"/>
    </row>
    <row r="183" spans="1:27" ht="15" customHeight="1" x14ac:dyDescent="0.25">
      <c r="A183" s="7"/>
      <c r="B183" s="7"/>
      <c r="C183" s="7"/>
      <c r="D183" s="7"/>
      <c r="E183" s="7"/>
      <c r="F183" s="7"/>
      <c r="G183" s="25"/>
      <c r="H183" s="7"/>
      <c r="I183" s="25"/>
      <c r="J183" s="29"/>
      <c r="K183" s="29"/>
      <c r="L183" s="29"/>
      <c r="M183" s="29"/>
      <c r="U183" s="31"/>
      <c r="V183" s="27"/>
      <c r="W183" s="27"/>
      <c r="X183" s="27"/>
      <c r="Y183" s="27"/>
      <c r="Z183" s="27"/>
      <c r="AA183" s="17"/>
    </row>
    <row r="184" spans="1:27" x14ac:dyDescent="0.2">
      <c r="U184" s="31"/>
      <c r="V184" s="27"/>
      <c r="W184" s="27"/>
      <c r="X184" s="27"/>
      <c r="Y184" s="27"/>
      <c r="Z184" s="27"/>
      <c r="AA184" s="17"/>
    </row>
    <row r="185" spans="1:27" x14ac:dyDescent="0.2">
      <c r="U185" s="31"/>
      <c r="V185" s="27"/>
      <c r="W185" s="27"/>
      <c r="X185" s="27"/>
      <c r="Y185" s="27"/>
      <c r="Z185" s="27"/>
      <c r="AA185" s="17"/>
    </row>
    <row r="186" spans="1:27" x14ac:dyDescent="0.2">
      <c r="U186" s="31"/>
      <c r="V186" s="27"/>
      <c r="W186" s="27"/>
      <c r="X186" s="27"/>
      <c r="Y186" s="27"/>
      <c r="Z186" s="27"/>
      <c r="AA186" s="17"/>
    </row>
    <row r="187" spans="1:27" x14ac:dyDescent="0.2">
      <c r="U187" s="31"/>
      <c r="V187" s="27"/>
      <c r="W187" s="27"/>
      <c r="X187" s="27"/>
      <c r="Y187" s="27"/>
      <c r="Z187" s="27"/>
      <c r="AA187" s="17"/>
    </row>
    <row r="188" spans="1:27" x14ac:dyDescent="0.2">
      <c r="U188" s="31"/>
      <c r="V188" s="27"/>
      <c r="W188" s="27"/>
      <c r="X188" s="27"/>
      <c r="Y188" s="27"/>
      <c r="Z188" s="27"/>
      <c r="AA188" s="17"/>
    </row>
    <row r="189" spans="1:27" x14ac:dyDescent="0.2">
      <c r="U189" s="31"/>
      <c r="V189" s="27"/>
      <c r="W189" s="27"/>
      <c r="X189" s="27"/>
      <c r="Y189" s="27"/>
      <c r="Z189" s="27"/>
      <c r="AA189" s="17"/>
    </row>
    <row r="190" spans="1:27" x14ac:dyDescent="0.2">
      <c r="U190" s="31"/>
      <c r="V190" s="27"/>
      <c r="W190" s="27"/>
      <c r="X190" s="27"/>
      <c r="Y190" s="27"/>
      <c r="Z190" s="27"/>
      <c r="AA190" s="17"/>
    </row>
    <row r="191" spans="1:27" x14ac:dyDescent="0.2">
      <c r="U191" s="31"/>
      <c r="V191" s="27"/>
      <c r="W191" s="27"/>
      <c r="X191" s="27"/>
      <c r="Y191" s="27"/>
      <c r="Z191" s="27"/>
      <c r="AA191" s="17"/>
    </row>
    <row r="192" spans="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41"/>
  <sheetViews>
    <sheetView topLeftCell="N1" workbookViewId="0">
      <selection activeCell="Q24" sqref="Q24"/>
    </sheetView>
  </sheetViews>
  <sheetFormatPr defaultRowHeight="14.25" x14ac:dyDescent="0.2"/>
  <cols>
    <col min="1" max="1" width="55.375" style="21" bestFit="1" customWidth="1"/>
    <col min="2" max="2" width="24.625" style="21" bestFit="1" customWidth="1"/>
    <col min="3" max="3" width="19.875" style="21" bestFit="1" customWidth="1"/>
    <col min="4" max="4" width="19.875" style="21" customWidth="1"/>
    <col min="5" max="5" width="19" style="21" customWidth="1"/>
    <col min="6" max="9" width="22.125" style="21" bestFit="1" customWidth="1"/>
    <col min="10" max="10" width="19.75" style="21" bestFit="1" customWidth="1"/>
    <col min="11" max="12" width="21.5" style="21" bestFit="1" customWidth="1"/>
    <col min="13" max="13" width="20.5" style="21" bestFit="1" customWidth="1"/>
    <col min="14" max="14" width="49" style="21" bestFit="1" customWidth="1"/>
    <col min="15" max="15" width="12.625" style="21" customWidth="1"/>
    <col min="16" max="16" width="19" style="21" customWidth="1"/>
    <col min="17" max="17" width="11.625" style="21" customWidth="1"/>
    <col min="18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  <col min="29" max="30" width="9" style="20" customWidth="1"/>
    <col min="31" max="16384" width="9" style="20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1966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640</v>
      </c>
      <c r="B2" s="28">
        <v>228</v>
      </c>
      <c r="C2" s="25">
        <v>0</v>
      </c>
      <c r="D2" s="25">
        <v>266.58</v>
      </c>
      <c r="E2" s="25">
        <v>211.06</v>
      </c>
      <c r="F2" s="25">
        <f t="shared" ref="F2:F33" si="0">($A$61-A2)/(ROW($A$61)-ROW(A2))</f>
        <v>22.474576271186439</v>
      </c>
      <c r="G2" s="25">
        <v>0</v>
      </c>
      <c r="H2" s="25">
        <f t="shared" ref="H2:H33" si="1">($A$61-B2)/(ROW($A$61)-ROW(B2))</f>
        <v>29.457627118644069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30">
        <v>0.05</v>
      </c>
      <c r="P2" s="6" t="s">
        <v>39</v>
      </c>
      <c r="Q2" s="7">
        <f>LARGE(A:A,2)</f>
        <v>1956</v>
      </c>
      <c r="T2" s="20">
        <v>0</v>
      </c>
      <c r="U2" s="31">
        <f t="shared" ref="U2:U33" si="3">T2-B2</f>
        <v>-228</v>
      </c>
      <c r="V2" s="27">
        <f t="shared" ref="V2:V33" si="4">ROUND(U2,0)</f>
        <v>-228</v>
      </c>
      <c r="W2" s="27">
        <v>4766</v>
      </c>
      <c r="X2" s="27">
        <f t="shared" ref="X2:X33" si="5">B2/$W$2*$W$3</f>
        <v>250.62778010910617</v>
      </c>
      <c r="Y2" s="27">
        <f t="shared" ref="Y2:Y33" si="6">X2-B2</f>
        <v>22.627780109106169</v>
      </c>
      <c r="Z2" s="27">
        <f t="shared" ref="Z2:Z33" si="7">ROUND(Y2,0)</f>
        <v>23</v>
      </c>
      <c r="AA2" s="17">
        <f t="shared" ref="AA2:AA33" si="8">IF(V2&gt;=0,V2,Z2)</f>
        <v>23</v>
      </c>
      <c r="AB2" s="24">
        <f t="shared" ref="AB2:AB33" si="9">B2+AA2</f>
        <v>251</v>
      </c>
    </row>
    <row r="3" spans="1:28" ht="15.75" customHeight="1" x14ac:dyDescent="0.25">
      <c r="A3" s="28">
        <v>651</v>
      </c>
      <c r="B3" s="28">
        <v>228</v>
      </c>
      <c r="C3" s="25">
        <v>0</v>
      </c>
      <c r="D3" s="25">
        <v>266.64999999999998</v>
      </c>
      <c r="E3" s="25">
        <v>211.06</v>
      </c>
      <c r="F3" s="25">
        <f t="shared" si="0"/>
        <v>22.672413793103448</v>
      </c>
      <c r="G3" s="25">
        <v>0</v>
      </c>
      <c r="H3" s="25">
        <f t="shared" si="1"/>
        <v>29.96551724137931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180</v>
      </c>
      <c r="P3" s="6" t="s">
        <v>41</v>
      </c>
      <c r="Q3" s="7">
        <f>LARGE(A:A,3)</f>
        <v>1944</v>
      </c>
      <c r="T3" s="20">
        <v>0</v>
      </c>
      <c r="U3" s="31">
        <f t="shared" si="3"/>
        <v>-228</v>
      </c>
      <c r="V3" s="27">
        <f t="shared" si="4"/>
        <v>-228</v>
      </c>
      <c r="W3" s="27">
        <v>5239</v>
      </c>
      <c r="X3" s="27">
        <f t="shared" si="5"/>
        <v>250.62778010910617</v>
      </c>
      <c r="Y3" s="27">
        <f t="shared" si="6"/>
        <v>22.627780109106169</v>
      </c>
      <c r="Z3" s="27">
        <f t="shared" si="7"/>
        <v>23</v>
      </c>
      <c r="AA3" s="17">
        <f t="shared" si="8"/>
        <v>23</v>
      </c>
      <c r="AB3" s="24">
        <f t="shared" si="9"/>
        <v>251</v>
      </c>
    </row>
    <row r="4" spans="1:28" ht="15" customHeight="1" x14ac:dyDescent="0.25">
      <c r="A4" s="28">
        <v>662</v>
      </c>
      <c r="B4" s="28">
        <v>228</v>
      </c>
      <c r="C4" s="25">
        <v>0</v>
      </c>
      <c r="D4" s="25">
        <v>266.70999999999998</v>
      </c>
      <c r="E4" s="25">
        <v>211.06</v>
      </c>
      <c r="F4" s="25">
        <f t="shared" si="0"/>
        <v>22.87719298245614</v>
      </c>
      <c r="G4" s="25">
        <v>0</v>
      </c>
      <c r="H4" s="25">
        <f t="shared" si="1"/>
        <v>30.491228070175438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1</v>
      </c>
      <c r="N4" s="9" t="s">
        <v>42</v>
      </c>
      <c r="O4" s="32">
        <f>MAX(A:A)</f>
        <v>1966</v>
      </c>
      <c r="P4" s="6" t="s">
        <v>43</v>
      </c>
      <c r="Q4" s="7">
        <f>LARGE(B:B,1)</f>
        <v>1966</v>
      </c>
      <c r="T4" s="20">
        <v>0</v>
      </c>
      <c r="U4" s="31">
        <f t="shared" si="3"/>
        <v>-228</v>
      </c>
      <c r="V4" s="27">
        <f t="shared" si="4"/>
        <v>-228</v>
      </c>
      <c r="W4" s="27"/>
      <c r="X4" s="27">
        <f t="shared" si="5"/>
        <v>250.62778010910617</v>
      </c>
      <c r="Y4" s="27">
        <f t="shared" si="6"/>
        <v>22.627780109106169</v>
      </c>
      <c r="Z4" s="27">
        <f t="shared" si="7"/>
        <v>23</v>
      </c>
      <c r="AA4" s="17">
        <f t="shared" si="8"/>
        <v>23</v>
      </c>
      <c r="AB4" s="24">
        <f t="shared" si="9"/>
        <v>251</v>
      </c>
    </row>
    <row r="5" spans="1:28" ht="15" customHeight="1" x14ac:dyDescent="0.25">
      <c r="A5" s="28">
        <v>747</v>
      </c>
      <c r="B5" s="28">
        <v>228</v>
      </c>
      <c r="C5" s="25">
        <v>0</v>
      </c>
      <c r="D5" s="25">
        <v>266.79000000000002</v>
      </c>
      <c r="E5" s="25">
        <v>211.06</v>
      </c>
      <c r="F5" s="25">
        <f t="shared" si="0"/>
        <v>21.767857142857142</v>
      </c>
      <c r="G5" s="25">
        <v>0</v>
      </c>
      <c r="H5" s="25">
        <f t="shared" si="1"/>
        <v>31.035714285714285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0.94</v>
      </c>
      <c r="P5" s="6" t="s">
        <v>45</v>
      </c>
      <c r="Q5" s="7">
        <f>LARGE(B:B,2)</f>
        <v>1956</v>
      </c>
      <c r="T5" s="20">
        <v>0</v>
      </c>
      <c r="U5" s="31">
        <f t="shared" si="3"/>
        <v>-228</v>
      </c>
      <c r="V5" s="27">
        <f t="shared" si="4"/>
        <v>-228</v>
      </c>
      <c r="W5" s="27"/>
      <c r="X5" s="27">
        <f t="shared" si="5"/>
        <v>250.62778010910617</v>
      </c>
      <c r="Y5" s="27">
        <f t="shared" si="6"/>
        <v>22.627780109106169</v>
      </c>
      <c r="Z5" s="27">
        <f t="shared" si="7"/>
        <v>23</v>
      </c>
      <c r="AA5" s="17">
        <f t="shared" si="8"/>
        <v>23</v>
      </c>
      <c r="AB5" s="24">
        <f t="shared" si="9"/>
        <v>251</v>
      </c>
    </row>
    <row r="6" spans="1:28" ht="15" customHeight="1" x14ac:dyDescent="0.25">
      <c r="A6" s="28">
        <v>831</v>
      </c>
      <c r="B6" s="28">
        <v>228</v>
      </c>
      <c r="C6" s="25">
        <v>0</v>
      </c>
      <c r="D6" s="25">
        <v>266.88</v>
      </c>
      <c r="E6" s="25">
        <v>211.06</v>
      </c>
      <c r="F6" s="25">
        <f t="shared" si="0"/>
        <v>20.636363636363637</v>
      </c>
      <c r="G6" s="25">
        <v>0</v>
      </c>
      <c r="H6" s="25">
        <f t="shared" si="1"/>
        <v>31.6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1.78</v>
      </c>
      <c r="P6" s="6" t="s">
        <v>47</v>
      </c>
      <c r="Q6" s="7">
        <f>LARGE(B:B,3)</f>
        <v>1944</v>
      </c>
      <c r="T6" s="20">
        <v>0</v>
      </c>
      <c r="U6" s="31">
        <f t="shared" si="3"/>
        <v>-228</v>
      </c>
      <c r="V6" s="27">
        <f t="shared" si="4"/>
        <v>-228</v>
      </c>
      <c r="W6" s="27"/>
      <c r="X6" s="27">
        <f t="shared" si="5"/>
        <v>250.62778010910617</v>
      </c>
      <c r="Y6" s="27">
        <f t="shared" si="6"/>
        <v>22.627780109106169</v>
      </c>
      <c r="Z6" s="27">
        <f t="shared" si="7"/>
        <v>23</v>
      </c>
      <c r="AA6" s="17">
        <f t="shared" si="8"/>
        <v>23</v>
      </c>
      <c r="AB6" s="24">
        <f t="shared" si="9"/>
        <v>251</v>
      </c>
    </row>
    <row r="7" spans="1:28" ht="15" customHeight="1" x14ac:dyDescent="0.25">
      <c r="A7" s="28">
        <v>916</v>
      </c>
      <c r="B7" s="28">
        <v>228</v>
      </c>
      <c r="C7" s="25">
        <v>4.07</v>
      </c>
      <c r="D7" s="25">
        <v>266.98</v>
      </c>
      <c r="E7" s="25">
        <v>211.06</v>
      </c>
      <c r="F7" s="25">
        <f t="shared" si="0"/>
        <v>19.444444444444443</v>
      </c>
      <c r="G7" s="25">
        <v>0</v>
      </c>
      <c r="H7" s="25">
        <f t="shared" si="1"/>
        <v>32.185185185185183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0</v>
      </c>
      <c r="N7" s="9" t="s">
        <v>48</v>
      </c>
      <c r="O7" s="33">
        <v>1.92</v>
      </c>
      <c r="P7" s="7"/>
      <c r="Q7" s="7"/>
      <c r="T7" s="20">
        <v>0</v>
      </c>
      <c r="U7" s="31">
        <f t="shared" si="3"/>
        <v>-228</v>
      </c>
      <c r="V7" s="27">
        <f t="shared" si="4"/>
        <v>-228</v>
      </c>
      <c r="W7" s="27"/>
      <c r="X7" s="27">
        <f t="shared" si="5"/>
        <v>250.62778010910617</v>
      </c>
      <c r="Y7" s="27">
        <f t="shared" si="6"/>
        <v>22.627780109106169</v>
      </c>
      <c r="Z7" s="27">
        <f t="shared" si="7"/>
        <v>23</v>
      </c>
      <c r="AA7" s="17">
        <f t="shared" si="8"/>
        <v>23</v>
      </c>
      <c r="AB7" s="24">
        <f t="shared" si="9"/>
        <v>251</v>
      </c>
    </row>
    <row r="8" spans="1:28" ht="15" customHeight="1" x14ac:dyDescent="0.25">
      <c r="A8" s="28">
        <v>944</v>
      </c>
      <c r="B8" s="28">
        <v>228</v>
      </c>
      <c r="C8" s="25">
        <v>4.1900000000000004</v>
      </c>
      <c r="D8" s="25">
        <v>267.08</v>
      </c>
      <c r="E8" s="25">
        <v>211.06</v>
      </c>
      <c r="F8" s="25">
        <f t="shared" si="0"/>
        <v>19.283018867924529</v>
      </c>
      <c r="G8" s="25">
        <v>0</v>
      </c>
      <c r="H8" s="25">
        <f t="shared" si="1"/>
        <v>32.79245283018868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0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-228</v>
      </c>
      <c r="V8" s="27">
        <f t="shared" si="4"/>
        <v>-228</v>
      </c>
      <c r="W8" s="27"/>
      <c r="X8" s="27">
        <f t="shared" si="5"/>
        <v>250.62778010910617</v>
      </c>
      <c r="Y8" s="27">
        <f t="shared" si="6"/>
        <v>22.627780109106169</v>
      </c>
      <c r="Z8" s="27">
        <f t="shared" si="7"/>
        <v>23</v>
      </c>
      <c r="AA8" s="17">
        <f t="shared" si="8"/>
        <v>23</v>
      </c>
      <c r="AB8" s="24">
        <f t="shared" si="9"/>
        <v>251</v>
      </c>
    </row>
    <row r="9" spans="1:28" ht="15" customHeight="1" x14ac:dyDescent="0.25">
      <c r="A9" s="28">
        <v>970</v>
      </c>
      <c r="B9" s="28">
        <v>228</v>
      </c>
      <c r="C9" s="25">
        <v>4.3099999999999996</v>
      </c>
      <c r="D9" s="25">
        <v>267.19</v>
      </c>
      <c r="E9" s="25">
        <v>211.06</v>
      </c>
      <c r="F9" s="25">
        <f t="shared" si="0"/>
        <v>19.153846153846153</v>
      </c>
      <c r="G9" s="25">
        <v>0</v>
      </c>
      <c r="H9" s="25">
        <f t="shared" si="1"/>
        <v>33.42307692307692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1</v>
      </c>
      <c r="N9" s="9" t="s">
        <v>50</v>
      </c>
      <c r="O9" s="34">
        <v>277.10000000000002</v>
      </c>
      <c r="P9" s="10"/>
      <c r="Q9" s="7"/>
      <c r="T9" s="20">
        <v>0</v>
      </c>
      <c r="U9" s="31">
        <f t="shared" si="3"/>
        <v>-228</v>
      </c>
      <c r="V9" s="27">
        <f t="shared" si="4"/>
        <v>-228</v>
      </c>
      <c r="W9" s="27"/>
      <c r="X9" s="27">
        <f t="shared" si="5"/>
        <v>250.62778010910617</v>
      </c>
      <c r="Y9" s="27">
        <f t="shared" si="6"/>
        <v>22.627780109106169</v>
      </c>
      <c r="Z9" s="27">
        <f t="shared" si="7"/>
        <v>23</v>
      </c>
      <c r="AA9" s="17">
        <f t="shared" si="8"/>
        <v>23</v>
      </c>
      <c r="AB9" s="24">
        <f t="shared" si="9"/>
        <v>251</v>
      </c>
    </row>
    <row r="10" spans="1:28" ht="15" customHeight="1" x14ac:dyDescent="0.25">
      <c r="A10" s="28">
        <v>998</v>
      </c>
      <c r="B10" s="28">
        <v>228</v>
      </c>
      <c r="C10" s="25">
        <v>4.43</v>
      </c>
      <c r="D10" s="25">
        <v>267.29000000000002</v>
      </c>
      <c r="E10" s="25">
        <v>211.06</v>
      </c>
      <c r="F10" s="25">
        <f t="shared" si="0"/>
        <v>18.980392156862745</v>
      </c>
      <c r="G10" s="25">
        <v>0</v>
      </c>
      <c r="H10" s="25">
        <f t="shared" si="1"/>
        <v>34.078431372549019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275.02</v>
      </c>
      <c r="P10" s="10"/>
      <c r="Q10" s="7"/>
      <c r="T10" s="20">
        <v>0</v>
      </c>
      <c r="U10" s="31">
        <f t="shared" si="3"/>
        <v>-228</v>
      </c>
      <c r="V10" s="27">
        <f t="shared" si="4"/>
        <v>-228</v>
      </c>
      <c r="W10" s="27"/>
      <c r="X10" s="27">
        <f t="shared" si="5"/>
        <v>250.62778010910617</v>
      </c>
      <c r="Y10" s="27">
        <f t="shared" si="6"/>
        <v>22.627780109106169</v>
      </c>
      <c r="Z10" s="27">
        <f t="shared" si="7"/>
        <v>23</v>
      </c>
      <c r="AA10" s="17">
        <f t="shared" si="8"/>
        <v>23</v>
      </c>
      <c r="AB10" s="24">
        <f t="shared" si="9"/>
        <v>251</v>
      </c>
    </row>
    <row r="11" spans="1:28" ht="15" customHeight="1" x14ac:dyDescent="0.25">
      <c r="A11" s="28">
        <v>1130</v>
      </c>
      <c r="B11" s="28">
        <v>228</v>
      </c>
      <c r="C11" s="25">
        <v>5.0199999999999996</v>
      </c>
      <c r="D11" s="25">
        <v>267.42</v>
      </c>
      <c r="E11" s="25">
        <v>211.06</v>
      </c>
      <c r="F11" s="25">
        <f t="shared" si="0"/>
        <v>16.72</v>
      </c>
      <c r="G11" s="25">
        <v>0</v>
      </c>
      <c r="H11" s="25">
        <f t="shared" si="1"/>
        <v>34.76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275</v>
      </c>
      <c r="P11" s="14" t="s">
        <v>53</v>
      </c>
      <c r="Q11" s="7">
        <f>MIN(D:D)</f>
        <v>266.58</v>
      </c>
      <c r="T11" s="20">
        <v>0</v>
      </c>
      <c r="U11" s="31">
        <f t="shared" si="3"/>
        <v>-228</v>
      </c>
      <c r="V11" s="27">
        <f t="shared" si="4"/>
        <v>-228</v>
      </c>
      <c r="W11" s="27"/>
      <c r="X11" s="27">
        <f t="shared" si="5"/>
        <v>250.62778010910617</v>
      </c>
      <c r="Y11" s="27">
        <f t="shared" si="6"/>
        <v>22.627780109106169</v>
      </c>
      <c r="Z11" s="27">
        <f t="shared" si="7"/>
        <v>23</v>
      </c>
      <c r="AA11" s="17">
        <f t="shared" si="8"/>
        <v>23</v>
      </c>
      <c r="AB11" s="24">
        <f t="shared" si="9"/>
        <v>251</v>
      </c>
    </row>
    <row r="12" spans="1:28" ht="15" customHeight="1" x14ac:dyDescent="0.25">
      <c r="A12" s="28">
        <v>1262</v>
      </c>
      <c r="B12" s="28">
        <v>228</v>
      </c>
      <c r="C12" s="25">
        <v>5.61</v>
      </c>
      <c r="D12" s="25">
        <v>267.56</v>
      </c>
      <c r="E12" s="25">
        <v>211.06</v>
      </c>
      <c r="F12" s="25">
        <f t="shared" si="0"/>
        <v>14.36734693877551</v>
      </c>
      <c r="G12" s="25">
        <v>0</v>
      </c>
      <c r="H12" s="25">
        <f t="shared" si="1"/>
        <v>35.469387755102041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1</v>
      </c>
      <c r="N12" s="9" t="s">
        <v>54</v>
      </c>
      <c r="O12" s="34">
        <v>275</v>
      </c>
      <c r="P12" s="15" t="s">
        <v>55</v>
      </c>
      <c r="Q12" s="35">
        <f>D2</f>
        <v>266.58</v>
      </c>
      <c r="T12" s="20">
        <v>0</v>
      </c>
      <c r="U12" s="31">
        <f t="shared" si="3"/>
        <v>-228</v>
      </c>
      <c r="V12" s="27">
        <f t="shared" si="4"/>
        <v>-228</v>
      </c>
      <c r="W12" s="27"/>
      <c r="X12" s="27">
        <f t="shared" si="5"/>
        <v>250.62778010910617</v>
      </c>
      <c r="Y12" s="27">
        <f t="shared" si="6"/>
        <v>22.627780109106169</v>
      </c>
      <c r="Z12" s="27">
        <f t="shared" si="7"/>
        <v>23</v>
      </c>
      <c r="AA12" s="17">
        <f t="shared" si="8"/>
        <v>23</v>
      </c>
      <c r="AB12" s="24">
        <f t="shared" si="9"/>
        <v>251</v>
      </c>
    </row>
    <row r="13" spans="1:28" ht="15" customHeight="1" x14ac:dyDescent="0.25">
      <c r="A13" s="28">
        <v>1394</v>
      </c>
      <c r="B13" s="28">
        <v>228</v>
      </c>
      <c r="C13" s="25">
        <v>6.19</v>
      </c>
      <c r="D13" s="25">
        <v>267.72000000000003</v>
      </c>
      <c r="E13" s="25">
        <v>211.06</v>
      </c>
      <c r="F13" s="25">
        <f t="shared" si="0"/>
        <v>11.916666666666666</v>
      </c>
      <c r="G13" s="25">
        <v>0</v>
      </c>
      <c r="H13" s="25">
        <f t="shared" si="1"/>
        <v>36.208333333333336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-228</v>
      </c>
      <c r="V13" s="27">
        <f t="shared" si="4"/>
        <v>-228</v>
      </c>
      <c r="W13" s="27"/>
      <c r="X13" s="27">
        <f t="shared" si="5"/>
        <v>250.62778010910617</v>
      </c>
      <c r="Y13" s="27">
        <f t="shared" si="6"/>
        <v>22.627780109106169</v>
      </c>
      <c r="Z13" s="27">
        <f t="shared" si="7"/>
        <v>23</v>
      </c>
      <c r="AA13" s="17">
        <f t="shared" si="8"/>
        <v>23</v>
      </c>
      <c r="AB13" s="24">
        <f t="shared" si="9"/>
        <v>251</v>
      </c>
    </row>
    <row r="14" spans="1:28" ht="15" customHeight="1" x14ac:dyDescent="0.25">
      <c r="A14" s="28">
        <v>1368</v>
      </c>
      <c r="B14" s="28">
        <v>228</v>
      </c>
      <c r="C14" s="25">
        <v>6.08</v>
      </c>
      <c r="D14" s="25">
        <v>267.88</v>
      </c>
      <c r="E14" s="25">
        <v>211.06</v>
      </c>
      <c r="F14" s="25">
        <f t="shared" si="0"/>
        <v>12.723404255319149</v>
      </c>
      <c r="G14" s="25">
        <v>0</v>
      </c>
      <c r="H14" s="25">
        <f t="shared" si="1"/>
        <v>36.978723404255319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0</v>
      </c>
      <c r="N14" s="11" t="s">
        <v>58</v>
      </c>
      <c r="O14" s="34">
        <v>245</v>
      </c>
      <c r="P14" s="14" t="s">
        <v>59</v>
      </c>
      <c r="Q14" s="7">
        <f>MAX(B:B)</f>
        <v>1966</v>
      </c>
      <c r="T14" s="20">
        <v>0</v>
      </c>
      <c r="U14" s="31">
        <f t="shared" si="3"/>
        <v>-228</v>
      </c>
      <c r="V14" s="27">
        <f t="shared" si="4"/>
        <v>-228</v>
      </c>
      <c r="W14" s="27"/>
      <c r="X14" s="27">
        <f t="shared" si="5"/>
        <v>250.62778010910617</v>
      </c>
      <c r="Y14" s="27">
        <f t="shared" si="6"/>
        <v>22.627780109106169</v>
      </c>
      <c r="Z14" s="27">
        <f t="shared" si="7"/>
        <v>23</v>
      </c>
      <c r="AA14" s="17">
        <f t="shared" si="8"/>
        <v>23</v>
      </c>
      <c r="AB14" s="24">
        <f t="shared" si="9"/>
        <v>251</v>
      </c>
    </row>
    <row r="15" spans="1:28" ht="15" customHeight="1" x14ac:dyDescent="0.25">
      <c r="A15" s="28">
        <v>1342</v>
      </c>
      <c r="B15" s="28">
        <v>228</v>
      </c>
      <c r="C15" s="25">
        <v>5.97</v>
      </c>
      <c r="D15" s="25">
        <v>268.02999999999997</v>
      </c>
      <c r="E15" s="25">
        <v>211.06</v>
      </c>
      <c r="F15" s="25">
        <f t="shared" si="0"/>
        <v>13.565217391304348</v>
      </c>
      <c r="G15" s="25">
        <v>0</v>
      </c>
      <c r="H15" s="25">
        <f t="shared" si="1"/>
        <v>37.782608695652172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0</v>
      </c>
      <c r="N15" s="9" t="s">
        <v>60</v>
      </c>
      <c r="O15" s="9">
        <f>COUNT(C:C)</f>
        <v>180</v>
      </c>
      <c r="P15" s="14" t="s">
        <v>61</v>
      </c>
      <c r="Q15" s="7">
        <f>MAX(D:D)</f>
        <v>273.16000000000003</v>
      </c>
      <c r="R15" s="20">
        <f ca="1">TREND(OFFSET('Z-V'!B1,MATCH(Q15,'Z-V'!A:A,1)-1,,2,1),OFFSET('Z-V'!A1,MATCH(Q15,'Z-V'!A:A,1)-1,,2,1),Q15)</f>
        <v>63560.000000000233</v>
      </c>
      <c r="T15" s="20">
        <v>0</v>
      </c>
      <c r="U15" s="31">
        <f t="shared" si="3"/>
        <v>-228</v>
      </c>
      <c r="V15" s="27">
        <f t="shared" si="4"/>
        <v>-228</v>
      </c>
      <c r="W15" s="27"/>
      <c r="X15" s="27">
        <f t="shared" si="5"/>
        <v>250.62778010910617</v>
      </c>
      <c r="Y15" s="27">
        <f t="shared" si="6"/>
        <v>22.627780109106169</v>
      </c>
      <c r="Z15" s="27">
        <f t="shared" si="7"/>
        <v>23</v>
      </c>
      <c r="AA15" s="17">
        <f t="shared" si="8"/>
        <v>23</v>
      </c>
      <c r="AB15" s="24">
        <f t="shared" si="9"/>
        <v>251</v>
      </c>
    </row>
    <row r="16" spans="1:28" ht="15" customHeight="1" x14ac:dyDescent="0.25">
      <c r="A16" s="28">
        <v>1317</v>
      </c>
      <c r="B16" s="28">
        <v>228</v>
      </c>
      <c r="C16" s="25">
        <v>5.85</v>
      </c>
      <c r="D16" s="25">
        <v>268.17</v>
      </c>
      <c r="E16" s="25">
        <v>211.06</v>
      </c>
      <c r="F16" s="25">
        <f t="shared" si="0"/>
        <v>14.422222222222222</v>
      </c>
      <c r="G16" s="25">
        <v>0</v>
      </c>
      <c r="H16" s="25">
        <f t="shared" si="1"/>
        <v>38.62222222222222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1</v>
      </c>
      <c r="N16" s="9" t="s">
        <v>62</v>
      </c>
      <c r="O16" s="36">
        <f>MAX(C:C)</f>
        <v>8.74</v>
      </c>
      <c r="P16" s="14" t="s">
        <v>63</v>
      </c>
      <c r="Q16" s="35">
        <f>D2</f>
        <v>266.58</v>
      </c>
      <c r="R16" s="20">
        <f ca="1">TREND(OFFSET('Z-V'!B1,MATCH(Q16,'Z-V'!A:A,1)-1,,2,1),OFFSET('Z-V'!A1,MATCH(Q16,'Z-V'!A:A,1)-1,,2,1),Q16)</f>
        <v>42991.999999999884</v>
      </c>
      <c r="T16" s="20">
        <v>0</v>
      </c>
      <c r="U16" s="31">
        <f t="shared" si="3"/>
        <v>-228</v>
      </c>
      <c r="V16" s="27">
        <f t="shared" si="4"/>
        <v>-228</v>
      </c>
      <c r="W16" s="27"/>
      <c r="X16" s="27">
        <f t="shared" si="5"/>
        <v>250.62778010910617</v>
      </c>
      <c r="Y16" s="27">
        <f t="shared" si="6"/>
        <v>22.627780109106169</v>
      </c>
      <c r="Z16" s="27">
        <f t="shared" si="7"/>
        <v>23</v>
      </c>
      <c r="AA16" s="17">
        <f t="shared" si="8"/>
        <v>23</v>
      </c>
      <c r="AB16" s="24">
        <f t="shared" si="9"/>
        <v>251</v>
      </c>
    </row>
    <row r="17" spans="1:28" ht="15" customHeight="1" x14ac:dyDescent="0.25">
      <c r="A17" s="28">
        <v>1437</v>
      </c>
      <c r="B17" s="28">
        <v>228</v>
      </c>
      <c r="C17" s="25">
        <v>6.38</v>
      </c>
      <c r="D17" s="25">
        <v>268.33</v>
      </c>
      <c r="E17" s="25">
        <v>211.06</v>
      </c>
      <c r="F17" s="25">
        <f t="shared" si="0"/>
        <v>12.022727272727273</v>
      </c>
      <c r="G17" s="25">
        <v>0</v>
      </c>
      <c r="H17" s="25">
        <f t="shared" si="1"/>
        <v>39.5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273.16000000000003</v>
      </c>
      <c r="T17" s="20">
        <v>0</v>
      </c>
      <c r="U17" s="31">
        <f t="shared" si="3"/>
        <v>-228</v>
      </c>
      <c r="V17" s="27">
        <f t="shared" si="4"/>
        <v>-228</v>
      </c>
      <c r="W17" s="27"/>
      <c r="X17" s="27">
        <f t="shared" si="5"/>
        <v>250.62778010910617</v>
      </c>
      <c r="Y17" s="27">
        <f t="shared" si="6"/>
        <v>22.627780109106169</v>
      </c>
      <c r="Z17" s="27">
        <f t="shared" si="7"/>
        <v>23</v>
      </c>
      <c r="AA17" s="17">
        <f t="shared" si="8"/>
        <v>23</v>
      </c>
      <c r="AB17" s="24">
        <f t="shared" si="9"/>
        <v>251</v>
      </c>
    </row>
    <row r="18" spans="1:28" ht="15" customHeight="1" x14ac:dyDescent="0.2">
      <c r="A18" s="28">
        <v>1556</v>
      </c>
      <c r="B18" s="28">
        <v>228</v>
      </c>
      <c r="C18" s="25">
        <v>6.92</v>
      </c>
      <c r="D18" s="25">
        <v>268.5</v>
      </c>
      <c r="E18" s="25">
        <v>211.06</v>
      </c>
      <c r="F18" s="25">
        <f t="shared" si="0"/>
        <v>9.5348837209302317</v>
      </c>
      <c r="G18" s="25">
        <v>0</v>
      </c>
      <c r="H18" s="25">
        <f t="shared" si="1"/>
        <v>40.418604651162788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1966</v>
      </c>
      <c r="T18" s="20">
        <v>0</v>
      </c>
      <c r="U18" s="31">
        <f t="shared" si="3"/>
        <v>-228</v>
      </c>
      <c r="V18" s="27">
        <f t="shared" si="4"/>
        <v>-228</v>
      </c>
      <c r="W18" s="27"/>
      <c r="X18" s="27">
        <f t="shared" si="5"/>
        <v>250.62778010910617</v>
      </c>
      <c r="Y18" s="27">
        <f t="shared" si="6"/>
        <v>22.627780109106169</v>
      </c>
      <c r="Z18" s="27">
        <f t="shared" si="7"/>
        <v>23</v>
      </c>
      <c r="AA18" s="17">
        <f t="shared" si="8"/>
        <v>23</v>
      </c>
      <c r="AB18" s="24">
        <f t="shared" si="9"/>
        <v>251</v>
      </c>
    </row>
    <row r="19" spans="1:28" ht="15" customHeight="1" x14ac:dyDescent="0.25">
      <c r="A19" s="28">
        <v>1676</v>
      </c>
      <c r="B19" s="28">
        <v>228</v>
      </c>
      <c r="C19" s="25">
        <v>7.45</v>
      </c>
      <c r="D19" s="25">
        <v>268.68</v>
      </c>
      <c r="E19" s="25">
        <v>211.06</v>
      </c>
      <c r="F19" s="25">
        <f t="shared" si="0"/>
        <v>6.9047619047619051</v>
      </c>
      <c r="G19" s="25">
        <v>0</v>
      </c>
      <c r="H19" s="25">
        <f t="shared" si="1"/>
        <v>41.38095238095238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0.75956799198128966</v>
      </c>
      <c r="R19" s="37">
        <f>MAX(AB:AB)</f>
        <v>2161</v>
      </c>
      <c r="S19" s="37">
        <f>'Z-V'!P8-R19</f>
        <v>6818</v>
      </c>
      <c r="T19" s="20">
        <v>0</v>
      </c>
      <c r="U19" s="31">
        <f t="shared" si="3"/>
        <v>-228</v>
      </c>
      <c r="V19" s="27">
        <f t="shared" si="4"/>
        <v>-228</v>
      </c>
      <c r="W19" s="27"/>
      <c r="X19" s="27">
        <f t="shared" si="5"/>
        <v>250.62778010910617</v>
      </c>
      <c r="Y19" s="27">
        <f t="shared" si="6"/>
        <v>22.627780109106169</v>
      </c>
      <c r="Z19" s="27">
        <f t="shared" si="7"/>
        <v>23</v>
      </c>
      <c r="AA19" s="17">
        <f t="shared" si="8"/>
        <v>23</v>
      </c>
      <c r="AB19" s="24">
        <f t="shared" si="9"/>
        <v>251</v>
      </c>
    </row>
    <row r="20" spans="1:28" ht="15" customHeight="1" x14ac:dyDescent="0.25">
      <c r="A20" s="28">
        <v>1718</v>
      </c>
      <c r="B20" s="28">
        <v>228</v>
      </c>
      <c r="C20" s="25">
        <v>7.64</v>
      </c>
      <c r="D20" s="25">
        <v>268.87</v>
      </c>
      <c r="E20" s="25">
        <v>211.06</v>
      </c>
      <c r="F20" s="25">
        <f t="shared" si="0"/>
        <v>6.0487804878048781</v>
      </c>
      <c r="G20" s="25">
        <v>0</v>
      </c>
      <c r="H20" s="25">
        <f t="shared" si="1"/>
        <v>42.390243902439025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1</v>
      </c>
      <c r="N20" s="9" t="s">
        <v>68</v>
      </c>
      <c r="O20" s="9">
        <v>0</v>
      </c>
      <c r="P20" s="14" t="s">
        <v>1</v>
      </c>
      <c r="Q20" s="7">
        <f ca="1">('Z-V'!R16-'Z-V'!R17)*(S20-'Z-V'!R13)/('Z-V'!R9-'Z-V'!R13)+'Z-V'!R17</f>
        <v>0.61579222139116785</v>
      </c>
      <c r="R20" s="20">
        <f ca="1">R15-R16</f>
        <v>20568.000000000349</v>
      </c>
      <c r="S20" s="20">
        <f ca="1">'Z-V'!P9-R20</f>
        <v>32911.999999999651</v>
      </c>
      <c r="T20" s="20">
        <v>0</v>
      </c>
      <c r="U20" s="31">
        <f t="shared" si="3"/>
        <v>-228</v>
      </c>
      <c r="V20" s="27">
        <f t="shared" si="4"/>
        <v>-228</v>
      </c>
      <c r="W20" s="27"/>
      <c r="X20" s="27">
        <f t="shared" si="5"/>
        <v>250.62778010910617</v>
      </c>
      <c r="Y20" s="27">
        <f t="shared" si="6"/>
        <v>22.627780109106169</v>
      </c>
      <c r="Z20" s="27">
        <f t="shared" si="7"/>
        <v>23</v>
      </c>
      <c r="AA20" s="17">
        <f t="shared" si="8"/>
        <v>23</v>
      </c>
      <c r="AB20" s="24">
        <f t="shared" si="9"/>
        <v>251</v>
      </c>
    </row>
    <row r="21" spans="1:28" ht="15" customHeight="1" x14ac:dyDescent="0.25">
      <c r="A21" s="28">
        <v>1761</v>
      </c>
      <c r="B21" s="28">
        <v>228</v>
      </c>
      <c r="C21" s="25">
        <v>7.82</v>
      </c>
      <c r="D21" s="25">
        <v>269.07</v>
      </c>
      <c r="E21" s="25">
        <v>211.06</v>
      </c>
      <c r="F21" s="25">
        <f t="shared" si="0"/>
        <v>5.125</v>
      </c>
      <c r="G21" s="25">
        <v>0</v>
      </c>
      <c r="H21" s="25">
        <f t="shared" si="1"/>
        <v>43.45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1</v>
      </c>
      <c r="P21" s="14" t="s">
        <v>2</v>
      </c>
      <c r="Q21" s="7">
        <f>('Z-V'!R16-'Z-V'!R17)*(S21-'Z-V'!R14)/('Z-V'!R10-'Z-V'!R14)+'Z-V'!R17</f>
        <v>0.69970671539515572</v>
      </c>
      <c r="R21" s="20">
        <f>ABS(Q12-Q17)</f>
        <v>6.5800000000000409</v>
      </c>
      <c r="S21" s="20">
        <f>'Z-V'!P10-R21</f>
        <v>15.30999999999996</v>
      </c>
      <c r="T21" s="20">
        <v>0</v>
      </c>
      <c r="U21" s="31">
        <f t="shared" si="3"/>
        <v>-228</v>
      </c>
      <c r="V21" s="27">
        <f t="shared" si="4"/>
        <v>-228</v>
      </c>
      <c r="W21" s="27"/>
      <c r="X21" s="27">
        <f t="shared" si="5"/>
        <v>250.62778010910617</v>
      </c>
      <c r="Y21" s="27">
        <f t="shared" si="6"/>
        <v>22.627780109106169</v>
      </c>
      <c r="Z21" s="27">
        <f t="shared" si="7"/>
        <v>23</v>
      </c>
      <c r="AA21" s="17">
        <f t="shared" si="8"/>
        <v>23</v>
      </c>
      <c r="AB21" s="24">
        <f t="shared" si="9"/>
        <v>251</v>
      </c>
    </row>
    <row r="22" spans="1:28" ht="15" customHeight="1" x14ac:dyDescent="0.25">
      <c r="A22" s="28">
        <v>1803</v>
      </c>
      <c r="B22" s="28">
        <v>228</v>
      </c>
      <c r="C22" s="25">
        <v>8.01</v>
      </c>
      <c r="D22" s="25">
        <v>269.25</v>
      </c>
      <c r="E22" s="25">
        <v>211.06</v>
      </c>
      <c r="F22" s="25">
        <f t="shared" si="0"/>
        <v>4.1794871794871797</v>
      </c>
      <c r="G22" s="25">
        <v>0</v>
      </c>
      <c r="H22" s="25">
        <f t="shared" si="1"/>
        <v>44.564102564102562</v>
      </c>
      <c r="I22" s="25">
        <v>0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0</v>
      </c>
      <c r="N22" s="16" t="s">
        <v>70</v>
      </c>
      <c r="O22" s="13">
        <f ca="1">ROUND(0.5*Q19+0.25*Q20+0.25*Q21,3)</f>
        <v>0.70899999999999996</v>
      </c>
      <c r="P22" s="16" t="s">
        <v>71</v>
      </c>
      <c r="Q22" s="13">
        <f ca="1">ROUND(('Z-V'!R21*Q19+'Z-V'!R22*Q20+'Z-V'!R23*Q21)/'Z-V'!R19,4)</f>
        <v>0.70420000000000005</v>
      </c>
      <c r="T22" s="20">
        <v>0</v>
      </c>
      <c r="U22" s="31">
        <f t="shared" si="3"/>
        <v>-228</v>
      </c>
      <c r="V22" s="27">
        <f t="shared" si="4"/>
        <v>-228</v>
      </c>
      <c r="W22" s="27"/>
      <c r="X22" s="27">
        <f t="shared" si="5"/>
        <v>250.62778010910617</v>
      </c>
      <c r="Y22" s="27">
        <f t="shared" si="6"/>
        <v>22.627780109106169</v>
      </c>
      <c r="Z22" s="27">
        <f t="shared" si="7"/>
        <v>23</v>
      </c>
      <c r="AA22" s="17">
        <f t="shared" si="8"/>
        <v>23</v>
      </c>
      <c r="AB22" s="24">
        <f t="shared" si="9"/>
        <v>251</v>
      </c>
    </row>
    <row r="23" spans="1:28" ht="15" customHeight="1" x14ac:dyDescent="0.25">
      <c r="A23" s="28">
        <v>1780</v>
      </c>
      <c r="B23" s="28">
        <v>228</v>
      </c>
      <c r="C23" s="25">
        <v>7.91</v>
      </c>
      <c r="D23" s="25">
        <v>269.43</v>
      </c>
      <c r="E23" s="25">
        <v>211.06</v>
      </c>
      <c r="F23" s="25">
        <f t="shared" si="0"/>
        <v>4.8947368421052628</v>
      </c>
      <c r="G23" s="25">
        <v>0</v>
      </c>
      <c r="H23" s="25">
        <f t="shared" si="1"/>
        <v>45.736842105263158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16"/>
      <c r="Q23" s="13"/>
      <c r="T23" s="20">
        <v>0</v>
      </c>
      <c r="U23" s="31">
        <f t="shared" si="3"/>
        <v>-228</v>
      </c>
      <c r="V23" s="27">
        <f t="shared" si="4"/>
        <v>-228</v>
      </c>
      <c r="W23" s="27"/>
      <c r="X23" s="27">
        <f t="shared" si="5"/>
        <v>250.62778010910617</v>
      </c>
      <c r="Y23" s="27">
        <f t="shared" si="6"/>
        <v>22.627780109106169</v>
      </c>
      <c r="Z23" s="27">
        <f t="shared" si="7"/>
        <v>23</v>
      </c>
      <c r="AA23" s="17">
        <f t="shared" si="8"/>
        <v>23</v>
      </c>
      <c r="AB23" s="24">
        <f t="shared" si="9"/>
        <v>251</v>
      </c>
    </row>
    <row r="24" spans="1:28" ht="15" customHeight="1" x14ac:dyDescent="0.25">
      <c r="A24" s="28">
        <v>1758</v>
      </c>
      <c r="B24" s="28">
        <v>228</v>
      </c>
      <c r="C24" s="25">
        <v>7.81</v>
      </c>
      <c r="D24" s="25">
        <v>269.61</v>
      </c>
      <c r="E24" s="25">
        <v>211.06</v>
      </c>
      <c r="F24" s="25">
        <f t="shared" si="0"/>
        <v>5.6216216216216219</v>
      </c>
      <c r="G24" s="25">
        <v>0</v>
      </c>
      <c r="H24" s="25">
        <f t="shared" si="1"/>
        <v>46.972972972972975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-228</v>
      </c>
      <c r="V24" s="27">
        <f t="shared" si="4"/>
        <v>-228</v>
      </c>
      <c r="W24" s="27"/>
      <c r="X24" s="27">
        <f t="shared" si="5"/>
        <v>250.62778010910617</v>
      </c>
      <c r="Y24" s="27">
        <f t="shared" si="6"/>
        <v>22.627780109106169</v>
      </c>
      <c r="Z24" s="27">
        <f t="shared" si="7"/>
        <v>23</v>
      </c>
      <c r="AA24" s="17">
        <f t="shared" si="8"/>
        <v>23</v>
      </c>
      <c r="AB24" s="24">
        <f t="shared" si="9"/>
        <v>251</v>
      </c>
    </row>
    <row r="25" spans="1:28" ht="15" customHeight="1" x14ac:dyDescent="0.25">
      <c r="A25" s="28">
        <v>1736</v>
      </c>
      <c r="B25" s="28">
        <v>228</v>
      </c>
      <c r="C25" s="25">
        <v>7.71</v>
      </c>
      <c r="D25" s="25">
        <v>269.77999999999997</v>
      </c>
      <c r="E25" s="25">
        <v>211.06</v>
      </c>
      <c r="F25" s="25">
        <f t="shared" si="0"/>
        <v>6.3888888888888893</v>
      </c>
      <c r="G25" s="25">
        <v>0</v>
      </c>
      <c r="H25" s="25">
        <f t="shared" si="1"/>
        <v>48.277777777777779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-228</v>
      </c>
      <c r="V25" s="27">
        <f t="shared" si="4"/>
        <v>-228</v>
      </c>
      <c r="W25" s="27"/>
      <c r="X25" s="27">
        <f t="shared" si="5"/>
        <v>250.62778010910617</v>
      </c>
      <c r="Y25" s="27">
        <f t="shared" si="6"/>
        <v>22.627780109106169</v>
      </c>
      <c r="Z25" s="27">
        <f t="shared" si="7"/>
        <v>23</v>
      </c>
      <c r="AA25" s="17">
        <f t="shared" si="8"/>
        <v>23</v>
      </c>
      <c r="AB25" s="24">
        <f t="shared" si="9"/>
        <v>251</v>
      </c>
    </row>
    <row r="26" spans="1:28" ht="15" customHeight="1" x14ac:dyDescent="0.25">
      <c r="A26" s="28">
        <v>1648</v>
      </c>
      <c r="B26" s="28">
        <v>228</v>
      </c>
      <c r="C26" s="25">
        <v>7.33</v>
      </c>
      <c r="D26" s="25">
        <v>269.95</v>
      </c>
      <c r="E26" s="25">
        <v>211.06</v>
      </c>
      <c r="F26" s="25">
        <f t="shared" si="0"/>
        <v>9.0857142857142854</v>
      </c>
      <c r="G26" s="25">
        <v>0</v>
      </c>
      <c r="H26" s="25">
        <f t="shared" si="1"/>
        <v>49.657142857142858</v>
      </c>
      <c r="I26" s="25">
        <v>0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0</v>
      </c>
      <c r="N26" s="9"/>
      <c r="O26" s="9"/>
      <c r="P26" s="7"/>
      <c r="Q26" s="7"/>
      <c r="T26" s="20">
        <v>0</v>
      </c>
      <c r="U26" s="31">
        <f t="shared" si="3"/>
        <v>-228</v>
      </c>
      <c r="V26" s="27">
        <f t="shared" si="4"/>
        <v>-228</v>
      </c>
      <c r="W26" s="27"/>
      <c r="X26" s="27">
        <f t="shared" si="5"/>
        <v>250.62778010910617</v>
      </c>
      <c r="Y26" s="27">
        <f t="shared" si="6"/>
        <v>22.627780109106169</v>
      </c>
      <c r="Z26" s="27">
        <f t="shared" si="7"/>
        <v>23</v>
      </c>
      <c r="AA26" s="17">
        <f t="shared" si="8"/>
        <v>23</v>
      </c>
      <c r="AB26" s="24">
        <f t="shared" si="9"/>
        <v>251</v>
      </c>
    </row>
    <row r="27" spans="1:28" ht="15" customHeight="1" x14ac:dyDescent="0.25">
      <c r="A27" s="28">
        <v>1563</v>
      </c>
      <c r="B27" s="28">
        <v>228</v>
      </c>
      <c r="C27" s="25">
        <v>6.94</v>
      </c>
      <c r="D27" s="25">
        <v>270.08999999999997</v>
      </c>
      <c r="E27" s="25">
        <v>211.06</v>
      </c>
      <c r="F27" s="25">
        <f t="shared" si="0"/>
        <v>11.852941176470589</v>
      </c>
      <c r="G27" s="25">
        <v>0</v>
      </c>
      <c r="H27" s="25">
        <f t="shared" si="1"/>
        <v>51.117647058823529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1</v>
      </c>
      <c r="N27" s="9"/>
      <c r="O27" s="9"/>
      <c r="P27" s="7"/>
      <c r="Q27" s="7"/>
      <c r="T27" s="20">
        <v>0</v>
      </c>
      <c r="U27" s="31">
        <f t="shared" si="3"/>
        <v>-228</v>
      </c>
      <c r="V27" s="27">
        <f t="shared" si="4"/>
        <v>-228</v>
      </c>
      <c r="W27" s="27"/>
      <c r="X27" s="27">
        <f t="shared" si="5"/>
        <v>250.62778010910617</v>
      </c>
      <c r="Y27" s="27">
        <f t="shared" si="6"/>
        <v>22.627780109106169</v>
      </c>
      <c r="Z27" s="27">
        <f t="shared" si="7"/>
        <v>23</v>
      </c>
      <c r="AA27" s="17">
        <f t="shared" si="8"/>
        <v>23</v>
      </c>
      <c r="AB27" s="24">
        <f t="shared" si="9"/>
        <v>251</v>
      </c>
    </row>
    <row r="28" spans="1:28" ht="15" customHeight="1" x14ac:dyDescent="0.25">
      <c r="A28" s="28">
        <v>1476</v>
      </c>
      <c r="B28" s="28">
        <v>228</v>
      </c>
      <c r="C28" s="25">
        <v>6.56</v>
      </c>
      <c r="D28" s="25">
        <v>270.23</v>
      </c>
      <c r="E28" s="25">
        <v>211.06</v>
      </c>
      <c r="F28" s="25">
        <f t="shared" si="0"/>
        <v>14.848484848484848</v>
      </c>
      <c r="G28" s="25">
        <v>0</v>
      </c>
      <c r="H28" s="25">
        <f t="shared" si="1"/>
        <v>52.666666666666664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0</v>
      </c>
      <c r="N28" s="9"/>
      <c r="O28" s="9"/>
      <c r="P28" s="7"/>
      <c r="Q28" s="7"/>
      <c r="T28" s="20">
        <v>0</v>
      </c>
      <c r="U28" s="31">
        <f t="shared" si="3"/>
        <v>-228</v>
      </c>
      <c r="V28" s="27">
        <f t="shared" si="4"/>
        <v>-228</v>
      </c>
      <c r="W28" s="27"/>
      <c r="X28" s="27">
        <f t="shared" si="5"/>
        <v>250.62778010910617</v>
      </c>
      <c r="Y28" s="27">
        <f t="shared" si="6"/>
        <v>22.627780109106169</v>
      </c>
      <c r="Z28" s="27">
        <f t="shared" si="7"/>
        <v>23</v>
      </c>
      <c r="AA28" s="17">
        <f t="shared" si="8"/>
        <v>23</v>
      </c>
      <c r="AB28" s="24">
        <f t="shared" si="9"/>
        <v>251</v>
      </c>
    </row>
    <row r="29" spans="1:28" ht="15" customHeight="1" x14ac:dyDescent="0.25">
      <c r="A29" s="28">
        <v>1464</v>
      </c>
      <c r="B29" s="28">
        <v>228</v>
      </c>
      <c r="C29" s="25">
        <v>6.51</v>
      </c>
      <c r="D29" s="25">
        <v>270.37</v>
      </c>
      <c r="E29" s="25">
        <v>211.06</v>
      </c>
      <c r="F29" s="25">
        <f t="shared" si="0"/>
        <v>15.6875</v>
      </c>
      <c r="G29" s="25">
        <v>0</v>
      </c>
      <c r="H29" s="25">
        <f t="shared" si="1"/>
        <v>54.3125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-228</v>
      </c>
      <c r="V29" s="27">
        <f t="shared" si="4"/>
        <v>-228</v>
      </c>
      <c r="W29" s="27"/>
      <c r="X29" s="27">
        <f t="shared" si="5"/>
        <v>250.62778010910617</v>
      </c>
      <c r="Y29" s="27">
        <f t="shared" si="6"/>
        <v>22.627780109106169</v>
      </c>
      <c r="Z29" s="27">
        <f t="shared" si="7"/>
        <v>23</v>
      </c>
      <c r="AA29" s="17">
        <f t="shared" si="8"/>
        <v>23</v>
      </c>
      <c r="AB29" s="24">
        <f t="shared" si="9"/>
        <v>251</v>
      </c>
    </row>
    <row r="30" spans="1:28" ht="15" customHeight="1" x14ac:dyDescent="0.25">
      <c r="A30" s="28">
        <v>1454</v>
      </c>
      <c r="B30" s="28">
        <v>228</v>
      </c>
      <c r="C30" s="25">
        <v>6.46</v>
      </c>
      <c r="D30" s="25">
        <v>270.5</v>
      </c>
      <c r="E30" s="25">
        <v>211.06</v>
      </c>
      <c r="F30" s="25">
        <f t="shared" si="0"/>
        <v>16.516129032258064</v>
      </c>
      <c r="G30" s="25">
        <v>0</v>
      </c>
      <c r="H30" s="25">
        <f t="shared" si="1"/>
        <v>56.064516129032256</v>
      </c>
      <c r="I30" s="25">
        <v>0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-228</v>
      </c>
      <c r="V30" s="27">
        <f t="shared" si="4"/>
        <v>-228</v>
      </c>
      <c r="W30" s="27"/>
      <c r="X30" s="27">
        <f t="shared" si="5"/>
        <v>250.62778010910617</v>
      </c>
      <c r="Y30" s="27">
        <f t="shared" si="6"/>
        <v>22.627780109106169</v>
      </c>
      <c r="Z30" s="27">
        <f t="shared" si="7"/>
        <v>23</v>
      </c>
      <c r="AA30" s="17">
        <f t="shared" si="8"/>
        <v>23</v>
      </c>
      <c r="AB30" s="24">
        <f t="shared" si="9"/>
        <v>251</v>
      </c>
    </row>
    <row r="31" spans="1:28" ht="15" customHeight="1" x14ac:dyDescent="0.25">
      <c r="A31" s="28">
        <v>1442</v>
      </c>
      <c r="B31" s="28">
        <v>228</v>
      </c>
      <c r="C31" s="25">
        <v>6.41</v>
      </c>
      <c r="D31" s="25">
        <v>270.63</v>
      </c>
      <c r="E31" s="25">
        <v>211.06</v>
      </c>
      <c r="F31" s="25">
        <f t="shared" si="0"/>
        <v>17.466666666666665</v>
      </c>
      <c r="G31" s="25">
        <v>0</v>
      </c>
      <c r="H31" s="25">
        <f t="shared" si="1"/>
        <v>57.93333333333333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-228</v>
      </c>
      <c r="V31" s="27">
        <f t="shared" si="4"/>
        <v>-228</v>
      </c>
      <c r="W31" s="27"/>
      <c r="X31" s="27">
        <f t="shared" si="5"/>
        <v>250.62778010910617</v>
      </c>
      <c r="Y31" s="27">
        <f t="shared" si="6"/>
        <v>22.627780109106169</v>
      </c>
      <c r="Z31" s="27">
        <f t="shared" si="7"/>
        <v>23</v>
      </c>
      <c r="AA31" s="17">
        <f t="shared" si="8"/>
        <v>23</v>
      </c>
      <c r="AB31" s="24">
        <f t="shared" si="9"/>
        <v>251</v>
      </c>
    </row>
    <row r="32" spans="1:28" ht="15" customHeight="1" x14ac:dyDescent="0.25">
      <c r="A32" s="28">
        <v>1396</v>
      </c>
      <c r="B32" s="28">
        <v>228</v>
      </c>
      <c r="C32" s="25">
        <v>6.21</v>
      </c>
      <c r="D32" s="25">
        <v>270.76</v>
      </c>
      <c r="E32" s="25">
        <v>211.06</v>
      </c>
      <c r="F32" s="25">
        <f t="shared" si="0"/>
        <v>19.655172413793103</v>
      </c>
      <c r="G32" s="25">
        <v>0</v>
      </c>
      <c r="H32" s="25">
        <f t="shared" si="1"/>
        <v>59.931034482758619</v>
      </c>
      <c r="I32" s="25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-228</v>
      </c>
      <c r="V32" s="27">
        <f t="shared" si="4"/>
        <v>-228</v>
      </c>
      <c r="W32" s="27"/>
      <c r="X32" s="27">
        <f t="shared" si="5"/>
        <v>250.62778010910617</v>
      </c>
      <c r="Y32" s="27">
        <f t="shared" si="6"/>
        <v>22.627780109106169</v>
      </c>
      <c r="Z32" s="27">
        <f t="shared" si="7"/>
        <v>23</v>
      </c>
      <c r="AA32" s="17">
        <f t="shared" si="8"/>
        <v>23</v>
      </c>
      <c r="AB32" s="24">
        <f t="shared" si="9"/>
        <v>251</v>
      </c>
    </row>
    <row r="33" spans="1:28" ht="15" customHeight="1" x14ac:dyDescent="0.25">
      <c r="A33" s="28">
        <v>1353</v>
      </c>
      <c r="B33" s="28">
        <v>228</v>
      </c>
      <c r="C33" s="25">
        <v>6.01</v>
      </c>
      <c r="D33" s="25">
        <v>270.88</v>
      </c>
      <c r="E33" s="25">
        <v>211.06</v>
      </c>
      <c r="F33" s="25">
        <f t="shared" si="0"/>
        <v>21.892857142857142</v>
      </c>
      <c r="G33" s="25">
        <v>0</v>
      </c>
      <c r="H33" s="25">
        <f t="shared" si="1"/>
        <v>62.071428571428569</v>
      </c>
      <c r="I33" s="25">
        <v>0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1</v>
      </c>
      <c r="N33" s="9"/>
      <c r="O33" s="9"/>
      <c r="P33" s="7"/>
      <c r="Q33" s="7"/>
      <c r="T33" s="20">
        <v>0</v>
      </c>
      <c r="U33" s="31">
        <f t="shared" si="3"/>
        <v>-228</v>
      </c>
      <c r="V33" s="27">
        <f t="shared" si="4"/>
        <v>-228</v>
      </c>
      <c r="W33" s="27"/>
      <c r="X33" s="27">
        <f t="shared" si="5"/>
        <v>250.62778010910617</v>
      </c>
      <c r="Y33" s="27">
        <f t="shared" si="6"/>
        <v>22.627780109106169</v>
      </c>
      <c r="Z33" s="27">
        <f t="shared" si="7"/>
        <v>23</v>
      </c>
      <c r="AA33" s="17">
        <f t="shared" si="8"/>
        <v>23</v>
      </c>
      <c r="AB33" s="24">
        <f t="shared" si="9"/>
        <v>251</v>
      </c>
    </row>
    <row r="34" spans="1:28" ht="15" customHeight="1" x14ac:dyDescent="0.25">
      <c r="A34" s="28">
        <v>1308</v>
      </c>
      <c r="B34" s="28">
        <v>228</v>
      </c>
      <c r="C34" s="25">
        <v>5.81</v>
      </c>
      <c r="D34" s="25">
        <v>271</v>
      </c>
      <c r="E34" s="25">
        <v>211.06</v>
      </c>
      <c r="F34" s="25">
        <f t="shared" ref="F34:F60" si="13">($A$61-A34)/(ROW($A$61)-ROW(A34))</f>
        <v>24.37037037037037</v>
      </c>
      <c r="G34" s="25">
        <v>0</v>
      </c>
      <c r="H34" s="25">
        <f t="shared" ref="H34:H60" si="14">($A$61-B34)/(ROW($A$61)-ROW(B34))</f>
        <v>64.370370370370367</v>
      </c>
      <c r="I34" s="25">
        <v>0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5">IF(RAND()&lt;0.5,0,1)</f>
        <v>1</v>
      </c>
      <c r="N34" s="9"/>
      <c r="O34" s="9"/>
      <c r="P34" s="7"/>
      <c r="Q34" s="7"/>
      <c r="T34" s="20">
        <v>0</v>
      </c>
      <c r="U34" s="31">
        <f t="shared" ref="U34:U65" si="16">T34-B34</f>
        <v>-228</v>
      </c>
      <c r="V34" s="27">
        <f t="shared" ref="V34:V65" si="17">ROUND(U34,0)</f>
        <v>-228</v>
      </c>
      <c r="W34" s="27"/>
      <c r="X34" s="27">
        <f t="shared" ref="X34:X65" si="18">B34/$W$2*$W$3</f>
        <v>250.62778010910617</v>
      </c>
      <c r="Y34" s="27">
        <f t="shared" ref="Y34:Y65" si="19">X34-B34</f>
        <v>22.627780109106169</v>
      </c>
      <c r="Z34" s="27">
        <f t="shared" ref="Z34:Z65" si="20">ROUND(Y34,0)</f>
        <v>23</v>
      </c>
      <c r="AA34" s="17">
        <f t="shared" ref="AA34:AA65" si="21">IF(V34&gt;=0,V34,Z34)</f>
        <v>23</v>
      </c>
      <c r="AB34" s="24">
        <f t="shared" ref="AB34:AB65" si="22">B34+AA34</f>
        <v>251</v>
      </c>
    </row>
    <row r="35" spans="1:28" ht="15" customHeight="1" x14ac:dyDescent="0.25">
      <c r="A35" s="28">
        <v>1358</v>
      </c>
      <c r="B35" s="28">
        <v>228</v>
      </c>
      <c r="C35" s="25">
        <v>6.03</v>
      </c>
      <c r="D35" s="25">
        <v>271.11</v>
      </c>
      <c r="E35" s="25">
        <v>211.06</v>
      </c>
      <c r="F35" s="25">
        <f t="shared" si="13"/>
        <v>23.384615384615383</v>
      </c>
      <c r="G35" s="25">
        <v>0</v>
      </c>
      <c r="H35" s="25">
        <f t="shared" si="14"/>
        <v>66.84615384615384</v>
      </c>
      <c r="I35" s="25">
        <v>0</v>
      </c>
      <c r="J35" s="29">
        <f t="shared" ref="J35:J66" si="23">IF(ABS(B35-B34)&lt;=50,1,0)</f>
        <v>1</v>
      </c>
      <c r="K35" s="29">
        <f t="shared" ref="K35:K66" si="24">IF(ABS((B35-B34))&lt;=50,1,IF((B35-B34)*(1)&gt;=0,1,-1))</f>
        <v>1</v>
      </c>
      <c r="L35" s="29">
        <f t="shared" si="12"/>
        <v>1</v>
      </c>
      <c r="M35" s="29">
        <f t="shared" ca="1" si="15"/>
        <v>0</v>
      </c>
      <c r="N35" s="9"/>
      <c r="O35" s="9"/>
      <c r="P35" s="7"/>
      <c r="Q35" s="7"/>
      <c r="T35" s="20">
        <v>0</v>
      </c>
      <c r="U35" s="31">
        <f t="shared" si="16"/>
        <v>-228</v>
      </c>
      <c r="V35" s="27">
        <f t="shared" si="17"/>
        <v>-228</v>
      </c>
      <c r="W35" s="27"/>
      <c r="X35" s="27">
        <f t="shared" si="18"/>
        <v>250.62778010910617</v>
      </c>
      <c r="Y35" s="27">
        <f t="shared" si="19"/>
        <v>22.627780109106169</v>
      </c>
      <c r="Z35" s="27">
        <f t="shared" si="20"/>
        <v>23</v>
      </c>
      <c r="AA35" s="17">
        <f t="shared" si="21"/>
        <v>23</v>
      </c>
      <c r="AB35" s="24">
        <f t="shared" si="22"/>
        <v>251</v>
      </c>
    </row>
    <row r="36" spans="1:28" ht="15" customHeight="1" x14ac:dyDescent="0.25">
      <c r="A36" s="28">
        <v>1406</v>
      </c>
      <c r="B36" s="28">
        <v>228</v>
      </c>
      <c r="C36" s="25">
        <v>6.25</v>
      </c>
      <c r="D36" s="25">
        <v>271.23</v>
      </c>
      <c r="E36" s="25">
        <v>211.06</v>
      </c>
      <c r="F36" s="25">
        <f t="shared" si="13"/>
        <v>22.4</v>
      </c>
      <c r="G36" s="25">
        <v>0</v>
      </c>
      <c r="H36" s="25">
        <f t="shared" si="14"/>
        <v>69.52</v>
      </c>
      <c r="I36" s="25">
        <v>0</v>
      </c>
      <c r="J36" s="29">
        <f t="shared" si="23"/>
        <v>1</v>
      </c>
      <c r="K36" s="29">
        <f t="shared" si="24"/>
        <v>1</v>
      </c>
      <c r="L36" s="29">
        <f t="shared" si="12"/>
        <v>1</v>
      </c>
      <c r="M36" s="29">
        <f t="shared" ca="1" si="15"/>
        <v>0</v>
      </c>
      <c r="N36" s="9"/>
      <c r="O36" s="9"/>
      <c r="P36" s="7"/>
      <c r="Q36" s="7"/>
      <c r="T36" s="20">
        <v>0</v>
      </c>
      <c r="U36" s="31">
        <f t="shared" si="16"/>
        <v>-228</v>
      </c>
      <c r="V36" s="27">
        <f t="shared" si="17"/>
        <v>-228</v>
      </c>
      <c r="W36" s="27"/>
      <c r="X36" s="27">
        <f t="shared" si="18"/>
        <v>250.62778010910617</v>
      </c>
      <c r="Y36" s="27">
        <f t="shared" si="19"/>
        <v>22.627780109106169</v>
      </c>
      <c r="Z36" s="27">
        <f t="shared" si="20"/>
        <v>23</v>
      </c>
      <c r="AA36" s="17">
        <f t="shared" si="21"/>
        <v>23</v>
      </c>
      <c r="AB36" s="24">
        <f t="shared" si="22"/>
        <v>251</v>
      </c>
    </row>
    <row r="37" spans="1:28" ht="15" customHeight="1" x14ac:dyDescent="0.25">
      <c r="A37" s="28">
        <v>1455</v>
      </c>
      <c r="B37" s="28">
        <v>228</v>
      </c>
      <c r="C37" s="25">
        <v>6.47</v>
      </c>
      <c r="D37" s="25">
        <v>271.35000000000002</v>
      </c>
      <c r="E37" s="25">
        <v>211.06</v>
      </c>
      <c r="F37" s="25">
        <f t="shared" si="13"/>
        <v>21.291666666666668</v>
      </c>
      <c r="G37" s="25">
        <v>0</v>
      </c>
      <c r="H37" s="25">
        <f t="shared" si="14"/>
        <v>72.416666666666671</v>
      </c>
      <c r="I37" s="25">
        <v>0</v>
      </c>
      <c r="J37" s="29">
        <f t="shared" si="23"/>
        <v>1</v>
      </c>
      <c r="K37" s="29">
        <f t="shared" si="24"/>
        <v>1</v>
      </c>
      <c r="L37" s="29">
        <f t="shared" si="12"/>
        <v>1</v>
      </c>
      <c r="M37" s="29">
        <f t="shared" ca="1" si="15"/>
        <v>1</v>
      </c>
      <c r="N37" s="9"/>
      <c r="O37" s="9"/>
      <c r="P37" s="7"/>
      <c r="Q37" s="7"/>
      <c r="T37" s="20">
        <v>0</v>
      </c>
      <c r="U37" s="31">
        <f t="shared" si="16"/>
        <v>-228</v>
      </c>
      <c r="V37" s="27">
        <f t="shared" si="17"/>
        <v>-228</v>
      </c>
      <c r="W37" s="27"/>
      <c r="X37" s="27">
        <f t="shared" si="18"/>
        <v>250.62778010910617</v>
      </c>
      <c r="Y37" s="27">
        <f t="shared" si="19"/>
        <v>22.627780109106169</v>
      </c>
      <c r="Z37" s="27">
        <f t="shared" si="20"/>
        <v>23</v>
      </c>
      <c r="AA37" s="17">
        <f t="shared" si="21"/>
        <v>23</v>
      </c>
      <c r="AB37" s="24">
        <f t="shared" si="22"/>
        <v>251</v>
      </c>
    </row>
    <row r="38" spans="1:28" ht="15" customHeight="1" x14ac:dyDescent="0.25">
      <c r="A38" s="28">
        <v>1446</v>
      </c>
      <c r="B38" s="28">
        <v>228</v>
      </c>
      <c r="C38" s="25">
        <v>6.43</v>
      </c>
      <c r="D38" s="25">
        <v>271.48</v>
      </c>
      <c r="E38" s="25">
        <v>211.06</v>
      </c>
      <c r="F38" s="25">
        <f t="shared" si="13"/>
        <v>22.608695652173914</v>
      </c>
      <c r="G38" s="25">
        <v>0</v>
      </c>
      <c r="H38" s="25">
        <f t="shared" si="14"/>
        <v>75.565217391304344</v>
      </c>
      <c r="I38" s="25">
        <v>0</v>
      </c>
      <c r="J38" s="29">
        <f t="shared" si="23"/>
        <v>1</v>
      </c>
      <c r="K38" s="29">
        <f t="shared" si="24"/>
        <v>1</v>
      </c>
      <c r="L38" s="29">
        <f t="shared" si="12"/>
        <v>1</v>
      </c>
      <c r="M38" s="29">
        <f t="shared" ca="1" si="15"/>
        <v>1</v>
      </c>
      <c r="N38" s="9"/>
      <c r="O38" s="9"/>
      <c r="P38" s="7"/>
      <c r="Q38" s="7"/>
      <c r="T38" s="20">
        <v>0</v>
      </c>
      <c r="U38" s="31">
        <f t="shared" si="16"/>
        <v>-228</v>
      </c>
      <c r="V38" s="27">
        <f t="shared" si="17"/>
        <v>-228</v>
      </c>
      <c r="W38" s="27"/>
      <c r="X38" s="27">
        <f t="shared" si="18"/>
        <v>250.62778010910617</v>
      </c>
      <c r="Y38" s="27">
        <f t="shared" si="19"/>
        <v>22.627780109106169</v>
      </c>
      <c r="Z38" s="27">
        <f t="shared" si="20"/>
        <v>23</v>
      </c>
      <c r="AA38" s="17">
        <f t="shared" si="21"/>
        <v>23</v>
      </c>
      <c r="AB38" s="24">
        <f t="shared" si="22"/>
        <v>251</v>
      </c>
    </row>
    <row r="39" spans="1:28" ht="15" customHeight="1" x14ac:dyDescent="0.25">
      <c r="A39" s="28">
        <v>1438</v>
      </c>
      <c r="B39" s="28">
        <v>228</v>
      </c>
      <c r="C39" s="25">
        <v>6.39</v>
      </c>
      <c r="D39" s="25">
        <v>271.60000000000002</v>
      </c>
      <c r="E39" s="25">
        <v>211.06</v>
      </c>
      <c r="F39" s="25">
        <f t="shared" si="13"/>
        <v>24</v>
      </c>
      <c r="G39" s="25">
        <v>0</v>
      </c>
      <c r="H39" s="25">
        <f t="shared" si="14"/>
        <v>79</v>
      </c>
      <c r="I39" s="25">
        <v>0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1</v>
      </c>
      <c r="M39" s="29">
        <f t="shared" ca="1" si="15"/>
        <v>0</v>
      </c>
      <c r="N39" s="9"/>
      <c r="O39" s="9"/>
      <c r="P39" s="7"/>
      <c r="Q39" s="7"/>
      <c r="T39" s="20">
        <v>0</v>
      </c>
      <c r="U39" s="31">
        <f t="shared" si="16"/>
        <v>-228</v>
      </c>
      <c r="V39" s="27">
        <f t="shared" si="17"/>
        <v>-228</v>
      </c>
      <c r="W39" s="27"/>
      <c r="X39" s="27">
        <f t="shared" si="18"/>
        <v>250.62778010910617</v>
      </c>
      <c r="Y39" s="27">
        <f t="shared" si="19"/>
        <v>22.627780109106169</v>
      </c>
      <c r="Z39" s="27">
        <f t="shared" si="20"/>
        <v>23</v>
      </c>
      <c r="AA39" s="17">
        <f t="shared" si="21"/>
        <v>23</v>
      </c>
      <c r="AB39" s="24">
        <f t="shared" si="22"/>
        <v>251</v>
      </c>
    </row>
    <row r="40" spans="1:28" ht="15" customHeight="1" x14ac:dyDescent="0.25">
      <c r="A40" s="28">
        <v>1430</v>
      </c>
      <c r="B40" s="28">
        <v>228</v>
      </c>
      <c r="C40" s="25">
        <v>6.35</v>
      </c>
      <c r="D40" s="25">
        <v>271.72000000000003</v>
      </c>
      <c r="E40" s="25">
        <v>211.06</v>
      </c>
      <c r="F40" s="25">
        <f t="shared" si="13"/>
        <v>25.523809523809526</v>
      </c>
      <c r="G40" s="25">
        <v>0</v>
      </c>
      <c r="H40" s="25">
        <f t="shared" si="14"/>
        <v>82.761904761904759</v>
      </c>
      <c r="I40" s="25">
        <v>0</v>
      </c>
      <c r="J40" s="29">
        <f t="shared" si="23"/>
        <v>1</v>
      </c>
      <c r="K40" s="29">
        <f t="shared" si="24"/>
        <v>1</v>
      </c>
      <c r="L40" s="29">
        <f t="shared" si="25"/>
        <v>1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-228</v>
      </c>
      <c r="V40" s="27">
        <f t="shared" si="17"/>
        <v>-228</v>
      </c>
      <c r="W40" s="27"/>
      <c r="X40" s="27">
        <f t="shared" si="18"/>
        <v>250.62778010910617</v>
      </c>
      <c r="Y40" s="27">
        <f t="shared" si="19"/>
        <v>22.627780109106169</v>
      </c>
      <c r="Z40" s="27">
        <f t="shared" si="20"/>
        <v>23</v>
      </c>
      <c r="AA40" s="17">
        <f t="shared" si="21"/>
        <v>23</v>
      </c>
      <c r="AB40" s="24">
        <f t="shared" si="22"/>
        <v>251</v>
      </c>
    </row>
    <row r="41" spans="1:28" ht="15" customHeight="1" x14ac:dyDescent="0.25">
      <c r="A41" s="28">
        <v>1436</v>
      </c>
      <c r="B41" s="28">
        <v>228</v>
      </c>
      <c r="C41" s="25">
        <v>6.38</v>
      </c>
      <c r="D41" s="25">
        <v>271.83999999999997</v>
      </c>
      <c r="E41" s="25">
        <v>211.06</v>
      </c>
      <c r="F41" s="25">
        <f t="shared" si="13"/>
        <v>26.5</v>
      </c>
      <c r="G41" s="25">
        <v>0</v>
      </c>
      <c r="H41" s="25">
        <f t="shared" si="14"/>
        <v>86.9</v>
      </c>
      <c r="I41" s="25">
        <v>0</v>
      </c>
      <c r="J41" s="29">
        <f t="shared" si="23"/>
        <v>1</v>
      </c>
      <c r="K41" s="29">
        <f t="shared" si="24"/>
        <v>1</v>
      </c>
      <c r="L41" s="29">
        <f t="shared" si="25"/>
        <v>1</v>
      </c>
      <c r="M41" s="29">
        <f t="shared" ca="1" si="15"/>
        <v>1</v>
      </c>
      <c r="N41" s="9"/>
      <c r="O41" s="9"/>
      <c r="P41" s="7"/>
      <c r="Q41" s="7"/>
      <c r="T41" s="20">
        <v>0</v>
      </c>
      <c r="U41" s="31">
        <f t="shared" si="16"/>
        <v>-228</v>
      </c>
      <c r="V41" s="27">
        <f t="shared" si="17"/>
        <v>-228</v>
      </c>
      <c r="W41" s="27"/>
      <c r="X41" s="27">
        <f t="shared" si="18"/>
        <v>250.62778010910617</v>
      </c>
      <c r="Y41" s="27">
        <f t="shared" si="19"/>
        <v>22.627780109106169</v>
      </c>
      <c r="Z41" s="27">
        <f t="shared" si="20"/>
        <v>23</v>
      </c>
      <c r="AA41" s="17">
        <f t="shared" si="21"/>
        <v>23</v>
      </c>
      <c r="AB41" s="24">
        <f t="shared" si="22"/>
        <v>251</v>
      </c>
    </row>
    <row r="42" spans="1:28" ht="15" customHeight="1" x14ac:dyDescent="0.25">
      <c r="A42" s="28">
        <v>1443</v>
      </c>
      <c r="B42" s="28">
        <v>228</v>
      </c>
      <c r="C42" s="25">
        <v>6.41</v>
      </c>
      <c r="D42" s="25">
        <v>271.95999999999998</v>
      </c>
      <c r="E42" s="25">
        <v>211.06</v>
      </c>
      <c r="F42" s="25">
        <f t="shared" si="13"/>
        <v>27.526315789473685</v>
      </c>
      <c r="G42" s="25">
        <v>0</v>
      </c>
      <c r="H42" s="25">
        <f t="shared" si="14"/>
        <v>91.473684210526315</v>
      </c>
      <c r="I42" s="25">
        <v>0</v>
      </c>
      <c r="J42" s="29">
        <f t="shared" si="23"/>
        <v>1</v>
      </c>
      <c r="K42" s="29">
        <f t="shared" si="24"/>
        <v>1</v>
      </c>
      <c r="L42" s="29">
        <f t="shared" si="25"/>
        <v>1</v>
      </c>
      <c r="M42" s="29">
        <f t="shared" ca="1" si="15"/>
        <v>1</v>
      </c>
      <c r="N42" s="9"/>
      <c r="O42" s="9"/>
      <c r="P42" s="7"/>
      <c r="Q42" s="7"/>
      <c r="T42" s="20">
        <v>0</v>
      </c>
      <c r="U42" s="31">
        <f t="shared" si="16"/>
        <v>-228</v>
      </c>
      <c r="V42" s="27">
        <f t="shared" si="17"/>
        <v>-228</v>
      </c>
      <c r="W42" s="27"/>
      <c r="X42" s="27">
        <f t="shared" si="18"/>
        <v>250.62778010910617</v>
      </c>
      <c r="Y42" s="27">
        <f t="shared" si="19"/>
        <v>22.627780109106169</v>
      </c>
      <c r="Z42" s="27">
        <f t="shared" si="20"/>
        <v>23</v>
      </c>
      <c r="AA42" s="17">
        <f t="shared" si="21"/>
        <v>23</v>
      </c>
      <c r="AB42" s="24">
        <f t="shared" si="22"/>
        <v>251</v>
      </c>
    </row>
    <row r="43" spans="1:28" ht="15" customHeight="1" x14ac:dyDescent="0.25">
      <c r="A43" s="28">
        <v>1449</v>
      </c>
      <c r="B43" s="28">
        <v>228</v>
      </c>
      <c r="C43" s="25">
        <v>6.44</v>
      </c>
      <c r="D43" s="25">
        <v>272.08</v>
      </c>
      <c r="E43" s="25">
        <v>211.06</v>
      </c>
      <c r="F43" s="25">
        <f t="shared" si="13"/>
        <v>28.722222222222221</v>
      </c>
      <c r="G43" s="25">
        <v>0</v>
      </c>
      <c r="H43" s="25">
        <f t="shared" si="14"/>
        <v>96.555555555555557</v>
      </c>
      <c r="I43" s="25">
        <v>0</v>
      </c>
      <c r="J43" s="29">
        <f t="shared" si="23"/>
        <v>1</v>
      </c>
      <c r="K43" s="29">
        <f t="shared" si="24"/>
        <v>1</v>
      </c>
      <c r="L43" s="29">
        <f t="shared" si="25"/>
        <v>1</v>
      </c>
      <c r="M43" s="29">
        <f t="shared" ca="1" si="15"/>
        <v>1</v>
      </c>
      <c r="N43" s="9"/>
      <c r="O43" s="9"/>
      <c r="P43" s="7"/>
      <c r="Q43" s="7"/>
      <c r="T43" s="20">
        <v>0</v>
      </c>
      <c r="U43" s="31">
        <f t="shared" si="16"/>
        <v>-228</v>
      </c>
      <c r="V43" s="27">
        <f t="shared" si="17"/>
        <v>-228</v>
      </c>
      <c r="W43" s="27"/>
      <c r="X43" s="27">
        <f t="shared" si="18"/>
        <v>250.62778010910617</v>
      </c>
      <c r="Y43" s="27">
        <f t="shared" si="19"/>
        <v>22.627780109106169</v>
      </c>
      <c r="Z43" s="27">
        <f t="shared" si="20"/>
        <v>23</v>
      </c>
      <c r="AA43" s="17">
        <f t="shared" si="21"/>
        <v>23</v>
      </c>
      <c r="AB43" s="24">
        <f t="shared" si="22"/>
        <v>251</v>
      </c>
    </row>
    <row r="44" spans="1:28" ht="15" customHeight="1" x14ac:dyDescent="0.25">
      <c r="A44" s="28">
        <v>1420</v>
      </c>
      <c r="B44" s="28">
        <v>228</v>
      </c>
      <c r="C44" s="25">
        <v>6.31</v>
      </c>
      <c r="D44" s="25">
        <v>272.2</v>
      </c>
      <c r="E44" s="25">
        <v>211.06</v>
      </c>
      <c r="F44" s="25">
        <f t="shared" si="13"/>
        <v>32.117647058823529</v>
      </c>
      <c r="G44" s="25">
        <v>0</v>
      </c>
      <c r="H44" s="25">
        <f t="shared" si="14"/>
        <v>102.23529411764706</v>
      </c>
      <c r="I44" s="25">
        <v>0</v>
      </c>
      <c r="J44" s="29">
        <f t="shared" si="23"/>
        <v>1</v>
      </c>
      <c r="K44" s="29">
        <f t="shared" si="24"/>
        <v>1</v>
      </c>
      <c r="L44" s="29">
        <f t="shared" si="25"/>
        <v>1</v>
      </c>
      <c r="M44" s="29">
        <f t="shared" ca="1" si="15"/>
        <v>1</v>
      </c>
      <c r="N44" s="9"/>
      <c r="O44" s="9"/>
      <c r="P44" s="7"/>
      <c r="Q44" s="7"/>
      <c r="T44" s="20">
        <v>0</v>
      </c>
      <c r="U44" s="31">
        <f t="shared" si="16"/>
        <v>-228</v>
      </c>
      <c r="V44" s="27">
        <f t="shared" si="17"/>
        <v>-228</v>
      </c>
      <c r="W44" s="27"/>
      <c r="X44" s="27">
        <f t="shared" si="18"/>
        <v>250.62778010910617</v>
      </c>
      <c r="Y44" s="27">
        <f t="shared" si="19"/>
        <v>22.627780109106169</v>
      </c>
      <c r="Z44" s="27">
        <f t="shared" si="20"/>
        <v>23</v>
      </c>
      <c r="AA44" s="17">
        <f t="shared" si="21"/>
        <v>23</v>
      </c>
      <c r="AB44" s="24">
        <f t="shared" si="22"/>
        <v>251</v>
      </c>
    </row>
    <row r="45" spans="1:28" ht="15" customHeight="1" x14ac:dyDescent="0.25">
      <c r="A45" s="28">
        <v>1390</v>
      </c>
      <c r="B45" s="28">
        <v>228</v>
      </c>
      <c r="C45" s="25">
        <v>6.18</v>
      </c>
      <c r="D45" s="25">
        <v>272.32</v>
      </c>
      <c r="E45" s="25">
        <v>211.06</v>
      </c>
      <c r="F45" s="25">
        <f t="shared" si="13"/>
        <v>36</v>
      </c>
      <c r="G45" s="25">
        <v>0</v>
      </c>
      <c r="H45" s="25">
        <f t="shared" si="14"/>
        <v>108.625</v>
      </c>
      <c r="I45" s="25">
        <v>0</v>
      </c>
      <c r="J45" s="29">
        <f t="shared" si="23"/>
        <v>1</v>
      </c>
      <c r="K45" s="29">
        <f t="shared" si="24"/>
        <v>1</v>
      </c>
      <c r="L45" s="29">
        <f t="shared" si="25"/>
        <v>1</v>
      </c>
      <c r="M45" s="29">
        <f t="shared" ca="1" si="15"/>
        <v>1</v>
      </c>
      <c r="N45" s="9"/>
      <c r="O45" s="9"/>
      <c r="P45" s="7"/>
      <c r="Q45" s="7"/>
      <c r="T45" s="20">
        <v>0</v>
      </c>
      <c r="U45" s="31">
        <f t="shared" si="16"/>
        <v>-228</v>
      </c>
      <c r="V45" s="27">
        <f t="shared" si="17"/>
        <v>-228</v>
      </c>
      <c r="W45" s="27"/>
      <c r="X45" s="27">
        <f t="shared" si="18"/>
        <v>250.62778010910617</v>
      </c>
      <c r="Y45" s="27">
        <f t="shared" si="19"/>
        <v>22.627780109106169</v>
      </c>
      <c r="Z45" s="27">
        <f t="shared" si="20"/>
        <v>23</v>
      </c>
      <c r="AA45" s="17">
        <f t="shared" si="21"/>
        <v>23</v>
      </c>
      <c r="AB45" s="24">
        <f t="shared" si="22"/>
        <v>251</v>
      </c>
    </row>
    <row r="46" spans="1:28" ht="15" customHeight="1" x14ac:dyDescent="0.25">
      <c r="A46" s="28">
        <v>1362</v>
      </c>
      <c r="B46" s="28">
        <v>228</v>
      </c>
      <c r="C46" s="25">
        <v>6.05</v>
      </c>
      <c r="D46" s="25">
        <v>272.43</v>
      </c>
      <c r="E46" s="25">
        <v>211.06</v>
      </c>
      <c r="F46" s="25">
        <f t="shared" si="13"/>
        <v>40.266666666666666</v>
      </c>
      <c r="G46" s="25">
        <v>0</v>
      </c>
      <c r="H46" s="25">
        <f t="shared" si="14"/>
        <v>115.86666666666666</v>
      </c>
      <c r="I46" s="25">
        <v>0</v>
      </c>
      <c r="J46" s="29">
        <f t="shared" si="23"/>
        <v>1</v>
      </c>
      <c r="K46" s="29">
        <f t="shared" si="24"/>
        <v>1</v>
      </c>
      <c r="L46" s="29">
        <f t="shared" si="25"/>
        <v>1</v>
      </c>
      <c r="M46" s="29">
        <f t="shared" ca="1" si="15"/>
        <v>1</v>
      </c>
      <c r="N46" s="9"/>
      <c r="O46" s="9"/>
      <c r="P46" s="7"/>
      <c r="Q46" s="7"/>
      <c r="T46" s="20">
        <v>0</v>
      </c>
      <c r="U46" s="31">
        <f t="shared" si="16"/>
        <v>-228</v>
      </c>
      <c r="V46" s="27">
        <f t="shared" si="17"/>
        <v>-228</v>
      </c>
      <c r="W46" s="27"/>
      <c r="X46" s="27">
        <f t="shared" si="18"/>
        <v>250.62778010910617</v>
      </c>
      <c r="Y46" s="27">
        <f t="shared" si="19"/>
        <v>22.627780109106169</v>
      </c>
      <c r="Z46" s="27">
        <f t="shared" si="20"/>
        <v>23</v>
      </c>
      <c r="AA46" s="17">
        <f t="shared" si="21"/>
        <v>23</v>
      </c>
      <c r="AB46" s="24">
        <f t="shared" si="22"/>
        <v>251</v>
      </c>
    </row>
    <row r="47" spans="1:28" ht="15" customHeight="1" x14ac:dyDescent="0.25">
      <c r="A47" s="28">
        <v>1326</v>
      </c>
      <c r="B47" s="28">
        <v>228</v>
      </c>
      <c r="C47" s="25">
        <v>5.89</v>
      </c>
      <c r="D47" s="25">
        <v>272.54000000000002</v>
      </c>
      <c r="E47" s="25">
        <v>211.06</v>
      </c>
      <c r="F47" s="25">
        <f t="shared" si="13"/>
        <v>45.714285714285715</v>
      </c>
      <c r="G47" s="25">
        <v>0</v>
      </c>
      <c r="H47" s="25">
        <f t="shared" si="14"/>
        <v>124.14285714285714</v>
      </c>
      <c r="I47" s="25">
        <v>0</v>
      </c>
      <c r="J47" s="29">
        <f t="shared" si="23"/>
        <v>1</v>
      </c>
      <c r="K47" s="29">
        <f t="shared" si="24"/>
        <v>1</v>
      </c>
      <c r="L47" s="29">
        <f t="shared" si="25"/>
        <v>1</v>
      </c>
      <c r="M47" s="29">
        <f t="shared" ca="1" si="15"/>
        <v>1</v>
      </c>
      <c r="N47" s="9"/>
      <c r="O47" s="9"/>
      <c r="P47" s="7"/>
      <c r="Q47" s="7"/>
      <c r="T47" s="20">
        <v>0</v>
      </c>
      <c r="U47" s="31">
        <f t="shared" si="16"/>
        <v>-228</v>
      </c>
      <c r="V47" s="27">
        <f t="shared" si="17"/>
        <v>-228</v>
      </c>
      <c r="W47" s="27"/>
      <c r="X47" s="27">
        <f t="shared" si="18"/>
        <v>250.62778010910617</v>
      </c>
      <c r="Y47" s="27">
        <f t="shared" si="19"/>
        <v>22.627780109106169</v>
      </c>
      <c r="Z47" s="27">
        <f t="shared" si="20"/>
        <v>23</v>
      </c>
      <c r="AA47" s="17">
        <f t="shared" si="21"/>
        <v>23</v>
      </c>
      <c r="AB47" s="24">
        <f t="shared" si="22"/>
        <v>251</v>
      </c>
    </row>
    <row r="48" spans="1:28" ht="15" customHeight="1" x14ac:dyDescent="0.25">
      <c r="A48" s="28">
        <v>1290</v>
      </c>
      <c r="B48" s="28">
        <v>228</v>
      </c>
      <c r="C48" s="25">
        <v>5.73</v>
      </c>
      <c r="D48" s="25">
        <v>272.64999999999998</v>
      </c>
      <c r="E48" s="25">
        <v>211.06</v>
      </c>
      <c r="F48" s="25">
        <f t="shared" si="13"/>
        <v>52</v>
      </c>
      <c r="G48" s="25">
        <v>0</v>
      </c>
      <c r="H48" s="25">
        <f t="shared" si="14"/>
        <v>133.69230769230768</v>
      </c>
      <c r="I48" s="25">
        <v>0</v>
      </c>
      <c r="J48" s="29">
        <f t="shared" si="23"/>
        <v>1</v>
      </c>
      <c r="K48" s="29">
        <f t="shared" si="24"/>
        <v>1</v>
      </c>
      <c r="L48" s="29">
        <f t="shared" si="25"/>
        <v>1</v>
      </c>
      <c r="M48" s="29">
        <f t="shared" ca="1" si="15"/>
        <v>0</v>
      </c>
      <c r="N48" s="9"/>
      <c r="O48" s="9"/>
      <c r="P48" s="7"/>
      <c r="Q48" s="7"/>
      <c r="T48" s="20">
        <v>0</v>
      </c>
      <c r="U48" s="31">
        <f t="shared" si="16"/>
        <v>-228</v>
      </c>
      <c r="V48" s="27">
        <f t="shared" si="17"/>
        <v>-228</v>
      </c>
      <c r="W48" s="27"/>
      <c r="X48" s="27">
        <f t="shared" si="18"/>
        <v>250.62778010910617</v>
      </c>
      <c r="Y48" s="27">
        <f t="shared" si="19"/>
        <v>22.627780109106169</v>
      </c>
      <c r="Z48" s="27">
        <f t="shared" si="20"/>
        <v>23</v>
      </c>
      <c r="AA48" s="17">
        <f t="shared" si="21"/>
        <v>23</v>
      </c>
      <c r="AB48" s="24">
        <f t="shared" si="22"/>
        <v>251</v>
      </c>
    </row>
    <row r="49" spans="1:28" ht="15" customHeight="1" x14ac:dyDescent="0.25">
      <c r="A49" s="28">
        <v>1254</v>
      </c>
      <c r="B49" s="28">
        <v>228</v>
      </c>
      <c r="C49" s="25">
        <v>5.57</v>
      </c>
      <c r="D49" s="25">
        <v>272.75</v>
      </c>
      <c r="E49" s="25">
        <v>211.06</v>
      </c>
      <c r="F49" s="25">
        <f t="shared" si="13"/>
        <v>59.333333333333336</v>
      </c>
      <c r="G49" s="25">
        <v>0</v>
      </c>
      <c r="H49" s="25">
        <f t="shared" si="14"/>
        <v>144.83333333333334</v>
      </c>
      <c r="I49" s="25">
        <v>0</v>
      </c>
      <c r="J49" s="29">
        <f t="shared" si="23"/>
        <v>1</v>
      </c>
      <c r="K49" s="29">
        <f t="shared" si="24"/>
        <v>1</v>
      </c>
      <c r="L49" s="29">
        <f t="shared" si="25"/>
        <v>1</v>
      </c>
      <c r="M49" s="29">
        <f t="shared" ca="1" si="15"/>
        <v>1</v>
      </c>
      <c r="N49" s="9"/>
      <c r="O49" s="9"/>
      <c r="P49" s="7"/>
      <c r="Q49" s="7"/>
      <c r="T49" s="20">
        <v>0</v>
      </c>
      <c r="U49" s="31">
        <f t="shared" si="16"/>
        <v>-228</v>
      </c>
      <c r="V49" s="27">
        <f t="shared" si="17"/>
        <v>-228</v>
      </c>
      <c r="W49" s="27"/>
      <c r="X49" s="27">
        <f t="shared" si="18"/>
        <v>250.62778010910617</v>
      </c>
      <c r="Y49" s="27">
        <f t="shared" si="19"/>
        <v>22.627780109106169</v>
      </c>
      <c r="Z49" s="27">
        <f t="shared" si="20"/>
        <v>23</v>
      </c>
      <c r="AA49" s="17">
        <f t="shared" si="21"/>
        <v>23</v>
      </c>
      <c r="AB49" s="24">
        <f t="shared" si="22"/>
        <v>251</v>
      </c>
    </row>
    <row r="50" spans="1:28" ht="15" customHeight="1" x14ac:dyDescent="0.25">
      <c r="A50" s="28">
        <v>1275</v>
      </c>
      <c r="B50" s="28">
        <v>228</v>
      </c>
      <c r="C50" s="25">
        <v>5.66</v>
      </c>
      <c r="D50" s="25">
        <v>272.85000000000002</v>
      </c>
      <c r="E50" s="25">
        <v>211.06</v>
      </c>
      <c r="F50" s="25">
        <f t="shared" si="13"/>
        <v>62.81818181818182</v>
      </c>
      <c r="G50" s="25">
        <v>0</v>
      </c>
      <c r="H50" s="25">
        <f t="shared" si="14"/>
        <v>158</v>
      </c>
      <c r="I50" s="25">
        <v>0</v>
      </c>
      <c r="J50" s="29">
        <f t="shared" si="23"/>
        <v>1</v>
      </c>
      <c r="K50" s="29">
        <f t="shared" si="24"/>
        <v>1</v>
      </c>
      <c r="L50" s="29">
        <f t="shared" si="25"/>
        <v>1</v>
      </c>
      <c r="M50" s="29">
        <f t="shared" ca="1" si="15"/>
        <v>0</v>
      </c>
      <c r="N50" s="9"/>
      <c r="O50" s="9"/>
      <c r="P50" s="7"/>
      <c r="Q50" s="7"/>
      <c r="T50" s="20">
        <v>0</v>
      </c>
      <c r="U50" s="31">
        <f t="shared" si="16"/>
        <v>-228</v>
      </c>
      <c r="V50" s="27">
        <f t="shared" si="17"/>
        <v>-228</v>
      </c>
      <c r="W50" s="27"/>
      <c r="X50" s="27">
        <f t="shared" si="18"/>
        <v>250.62778010910617</v>
      </c>
      <c r="Y50" s="27">
        <f t="shared" si="19"/>
        <v>22.627780109106169</v>
      </c>
      <c r="Z50" s="27">
        <f t="shared" si="20"/>
        <v>23</v>
      </c>
      <c r="AA50" s="17">
        <f t="shared" si="21"/>
        <v>23</v>
      </c>
      <c r="AB50" s="24">
        <f t="shared" si="22"/>
        <v>251</v>
      </c>
    </row>
    <row r="51" spans="1:28" ht="15" customHeight="1" x14ac:dyDescent="0.25">
      <c r="A51" s="28">
        <v>1294</v>
      </c>
      <c r="B51" s="28">
        <v>228</v>
      </c>
      <c r="C51" s="25">
        <v>5.76</v>
      </c>
      <c r="D51" s="25">
        <v>272.95999999999998</v>
      </c>
      <c r="E51" s="25">
        <v>211.06</v>
      </c>
      <c r="F51" s="25">
        <f t="shared" si="13"/>
        <v>67.2</v>
      </c>
      <c r="G51" s="25">
        <v>0</v>
      </c>
      <c r="H51" s="25">
        <f t="shared" si="14"/>
        <v>173.8</v>
      </c>
      <c r="I51" s="25">
        <v>0</v>
      </c>
      <c r="J51" s="29">
        <f t="shared" si="23"/>
        <v>1</v>
      </c>
      <c r="K51" s="29">
        <f t="shared" si="24"/>
        <v>1</v>
      </c>
      <c r="L51" s="29">
        <f t="shared" si="25"/>
        <v>1</v>
      </c>
      <c r="M51" s="29">
        <f t="shared" ca="1" si="15"/>
        <v>1</v>
      </c>
      <c r="N51" s="9"/>
      <c r="O51" s="9"/>
      <c r="P51" s="7"/>
      <c r="Q51" s="7"/>
      <c r="T51" s="20">
        <v>0</v>
      </c>
      <c r="U51" s="31">
        <f t="shared" si="16"/>
        <v>-228</v>
      </c>
      <c r="V51" s="27">
        <f t="shared" si="17"/>
        <v>-228</v>
      </c>
      <c r="W51" s="27"/>
      <c r="X51" s="27">
        <f t="shared" si="18"/>
        <v>250.62778010910617</v>
      </c>
      <c r="Y51" s="27">
        <f t="shared" si="19"/>
        <v>22.627780109106169</v>
      </c>
      <c r="Z51" s="27">
        <f t="shared" si="20"/>
        <v>23</v>
      </c>
      <c r="AA51" s="17">
        <f t="shared" si="21"/>
        <v>23</v>
      </c>
      <c r="AB51" s="24">
        <f t="shared" si="22"/>
        <v>251</v>
      </c>
    </row>
    <row r="52" spans="1:28" ht="15" customHeight="1" x14ac:dyDescent="0.25">
      <c r="A52" s="28">
        <v>1316</v>
      </c>
      <c r="B52" s="28">
        <v>228</v>
      </c>
      <c r="C52" s="25">
        <v>5.85</v>
      </c>
      <c r="D52" s="25">
        <v>273.07</v>
      </c>
      <c r="E52" s="25">
        <v>211.06</v>
      </c>
      <c r="F52" s="25">
        <f t="shared" si="13"/>
        <v>72.222222222222229</v>
      </c>
      <c r="G52" s="25">
        <v>0</v>
      </c>
      <c r="H52" s="25">
        <f t="shared" si="14"/>
        <v>193.11111111111111</v>
      </c>
      <c r="I52" s="25">
        <v>0</v>
      </c>
      <c r="J52" s="29">
        <f t="shared" si="23"/>
        <v>1</v>
      </c>
      <c r="K52" s="29">
        <f t="shared" si="24"/>
        <v>1</v>
      </c>
      <c r="L52" s="29">
        <f t="shared" si="25"/>
        <v>1</v>
      </c>
      <c r="M52" s="29">
        <f t="shared" ca="1" si="15"/>
        <v>1</v>
      </c>
      <c r="N52" s="9"/>
      <c r="O52" s="9"/>
      <c r="P52" s="7"/>
      <c r="Q52" s="7"/>
      <c r="T52" s="20">
        <v>0</v>
      </c>
      <c r="U52" s="31">
        <f t="shared" si="16"/>
        <v>-228</v>
      </c>
      <c r="V52" s="27">
        <f t="shared" si="17"/>
        <v>-228</v>
      </c>
      <c r="W52" s="27"/>
      <c r="X52" s="27">
        <f t="shared" si="18"/>
        <v>250.62778010910617</v>
      </c>
      <c r="Y52" s="27">
        <f t="shared" si="19"/>
        <v>22.627780109106169</v>
      </c>
      <c r="Z52" s="27">
        <f t="shared" si="20"/>
        <v>23</v>
      </c>
      <c r="AA52" s="17">
        <f t="shared" si="21"/>
        <v>23</v>
      </c>
      <c r="AB52" s="24">
        <f t="shared" si="22"/>
        <v>251</v>
      </c>
    </row>
    <row r="53" spans="1:28" ht="15" customHeight="1" x14ac:dyDescent="0.25">
      <c r="A53" s="28">
        <v>1434</v>
      </c>
      <c r="B53" s="28">
        <v>561</v>
      </c>
      <c r="C53" s="25">
        <v>6.37</v>
      </c>
      <c r="D53" s="25">
        <v>273.16000000000003</v>
      </c>
      <c r="E53" s="25">
        <v>211.69</v>
      </c>
      <c r="F53" s="25">
        <f t="shared" si="13"/>
        <v>66.5</v>
      </c>
      <c r="G53" s="25">
        <v>0</v>
      </c>
      <c r="H53" s="25">
        <f t="shared" si="14"/>
        <v>175.625</v>
      </c>
      <c r="I53" s="25">
        <v>0</v>
      </c>
      <c r="J53" s="29">
        <f t="shared" si="23"/>
        <v>0</v>
      </c>
      <c r="K53" s="29">
        <f t="shared" si="24"/>
        <v>1</v>
      </c>
      <c r="L53" s="29">
        <f t="shared" si="25"/>
        <v>1</v>
      </c>
      <c r="M53" s="29">
        <f t="shared" ca="1" si="15"/>
        <v>0</v>
      </c>
      <c r="N53" s="9"/>
      <c r="O53" s="9"/>
      <c r="P53" s="7"/>
      <c r="Q53" s="7"/>
      <c r="T53" s="20">
        <v>0</v>
      </c>
      <c r="U53" s="31">
        <f t="shared" si="16"/>
        <v>-561</v>
      </c>
      <c r="V53" s="27">
        <f t="shared" si="17"/>
        <v>-561</v>
      </c>
      <c r="W53" s="27"/>
      <c r="X53" s="27">
        <f t="shared" si="18"/>
        <v>616.67624842635337</v>
      </c>
      <c r="Y53" s="27">
        <f t="shared" si="19"/>
        <v>55.676248426353368</v>
      </c>
      <c r="Z53" s="27">
        <f t="shared" si="20"/>
        <v>56</v>
      </c>
      <c r="AA53" s="17">
        <f t="shared" si="21"/>
        <v>56</v>
      </c>
      <c r="AB53" s="24">
        <f t="shared" si="22"/>
        <v>617</v>
      </c>
    </row>
    <row r="54" spans="1:28" ht="15" customHeight="1" x14ac:dyDescent="0.25">
      <c r="A54" s="28">
        <v>1551</v>
      </c>
      <c r="B54" s="28">
        <v>1551</v>
      </c>
      <c r="C54" s="25">
        <v>6.9</v>
      </c>
      <c r="D54" s="25">
        <v>273.16000000000003</v>
      </c>
      <c r="E54" s="25">
        <v>212.43</v>
      </c>
      <c r="F54" s="25">
        <f t="shared" si="13"/>
        <v>59.285714285714285</v>
      </c>
      <c r="G54" s="25">
        <v>0</v>
      </c>
      <c r="H54" s="25">
        <f t="shared" si="14"/>
        <v>59.285714285714285</v>
      </c>
      <c r="I54" s="25">
        <v>0</v>
      </c>
      <c r="J54" s="29">
        <f t="shared" si="23"/>
        <v>0</v>
      </c>
      <c r="K54" s="29">
        <f t="shared" si="24"/>
        <v>1</v>
      </c>
      <c r="L54" s="29">
        <f t="shared" si="25"/>
        <v>1</v>
      </c>
      <c r="M54" s="29">
        <f t="shared" ca="1" si="15"/>
        <v>0</v>
      </c>
      <c r="N54" s="9"/>
      <c r="O54" s="9"/>
      <c r="P54" s="7"/>
      <c r="Q54" s="7"/>
      <c r="T54" s="20">
        <v>0</v>
      </c>
      <c r="U54" s="31">
        <f t="shared" si="16"/>
        <v>-1551</v>
      </c>
      <c r="V54" s="27">
        <f t="shared" si="17"/>
        <v>-1551</v>
      </c>
      <c r="W54" s="27"/>
      <c r="X54" s="27">
        <f t="shared" si="18"/>
        <v>1704.9284515316829</v>
      </c>
      <c r="Y54" s="27">
        <f t="shared" si="19"/>
        <v>153.92845153168287</v>
      </c>
      <c r="Z54" s="27">
        <f t="shared" si="20"/>
        <v>154</v>
      </c>
      <c r="AA54" s="17">
        <f t="shared" si="21"/>
        <v>154</v>
      </c>
      <c r="AB54" s="24">
        <f t="shared" si="22"/>
        <v>1705</v>
      </c>
    </row>
    <row r="55" spans="1:28" ht="15" customHeight="1" x14ac:dyDescent="0.25">
      <c r="A55" s="28">
        <v>1670</v>
      </c>
      <c r="B55" s="28">
        <v>1670</v>
      </c>
      <c r="C55" s="25">
        <v>7.42</v>
      </c>
      <c r="D55" s="25">
        <v>273.16000000000003</v>
      </c>
      <c r="E55" s="25">
        <v>212.46</v>
      </c>
      <c r="F55" s="25">
        <f t="shared" si="13"/>
        <v>49.333333333333336</v>
      </c>
      <c r="G55" s="25">
        <v>0</v>
      </c>
      <c r="H55" s="25">
        <f t="shared" si="14"/>
        <v>49.333333333333336</v>
      </c>
      <c r="I55" s="25">
        <v>0</v>
      </c>
      <c r="J55" s="29">
        <f t="shared" si="23"/>
        <v>0</v>
      </c>
      <c r="K55" s="29">
        <f t="shared" si="24"/>
        <v>1</v>
      </c>
      <c r="L55" s="29">
        <f t="shared" si="25"/>
        <v>1</v>
      </c>
      <c r="M55" s="29">
        <f t="shared" ca="1" si="15"/>
        <v>0</v>
      </c>
      <c r="N55" s="9"/>
      <c r="O55" s="9"/>
      <c r="P55" s="7"/>
      <c r="Q55" s="7"/>
      <c r="T55" s="20">
        <v>0</v>
      </c>
      <c r="U55" s="31">
        <f t="shared" si="16"/>
        <v>-1670</v>
      </c>
      <c r="V55" s="27">
        <f t="shared" si="17"/>
        <v>-1670</v>
      </c>
      <c r="W55" s="27"/>
      <c r="X55" s="27">
        <f t="shared" si="18"/>
        <v>1835.7385648342424</v>
      </c>
      <c r="Y55" s="27">
        <f t="shared" si="19"/>
        <v>165.73856483424242</v>
      </c>
      <c r="Z55" s="27">
        <f t="shared" si="20"/>
        <v>166</v>
      </c>
      <c r="AA55" s="17">
        <f t="shared" si="21"/>
        <v>166</v>
      </c>
      <c r="AB55" s="24">
        <f t="shared" si="22"/>
        <v>1836</v>
      </c>
    </row>
    <row r="56" spans="1:28" ht="15" customHeight="1" x14ac:dyDescent="0.25">
      <c r="A56" s="28">
        <v>1734</v>
      </c>
      <c r="B56" s="28">
        <v>1734</v>
      </c>
      <c r="C56" s="25">
        <v>7.71</v>
      </c>
      <c r="D56" s="25">
        <v>273.16000000000003</v>
      </c>
      <c r="E56" s="25">
        <v>212.48</v>
      </c>
      <c r="F56" s="25">
        <f t="shared" si="13"/>
        <v>46.4</v>
      </c>
      <c r="G56" s="25">
        <v>0</v>
      </c>
      <c r="H56" s="25">
        <f t="shared" si="14"/>
        <v>46.4</v>
      </c>
      <c r="I56" s="25">
        <v>0</v>
      </c>
      <c r="J56" s="29">
        <f t="shared" si="23"/>
        <v>0</v>
      </c>
      <c r="K56" s="29">
        <f t="shared" si="24"/>
        <v>1</v>
      </c>
      <c r="L56" s="29">
        <f t="shared" si="25"/>
        <v>1</v>
      </c>
      <c r="M56" s="29">
        <f t="shared" ca="1" si="15"/>
        <v>0</v>
      </c>
      <c r="N56" s="9"/>
      <c r="O56" s="9"/>
      <c r="P56" s="7"/>
      <c r="Q56" s="7"/>
      <c r="T56" s="20">
        <v>0</v>
      </c>
      <c r="U56" s="31">
        <f t="shared" si="16"/>
        <v>-1734</v>
      </c>
      <c r="V56" s="27">
        <f t="shared" si="17"/>
        <v>-1734</v>
      </c>
      <c r="W56" s="27"/>
      <c r="X56" s="27">
        <f t="shared" si="18"/>
        <v>1906.0902224087283</v>
      </c>
      <c r="Y56" s="27">
        <f t="shared" si="19"/>
        <v>172.09022240872832</v>
      </c>
      <c r="Z56" s="27">
        <f t="shared" si="20"/>
        <v>172</v>
      </c>
      <c r="AA56" s="17">
        <f t="shared" si="21"/>
        <v>172</v>
      </c>
      <c r="AB56" s="24">
        <f t="shared" si="22"/>
        <v>1906</v>
      </c>
    </row>
    <row r="57" spans="1:28" ht="15" customHeight="1" x14ac:dyDescent="0.25">
      <c r="A57" s="28">
        <v>1800</v>
      </c>
      <c r="B57" s="28">
        <v>1800</v>
      </c>
      <c r="C57" s="25">
        <v>8</v>
      </c>
      <c r="D57" s="25">
        <v>273.16000000000003</v>
      </c>
      <c r="E57" s="25">
        <v>212.5</v>
      </c>
      <c r="F57" s="25">
        <f t="shared" si="13"/>
        <v>41.5</v>
      </c>
      <c r="G57" s="25">
        <v>0</v>
      </c>
      <c r="H57" s="25">
        <f t="shared" si="14"/>
        <v>41.5</v>
      </c>
      <c r="I57" s="25">
        <v>0</v>
      </c>
      <c r="J57" s="29">
        <f t="shared" si="23"/>
        <v>0</v>
      </c>
      <c r="K57" s="29">
        <f t="shared" si="24"/>
        <v>1</v>
      </c>
      <c r="L57" s="29">
        <f t="shared" si="25"/>
        <v>1</v>
      </c>
      <c r="M57" s="29">
        <f t="shared" ca="1" si="15"/>
        <v>1</v>
      </c>
      <c r="N57" s="9"/>
      <c r="O57" s="9"/>
      <c r="P57" s="7"/>
      <c r="Q57" s="7"/>
      <c r="T57" s="20">
        <v>0</v>
      </c>
      <c r="U57" s="31">
        <f t="shared" si="16"/>
        <v>-1800</v>
      </c>
      <c r="V57" s="27">
        <f t="shared" si="17"/>
        <v>-1800</v>
      </c>
      <c r="W57" s="27"/>
      <c r="X57" s="27">
        <f t="shared" si="18"/>
        <v>1978.6403692824169</v>
      </c>
      <c r="Y57" s="27">
        <f t="shared" si="19"/>
        <v>178.64036928241694</v>
      </c>
      <c r="Z57" s="27">
        <f t="shared" si="20"/>
        <v>179</v>
      </c>
      <c r="AA57" s="17">
        <f t="shared" si="21"/>
        <v>179</v>
      </c>
      <c r="AB57" s="24">
        <f t="shared" si="22"/>
        <v>1979</v>
      </c>
    </row>
    <row r="58" spans="1:28" ht="15" customHeight="1" x14ac:dyDescent="0.25">
      <c r="A58" s="28">
        <v>1864</v>
      </c>
      <c r="B58" s="28">
        <v>1864</v>
      </c>
      <c r="C58" s="25">
        <v>8.2899999999999991</v>
      </c>
      <c r="D58" s="25">
        <v>273.16000000000003</v>
      </c>
      <c r="E58" s="25">
        <v>212.51</v>
      </c>
      <c r="F58" s="25">
        <f t="shared" si="13"/>
        <v>34</v>
      </c>
      <c r="G58" s="25">
        <v>0</v>
      </c>
      <c r="H58" s="25">
        <f t="shared" si="14"/>
        <v>34</v>
      </c>
      <c r="I58" s="25">
        <v>0</v>
      </c>
      <c r="J58" s="29">
        <f t="shared" si="23"/>
        <v>0</v>
      </c>
      <c r="K58" s="29">
        <f t="shared" si="24"/>
        <v>1</v>
      </c>
      <c r="L58" s="29">
        <f t="shared" si="25"/>
        <v>1</v>
      </c>
      <c r="M58" s="29">
        <f t="shared" ca="1" si="15"/>
        <v>1</v>
      </c>
      <c r="N58" s="9"/>
      <c r="O58" s="9"/>
      <c r="P58" s="7"/>
      <c r="Q58" s="7"/>
      <c r="T58" s="20">
        <v>0</v>
      </c>
      <c r="U58" s="31">
        <f t="shared" si="16"/>
        <v>-1864</v>
      </c>
      <c r="V58" s="27">
        <f t="shared" si="17"/>
        <v>-1864</v>
      </c>
      <c r="W58" s="27"/>
      <c r="X58" s="27">
        <f t="shared" si="18"/>
        <v>2048.9920268569031</v>
      </c>
      <c r="Y58" s="27">
        <f t="shared" si="19"/>
        <v>184.99202685690307</v>
      </c>
      <c r="Z58" s="27">
        <f t="shared" si="20"/>
        <v>185</v>
      </c>
      <c r="AA58" s="17">
        <f t="shared" si="21"/>
        <v>185</v>
      </c>
      <c r="AB58" s="24">
        <f t="shared" si="22"/>
        <v>2049</v>
      </c>
    </row>
    <row r="59" spans="1:28" ht="15" customHeight="1" x14ac:dyDescent="0.25">
      <c r="A59" s="28">
        <v>1899</v>
      </c>
      <c r="B59" s="28">
        <v>1899</v>
      </c>
      <c r="C59" s="25">
        <v>8.44</v>
      </c>
      <c r="D59" s="25">
        <v>273.16000000000003</v>
      </c>
      <c r="E59" s="25">
        <v>212.52</v>
      </c>
      <c r="F59" s="25">
        <f t="shared" si="13"/>
        <v>33.5</v>
      </c>
      <c r="G59" s="25">
        <v>0</v>
      </c>
      <c r="H59" s="25">
        <f t="shared" si="14"/>
        <v>33.5</v>
      </c>
      <c r="I59" s="25">
        <v>0</v>
      </c>
      <c r="J59" s="29">
        <f t="shared" si="23"/>
        <v>1</v>
      </c>
      <c r="K59" s="29">
        <f t="shared" si="24"/>
        <v>1</v>
      </c>
      <c r="L59" s="29">
        <f t="shared" si="25"/>
        <v>1</v>
      </c>
      <c r="M59" s="29">
        <f t="shared" ca="1" si="15"/>
        <v>0</v>
      </c>
      <c r="N59" s="9"/>
      <c r="O59" s="9"/>
      <c r="P59" s="7"/>
      <c r="Q59" s="7"/>
      <c r="T59" s="20">
        <v>0</v>
      </c>
      <c r="U59" s="31">
        <f t="shared" si="16"/>
        <v>-1899</v>
      </c>
      <c r="V59" s="27">
        <f t="shared" si="17"/>
        <v>-1899</v>
      </c>
      <c r="W59" s="27"/>
      <c r="X59" s="27">
        <f t="shared" si="18"/>
        <v>2087.46558959295</v>
      </c>
      <c r="Y59" s="27">
        <f t="shared" si="19"/>
        <v>188.46558959294998</v>
      </c>
      <c r="Z59" s="27">
        <f t="shared" si="20"/>
        <v>188</v>
      </c>
      <c r="AA59" s="17">
        <f t="shared" si="21"/>
        <v>188</v>
      </c>
      <c r="AB59" s="24">
        <f t="shared" si="22"/>
        <v>2087</v>
      </c>
    </row>
    <row r="60" spans="1:28" ht="15" customHeight="1" x14ac:dyDescent="0.25">
      <c r="A60" s="28">
        <v>1932</v>
      </c>
      <c r="B60" s="28">
        <v>1932</v>
      </c>
      <c r="C60" s="25">
        <v>8.59</v>
      </c>
      <c r="D60" s="25">
        <v>273.16000000000003</v>
      </c>
      <c r="E60" s="25">
        <v>212.52</v>
      </c>
      <c r="F60" s="25">
        <f t="shared" si="13"/>
        <v>34</v>
      </c>
      <c r="G60" s="25">
        <v>0</v>
      </c>
      <c r="H60" s="25">
        <f t="shared" si="14"/>
        <v>34</v>
      </c>
      <c r="I60" s="25">
        <v>0</v>
      </c>
      <c r="J60" s="29">
        <f t="shared" si="23"/>
        <v>1</v>
      </c>
      <c r="K60" s="29">
        <f t="shared" si="24"/>
        <v>1</v>
      </c>
      <c r="L60" s="29">
        <f t="shared" si="25"/>
        <v>1</v>
      </c>
      <c r="M60" s="29">
        <f t="shared" ca="1" si="15"/>
        <v>0</v>
      </c>
      <c r="N60" s="9"/>
      <c r="O60" s="9"/>
      <c r="P60" s="7"/>
      <c r="Q60" s="7"/>
      <c r="T60" s="20">
        <v>0</v>
      </c>
      <c r="U60" s="31">
        <f t="shared" si="16"/>
        <v>-1932</v>
      </c>
      <c r="V60" s="27">
        <f t="shared" si="17"/>
        <v>-1932</v>
      </c>
      <c r="W60" s="27"/>
      <c r="X60" s="27">
        <f t="shared" si="18"/>
        <v>2123.7406630297942</v>
      </c>
      <c r="Y60" s="27">
        <f t="shared" si="19"/>
        <v>191.74066302979418</v>
      </c>
      <c r="Z60" s="27">
        <f t="shared" si="20"/>
        <v>192</v>
      </c>
      <c r="AA60" s="17">
        <f t="shared" si="21"/>
        <v>192</v>
      </c>
      <c r="AB60" s="24">
        <f t="shared" si="22"/>
        <v>2124</v>
      </c>
    </row>
    <row r="61" spans="1:28" ht="15" customHeight="1" x14ac:dyDescent="0.25">
      <c r="A61" s="38">
        <v>1966</v>
      </c>
      <c r="B61" s="28">
        <v>1966</v>
      </c>
      <c r="C61" s="25">
        <v>8.74</v>
      </c>
      <c r="D61" s="25">
        <v>273.16000000000003</v>
      </c>
      <c r="E61" s="25">
        <v>212.53</v>
      </c>
      <c r="F61" s="39">
        <v>0</v>
      </c>
      <c r="G61" s="39">
        <v>0</v>
      </c>
      <c r="H61" s="39">
        <v>0</v>
      </c>
      <c r="I61" s="39">
        <v>0</v>
      </c>
      <c r="J61" s="29">
        <f t="shared" si="23"/>
        <v>1</v>
      </c>
      <c r="K61" s="29">
        <f t="shared" si="24"/>
        <v>1</v>
      </c>
      <c r="L61" s="29">
        <f t="shared" si="25"/>
        <v>1</v>
      </c>
      <c r="M61" s="29">
        <f t="shared" ca="1" si="15"/>
        <v>1</v>
      </c>
      <c r="N61" s="9"/>
      <c r="O61" s="9"/>
      <c r="P61" s="7"/>
      <c r="Q61" s="7"/>
      <c r="T61" s="20">
        <v>0</v>
      </c>
      <c r="U61" s="31">
        <f t="shared" si="16"/>
        <v>-1966</v>
      </c>
      <c r="V61" s="27">
        <f t="shared" si="17"/>
        <v>-1966</v>
      </c>
      <c r="W61" s="27"/>
      <c r="X61" s="27">
        <f t="shared" si="18"/>
        <v>2161.11498111624</v>
      </c>
      <c r="Y61" s="27">
        <f t="shared" si="19"/>
        <v>195.11498111623996</v>
      </c>
      <c r="Z61" s="27">
        <f t="shared" si="20"/>
        <v>195</v>
      </c>
      <c r="AA61" s="17">
        <f t="shared" si="21"/>
        <v>195</v>
      </c>
      <c r="AB61" s="24">
        <f t="shared" si="22"/>
        <v>2161</v>
      </c>
    </row>
    <row r="62" spans="1:28" ht="15" customHeight="1" x14ac:dyDescent="0.25">
      <c r="A62" s="28">
        <v>1956</v>
      </c>
      <c r="B62" s="28">
        <v>1956</v>
      </c>
      <c r="C62" s="25">
        <v>8.69</v>
      </c>
      <c r="D62" s="25">
        <v>273.16000000000003</v>
      </c>
      <c r="E62" s="25">
        <v>212.53</v>
      </c>
      <c r="F62" s="25">
        <v>0</v>
      </c>
      <c r="G62" s="25">
        <f t="shared" ref="G62:G93" si="26">($A$61-A62)/(ROW(A62)-ROW($A$61))</f>
        <v>10</v>
      </c>
      <c r="H62" s="25">
        <v>0</v>
      </c>
      <c r="I62" s="25">
        <f t="shared" ref="I62:I93" si="27">($A$61-B62)/(ROW(B62)-ROW($A$61))</f>
        <v>10</v>
      </c>
      <c r="J62" s="29">
        <f t="shared" si="23"/>
        <v>1</v>
      </c>
      <c r="K62" s="29">
        <f t="shared" si="24"/>
        <v>1</v>
      </c>
      <c r="L62" s="29">
        <f t="shared" si="25"/>
        <v>1</v>
      </c>
      <c r="M62" s="29">
        <f t="shared" ca="1" si="15"/>
        <v>0</v>
      </c>
      <c r="N62" s="9"/>
      <c r="O62" s="9"/>
      <c r="P62" s="7"/>
      <c r="Q62" s="7"/>
      <c r="T62" s="20">
        <v>0</v>
      </c>
      <c r="U62" s="31">
        <f t="shared" si="16"/>
        <v>-1956</v>
      </c>
      <c r="V62" s="27">
        <f t="shared" si="17"/>
        <v>-1956</v>
      </c>
      <c r="W62" s="27"/>
      <c r="X62" s="27">
        <f t="shared" si="18"/>
        <v>2150.1225346202264</v>
      </c>
      <c r="Y62" s="27">
        <f t="shared" si="19"/>
        <v>194.12253462022636</v>
      </c>
      <c r="Z62" s="27">
        <f t="shared" si="20"/>
        <v>194</v>
      </c>
      <c r="AA62" s="17">
        <f t="shared" si="21"/>
        <v>194</v>
      </c>
      <c r="AB62" s="24">
        <f t="shared" si="22"/>
        <v>2150</v>
      </c>
    </row>
    <row r="63" spans="1:28" ht="15" customHeight="1" x14ac:dyDescent="0.25">
      <c r="A63" s="28">
        <v>1944</v>
      </c>
      <c r="B63" s="28">
        <v>1944</v>
      </c>
      <c r="C63" s="25">
        <v>8.64</v>
      </c>
      <c r="D63" s="25">
        <v>273.16000000000003</v>
      </c>
      <c r="E63" s="25">
        <v>212.53</v>
      </c>
      <c r="F63" s="25">
        <v>0</v>
      </c>
      <c r="G63" s="25">
        <f t="shared" si="26"/>
        <v>11</v>
      </c>
      <c r="H63" s="25">
        <v>0</v>
      </c>
      <c r="I63" s="25">
        <f t="shared" si="27"/>
        <v>11</v>
      </c>
      <c r="J63" s="29">
        <f t="shared" si="23"/>
        <v>1</v>
      </c>
      <c r="K63" s="29">
        <f t="shared" si="24"/>
        <v>1</v>
      </c>
      <c r="L63" s="29">
        <f t="shared" si="25"/>
        <v>1</v>
      </c>
      <c r="M63" s="29">
        <f t="shared" ca="1" si="15"/>
        <v>1</v>
      </c>
      <c r="N63" s="9"/>
      <c r="O63" s="9"/>
      <c r="P63" s="7"/>
      <c r="Q63" s="7"/>
      <c r="T63" s="20">
        <v>0</v>
      </c>
      <c r="U63" s="31">
        <f t="shared" si="16"/>
        <v>-1944</v>
      </c>
      <c r="V63" s="27">
        <f t="shared" si="17"/>
        <v>-1944</v>
      </c>
      <c r="W63" s="27"/>
      <c r="X63" s="27">
        <f t="shared" si="18"/>
        <v>2136.9315988250105</v>
      </c>
      <c r="Y63" s="27">
        <f t="shared" si="19"/>
        <v>192.9315988250105</v>
      </c>
      <c r="Z63" s="27">
        <f t="shared" si="20"/>
        <v>193</v>
      </c>
      <c r="AA63" s="17">
        <f t="shared" si="21"/>
        <v>193</v>
      </c>
      <c r="AB63" s="24">
        <f t="shared" si="22"/>
        <v>2137</v>
      </c>
    </row>
    <row r="64" spans="1:28" ht="15" customHeight="1" x14ac:dyDescent="0.25">
      <c r="A64" s="28">
        <v>1934</v>
      </c>
      <c r="B64" s="28">
        <v>1934</v>
      </c>
      <c r="C64" s="25">
        <v>8.59</v>
      </c>
      <c r="D64" s="25">
        <v>273.16000000000003</v>
      </c>
      <c r="E64" s="25">
        <v>212.52</v>
      </c>
      <c r="F64" s="25">
        <v>0</v>
      </c>
      <c r="G64" s="25">
        <f t="shared" si="26"/>
        <v>10.666666666666666</v>
      </c>
      <c r="H64" s="25">
        <v>0</v>
      </c>
      <c r="I64" s="25">
        <f t="shared" si="27"/>
        <v>10.666666666666666</v>
      </c>
      <c r="J64" s="29">
        <f t="shared" si="23"/>
        <v>1</v>
      </c>
      <c r="K64" s="29">
        <f t="shared" si="24"/>
        <v>1</v>
      </c>
      <c r="L64" s="29">
        <f t="shared" si="25"/>
        <v>1</v>
      </c>
      <c r="M64" s="29">
        <f t="shared" ca="1" si="15"/>
        <v>0</v>
      </c>
      <c r="N64" s="9"/>
      <c r="O64" s="9"/>
      <c r="P64" s="7"/>
      <c r="Q64" s="7"/>
      <c r="T64" s="20">
        <v>0</v>
      </c>
      <c r="U64" s="31">
        <f t="shared" si="16"/>
        <v>-1934</v>
      </c>
      <c r="V64" s="27">
        <f t="shared" si="17"/>
        <v>-1934</v>
      </c>
      <c r="W64" s="27"/>
      <c r="X64" s="27">
        <f t="shared" si="18"/>
        <v>2125.9391523289969</v>
      </c>
      <c r="Y64" s="27">
        <f t="shared" si="19"/>
        <v>191.9391523289969</v>
      </c>
      <c r="Z64" s="27">
        <f t="shared" si="20"/>
        <v>192</v>
      </c>
      <c r="AA64" s="17">
        <f t="shared" si="21"/>
        <v>192</v>
      </c>
      <c r="AB64" s="24">
        <f t="shared" si="22"/>
        <v>2126</v>
      </c>
    </row>
    <row r="65" spans="1:28" ht="15" customHeight="1" x14ac:dyDescent="0.25">
      <c r="A65" s="28">
        <v>1726</v>
      </c>
      <c r="B65" s="28">
        <v>1726</v>
      </c>
      <c r="C65" s="25">
        <v>7.67</v>
      </c>
      <c r="D65" s="25">
        <v>273.16000000000003</v>
      </c>
      <c r="E65" s="25">
        <v>212.48</v>
      </c>
      <c r="F65" s="25">
        <v>0</v>
      </c>
      <c r="G65" s="25">
        <f t="shared" si="26"/>
        <v>60</v>
      </c>
      <c r="H65" s="25">
        <v>0</v>
      </c>
      <c r="I65" s="25">
        <f t="shared" si="27"/>
        <v>60</v>
      </c>
      <c r="J65" s="29">
        <f t="shared" si="23"/>
        <v>0</v>
      </c>
      <c r="K65" s="29">
        <f t="shared" si="24"/>
        <v>-1</v>
      </c>
      <c r="L65" s="29">
        <f t="shared" si="25"/>
        <v>0</v>
      </c>
      <c r="M65" s="29">
        <f t="shared" ca="1" si="15"/>
        <v>0</v>
      </c>
      <c r="N65" s="9"/>
      <c r="O65" s="9"/>
      <c r="P65" s="7"/>
      <c r="Q65" s="7"/>
      <c r="T65" s="20">
        <v>0</v>
      </c>
      <c r="U65" s="31">
        <f t="shared" si="16"/>
        <v>-1726</v>
      </c>
      <c r="V65" s="27">
        <f t="shared" si="17"/>
        <v>-1726</v>
      </c>
      <c r="W65" s="27"/>
      <c r="X65" s="27">
        <f t="shared" si="18"/>
        <v>1897.2962652119179</v>
      </c>
      <c r="Y65" s="27">
        <f t="shared" si="19"/>
        <v>171.2962652119179</v>
      </c>
      <c r="Z65" s="27">
        <f t="shared" si="20"/>
        <v>171</v>
      </c>
      <c r="AA65" s="17">
        <f t="shared" si="21"/>
        <v>171</v>
      </c>
      <c r="AB65" s="24">
        <f t="shared" si="22"/>
        <v>1897</v>
      </c>
    </row>
    <row r="66" spans="1:28" ht="15" customHeight="1" x14ac:dyDescent="0.25">
      <c r="A66" s="28">
        <v>1520</v>
      </c>
      <c r="B66" s="28">
        <v>1520</v>
      </c>
      <c r="C66" s="25">
        <v>6.75</v>
      </c>
      <c r="D66" s="25">
        <v>273.16000000000003</v>
      </c>
      <c r="E66" s="25">
        <v>212.42</v>
      </c>
      <c r="F66" s="25">
        <v>0</v>
      </c>
      <c r="G66" s="25">
        <f t="shared" si="26"/>
        <v>89.2</v>
      </c>
      <c r="H66" s="25">
        <v>0</v>
      </c>
      <c r="I66" s="25">
        <f t="shared" si="27"/>
        <v>89.2</v>
      </c>
      <c r="J66" s="29">
        <f t="shared" si="23"/>
        <v>0</v>
      </c>
      <c r="K66" s="29">
        <f t="shared" si="24"/>
        <v>-1</v>
      </c>
      <c r="L66" s="29">
        <f t="shared" si="25"/>
        <v>0</v>
      </c>
      <c r="M66" s="29">
        <f t="shared" ref="M66:M97" ca="1" si="28">IF(RAND()&lt;0.5,0,1)</f>
        <v>0</v>
      </c>
      <c r="N66" s="9"/>
      <c r="O66" s="9"/>
      <c r="P66" s="7"/>
      <c r="Q66" s="7"/>
      <c r="T66" s="20">
        <v>0</v>
      </c>
      <c r="U66" s="31">
        <f t="shared" ref="U66:U97" si="29">T66-B66</f>
        <v>-1520</v>
      </c>
      <c r="V66" s="27">
        <f t="shared" ref="V66:V97" si="30">ROUND(U66,0)</f>
        <v>-1520</v>
      </c>
      <c r="W66" s="27"/>
      <c r="X66" s="27">
        <f t="shared" ref="X66:X97" si="31">B66/$W$2*$W$3</f>
        <v>1670.8518673940412</v>
      </c>
      <c r="Y66" s="27">
        <f t="shared" ref="Y66:Y97" si="32">X66-B66</f>
        <v>150.85186739404116</v>
      </c>
      <c r="Z66" s="27">
        <f t="shared" ref="Z66:Z97" si="33">ROUND(Y66,0)</f>
        <v>151</v>
      </c>
      <c r="AA66" s="17">
        <f t="shared" ref="AA66:AA97" si="34">IF(V66&gt;=0,V66,Z66)</f>
        <v>151</v>
      </c>
      <c r="AB66" s="24">
        <f t="shared" ref="AB66:AB97" si="35">B66+AA66</f>
        <v>1671</v>
      </c>
    </row>
    <row r="67" spans="1:28" ht="15" customHeight="1" x14ac:dyDescent="0.25">
      <c r="A67" s="28">
        <v>1312</v>
      </c>
      <c r="B67" s="28">
        <v>1312</v>
      </c>
      <c r="C67" s="25">
        <v>5.83</v>
      </c>
      <c r="D67" s="25">
        <v>273.16000000000003</v>
      </c>
      <c r="E67" s="25">
        <v>212.36</v>
      </c>
      <c r="F67" s="25">
        <v>0</v>
      </c>
      <c r="G67" s="25">
        <f t="shared" si="26"/>
        <v>109</v>
      </c>
      <c r="H67" s="25">
        <v>0</v>
      </c>
      <c r="I67" s="25">
        <f t="shared" si="27"/>
        <v>109</v>
      </c>
      <c r="J67" s="29">
        <f t="shared" ref="J67:J98" si="36">IF(ABS(B67-B66)&lt;=50,1,0)</f>
        <v>0</v>
      </c>
      <c r="K67" s="29">
        <f t="shared" ref="K67:K98" si="37">IF(ABS((B67-B66))&lt;=50,1,IF((B67-B66)*(1)&gt;=0,1,-1))</f>
        <v>-1</v>
      </c>
      <c r="L67" s="29">
        <f t="shared" si="25"/>
        <v>0</v>
      </c>
      <c r="M67" s="29">
        <f t="shared" ca="1" si="28"/>
        <v>0</v>
      </c>
      <c r="N67" s="9"/>
      <c r="O67" s="9"/>
      <c r="P67" s="7"/>
      <c r="Q67" s="7"/>
      <c r="T67" s="20">
        <v>0</v>
      </c>
      <c r="U67" s="31">
        <f t="shared" si="29"/>
        <v>-1312</v>
      </c>
      <c r="V67" s="27">
        <f t="shared" si="30"/>
        <v>-1312</v>
      </c>
      <c r="W67" s="27"/>
      <c r="X67" s="27">
        <f t="shared" si="31"/>
        <v>1442.2089802769617</v>
      </c>
      <c r="Y67" s="27">
        <f t="shared" si="32"/>
        <v>130.20898027696171</v>
      </c>
      <c r="Z67" s="27">
        <f t="shared" si="33"/>
        <v>130</v>
      </c>
      <c r="AA67" s="17">
        <f t="shared" si="34"/>
        <v>130</v>
      </c>
      <c r="AB67" s="24">
        <f t="shared" si="35"/>
        <v>1442</v>
      </c>
    </row>
    <row r="68" spans="1:28" ht="15" customHeight="1" x14ac:dyDescent="0.25">
      <c r="A68" s="28">
        <v>1440</v>
      </c>
      <c r="B68" s="28">
        <v>1440</v>
      </c>
      <c r="C68" s="25">
        <v>6.4</v>
      </c>
      <c r="D68" s="25">
        <v>273.16000000000003</v>
      </c>
      <c r="E68" s="25">
        <v>212.39</v>
      </c>
      <c r="F68" s="25">
        <v>0</v>
      </c>
      <c r="G68" s="25">
        <f t="shared" si="26"/>
        <v>75.142857142857139</v>
      </c>
      <c r="H68" s="25">
        <v>0</v>
      </c>
      <c r="I68" s="25">
        <f t="shared" si="27"/>
        <v>75.142857142857139</v>
      </c>
      <c r="J68" s="29">
        <f t="shared" si="36"/>
        <v>0</v>
      </c>
      <c r="K68" s="29">
        <f t="shared" si="37"/>
        <v>1</v>
      </c>
      <c r="L68" s="29">
        <f t="shared" si="25"/>
        <v>0</v>
      </c>
      <c r="M68" s="29">
        <f t="shared" ca="1" si="28"/>
        <v>1</v>
      </c>
      <c r="N68" s="9"/>
      <c r="O68" s="9"/>
      <c r="P68" s="7"/>
      <c r="Q68" s="7"/>
      <c r="T68" s="20">
        <v>0</v>
      </c>
      <c r="U68" s="31">
        <f t="shared" si="29"/>
        <v>-1440</v>
      </c>
      <c r="V68" s="27">
        <f t="shared" si="30"/>
        <v>-1440</v>
      </c>
      <c r="W68" s="27"/>
      <c r="X68" s="27">
        <f t="shared" si="31"/>
        <v>1582.9122954259337</v>
      </c>
      <c r="Y68" s="27">
        <f t="shared" si="32"/>
        <v>142.91229542593373</v>
      </c>
      <c r="Z68" s="27">
        <f t="shared" si="33"/>
        <v>143</v>
      </c>
      <c r="AA68" s="17">
        <f t="shared" si="34"/>
        <v>143</v>
      </c>
      <c r="AB68" s="24">
        <f t="shared" si="35"/>
        <v>1583</v>
      </c>
    </row>
    <row r="69" spans="1:28" ht="15" customHeight="1" x14ac:dyDescent="0.25">
      <c r="A69" s="28">
        <v>1566</v>
      </c>
      <c r="B69" s="28">
        <v>1566</v>
      </c>
      <c r="C69" s="25">
        <v>6.96</v>
      </c>
      <c r="D69" s="25">
        <v>273.16000000000003</v>
      </c>
      <c r="E69" s="25">
        <v>212.43</v>
      </c>
      <c r="F69" s="25">
        <v>0</v>
      </c>
      <c r="G69" s="25">
        <f t="shared" si="26"/>
        <v>50</v>
      </c>
      <c r="H69" s="25">
        <v>0</v>
      </c>
      <c r="I69" s="25">
        <f t="shared" si="27"/>
        <v>50</v>
      </c>
      <c r="J69" s="29">
        <f t="shared" si="36"/>
        <v>0</v>
      </c>
      <c r="K69" s="29">
        <f t="shared" si="37"/>
        <v>1</v>
      </c>
      <c r="L69" s="29">
        <f t="shared" si="25"/>
        <v>0</v>
      </c>
      <c r="M69" s="29">
        <f t="shared" ca="1" si="28"/>
        <v>0</v>
      </c>
      <c r="N69" s="9"/>
      <c r="O69" s="9"/>
      <c r="P69" s="7"/>
      <c r="Q69" s="7"/>
      <c r="T69" s="20">
        <v>0</v>
      </c>
      <c r="U69" s="31">
        <f t="shared" si="29"/>
        <v>-1566</v>
      </c>
      <c r="V69" s="27">
        <f t="shared" si="30"/>
        <v>-1566</v>
      </c>
      <c r="W69" s="27"/>
      <c r="X69" s="27">
        <f t="shared" si="31"/>
        <v>1721.417121275703</v>
      </c>
      <c r="Y69" s="27">
        <f t="shared" si="32"/>
        <v>155.41712127570304</v>
      </c>
      <c r="Z69" s="27">
        <f t="shared" si="33"/>
        <v>155</v>
      </c>
      <c r="AA69" s="17">
        <f t="shared" si="34"/>
        <v>155</v>
      </c>
      <c r="AB69" s="24">
        <f t="shared" si="35"/>
        <v>1721</v>
      </c>
    </row>
    <row r="70" spans="1:28" ht="15" customHeight="1" x14ac:dyDescent="0.25">
      <c r="A70" s="28">
        <v>1694</v>
      </c>
      <c r="B70" s="28">
        <v>1694</v>
      </c>
      <c r="C70" s="25">
        <v>7.53</v>
      </c>
      <c r="D70" s="25">
        <v>273.16000000000003</v>
      </c>
      <c r="E70" s="25">
        <v>212.47</v>
      </c>
      <c r="F70" s="25">
        <v>0</v>
      </c>
      <c r="G70" s="25">
        <f t="shared" si="26"/>
        <v>30.222222222222221</v>
      </c>
      <c r="H70" s="25">
        <v>0</v>
      </c>
      <c r="I70" s="25">
        <f t="shared" si="27"/>
        <v>30.222222222222221</v>
      </c>
      <c r="J70" s="29">
        <f t="shared" si="36"/>
        <v>0</v>
      </c>
      <c r="K70" s="29">
        <f t="shared" si="37"/>
        <v>1</v>
      </c>
      <c r="L70" s="29">
        <f t="shared" si="25"/>
        <v>0</v>
      </c>
      <c r="M70" s="29">
        <f t="shared" ca="1" si="28"/>
        <v>0</v>
      </c>
      <c r="N70" s="9"/>
      <c r="O70" s="9"/>
      <c r="P70" s="7"/>
      <c r="Q70" s="7"/>
      <c r="T70" s="20">
        <v>0</v>
      </c>
      <c r="U70" s="31">
        <f t="shared" si="29"/>
        <v>-1694</v>
      </c>
      <c r="V70" s="27">
        <f t="shared" si="30"/>
        <v>-1694</v>
      </c>
      <c r="W70" s="27"/>
      <c r="X70" s="27">
        <f t="shared" si="31"/>
        <v>1862.1204364246746</v>
      </c>
      <c r="Y70" s="27">
        <f t="shared" si="32"/>
        <v>168.12043642467461</v>
      </c>
      <c r="Z70" s="27">
        <f t="shared" si="33"/>
        <v>168</v>
      </c>
      <c r="AA70" s="17">
        <f t="shared" si="34"/>
        <v>168</v>
      </c>
      <c r="AB70" s="24">
        <f t="shared" si="35"/>
        <v>1862</v>
      </c>
    </row>
    <row r="71" spans="1:28" ht="15" customHeight="1" x14ac:dyDescent="0.25">
      <c r="A71" s="28">
        <v>1550</v>
      </c>
      <c r="B71" s="28">
        <v>1550</v>
      </c>
      <c r="C71" s="25">
        <v>6.89</v>
      </c>
      <c r="D71" s="25">
        <v>273.16000000000003</v>
      </c>
      <c r="E71" s="25">
        <v>212.43</v>
      </c>
      <c r="F71" s="25">
        <v>0</v>
      </c>
      <c r="G71" s="25">
        <f t="shared" si="26"/>
        <v>41.6</v>
      </c>
      <c r="H71" s="25">
        <v>0</v>
      </c>
      <c r="I71" s="25">
        <f t="shared" si="27"/>
        <v>41.6</v>
      </c>
      <c r="J71" s="29">
        <f t="shared" si="36"/>
        <v>0</v>
      </c>
      <c r="K71" s="29">
        <f t="shared" si="37"/>
        <v>-1</v>
      </c>
      <c r="L71" s="29">
        <f t="shared" ref="L71:L102" si="38">IF(OR(COUNTIF(K67:K71,1)=5,COUNTIF(K67:K71,-1)=5),1,0)</f>
        <v>0</v>
      </c>
      <c r="M71" s="29">
        <f t="shared" ca="1" si="28"/>
        <v>0</v>
      </c>
      <c r="N71" s="9"/>
      <c r="O71" s="9"/>
      <c r="P71" s="7"/>
      <c r="Q71" s="7"/>
      <c r="T71" s="20">
        <v>0</v>
      </c>
      <c r="U71" s="31">
        <f t="shared" si="29"/>
        <v>-1550</v>
      </c>
      <c r="V71" s="27">
        <f t="shared" si="30"/>
        <v>-1550</v>
      </c>
      <c r="W71" s="27"/>
      <c r="X71" s="27">
        <f t="shared" si="31"/>
        <v>1703.8292068820813</v>
      </c>
      <c r="Y71" s="27">
        <f t="shared" si="32"/>
        <v>153.82920688208128</v>
      </c>
      <c r="Z71" s="27">
        <f t="shared" si="33"/>
        <v>154</v>
      </c>
      <c r="AA71" s="17">
        <f t="shared" si="34"/>
        <v>154</v>
      </c>
      <c r="AB71" s="24">
        <f t="shared" si="35"/>
        <v>1704</v>
      </c>
    </row>
    <row r="72" spans="1:28" ht="15" customHeight="1" x14ac:dyDescent="0.25">
      <c r="A72" s="28">
        <v>1407</v>
      </c>
      <c r="B72" s="28">
        <v>1407</v>
      </c>
      <c r="C72" s="25">
        <v>6.25</v>
      </c>
      <c r="D72" s="25">
        <v>273.16000000000003</v>
      </c>
      <c r="E72" s="25">
        <v>212.38</v>
      </c>
      <c r="F72" s="25">
        <v>0</v>
      </c>
      <c r="G72" s="25">
        <f t="shared" si="26"/>
        <v>50.81818181818182</v>
      </c>
      <c r="H72" s="25">
        <v>0</v>
      </c>
      <c r="I72" s="25">
        <f t="shared" si="27"/>
        <v>50.81818181818182</v>
      </c>
      <c r="J72" s="29">
        <f t="shared" si="36"/>
        <v>0</v>
      </c>
      <c r="K72" s="29">
        <f t="shared" si="37"/>
        <v>-1</v>
      </c>
      <c r="L72" s="29">
        <f t="shared" si="38"/>
        <v>0</v>
      </c>
      <c r="M72" s="29">
        <f t="shared" ca="1" si="28"/>
        <v>0</v>
      </c>
      <c r="N72" s="9"/>
      <c r="O72" s="9"/>
      <c r="P72" s="7"/>
      <c r="Q72" s="7"/>
      <c r="T72" s="20">
        <v>0</v>
      </c>
      <c r="U72" s="31">
        <f t="shared" si="29"/>
        <v>-1407</v>
      </c>
      <c r="V72" s="27">
        <f t="shared" si="30"/>
        <v>-1407</v>
      </c>
      <c r="W72" s="27"/>
      <c r="X72" s="27">
        <f t="shared" si="31"/>
        <v>1546.6372219890893</v>
      </c>
      <c r="Y72" s="27">
        <f t="shared" si="32"/>
        <v>139.63722198908931</v>
      </c>
      <c r="Z72" s="27">
        <f t="shared" si="33"/>
        <v>140</v>
      </c>
      <c r="AA72" s="17">
        <f t="shared" si="34"/>
        <v>140</v>
      </c>
      <c r="AB72" s="24">
        <f t="shared" si="35"/>
        <v>1547</v>
      </c>
    </row>
    <row r="73" spans="1:28" ht="15" customHeight="1" x14ac:dyDescent="0.25">
      <c r="A73" s="28">
        <v>1263</v>
      </c>
      <c r="B73" s="28">
        <v>1263</v>
      </c>
      <c r="C73" s="25">
        <v>5.61</v>
      </c>
      <c r="D73" s="25">
        <v>273.16000000000003</v>
      </c>
      <c r="E73" s="25">
        <v>212.34</v>
      </c>
      <c r="F73" s="25">
        <v>0</v>
      </c>
      <c r="G73" s="25">
        <f t="shared" si="26"/>
        <v>58.583333333333336</v>
      </c>
      <c r="H73" s="25">
        <v>0</v>
      </c>
      <c r="I73" s="25">
        <f t="shared" si="27"/>
        <v>58.583333333333336</v>
      </c>
      <c r="J73" s="29">
        <f t="shared" si="36"/>
        <v>0</v>
      </c>
      <c r="K73" s="29">
        <f t="shared" si="37"/>
        <v>-1</v>
      </c>
      <c r="L73" s="29">
        <f t="shared" si="38"/>
        <v>0</v>
      </c>
      <c r="M73" s="29">
        <f t="shared" ca="1" si="28"/>
        <v>1</v>
      </c>
      <c r="N73" s="9"/>
      <c r="O73" s="9"/>
      <c r="P73" s="7"/>
      <c r="Q73" s="7"/>
      <c r="T73" s="20">
        <v>0</v>
      </c>
      <c r="U73" s="31">
        <f t="shared" si="29"/>
        <v>-1263</v>
      </c>
      <c r="V73" s="27">
        <f t="shared" si="30"/>
        <v>-1263</v>
      </c>
      <c r="W73" s="27"/>
      <c r="X73" s="27">
        <f t="shared" si="31"/>
        <v>1388.345992446496</v>
      </c>
      <c r="Y73" s="27">
        <f t="shared" si="32"/>
        <v>125.34599244649598</v>
      </c>
      <c r="Z73" s="27">
        <f t="shared" si="33"/>
        <v>125</v>
      </c>
      <c r="AA73" s="17">
        <f t="shared" si="34"/>
        <v>125</v>
      </c>
      <c r="AB73" s="24">
        <f t="shared" si="35"/>
        <v>1388</v>
      </c>
    </row>
    <row r="74" spans="1:28" ht="15" customHeight="1" x14ac:dyDescent="0.25">
      <c r="A74" s="28">
        <v>1245</v>
      </c>
      <c r="B74" s="28">
        <v>1245</v>
      </c>
      <c r="C74" s="25">
        <v>5.53</v>
      </c>
      <c r="D74" s="25">
        <v>273.16000000000003</v>
      </c>
      <c r="E74" s="25">
        <v>212.33</v>
      </c>
      <c r="F74" s="25">
        <v>0</v>
      </c>
      <c r="G74" s="25">
        <f t="shared" si="26"/>
        <v>55.46153846153846</v>
      </c>
      <c r="H74" s="25">
        <v>0</v>
      </c>
      <c r="I74" s="25">
        <f t="shared" si="27"/>
        <v>55.46153846153846</v>
      </c>
      <c r="J74" s="29">
        <f t="shared" si="36"/>
        <v>1</v>
      </c>
      <c r="K74" s="29">
        <f t="shared" si="37"/>
        <v>1</v>
      </c>
      <c r="L74" s="29">
        <f t="shared" si="38"/>
        <v>0</v>
      </c>
      <c r="M74" s="29">
        <f t="shared" ca="1" si="28"/>
        <v>1</v>
      </c>
      <c r="N74" s="9"/>
      <c r="O74" s="9"/>
      <c r="P74" s="7"/>
      <c r="Q74" s="7"/>
      <c r="T74" s="20">
        <v>0</v>
      </c>
      <c r="U74" s="31">
        <f t="shared" si="29"/>
        <v>-1245</v>
      </c>
      <c r="V74" s="27">
        <f t="shared" si="30"/>
        <v>-1245</v>
      </c>
      <c r="W74" s="27"/>
      <c r="X74" s="27">
        <f t="shared" si="31"/>
        <v>1368.559588753672</v>
      </c>
      <c r="Y74" s="27">
        <f t="shared" si="32"/>
        <v>123.55958875367196</v>
      </c>
      <c r="Z74" s="27">
        <f t="shared" si="33"/>
        <v>124</v>
      </c>
      <c r="AA74" s="17">
        <f t="shared" si="34"/>
        <v>124</v>
      </c>
      <c r="AB74" s="24">
        <f t="shared" si="35"/>
        <v>1369</v>
      </c>
    </row>
    <row r="75" spans="1:28" ht="15" customHeight="1" x14ac:dyDescent="0.25">
      <c r="A75" s="28">
        <v>1226</v>
      </c>
      <c r="B75" s="28">
        <v>1226</v>
      </c>
      <c r="C75" s="25">
        <v>5.45</v>
      </c>
      <c r="D75" s="25">
        <v>273.16000000000003</v>
      </c>
      <c r="E75" s="25">
        <v>212.33</v>
      </c>
      <c r="F75" s="25">
        <v>0</v>
      </c>
      <c r="G75" s="25">
        <f t="shared" si="26"/>
        <v>52.857142857142854</v>
      </c>
      <c r="H75" s="25">
        <v>0</v>
      </c>
      <c r="I75" s="25">
        <f t="shared" si="27"/>
        <v>52.857142857142854</v>
      </c>
      <c r="J75" s="29">
        <f t="shared" si="36"/>
        <v>1</v>
      </c>
      <c r="K75" s="29">
        <f t="shared" si="37"/>
        <v>1</v>
      </c>
      <c r="L75" s="29">
        <f t="shared" si="38"/>
        <v>0</v>
      </c>
      <c r="M75" s="29">
        <f t="shared" ca="1" si="28"/>
        <v>0</v>
      </c>
      <c r="N75" s="9"/>
      <c r="O75" s="9"/>
      <c r="P75" s="7"/>
      <c r="Q75" s="7"/>
      <c r="T75" s="20">
        <v>0</v>
      </c>
      <c r="U75" s="31">
        <f t="shared" si="29"/>
        <v>-1226</v>
      </c>
      <c r="V75" s="27">
        <f t="shared" si="30"/>
        <v>-1226</v>
      </c>
      <c r="W75" s="27"/>
      <c r="X75" s="27">
        <f t="shared" si="31"/>
        <v>1347.6739404112463</v>
      </c>
      <c r="Y75" s="27">
        <f t="shared" si="32"/>
        <v>121.67394041124635</v>
      </c>
      <c r="Z75" s="27">
        <f t="shared" si="33"/>
        <v>122</v>
      </c>
      <c r="AA75" s="17">
        <f t="shared" si="34"/>
        <v>122</v>
      </c>
      <c r="AB75" s="24">
        <f t="shared" si="35"/>
        <v>1348</v>
      </c>
    </row>
    <row r="76" spans="1:28" ht="15" customHeight="1" x14ac:dyDescent="0.25">
      <c r="A76" s="28">
        <v>1208</v>
      </c>
      <c r="B76" s="28">
        <v>1208</v>
      </c>
      <c r="C76" s="25">
        <v>5.37</v>
      </c>
      <c r="D76" s="25">
        <v>273.16000000000003</v>
      </c>
      <c r="E76" s="25">
        <v>212.32</v>
      </c>
      <c r="F76" s="25">
        <v>0</v>
      </c>
      <c r="G76" s="25">
        <f t="shared" si="26"/>
        <v>50.533333333333331</v>
      </c>
      <c r="H76" s="25">
        <v>0</v>
      </c>
      <c r="I76" s="25">
        <f t="shared" si="27"/>
        <v>50.533333333333331</v>
      </c>
      <c r="J76" s="29">
        <f t="shared" si="36"/>
        <v>1</v>
      </c>
      <c r="K76" s="29">
        <f t="shared" si="37"/>
        <v>1</v>
      </c>
      <c r="L76" s="29">
        <f t="shared" si="38"/>
        <v>0</v>
      </c>
      <c r="M76" s="29">
        <f t="shared" ca="1" si="28"/>
        <v>1</v>
      </c>
      <c r="N76" s="9"/>
      <c r="O76" s="9"/>
      <c r="P76" s="7"/>
      <c r="Q76" s="7"/>
      <c r="T76" s="20">
        <v>0</v>
      </c>
      <c r="U76" s="31">
        <f t="shared" si="29"/>
        <v>-1208</v>
      </c>
      <c r="V76" s="27">
        <f t="shared" si="30"/>
        <v>-1208</v>
      </c>
      <c r="W76" s="27"/>
      <c r="X76" s="27">
        <f t="shared" si="31"/>
        <v>1327.8875367184223</v>
      </c>
      <c r="Y76" s="27">
        <f t="shared" si="32"/>
        <v>119.88753671842233</v>
      </c>
      <c r="Z76" s="27">
        <f t="shared" si="33"/>
        <v>120</v>
      </c>
      <c r="AA76" s="17">
        <f t="shared" si="34"/>
        <v>120</v>
      </c>
      <c r="AB76" s="24">
        <f t="shared" si="35"/>
        <v>1328</v>
      </c>
    </row>
    <row r="77" spans="1:28" ht="15" customHeight="1" x14ac:dyDescent="0.25">
      <c r="A77" s="28">
        <v>1149</v>
      </c>
      <c r="B77" s="28">
        <v>1149</v>
      </c>
      <c r="C77" s="25">
        <v>5.1100000000000003</v>
      </c>
      <c r="D77" s="25">
        <v>273.16000000000003</v>
      </c>
      <c r="E77" s="25">
        <v>212.31</v>
      </c>
      <c r="F77" s="25">
        <v>0</v>
      </c>
      <c r="G77" s="25">
        <f t="shared" si="26"/>
        <v>51.0625</v>
      </c>
      <c r="H77" s="25">
        <v>0</v>
      </c>
      <c r="I77" s="25">
        <f t="shared" si="27"/>
        <v>51.0625</v>
      </c>
      <c r="J77" s="29">
        <f t="shared" si="36"/>
        <v>0</v>
      </c>
      <c r="K77" s="29">
        <f t="shared" si="37"/>
        <v>-1</v>
      </c>
      <c r="L77" s="29">
        <f t="shared" si="38"/>
        <v>0</v>
      </c>
      <c r="M77" s="29">
        <f t="shared" ca="1" si="28"/>
        <v>1</v>
      </c>
      <c r="N77" s="9"/>
      <c r="O77" s="9"/>
      <c r="P77" s="7"/>
      <c r="Q77" s="7"/>
      <c r="T77" s="20">
        <v>0</v>
      </c>
      <c r="U77" s="31">
        <f t="shared" si="29"/>
        <v>-1149</v>
      </c>
      <c r="V77" s="27">
        <f t="shared" si="30"/>
        <v>-1149</v>
      </c>
      <c r="W77" s="27"/>
      <c r="X77" s="27">
        <f t="shared" si="31"/>
        <v>1263.032102391943</v>
      </c>
      <c r="Y77" s="27">
        <f t="shared" si="32"/>
        <v>114.032102391943</v>
      </c>
      <c r="Z77" s="27">
        <f t="shared" si="33"/>
        <v>114</v>
      </c>
      <c r="AA77" s="17">
        <f t="shared" si="34"/>
        <v>114</v>
      </c>
      <c r="AB77" s="24">
        <f t="shared" si="35"/>
        <v>1263</v>
      </c>
    </row>
    <row r="78" spans="1:28" ht="15" customHeight="1" x14ac:dyDescent="0.25">
      <c r="A78" s="28">
        <v>1092</v>
      </c>
      <c r="B78" s="28">
        <v>1092</v>
      </c>
      <c r="C78" s="25">
        <v>4.8499999999999996</v>
      </c>
      <c r="D78" s="25">
        <v>273.16000000000003</v>
      </c>
      <c r="E78" s="25">
        <v>212.27</v>
      </c>
      <c r="F78" s="25">
        <v>0</v>
      </c>
      <c r="G78" s="25">
        <f t="shared" si="26"/>
        <v>51.411764705882355</v>
      </c>
      <c r="H78" s="25">
        <v>0</v>
      </c>
      <c r="I78" s="25">
        <f t="shared" si="27"/>
        <v>51.411764705882355</v>
      </c>
      <c r="J78" s="29">
        <f t="shared" si="36"/>
        <v>0</v>
      </c>
      <c r="K78" s="29">
        <f t="shared" si="37"/>
        <v>-1</v>
      </c>
      <c r="L78" s="29">
        <f t="shared" si="38"/>
        <v>0</v>
      </c>
      <c r="M78" s="29">
        <f t="shared" ca="1" si="28"/>
        <v>1</v>
      </c>
      <c r="N78" s="9"/>
      <c r="O78" s="9"/>
      <c r="P78" s="7"/>
      <c r="Q78" s="7"/>
      <c r="T78" s="20">
        <v>0</v>
      </c>
      <c r="U78" s="31">
        <f t="shared" si="29"/>
        <v>-1092</v>
      </c>
      <c r="V78" s="27">
        <f t="shared" si="30"/>
        <v>-1092</v>
      </c>
      <c r="W78" s="27"/>
      <c r="X78" s="27">
        <f t="shared" si="31"/>
        <v>1200.3751573646664</v>
      </c>
      <c r="Y78" s="27">
        <f t="shared" si="32"/>
        <v>108.37515736466639</v>
      </c>
      <c r="Z78" s="27">
        <f t="shared" si="33"/>
        <v>108</v>
      </c>
      <c r="AA78" s="17">
        <f t="shared" si="34"/>
        <v>108</v>
      </c>
      <c r="AB78" s="24">
        <f t="shared" si="35"/>
        <v>1200</v>
      </c>
    </row>
    <row r="79" spans="1:28" ht="15" customHeight="1" x14ac:dyDescent="0.25">
      <c r="A79" s="28">
        <v>1034</v>
      </c>
      <c r="B79" s="28">
        <v>1034</v>
      </c>
      <c r="C79" s="25">
        <v>4.59</v>
      </c>
      <c r="D79" s="25">
        <v>273.16000000000003</v>
      </c>
      <c r="E79" s="25">
        <v>212.21</v>
      </c>
      <c r="F79" s="25">
        <v>0</v>
      </c>
      <c r="G79" s="25">
        <f t="shared" si="26"/>
        <v>51.777777777777779</v>
      </c>
      <c r="H79" s="25">
        <v>0</v>
      </c>
      <c r="I79" s="25">
        <f t="shared" si="27"/>
        <v>51.777777777777779</v>
      </c>
      <c r="J79" s="29">
        <f t="shared" si="36"/>
        <v>0</v>
      </c>
      <c r="K79" s="29">
        <f t="shared" si="37"/>
        <v>-1</v>
      </c>
      <c r="L79" s="29">
        <f t="shared" si="38"/>
        <v>0</v>
      </c>
      <c r="M79" s="29">
        <f t="shared" ca="1" si="28"/>
        <v>1</v>
      </c>
      <c r="N79" s="9"/>
      <c r="O79" s="9"/>
      <c r="P79" s="7"/>
      <c r="Q79" s="7"/>
      <c r="T79" s="20">
        <v>0</v>
      </c>
      <c r="U79" s="31">
        <f t="shared" si="29"/>
        <v>-1034</v>
      </c>
      <c r="V79" s="27">
        <f t="shared" si="30"/>
        <v>-1034</v>
      </c>
      <c r="W79" s="27"/>
      <c r="X79" s="27">
        <f t="shared" si="31"/>
        <v>1136.6189676877887</v>
      </c>
      <c r="Y79" s="27">
        <f t="shared" si="32"/>
        <v>102.61896768778865</v>
      </c>
      <c r="Z79" s="27">
        <f t="shared" si="33"/>
        <v>103</v>
      </c>
      <c r="AA79" s="17">
        <f t="shared" si="34"/>
        <v>103</v>
      </c>
      <c r="AB79" s="24">
        <f t="shared" si="35"/>
        <v>1137</v>
      </c>
    </row>
    <row r="80" spans="1:28" ht="15" customHeight="1" x14ac:dyDescent="0.25">
      <c r="A80" s="28">
        <v>987</v>
      </c>
      <c r="B80" s="28">
        <v>987</v>
      </c>
      <c r="C80" s="25">
        <v>4.38</v>
      </c>
      <c r="D80" s="25">
        <v>273.16000000000003</v>
      </c>
      <c r="E80" s="25">
        <v>212.17</v>
      </c>
      <c r="F80" s="25">
        <v>0</v>
      </c>
      <c r="G80" s="25">
        <f t="shared" si="26"/>
        <v>51.526315789473685</v>
      </c>
      <c r="H80" s="25">
        <v>0</v>
      </c>
      <c r="I80" s="25">
        <f t="shared" si="27"/>
        <v>51.526315789473685</v>
      </c>
      <c r="J80" s="29">
        <f t="shared" si="36"/>
        <v>1</v>
      </c>
      <c r="K80" s="29">
        <f t="shared" si="37"/>
        <v>1</v>
      </c>
      <c r="L80" s="29">
        <f t="shared" si="38"/>
        <v>0</v>
      </c>
      <c r="M80" s="29">
        <f t="shared" ca="1" si="28"/>
        <v>1</v>
      </c>
      <c r="N80" s="9"/>
      <c r="O80" s="9"/>
      <c r="P80" s="7"/>
      <c r="Q80" s="7"/>
      <c r="T80" s="20">
        <v>0</v>
      </c>
      <c r="U80" s="31">
        <f t="shared" si="29"/>
        <v>-987</v>
      </c>
      <c r="V80" s="27">
        <f t="shared" si="30"/>
        <v>-987</v>
      </c>
      <c r="W80" s="27"/>
      <c r="X80" s="27">
        <f t="shared" si="31"/>
        <v>1084.9544691565254</v>
      </c>
      <c r="Y80" s="27">
        <f t="shared" si="32"/>
        <v>97.95446915652542</v>
      </c>
      <c r="Z80" s="27">
        <f t="shared" si="33"/>
        <v>98</v>
      </c>
      <c r="AA80" s="17">
        <f t="shared" si="34"/>
        <v>98</v>
      </c>
      <c r="AB80" s="24">
        <f t="shared" si="35"/>
        <v>1085</v>
      </c>
    </row>
    <row r="81" spans="1:28" ht="15" customHeight="1" x14ac:dyDescent="0.25">
      <c r="A81" s="28">
        <v>939</v>
      </c>
      <c r="B81" s="28">
        <v>939</v>
      </c>
      <c r="C81" s="25">
        <v>4.18</v>
      </c>
      <c r="D81" s="25">
        <v>273.16000000000003</v>
      </c>
      <c r="E81" s="25">
        <v>212.13</v>
      </c>
      <c r="F81" s="25">
        <v>0</v>
      </c>
      <c r="G81" s="25">
        <f t="shared" si="26"/>
        <v>51.35</v>
      </c>
      <c r="H81" s="25">
        <v>0</v>
      </c>
      <c r="I81" s="25">
        <f t="shared" si="27"/>
        <v>51.35</v>
      </c>
      <c r="J81" s="29">
        <f t="shared" si="36"/>
        <v>1</v>
      </c>
      <c r="K81" s="29">
        <f t="shared" si="37"/>
        <v>1</v>
      </c>
      <c r="L81" s="29">
        <f t="shared" si="38"/>
        <v>0</v>
      </c>
      <c r="M81" s="29">
        <f t="shared" ca="1" si="28"/>
        <v>0</v>
      </c>
      <c r="N81" s="9"/>
      <c r="O81" s="9"/>
      <c r="P81" s="7"/>
      <c r="Q81" s="7"/>
      <c r="T81" s="20">
        <v>0</v>
      </c>
      <c r="U81" s="31">
        <f t="shared" si="29"/>
        <v>-939</v>
      </c>
      <c r="V81" s="27">
        <f t="shared" si="30"/>
        <v>-939</v>
      </c>
      <c r="W81" s="27"/>
      <c r="X81" s="27">
        <f t="shared" si="31"/>
        <v>1032.1907259756608</v>
      </c>
      <c r="Y81" s="27">
        <f t="shared" si="32"/>
        <v>93.190725975660825</v>
      </c>
      <c r="Z81" s="27">
        <f t="shared" si="33"/>
        <v>93</v>
      </c>
      <c r="AA81" s="17">
        <f t="shared" si="34"/>
        <v>93</v>
      </c>
      <c r="AB81" s="24">
        <f t="shared" si="35"/>
        <v>1032</v>
      </c>
    </row>
    <row r="82" spans="1:28" ht="15" customHeight="1" x14ac:dyDescent="0.25">
      <c r="A82" s="28">
        <v>892</v>
      </c>
      <c r="B82" s="28">
        <v>892</v>
      </c>
      <c r="C82" s="25">
        <v>3.97</v>
      </c>
      <c r="D82" s="25">
        <v>273.16000000000003</v>
      </c>
      <c r="E82" s="25">
        <v>212.08</v>
      </c>
      <c r="F82" s="25">
        <v>0</v>
      </c>
      <c r="G82" s="25">
        <f t="shared" si="26"/>
        <v>51.142857142857146</v>
      </c>
      <c r="H82" s="25">
        <v>0</v>
      </c>
      <c r="I82" s="25">
        <f t="shared" si="27"/>
        <v>51.142857142857146</v>
      </c>
      <c r="J82" s="29">
        <f t="shared" si="36"/>
        <v>1</v>
      </c>
      <c r="K82" s="29">
        <f t="shared" si="37"/>
        <v>1</v>
      </c>
      <c r="L82" s="29">
        <f t="shared" si="38"/>
        <v>0</v>
      </c>
      <c r="M82" s="29">
        <f t="shared" ca="1" si="28"/>
        <v>0</v>
      </c>
      <c r="N82" s="9"/>
      <c r="O82" s="9"/>
      <c r="P82" s="7"/>
      <c r="Q82" s="7"/>
      <c r="T82" s="20">
        <v>0</v>
      </c>
      <c r="U82" s="31">
        <f t="shared" si="29"/>
        <v>-892</v>
      </c>
      <c r="V82" s="27">
        <f t="shared" si="30"/>
        <v>-892</v>
      </c>
      <c r="W82" s="27"/>
      <c r="X82" s="27">
        <f t="shared" si="31"/>
        <v>980.52622744439782</v>
      </c>
      <c r="Y82" s="27">
        <f t="shared" si="32"/>
        <v>88.526227444397819</v>
      </c>
      <c r="Z82" s="27">
        <f t="shared" si="33"/>
        <v>89</v>
      </c>
      <c r="AA82" s="17">
        <f t="shared" si="34"/>
        <v>89</v>
      </c>
      <c r="AB82" s="24">
        <f t="shared" si="35"/>
        <v>981</v>
      </c>
    </row>
    <row r="83" spans="1:28" ht="15" customHeight="1" x14ac:dyDescent="0.25">
      <c r="A83" s="28">
        <v>888</v>
      </c>
      <c r="B83" s="28">
        <v>888</v>
      </c>
      <c r="C83" s="25">
        <v>3.95</v>
      </c>
      <c r="D83" s="25">
        <v>273.16000000000003</v>
      </c>
      <c r="E83" s="25">
        <v>212.08</v>
      </c>
      <c r="F83" s="25">
        <v>0</v>
      </c>
      <c r="G83" s="25">
        <f t="shared" si="26"/>
        <v>49</v>
      </c>
      <c r="H83" s="25">
        <v>0</v>
      </c>
      <c r="I83" s="25">
        <f t="shared" si="27"/>
        <v>49</v>
      </c>
      <c r="J83" s="29">
        <f t="shared" si="36"/>
        <v>1</v>
      </c>
      <c r="K83" s="29">
        <f t="shared" si="37"/>
        <v>1</v>
      </c>
      <c r="L83" s="29">
        <f t="shared" si="38"/>
        <v>0</v>
      </c>
      <c r="M83" s="29">
        <f t="shared" ca="1" si="28"/>
        <v>1</v>
      </c>
      <c r="N83" s="9"/>
      <c r="O83" s="9"/>
      <c r="P83" s="7"/>
      <c r="Q83" s="7"/>
      <c r="T83" s="20">
        <v>0</v>
      </c>
      <c r="U83" s="31">
        <f t="shared" si="29"/>
        <v>-888</v>
      </c>
      <c r="V83" s="27">
        <f t="shared" si="30"/>
        <v>-888</v>
      </c>
      <c r="W83" s="27"/>
      <c r="X83" s="27">
        <f t="shared" si="31"/>
        <v>976.12924884599249</v>
      </c>
      <c r="Y83" s="27">
        <f t="shared" si="32"/>
        <v>88.129248845992493</v>
      </c>
      <c r="Z83" s="27">
        <f t="shared" si="33"/>
        <v>88</v>
      </c>
      <c r="AA83" s="17">
        <f t="shared" si="34"/>
        <v>88</v>
      </c>
      <c r="AB83" s="24">
        <f t="shared" si="35"/>
        <v>976</v>
      </c>
    </row>
    <row r="84" spans="1:28" ht="15" customHeight="1" x14ac:dyDescent="0.25">
      <c r="A84" s="28">
        <v>885</v>
      </c>
      <c r="B84" s="28">
        <v>885</v>
      </c>
      <c r="C84" s="25">
        <v>3.93</v>
      </c>
      <c r="D84" s="25">
        <v>273.16000000000003</v>
      </c>
      <c r="E84" s="25">
        <v>212.08</v>
      </c>
      <c r="F84" s="25">
        <v>0</v>
      </c>
      <c r="G84" s="25">
        <f t="shared" si="26"/>
        <v>47</v>
      </c>
      <c r="H84" s="25">
        <v>0</v>
      </c>
      <c r="I84" s="25">
        <f t="shared" si="27"/>
        <v>47</v>
      </c>
      <c r="J84" s="29">
        <f t="shared" si="36"/>
        <v>1</v>
      </c>
      <c r="K84" s="29">
        <f t="shared" si="37"/>
        <v>1</v>
      </c>
      <c r="L84" s="29">
        <f t="shared" si="38"/>
        <v>1</v>
      </c>
      <c r="M84" s="29">
        <f t="shared" ca="1" si="28"/>
        <v>1</v>
      </c>
      <c r="N84" s="9"/>
      <c r="O84" s="9"/>
      <c r="P84" s="7"/>
      <c r="Q84" s="7"/>
      <c r="T84" s="20">
        <v>0</v>
      </c>
      <c r="U84" s="31">
        <f t="shared" si="29"/>
        <v>-885</v>
      </c>
      <c r="V84" s="27">
        <f t="shared" si="30"/>
        <v>-885</v>
      </c>
      <c r="W84" s="27"/>
      <c r="X84" s="27">
        <f t="shared" si="31"/>
        <v>972.83151489718841</v>
      </c>
      <c r="Y84" s="27">
        <f t="shared" si="32"/>
        <v>87.831514897188413</v>
      </c>
      <c r="Z84" s="27">
        <f t="shared" si="33"/>
        <v>88</v>
      </c>
      <c r="AA84" s="17">
        <f t="shared" si="34"/>
        <v>88</v>
      </c>
      <c r="AB84" s="24">
        <f t="shared" si="35"/>
        <v>973</v>
      </c>
    </row>
    <row r="85" spans="1:28" ht="15" customHeight="1" x14ac:dyDescent="0.25">
      <c r="A85" s="28">
        <v>880</v>
      </c>
      <c r="B85" s="28">
        <v>880</v>
      </c>
      <c r="C85" s="25">
        <v>3.91</v>
      </c>
      <c r="D85" s="25">
        <v>273.16000000000003</v>
      </c>
      <c r="E85" s="25">
        <v>212.07</v>
      </c>
      <c r="F85" s="25">
        <v>0</v>
      </c>
      <c r="G85" s="25">
        <f t="shared" si="26"/>
        <v>45.25</v>
      </c>
      <c r="H85" s="25">
        <v>0</v>
      </c>
      <c r="I85" s="25">
        <f t="shared" si="27"/>
        <v>45.25</v>
      </c>
      <c r="J85" s="29">
        <f t="shared" si="36"/>
        <v>1</v>
      </c>
      <c r="K85" s="29">
        <f t="shared" si="37"/>
        <v>1</v>
      </c>
      <c r="L85" s="29">
        <f t="shared" si="38"/>
        <v>1</v>
      </c>
      <c r="M85" s="29">
        <f t="shared" ca="1" si="28"/>
        <v>0</v>
      </c>
      <c r="N85" s="9"/>
      <c r="O85" s="9"/>
      <c r="P85" s="7"/>
      <c r="Q85" s="7"/>
      <c r="T85" s="20">
        <v>0</v>
      </c>
      <c r="U85" s="31">
        <f t="shared" si="29"/>
        <v>-880</v>
      </c>
      <c r="V85" s="27">
        <f t="shared" si="30"/>
        <v>-880</v>
      </c>
      <c r="W85" s="27"/>
      <c r="X85" s="27">
        <f t="shared" si="31"/>
        <v>967.33529164918161</v>
      </c>
      <c r="Y85" s="27">
        <f t="shared" si="32"/>
        <v>87.335291649181613</v>
      </c>
      <c r="Z85" s="27">
        <f t="shared" si="33"/>
        <v>87</v>
      </c>
      <c r="AA85" s="17">
        <f t="shared" si="34"/>
        <v>87</v>
      </c>
      <c r="AB85" s="24">
        <f t="shared" si="35"/>
        <v>967</v>
      </c>
    </row>
    <row r="86" spans="1:28" ht="15" customHeight="1" x14ac:dyDescent="0.25">
      <c r="A86" s="28">
        <v>886</v>
      </c>
      <c r="B86" s="28">
        <v>886</v>
      </c>
      <c r="C86" s="25">
        <v>3.94</v>
      </c>
      <c r="D86" s="25">
        <v>273.16000000000003</v>
      </c>
      <c r="E86" s="25">
        <v>212.08</v>
      </c>
      <c r="F86" s="25">
        <v>0</v>
      </c>
      <c r="G86" s="25">
        <f t="shared" si="26"/>
        <v>43.2</v>
      </c>
      <c r="H86" s="25">
        <v>0</v>
      </c>
      <c r="I86" s="25">
        <f t="shared" si="27"/>
        <v>43.2</v>
      </c>
      <c r="J86" s="29">
        <f t="shared" si="36"/>
        <v>1</v>
      </c>
      <c r="K86" s="29">
        <f t="shared" si="37"/>
        <v>1</v>
      </c>
      <c r="L86" s="29">
        <f t="shared" si="38"/>
        <v>1</v>
      </c>
      <c r="M86" s="29">
        <f t="shared" ca="1" si="28"/>
        <v>0</v>
      </c>
      <c r="N86" s="9"/>
      <c r="O86" s="9"/>
      <c r="P86" s="7"/>
      <c r="Q86" s="7"/>
      <c r="T86" s="20">
        <v>0</v>
      </c>
      <c r="U86" s="31">
        <f t="shared" si="29"/>
        <v>-886</v>
      </c>
      <c r="V86" s="27">
        <f t="shared" si="30"/>
        <v>-886</v>
      </c>
      <c r="W86" s="27"/>
      <c r="X86" s="27">
        <f t="shared" si="31"/>
        <v>973.93075954678977</v>
      </c>
      <c r="Y86" s="27">
        <f t="shared" si="32"/>
        <v>87.930759546789773</v>
      </c>
      <c r="Z86" s="27">
        <f t="shared" si="33"/>
        <v>88</v>
      </c>
      <c r="AA86" s="17">
        <f t="shared" si="34"/>
        <v>88</v>
      </c>
      <c r="AB86" s="24">
        <f t="shared" si="35"/>
        <v>974</v>
      </c>
    </row>
    <row r="87" spans="1:28" ht="15" customHeight="1" x14ac:dyDescent="0.25">
      <c r="A87" s="28">
        <v>891</v>
      </c>
      <c r="B87" s="28">
        <v>891</v>
      </c>
      <c r="C87" s="25">
        <v>3.96</v>
      </c>
      <c r="D87" s="25">
        <v>273.16000000000003</v>
      </c>
      <c r="E87" s="25">
        <v>212.08</v>
      </c>
      <c r="F87" s="25">
        <v>0</v>
      </c>
      <c r="G87" s="25">
        <f t="shared" si="26"/>
        <v>41.346153846153847</v>
      </c>
      <c r="H87" s="25">
        <v>0</v>
      </c>
      <c r="I87" s="25">
        <f t="shared" si="27"/>
        <v>41.346153846153847</v>
      </c>
      <c r="J87" s="29">
        <f t="shared" si="36"/>
        <v>1</v>
      </c>
      <c r="K87" s="29">
        <f t="shared" si="37"/>
        <v>1</v>
      </c>
      <c r="L87" s="29">
        <f t="shared" si="38"/>
        <v>1</v>
      </c>
      <c r="M87" s="29">
        <f t="shared" ca="1" si="28"/>
        <v>1</v>
      </c>
      <c r="N87" s="9"/>
      <c r="O87" s="9"/>
      <c r="P87" s="7"/>
      <c r="Q87" s="7"/>
      <c r="T87" s="20">
        <v>0</v>
      </c>
      <c r="U87" s="31">
        <f t="shared" si="29"/>
        <v>-891</v>
      </c>
      <c r="V87" s="27">
        <f t="shared" si="30"/>
        <v>-891</v>
      </c>
      <c r="W87" s="27"/>
      <c r="X87" s="27">
        <f t="shared" si="31"/>
        <v>979.42698279479646</v>
      </c>
      <c r="Y87" s="27">
        <f t="shared" si="32"/>
        <v>88.426982794796459</v>
      </c>
      <c r="Z87" s="27">
        <f t="shared" si="33"/>
        <v>88</v>
      </c>
      <c r="AA87" s="17">
        <f t="shared" si="34"/>
        <v>88</v>
      </c>
      <c r="AB87" s="24">
        <f t="shared" si="35"/>
        <v>979</v>
      </c>
    </row>
    <row r="88" spans="1:28" ht="15" customHeight="1" x14ac:dyDescent="0.25">
      <c r="A88" s="28">
        <v>897</v>
      </c>
      <c r="B88" s="28">
        <v>897</v>
      </c>
      <c r="C88" s="25">
        <v>3.99</v>
      </c>
      <c r="D88" s="25">
        <v>273.16000000000003</v>
      </c>
      <c r="E88" s="25">
        <v>212.09</v>
      </c>
      <c r="F88" s="25">
        <v>0</v>
      </c>
      <c r="G88" s="25">
        <f t="shared" si="26"/>
        <v>39.592592592592595</v>
      </c>
      <c r="H88" s="25">
        <v>0</v>
      </c>
      <c r="I88" s="25">
        <f t="shared" si="27"/>
        <v>39.592592592592595</v>
      </c>
      <c r="J88" s="29">
        <f t="shared" si="36"/>
        <v>1</v>
      </c>
      <c r="K88" s="29">
        <f t="shared" si="37"/>
        <v>1</v>
      </c>
      <c r="L88" s="29">
        <f t="shared" si="38"/>
        <v>1</v>
      </c>
      <c r="M88" s="29">
        <f t="shared" ca="1" si="28"/>
        <v>1</v>
      </c>
      <c r="N88" s="9"/>
      <c r="O88" s="9"/>
      <c r="P88" s="7"/>
      <c r="Q88" s="7"/>
      <c r="T88" s="20">
        <v>0</v>
      </c>
      <c r="U88" s="31">
        <f t="shared" si="29"/>
        <v>-897</v>
      </c>
      <c r="V88" s="27">
        <f t="shared" si="30"/>
        <v>-897</v>
      </c>
      <c r="W88" s="27"/>
      <c r="X88" s="27">
        <f t="shared" si="31"/>
        <v>986.0224506924045</v>
      </c>
      <c r="Y88" s="27">
        <f t="shared" si="32"/>
        <v>89.022450692404504</v>
      </c>
      <c r="Z88" s="27">
        <f t="shared" si="33"/>
        <v>89</v>
      </c>
      <c r="AA88" s="17">
        <f t="shared" si="34"/>
        <v>89</v>
      </c>
      <c r="AB88" s="24">
        <f t="shared" si="35"/>
        <v>986</v>
      </c>
    </row>
    <row r="89" spans="1:28" ht="15" customHeight="1" x14ac:dyDescent="0.25">
      <c r="A89" s="28">
        <v>880</v>
      </c>
      <c r="B89" s="28">
        <v>880</v>
      </c>
      <c r="C89" s="25">
        <v>3.91</v>
      </c>
      <c r="D89" s="25">
        <v>273.16000000000003</v>
      </c>
      <c r="E89" s="25">
        <v>212.07</v>
      </c>
      <c r="F89" s="25">
        <v>0</v>
      </c>
      <c r="G89" s="25">
        <f t="shared" si="26"/>
        <v>38.785714285714285</v>
      </c>
      <c r="H89" s="25">
        <v>0</v>
      </c>
      <c r="I89" s="25">
        <f t="shared" si="27"/>
        <v>38.785714285714285</v>
      </c>
      <c r="J89" s="29">
        <f t="shared" si="36"/>
        <v>1</v>
      </c>
      <c r="K89" s="29">
        <f t="shared" si="37"/>
        <v>1</v>
      </c>
      <c r="L89" s="29">
        <f t="shared" si="38"/>
        <v>1</v>
      </c>
      <c r="M89" s="29">
        <f t="shared" ca="1" si="28"/>
        <v>0</v>
      </c>
      <c r="N89" s="9"/>
      <c r="O89" s="9"/>
      <c r="P89" s="7"/>
      <c r="Q89" s="7"/>
      <c r="T89" s="20">
        <v>0</v>
      </c>
      <c r="U89" s="31">
        <f t="shared" si="29"/>
        <v>-880</v>
      </c>
      <c r="V89" s="27">
        <f t="shared" si="30"/>
        <v>-880</v>
      </c>
      <c r="W89" s="27"/>
      <c r="X89" s="27">
        <f t="shared" si="31"/>
        <v>967.33529164918161</v>
      </c>
      <c r="Y89" s="27">
        <f t="shared" si="32"/>
        <v>87.335291649181613</v>
      </c>
      <c r="Z89" s="27">
        <f t="shared" si="33"/>
        <v>87</v>
      </c>
      <c r="AA89" s="17">
        <f t="shared" si="34"/>
        <v>87</v>
      </c>
      <c r="AB89" s="24">
        <f t="shared" si="35"/>
        <v>967</v>
      </c>
    </row>
    <row r="90" spans="1:28" ht="15" customHeight="1" x14ac:dyDescent="0.25">
      <c r="A90" s="28">
        <v>864</v>
      </c>
      <c r="B90" s="28">
        <v>864</v>
      </c>
      <c r="C90" s="25">
        <v>3.84</v>
      </c>
      <c r="D90" s="25">
        <v>273.16000000000003</v>
      </c>
      <c r="E90" s="25">
        <v>212.06</v>
      </c>
      <c r="F90" s="25">
        <v>0</v>
      </c>
      <c r="G90" s="25">
        <f t="shared" si="26"/>
        <v>38</v>
      </c>
      <c r="H90" s="25">
        <v>0</v>
      </c>
      <c r="I90" s="25">
        <f t="shared" si="27"/>
        <v>38</v>
      </c>
      <c r="J90" s="29">
        <f t="shared" si="36"/>
        <v>1</v>
      </c>
      <c r="K90" s="29">
        <f t="shared" si="37"/>
        <v>1</v>
      </c>
      <c r="L90" s="29">
        <f t="shared" si="38"/>
        <v>1</v>
      </c>
      <c r="M90" s="29">
        <f t="shared" ca="1" si="28"/>
        <v>1</v>
      </c>
      <c r="N90" s="9"/>
      <c r="O90" s="9"/>
      <c r="P90" s="7"/>
      <c r="Q90" s="7"/>
      <c r="T90" s="20">
        <v>0</v>
      </c>
      <c r="U90" s="31">
        <f t="shared" si="29"/>
        <v>-864</v>
      </c>
      <c r="V90" s="27">
        <f t="shared" si="30"/>
        <v>-864</v>
      </c>
      <c r="W90" s="27"/>
      <c r="X90" s="27">
        <f t="shared" si="31"/>
        <v>949.7473772555602</v>
      </c>
      <c r="Y90" s="27">
        <f t="shared" si="32"/>
        <v>85.747377255560195</v>
      </c>
      <c r="Z90" s="27">
        <f t="shared" si="33"/>
        <v>86</v>
      </c>
      <c r="AA90" s="17">
        <f t="shared" si="34"/>
        <v>86</v>
      </c>
      <c r="AB90" s="24">
        <f t="shared" si="35"/>
        <v>950</v>
      </c>
    </row>
    <row r="91" spans="1:28" ht="15" customHeight="1" x14ac:dyDescent="0.25">
      <c r="A91" s="28">
        <v>848</v>
      </c>
      <c r="B91" s="28">
        <v>848</v>
      </c>
      <c r="C91" s="25">
        <v>3.77</v>
      </c>
      <c r="D91" s="25">
        <v>273.16000000000003</v>
      </c>
      <c r="E91" s="25">
        <v>212.04</v>
      </c>
      <c r="F91" s="25">
        <v>0</v>
      </c>
      <c r="G91" s="25">
        <f t="shared" si="26"/>
        <v>37.266666666666666</v>
      </c>
      <c r="H91" s="25">
        <v>0</v>
      </c>
      <c r="I91" s="25">
        <f t="shared" si="27"/>
        <v>37.266666666666666</v>
      </c>
      <c r="J91" s="29">
        <f t="shared" si="36"/>
        <v>1</v>
      </c>
      <c r="K91" s="29">
        <f t="shared" si="37"/>
        <v>1</v>
      </c>
      <c r="L91" s="29">
        <f t="shared" si="38"/>
        <v>1</v>
      </c>
      <c r="M91" s="29">
        <f t="shared" ca="1" si="28"/>
        <v>0</v>
      </c>
      <c r="N91" s="9"/>
      <c r="O91" s="9"/>
      <c r="P91" s="7"/>
      <c r="Q91" s="7"/>
      <c r="T91" s="20">
        <v>0</v>
      </c>
      <c r="U91" s="31">
        <f t="shared" si="29"/>
        <v>-848</v>
      </c>
      <c r="V91" s="27">
        <f t="shared" si="30"/>
        <v>-848</v>
      </c>
      <c r="W91" s="27"/>
      <c r="X91" s="27">
        <f t="shared" si="31"/>
        <v>932.15946286193866</v>
      </c>
      <c r="Y91" s="27">
        <f t="shared" si="32"/>
        <v>84.159462861938664</v>
      </c>
      <c r="Z91" s="27">
        <f t="shared" si="33"/>
        <v>84</v>
      </c>
      <c r="AA91" s="17">
        <f t="shared" si="34"/>
        <v>84</v>
      </c>
      <c r="AB91" s="24">
        <f t="shared" si="35"/>
        <v>932</v>
      </c>
    </row>
    <row r="92" spans="1:28" ht="15" customHeight="1" x14ac:dyDescent="0.25">
      <c r="A92" s="28">
        <v>830</v>
      </c>
      <c r="B92" s="28">
        <v>830</v>
      </c>
      <c r="C92" s="25">
        <v>3.69</v>
      </c>
      <c r="D92" s="25">
        <v>273.16000000000003</v>
      </c>
      <c r="E92" s="25">
        <v>212.03</v>
      </c>
      <c r="F92" s="25">
        <v>0</v>
      </c>
      <c r="G92" s="25">
        <f t="shared" si="26"/>
        <v>36.645161290322584</v>
      </c>
      <c r="H92" s="25">
        <v>0</v>
      </c>
      <c r="I92" s="25">
        <f t="shared" si="27"/>
        <v>36.645161290322584</v>
      </c>
      <c r="J92" s="29">
        <f t="shared" si="36"/>
        <v>1</v>
      </c>
      <c r="K92" s="29">
        <f t="shared" si="37"/>
        <v>1</v>
      </c>
      <c r="L92" s="29">
        <f t="shared" si="38"/>
        <v>1</v>
      </c>
      <c r="M92" s="29">
        <f t="shared" ca="1" si="28"/>
        <v>0</v>
      </c>
      <c r="N92" s="9"/>
      <c r="O92" s="9"/>
      <c r="P92" s="7"/>
      <c r="Q92" s="7"/>
      <c r="T92" s="20">
        <v>0</v>
      </c>
      <c r="U92" s="31">
        <f t="shared" si="29"/>
        <v>-830</v>
      </c>
      <c r="V92" s="27">
        <f t="shared" si="30"/>
        <v>-830</v>
      </c>
      <c r="W92" s="27"/>
      <c r="X92" s="27">
        <f t="shared" si="31"/>
        <v>912.37305916911464</v>
      </c>
      <c r="Y92" s="27">
        <f t="shared" si="32"/>
        <v>82.37305916911464</v>
      </c>
      <c r="Z92" s="27">
        <f t="shared" si="33"/>
        <v>82</v>
      </c>
      <c r="AA92" s="17">
        <f t="shared" si="34"/>
        <v>82</v>
      </c>
      <c r="AB92" s="24">
        <f t="shared" si="35"/>
        <v>912</v>
      </c>
    </row>
    <row r="93" spans="1:28" ht="15" customHeight="1" x14ac:dyDescent="0.25">
      <c r="A93" s="28">
        <v>813</v>
      </c>
      <c r="B93" s="28">
        <v>813</v>
      </c>
      <c r="C93" s="25">
        <v>3.61</v>
      </c>
      <c r="D93" s="25">
        <v>273.16000000000003</v>
      </c>
      <c r="E93" s="25">
        <v>212.01</v>
      </c>
      <c r="F93" s="25">
        <v>0</v>
      </c>
      <c r="G93" s="25">
        <f t="shared" si="26"/>
        <v>36.03125</v>
      </c>
      <c r="H93" s="25">
        <v>0</v>
      </c>
      <c r="I93" s="25">
        <f t="shared" si="27"/>
        <v>36.03125</v>
      </c>
      <c r="J93" s="29">
        <f t="shared" si="36"/>
        <v>1</v>
      </c>
      <c r="K93" s="29">
        <f t="shared" si="37"/>
        <v>1</v>
      </c>
      <c r="L93" s="29">
        <f t="shared" si="38"/>
        <v>1</v>
      </c>
      <c r="M93" s="29">
        <f t="shared" ca="1" si="28"/>
        <v>1</v>
      </c>
      <c r="N93" s="9"/>
      <c r="O93" s="9"/>
      <c r="P93" s="7"/>
      <c r="Q93" s="7"/>
      <c r="T93" s="20">
        <v>0</v>
      </c>
      <c r="U93" s="31">
        <f t="shared" si="29"/>
        <v>-813</v>
      </c>
      <c r="V93" s="27">
        <f t="shared" si="30"/>
        <v>-813</v>
      </c>
      <c r="W93" s="27"/>
      <c r="X93" s="27">
        <f t="shared" si="31"/>
        <v>893.68590012589175</v>
      </c>
      <c r="Y93" s="27">
        <f t="shared" si="32"/>
        <v>80.685900125891749</v>
      </c>
      <c r="Z93" s="27">
        <f t="shared" si="33"/>
        <v>81</v>
      </c>
      <c r="AA93" s="17">
        <f t="shared" si="34"/>
        <v>81</v>
      </c>
      <c r="AB93" s="24">
        <f t="shared" si="35"/>
        <v>894</v>
      </c>
    </row>
    <row r="94" spans="1:28" ht="15" customHeight="1" x14ac:dyDescent="0.25">
      <c r="A94" s="28">
        <v>795</v>
      </c>
      <c r="B94" s="28">
        <v>795</v>
      </c>
      <c r="C94" s="25">
        <v>3.53</v>
      </c>
      <c r="D94" s="25">
        <v>273.16000000000003</v>
      </c>
      <c r="E94" s="25">
        <v>211.99</v>
      </c>
      <c r="F94" s="25">
        <v>0</v>
      </c>
      <c r="G94" s="25">
        <f t="shared" ref="G94:G125" si="39">($A$61-A94)/(ROW(A94)-ROW($A$61))</f>
        <v>35.484848484848484</v>
      </c>
      <c r="H94" s="25">
        <v>0</v>
      </c>
      <c r="I94" s="25">
        <f t="shared" ref="I94:I125" si="40">($A$61-B94)/(ROW(B94)-ROW($A$61))</f>
        <v>35.484848484848484</v>
      </c>
      <c r="J94" s="29">
        <f t="shared" si="36"/>
        <v>1</v>
      </c>
      <c r="K94" s="29">
        <f t="shared" si="37"/>
        <v>1</v>
      </c>
      <c r="L94" s="29">
        <f t="shared" si="38"/>
        <v>1</v>
      </c>
      <c r="M94" s="29">
        <f t="shared" ca="1" si="28"/>
        <v>1</v>
      </c>
      <c r="N94" s="9"/>
      <c r="O94" s="9"/>
      <c r="P94" s="7"/>
      <c r="Q94" s="7"/>
      <c r="T94" s="20">
        <v>0</v>
      </c>
      <c r="U94" s="31">
        <f t="shared" si="29"/>
        <v>-795</v>
      </c>
      <c r="V94" s="27">
        <f t="shared" si="30"/>
        <v>-795</v>
      </c>
      <c r="W94" s="27"/>
      <c r="X94" s="27">
        <f t="shared" si="31"/>
        <v>873.8994964330675</v>
      </c>
      <c r="Y94" s="27">
        <f t="shared" si="32"/>
        <v>78.899496433067497</v>
      </c>
      <c r="Z94" s="27">
        <f t="shared" si="33"/>
        <v>79</v>
      </c>
      <c r="AA94" s="17">
        <f t="shared" si="34"/>
        <v>79</v>
      </c>
      <c r="AB94" s="24">
        <f t="shared" si="35"/>
        <v>874</v>
      </c>
    </row>
    <row r="95" spans="1:28" ht="15" customHeight="1" x14ac:dyDescent="0.25">
      <c r="A95" s="28">
        <v>795</v>
      </c>
      <c r="B95" s="28">
        <v>795</v>
      </c>
      <c r="C95" s="25">
        <v>3.53</v>
      </c>
      <c r="D95" s="25">
        <v>273.16000000000003</v>
      </c>
      <c r="E95" s="25">
        <v>211.99</v>
      </c>
      <c r="F95" s="25">
        <v>0</v>
      </c>
      <c r="G95" s="25">
        <f t="shared" si="39"/>
        <v>34.441176470588232</v>
      </c>
      <c r="H95" s="25">
        <v>0</v>
      </c>
      <c r="I95" s="25">
        <f t="shared" si="40"/>
        <v>34.441176470588232</v>
      </c>
      <c r="J95" s="29">
        <f t="shared" si="36"/>
        <v>1</v>
      </c>
      <c r="K95" s="29">
        <f t="shared" si="37"/>
        <v>1</v>
      </c>
      <c r="L95" s="29">
        <f t="shared" si="38"/>
        <v>1</v>
      </c>
      <c r="M95" s="29">
        <f t="shared" ca="1" si="28"/>
        <v>1</v>
      </c>
      <c r="N95" s="9"/>
      <c r="O95" s="9"/>
      <c r="P95" s="7"/>
      <c r="Q95" s="7"/>
      <c r="T95" s="20">
        <v>0</v>
      </c>
      <c r="U95" s="31">
        <f t="shared" si="29"/>
        <v>-795</v>
      </c>
      <c r="V95" s="27">
        <f t="shared" si="30"/>
        <v>-795</v>
      </c>
      <c r="W95" s="27"/>
      <c r="X95" s="27">
        <f t="shared" si="31"/>
        <v>873.8994964330675</v>
      </c>
      <c r="Y95" s="27">
        <f t="shared" si="32"/>
        <v>78.899496433067497</v>
      </c>
      <c r="Z95" s="27">
        <f t="shared" si="33"/>
        <v>79</v>
      </c>
      <c r="AA95" s="17">
        <f t="shared" si="34"/>
        <v>79</v>
      </c>
      <c r="AB95" s="24">
        <f t="shared" si="35"/>
        <v>874</v>
      </c>
    </row>
    <row r="96" spans="1:28" ht="15" customHeight="1" x14ac:dyDescent="0.25">
      <c r="A96" s="28">
        <v>795</v>
      </c>
      <c r="B96" s="28">
        <v>795</v>
      </c>
      <c r="C96" s="25">
        <v>3.53</v>
      </c>
      <c r="D96" s="25">
        <v>273.16000000000003</v>
      </c>
      <c r="E96" s="25">
        <v>211.99</v>
      </c>
      <c r="F96" s="25">
        <v>0</v>
      </c>
      <c r="G96" s="25">
        <f t="shared" si="39"/>
        <v>33.457142857142856</v>
      </c>
      <c r="H96" s="25">
        <v>0</v>
      </c>
      <c r="I96" s="25">
        <f t="shared" si="40"/>
        <v>33.457142857142856</v>
      </c>
      <c r="J96" s="29">
        <f t="shared" si="36"/>
        <v>1</v>
      </c>
      <c r="K96" s="29">
        <f t="shared" si="37"/>
        <v>1</v>
      </c>
      <c r="L96" s="29">
        <f t="shared" si="38"/>
        <v>1</v>
      </c>
      <c r="M96" s="29">
        <f t="shared" ca="1" si="28"/>
        <v>0</v>
      </c>
      <c r="N96" s="9"/>
      <c r="O96" s="9"/>
      <c r="P96" s="7"/>
      <c r="Q96" s="7"/>
      <c r="T96" s="20">
        <v>0</v>
      </c>
      <c r="U96" s="31">
        <f t="shared" si="29"/>
        <v>-795</v>
      </c>
      <c r="V96" s="27">
        <f t="shared" si="30"/>
        <v>-795</v>
      </c>
      <c r="W96" s="27"/>
      <c r="X96" s="27">
        <f t="shared" si="31"/>
        <v>873.8994964330675</v>
      </c>
      <c r="Y96" s="27">
        <f t="shared" si="32"/>
        <v>78.899496433067497</v>
      </c>
      <c r="Z96" s="27">
        <f t="shared" si="33"/>
        <v>79</v>
      </c>
      <c r="AA96" s="17">
        <f t="shared" si="34"/>
        <v>79</v>
      </c>
      <c r="AB96" s="24">
        <f t="shared" si="35"/>
        <v>874</v>
      </c>
    </row>
    <row r="97" spans="1:28" ht="15" customHeight="1" x14ac:dyDescent="0.25">
      <c r="A97" s="28">
        <v>795</v>
      </c>
      <c r="B97" s="28">
        <v>795</v>
      </c>
      <c r="C97" s="25">
        <v>3.53</v>
      </c>
      <c r="D97" s="25">
        <v>273.16000000000003</v>
      </c>
      <c r="E97" s="25">
        <v>211.99</v>
      </c>
      <c r="F97" s="25">
        <v>0</v>
      </c>
      <c r="G97" s="25">
        <f t="shared" si="39"/>
        <v>32.527777777777779</v>
      </c>
      <c r="H97" s="25">
        <v>0</v>
      </c>
      <c r="I97" s="25">
        <f t="shared" si="40"/>
        <v>32.527777777777779</v>
      </c>
      <c r="J97" s="29">
        <f t="shared" si="36"/>
        <v>1</v>
      </c>
      <c r="K97" s="29">
        <f t="shared" si="37"/>
        <v>1</v>
      </c>
      <c r="L97" s="29">
        <f t="shared" si="38"/>
        <v>1</v>
      </c>
      <c r="M97" s="29">
        <f t="shared" ca="1" si="28"/>
        <v>1</v>
      </c>
      <c r="N97" s="9"/>
      <c r="O97" s="9"/>
      <c r="P97" s="7"/>
      <c r="Q97" s="7"/>
      <c r="T97" s="20">
        <v>0</v>
      </c>
      <c r="U97" s="31">
        <f t="shared" si="29"/>
        <v>-795</v>
      </c>
      <c r="V97" s="27">
        <f t="shared" si="30"/>
        <v>-795</v>
      </c>
      <c r="W97" s="27"/>
      <c r="X97" s="27">
        <f t="shared" si="31"/>
        <v>873.8994964330675</v>
      </c>
      <c r="Y97" s="27">
        <f t="shared" si="32"/>
        <v>78.899496433067497</v>
      </c>
      <c r="Z97" s="27">
        <f t="shared" si="33"/>
        <v>79</v>
      </c>
      <c r="AA97" s="17">
        <f t="shared" si="34"/>
        <v>79</v>
      </c>
      <c r="AB97" s="24">
        <f t="shared" si="35"/>
        <v>874</v>
      </c>
    </row>
    <row r="98" spans="1:28" ht="15" customHeight="1" x14ac:dyDescent="0.25">
      <c r="A98" s="28">
        <v>762</v>
      </c>
      <c r="B98" s="28">
        <v>762</v>
      </c>
      <c r="C98" s="25">
        <v>3.39</v>
      </c>
      <c r="D98" s="25">
        <v>273.16000000000003</v>
      </c>
      <c r="E98" s="25">
        <v>211.95</v>
      </c>
      <c r="F98" s="25">
        <v>0</v>
      </c>
      <c r="G98" s="25">
        <f t="shared" si="39"/>
        <v>32.54054054054054</v>
      </c>
      <c r="H98" s="25">
        <v>0</v>
      </c>
      <c r="I98" s="25">
        <f t="shared" si="40"/>
        <v>32.54054054054054</v>
      </c>
      <c r="J98" s="29">
        <f t="shared" si="36"/>
        <v>1</v>
      </c>
      <c r="K98" s="29">
        <f t="shared" si="37"/>
        <v>1</v>
      </c>
      <c r="L98" s="29">
        <f t="shared" si="38"/>
        <v>1</v>
      </c>
      <c r="M98" s="29">
        <f t="shared" ref="M98:M129" ca="1" si="41">IF(RAND()&lt;0.5,0,1)</f>
        <v>1</v>
      </c>
      <c r="N98" s="9"/>
      <c r="O98" s="9"/>
      <c r="P98" s="7"/>
      <c r="Q98" s="7"/>
      <c r="T98" s="20">
        <v>0</v>
      </c>
      <c r="U98" s="31">
        <f t="shared" ref="U98:U129" si="42">T98-B98</f>
        <v>-762</v>
      </c>
      <c r="V98" s="27">
        <f t="shared" ref="V98:V129" si="43">ROUND(U98,0)</f>
        <v>-762</v>
      </c>
      <c r="W98" s="27"/>
      <c r="X98" s="27">
        <f t="shared" ref="X98:X129" si="44">B98/$W$2*$W$3</f>
        <v>837.62442299622319</v>
      </c>
      <c r="Y98" s="27">
        <f t="shared" ref="Y98:Y129" si="45">X98-B98</f>
        <v>75.624422996223188</v>
      </c>
      <c r="Z98" s="27">
        <f t="shared" ref="Z98:Z129" si="46">ROUND(Y98,0)</f>
        <v>76</v>
      </c>
      <c r="AA98" s="17">
        <f t="shared" ref="AA98:AA129" si="47">IF(V98&gt;=0,V98,Z98)</f>
        <v>76</v>
      </c>
      <c r="AB98" s="24">
        <f t="shared" ref="AB98:AB129" si="48">B98+AA98</f>
        <v>838</v>
      </c>
    </row>
    <row r="99" spans="1:28" ht="15" customHeight="1" x14ac:dyDescent="0.25">
      <c r="A99" s="28">
        <v>729</v>
      </c>
      <c r="B99" s="28">
        <v>729</v>
      </c>
      <c r="C99" s="25">
        <v>3.24</v>
      </c>
      <c r="D99" s="25">
        <v>273.16000000000003</v>
      </c>
      <c r="E99" s="25">
        <v>211.91</v>
      </c>
      <c r="F99" s="25">
        <v>0</v>
      </c>
      <c r="G99" s="25">
        <f t="shared" si="39"/>
        <v>32.55263157894737</v>
      </c>
      <c r="H99" s="25">
        <v>0</v>
      </c>
      <c r="I99" s="25">
        <f t="shared" si="40"/>
        <v>32.55263157894737</v>
      </c>
      <c r="J99" s="29">
        <f t="shared" ref="J99:J130" si="49">IF(ABS(B99-B98)&lt;=50,1,0)</f>
        <v>1</v>
      </c>
      <c r="K99" s="29">
        <f t="shared" ref="K99:K130" si="50">IF(ABS((B99-B98))&lt;=50,1,IF((B99-B98)*(1)&gt;=0,1,-1))</f>
        <v>1</v>
      </c>
      <c r="L99" s="29">
        <f t="shared" si="38"/>
        <v>1</v>
      </c>
      <c r="M99" s="29">
        <f t="shared" ca="1" si="41"/>
        <v>1</v>
      </c>
      <c r="N99" s="9"/>
      <c r="O99" s="9"/>
      <c r="P99" s="7"/>
      <c r="Q99" s="7"/>
      <c r="T99" s="20">
        <v>0</v>
      </c>
      <c r="U99" s="31">
        <f t="shared" si="42"/>
        <v>-729</v>
      </c>
      <c r="V99" s="27">
        <f t="shared" si="43"/>
        <v>-729</v>
      </c>
      <c r="W99" s="27"/>
      <c r="X99" s="27">
        <f t="shared" si="44"/>
        <v>801.34934955937888</v>
      </c>
      <c r="Y99" s="27">
        <f t="shared" si="45"/>
        <v>72.349349559378879</v>
      </c>
      <c r="Z99" s="27">
        <f t="shared" si="46"/>
        <v>72</v>
      </c>
      <c r="AA99" s="17">
        <f t="shared" si="47"/>
        <v>72</v>
      </c>
      <c r="AB99" s="24">
        <f t="shared" si="48"/>
        <v>801</v>
      </c>
    </row>
    <row r="100" spans="1:28" ht="15" customHeight="1" x14ac:dyDescent="0.25">
      <c r="A100" s="28">
        <v>696</v>
      </c>
      <c r="B100" s="28">
        <v>696</v>
      </c>
      <c r="C100" s="25">
        <v>3.09</v>
      </c>
      <c r="D100" s="25">
        <v>273.16000000000003</v>
      </c>
      <c r="E100" s="25">
        <v>211.86</v>
      </c>
      <c r="F100" s="25">
        <v>0</v>
      </c>
      <c r="G100" s="25">
        <f t="shared" si="39"/>
        <v>32.564102564102562</v>
      </c>
      <c r="H100" s="25">
        <v>0</v>
      </c>
      <c r="I100" s="25">
        <f t="shared" si="40"/>
        <v>32.564102564102562</v>
      </c>
      <c r="J100" s="29">
        <f t="shared" si="49"/>
        <v>1</v>
      </c>
      <c r="K100" s="29">
        <f t="shared" si="50"/>
        <v>1</v>
      </c>
      <c r="L100" s="29">
        <f t="shared" si="38"/>
        <v>1</v>
      </c>
      <c r="M100" s="29">
        <f t="shared" ca="1" si="41"/>
        <v>1</v>
      </c>
      <c r="N100" s="9"/>
      <c r="O100" s="9"/>
      <c r="P100" s="7"/>
      <c r="Q100" s="7"/>
      <c r="T100" s="20">
        <v>0</v>
      </c>
      <c r="U100" s="31">
        <f t="shared" si="42"/>
        <v>-696</v>
      </c>
      <c r="V100" s="27">
        <f t="shared" si="43"/>
        <v>-696</v>
      </c>
      <c r="W100" s="27"/>
      <c r="X100" s="27">
        <f t="shared" si="44"/>
        <v>765.07427612253457</v>
      </c>
      <c r="Y100" s="27">
        <f t="shared" si="45"/>
        <v>69.07427612253457</v>
      </c>
      <c r="Z100" s="27">
        <f t="shared" si="46"/>
        <v>69</v>
      </c>
      <c r="AA100" s="17">
        <f t="shared" si="47"/>
        <v>69</v>
      </c>
      <c r="AB100" s="24">
        <f t="shared" si="48"/>
        <v>765</v>
      </c>
    </row>
    <row r="101" spans="1:28" ht="15" customHeight="1" x14ac:dyDescent="0.25">
      <c r="A101" s="28">
        <v>680</v>
      </c>
      <c r="B101" s="28">
        <v>680</v>
      </c>
      <c r="C101" s="25">
        <v>3.02</v>
      </c>
      <c r="D101" s="25">
        <v>273.16000000000003</v>
      </c>
      <c r="E101" s="25">
        <v>211.84</v>
      </c>
      <c r="F101" s="25">
        <v>0</v>
      </c>
      <c r="G101" s="25">
        <f t="shared" si="39"/>
        <v>32.15</v>
      </c>
      <c r="H101" s="25">
        <v>0</v>
      </c>
      <c r="I101" s="25">
        <f t="shared" si="40"/>
        <v>32.15</v>
      </c>
      <c r="J101" s="29">
        <f t="shared" si="49"/>
        <v>1</v>
      </c>
      <c r="K101" s="29">
        <f t="shared" si="50"/>
        <v>1</v>
      </c>
      <c r="L101" s="29">
        <f t="shared" si="38"/>
        <v>1</v>
      </c>
      <c r="M101" s="29">
        <f t="shared" ca="1" si="41"/>
        <v>0</v>
      </c>
      <c r="N101" s="9"/>
      <c r="O101" s="9"/>
      <c r="P101" s="7"/>
      <c r="Q101" s="7"/>
      <c r="T101" s="20">
        <v>0</v>
      </c>
      <c r="U101" s="31">
        <f t="shared" si="42"/>
        <v>-680</v>
      </c>
      <c r="V101" s="27">
        <f t="shared" si="43"/>
        <v>-680</v>
      </c>
      <c r="W101" s="27"/>
      <c r="X101" s="27">
        <f t="shared" si="44"/>
        <v>747.48636172891315</v>
      </c>
      <c r="Y101" s="27">
        <f t="shared" si="45"/>
        <v>67.486361728913153</v>
      </c>
      <c r="Z101" s="27">
        <f t="shared" si="46"/>
        <v>67</v>
      </c>
      <c r="AA101" s="17">
        <f t="shared" si="47"/>
        <v>67</v>
      </c>
      <c r="AB101" s="24">
        <f t="shared" si="48"/>
        <v>747</v>
      </c>
    </row>
    <row r="102" spans="1:28" ht="15" customHeight="1" x14ac:dyDescent="0.25">
      <c r="A102" s="28">
        <v>662</v>
      </c>
      <c r="B102" s="28">
        <v>662</v>
      </c>
      <c r="C102" s="25">
        <v>2.94</v>
      </c>
      <c r="D102" s="25">
        <v>273.16000000000003</v>
      </c>
      <c r="E102" s="25">
        <v>211.82</v>
      </c>
      <c r="F102" s="25">
        <v>0</v>
      </c>
      <c r="G102" s="25">
        <f t="shared" si="39"/>
        <v>31.804878048780488</v>
      </c>
      <c r="H102" s="25">
        <v>0</v>
      </c>
      <c r="I102" s="25">
        <f t="shared" si="40"/>
        <v>31.804878048780488</v>
      </c>
      <c r="J102" s="29">
        <f t="shared" si="49"/>
        <v>1</v>
      </c>
      <c r="K102" s="29">
        <f t="shared" si="50"/>
        <v>1</v>
      </c>
      <c r="L102" s="29">
        <f t="shared" si="38"/>
        <v>1</v>
      </c>
      <c r="M102" s="29">
        <f t="shared" ca="1" si="41"/>
        <v>1</v>
      </c>
      <c r="N102" s="9"/>
      <c r="O102" s="9"/>
      <c r="P102" s="7"/>
      <c r="Q102" s="7"/>
      <c r="T102" s="20">
        <v>0</v>
      </c>
      <c r="U102" s="31">
        <f t="shared" si="42"/>
        <v>-662</v>
      </c>
      <c r="V102" s="27">
        <f t="shared" si="43"/>
        <v>-662</v>
      </c>
      <c r="W102" s="27"/>
      <c r="X102" s="27">
        <f t="shared" si="44"/>
        <v>727.6999580360889</v>
      </c>
      <c r="Y102" s="27">
        <f t="shared" si="45"/>
        <v>65.699958036088901</v>
      </c>
      <c r="Z102" s="27">
        <f t="shared" si="46"/>
        <v>66</v>
      </c>
      <c r="AA102" s="17">
        <f t="shared" si="47"/>
        <v>66</v>
      </c>
      <c r="AB102" s="24">
        <f t="shared" si="48"/>
        <v>728</v>
      </c>
    </row>
    <row r="103" spans="1:28" ht="15" customHeight="1" x14ac:dyDescent="0.25">
      <c r="A103" s="28">
        <v>645</v>
      </c>
      <c r="B103" s="28">
        <v>645</v>
      </c>
      <c r="C103" s="25">
        <v>2.87</v>
      </c>
      <c r="D103" s="25">
        <v>273.16000000000003</v>
      </c>
      <c r="E103" s="25">
        <v>211.8</v>
      </c>
      <c r="F103" s="25">
        <v>0</v>
      </c>
      <c r="G103" s="25">
        <f t="shared" si="39"/>
        <v>31.452380952380953</v>
      </c>
      <c r="H103" s="25">
        <v>0</v>
      </c>
      <c r="I103" s="25">
        <f t="shared" si="40"/>
        <v>31.452380952380953</v>
      </c>
      <c r="J103" s="29">
        <f t="shared" si="49"/>
        <v>1</v>
      </c>
      <c r="K103" s="29">
        <f t="shared" si="50"/>
        <v>1</v>
      </c>
      <c r="L103" s="29">
        <f t="shared" ref="L103:L134" si="51">IF(OR(COUNTIF(K99:K103,1)=5,COUNTIF(K99:K103,-1)=5),1,0)</f>
        <v>1</v>
      </c>
      <c r="M103" s="29">
        <f t="shared" ca="1" si="41"/>
        <v>1</v>
      </c>
      <c r="N103" s="9"/>
      <c r="O103" s="9"/>
      <c r="P103" s="7"/>
      <c r="Q103" s="7"/>
      <c r="T103" s="20">
        <v>0</v>
      </c>
      <c r="U103" s="31">
        <f t="shared" si="42"/>
        <v>-645</v>
      </c>
      <c r="V103" s="27">
        <f t="shared" si="43"/>
        <v>-645</v>
      </c>
      <c r="W103" s="27"/>
      <c r="X103" s="27">
        <f t="shared" si="44"/>
        <v>709.01279899286612</v>
      </c>
      <c r="Y103" s="27">
        <f t="shared" si="45"/>
        <v>64.012798992866124</v>
      </c>
      <c r="Z103" s="27">
        <f t="shared" si="46"/>
        <v>64</v>
      </c>
      <c r="AA103" s="17">
        <f t="shared" si="47"/>
        <v>64</v>
      </c>
      <c r="AB103" s="24">
        <f t="shared" si="48"/>
        <v>709</v>
      </c>
    </row>
    <row r="104" spans="1:28" ht="15" customHeight="1" x14ac:dyDescent="0.25">
      <c r="A104" s="28">
        <v>628</v>
      </c>
      <c r="B104" s="28">
        <v>628</v>
      </c>
      <c r="C104" s="25">
        <v>2.79</v>
      </c>
      <c r="D104" s="25">
        <v>273.16000000000003</v>
      </c>
      <c r="E104" s="25">
        <v>211.77</v>
      </c>
      <c r="F104" s="25">
        <v>0</v>
      </c>
      <c r="G104" s="25">
        <f t="shared" si="39"/>
        <v>31.11627906976744</v>
      </c>
      <c r="H104" s="25">
        <v>0</v>
      </c>
      <c r="I104" s="25">
        <f t="shared" si="40"/>
        <v>31.11627906976744</v>
      </c>
      <c r="J104" s="29">
        <f t="shared" si="49"/>
        <v>1</v>
      </c>
      <c r="K104" s="29">
        <f t="shared" si="50"/>
        <v>1</v>
      </c>
      <c r="L104" s="29">
        <f t="shared" si="51"/>
        <v>1</v>
      </c>
      <c r="M104" s="29">
        <f t="shared" ca="1" si="41"/>
        <v>0</v>
      </c>
      <c r="N104" s="9"/>
      <c r="O104" s="9"/>
      <c r="P104" s="7"/>
      <c r="Q104" s="7"/>
      <c r="T104" s="20">
        <v>0</v>
      </c>
      <c r="U104" s="31">
        <f t="shared" si="42"/>
        <v>-628</v>
      </c>
      <c r="V104" s="27">
        <f t="shared" si="43"/>
        <v>-628</v>
      </c>
      <c r="W104" s="27"/>
      <c r="X104" s="27">
        <f t="shared" si="44"/>
        <v>690.32563994964323</v>
      </c>
      <c r="Y104" s="27">
        <f t="shared" si="45"/>
        <v>62.325639949643232</v>
      </c>
      <c r="Z104" s="27">
        <f t="shared" si="46"/>
        <v>62</v>
      </c>
      <c r="AA104" s="17">
        <f t="shared" si="47"/>
        <v>62</v>
      </c>
      <c r="AB104" s="24">
        <f t="shared" si="48"/>
        <v>690</v>
      </c>
    </row>
    <row r="105" spans="1:28" ht="15" customHeight="1" x14ac:dyDescent="0.25">
      <c r="A105" s="28">
        <v>612</v>
      </c>
      <c r="B105" s="28">
        <v>612</v>
      </c>
      <c r="C105" s="25">
        <v>2.72</v>
      </c>
      <c r="D105" s="25">
        <v>273.16000000000003</v>
      </c>
      <c r="E105" s="25">
        <v>211.75</v>
      </c>
      <c r="F105" s="25">
        <v>0</v>
      </c>
      <c r="G105" s="25">
        <f t="shared" si="39"/>
        <v>30.772727272727273</v>
      </c>
      <c r="H105" s="25">
        <v>0</v>
      </c>
      <c r="I105" s="25">
        <f t="shared" si="40"/>
        <v>30.772727272727273</v>
      </c>
      <c r="J105" s="29">
        <f t="shared" si="49"/>
        <v>1</v>
      </c>
      <c r="K105" s="29">
        <f t="shared" si="50"/>
        <v>1</v>
      </c>
      <c r="L105" s="29">
        <f t="shared" si="51"/>
        <v>1</v>
      </c>
      <c r="M105" s="29">
        <f t="shared" ca="1" si="41"/>
        <v>1</v>
      </c>
      <c r="N105" s="9"/>
      <c r="O105" s="9"/>
      <c r="P105" s="7"/>
      <c r="Q105" s="7"/>
      <c r="T105" s="20">
        <v>0</v>
      </c>
      <c r="U105" s="31">
        <f t="shared" si="42"/>
        <v>-612</v>
      </c>
      <c r="V105" s="27">
        <f t="shared" si="43"/>
        <v>-612</v>
      </c>
      <c r="W105" s="27"/>
      <c r="X105" s="27">
        <f t="shared" si="44"/>
        <v>672.73772555602181</v>
      </c>
      <c r="Y105" s="27">
        <f t="shared" si="45"/>
        <v>60.737725556021815</v>
      </c>
      <c r="Z105" s="27">
        <f t="shared" si="46"/>
        <v>61</v>
      </c>
      <c r="AA105" s="17">
        <f t="shared" si="47"/>
        <v>61</v>
      </c>
      <c r="AB105" s="24">
        <f t="shared" si="48"/>
        <v>673</v>
      </c>
    </row>
    <row r="106" spans="1:28" ht="15" customHeight="1" x14ac:dyDescent="0.25">
      <c r="A106" s="28">
        <v>596</v>
      </c>
      <c r="B106" s="28">
        <v>596</v>
      </c>
      <c r="C106" s="25">
        <v>2.65</v>
      </c>
      <c r="D106" s="25">
        <v>273.16000000000003</v>
      </c>
      <c r="E106" s="25">
        <v>211.73</v>
      </c>
      <c r="F106" s="25">
        <v>0</v>
      </c>
      <c r="G106" s="25">
        <f t="shared" si="39"/>
        <v>30.444444444444443</v>
      </c>
      <c r="H106" s="25">
        <v>0</v>
      </c>
      <c r="I106" s="25">
        <f t="shared" si="40"/>
        <v>30.444444444444443</v>
      </c>
      <c r="J106" s="29">
        <f t="shared" si="49"/>
        <v>1</v>
      </c>
      <c r="K106" s="29">
        <f t="shared" si="50"/>
        <v>1</v>
      </c>
      <c r="L106" s="29">
        <f t="shared" si="51"/>
        <v>1</v>
      </c>
      <c r="M106" s="29">
        <f t="shared" ca="1" si="41"/>
        <v>0</v>
      </c>
      <c r="N106" s="9"/>
      <c r="O106" s="9"/>
      <c r="P106" s="7"/>
      <c r="Q106" s="7"/>
      <c r="T106" s="20">
        <v>0</v>
      </c>
      <c r="U106" s="31">
        <f t="shared" si="42"/>
        <v>-596</v>
      </c>
      <c r="V106" s="27">
        <f t="shared" si="43"/>
        <v>-596</v>
      </c>
      <c r="W106" s="27"/>
      <c r="X106" s="27">
        <f t="shared" si="44"/>
        <v>655.14981116240028</v>
      </c>
      <c r="Y106" s="27">
        <f t="shared" si="45"/>
        <v>59.149811162400283</v>
      </c>
      <c r="Z106" s="27">
        <f t="shared" si="46"/>
        <v>59</v>
      </c>
      <c r="AA106" s="17">
        <f t="shared" si="47"/>
        <v>59</v>
      </c>
      <c r="AB106" s="24">
        <f t="shared" si="48"/>
        <v>655</v>
      </c>
    </row>
    <row r="107" spans="1:28" ht="15" customHeight="1" x14ac:dyDescent="0.25">
      <c r="A107" s="28">
        <v>612</v>
      </c>
      <c r="B107" s="28">
        <v>612</v>
      </c>
      <c r="C107" s="25">
        <v>2.72</v>
      </c>
      <c r="D107" s="25">
        <v>273.16000000000003</v>
      </c>
      <c r="E107" s="25">
        <v>211.75</v>
      </c>
      <c r="F107" s="25">
        <v>0</v>
      </c>
      <c r="G107" s="25">
        <f t="shared" si="39"/>
        <v>29.434782608695652</v>
      </c>
      <c r="H107" s="25">
        <v>0</v>
      </c>
      <c r="I107" s="25">
        <f t="shared" si="40"/>
        <v>29.434782608695652</v>
      </c>
      <c r="J107" s="29">
        <f t="shared" si="49"/>
        <v>1</v>
      </c>
      <c r="K107" s="29">
        <f t="shared" si="50"/>
        <v>1</v>
      </c>
      <c r="L107" s="29">
        <f t="shared" si="51"/>
        <v>1</v>
      </c>
      <c r="M107" s="29">
        <f t="shared" ca="1" si="41"/>
        <v>1</v>
      </c>
      <c r="N107" s="9"/>
      <c r="O107" s="9"/>
      <c r="P107" s="7"/>
      <c r="Q107" s="7"/>
      <c r="T107" s="20">
        <v>0</v>
      </c>
      <c r="U107" s="31">
        <f t="shared" si="42"/>
        <v>-612</v>
      </c>
      <c r="V107" s="27">
        <f t="shared" si="43"/>
        <v>-612</v>
      </c>
      <c r="W107" s="27"/>
      <c r="X107" s="27">
        <f t="shared" si="44"/>
        <v>672.73772555602181</v>
      </c>
      <c r="Y107" s="27">
        <f t="shared" si="45"/>
        <v>60.737725556021815</v>
      </c>
      <c r="Z107" s="27">
        <f t="shared" si="46"/>
        <v>61</v>
      </c>
      <c r="AA107" s="17">
        <f t="shared" si="47"/>
        <v>61</v>
      </c>
      <c r="AB107" s="24">
        <f t="shared" si="48"/>
        <v>673</v>
      </c>
    </row>
    <row r="108" spans="1:28" ht="15" customHeight="1" x14ac:dyDescent="0.25">
      <c r="A108" s="28">
        <v>628</v>
      </c>
      <c r="B108" s="28">
        <v>628</v>
      </c>
      <c r="C108" s="25">
        <v>2.79</v>
      </c>
      <c r="D108" s="25">
        <v>273.16000000000003</v>
      </c>
      <c r="E108" s="25">
        <v>211.77</v>
      </c>
      <c r="F108" s="25">
        <v>0</v>
      </c>
      <c r="G108" s="25">
        <f t="shared" si="39"/>
        <v>28.468085106382979</v>
      </c>
      <c r="H108" s="25">
        <v>0</v>
      </c>
      <c r="I108" s="25">
        <f t="shared" si="40"/>
        <v>28.468085106382979</v>
      </c>
      <c r="J108" s="29">
        <f t="shared" si="49"/>
        <v>1</v>
      </c>
      <c r="K108" s="29">
        <f t="shared" si="50"/>
        <v>1</v>
      </c>
      <c r="L108" s="29">
        <f t="shared" si="51"/>
        <v>1</v>
      </c>
      <c r="M108" s="29">
        <f t="shared" ca="1" si="41"/>
        <v>1</v>
      </c>
      <c r="N108" s="9"/>
      <c r="O108" s="9"/>
      <c r="P108" s="7"/>
      <c r="Q108" s="7"/>
      <c r="T108" s="20">
        <v>0</v>
      </c>
      <c r="U108" s="31">
        <f t="shared" si="42"/>
        <v>-628</v>
      </c>
      <c r="V108" s="27">
        <f t="shared" si="43"/>
        <v>-628</v>
      </c>
      <c r="W108" s="27"/>
      <c r="X108" s="27">
        <f t="shared" si="44"/>
        <v>690.32563994964323</v>
      </c>
      <c r="Y108" s="27">
        <f t="shared" si="45"/>
        <v>62.325639949643232</v>
      </c>
      <c r="Z108" s="27">
        <f t="shared" si="46"/>
        <v>62</v>
      </c>
      <c r="AA108" s="17">
        <f t="shared" si="47"/>
        <v>62</v>
      </c>
      <c r="AB108" s="24">
        <f t="shared" si="48"/>
        <v>690</v>
      </c>
    </row>
    <row r="109" spans="1:28" ht="15" customHeight="1" x14ac:dyDescent="0.25">
      <c r="A109" s="28">
        <v>645</v>
      </c>
      <c r="B109" s="28">
        <v>645</v>
      </c>
      <c r="C109" s="25">
        <v>2.87</v>
      </c>
      <c r="D109" s="25">
        <v>273.16000000000003</v>
      </c>
      <c r="E109" s="25">
        <v>211.8</v>
      </c>
      <c r="F109" s="25">
        <v>0</v>
      </c>
      <c r="G109" s="25">
        <f t="shared" si="39"/>
        <v>27.520833333333332</v>
      </c>
      <c r="H109" s="25">
        <v>0</v>
      </c>
      <c r="I109" s="25">
        <f t="shared" si="40"/>
        <v>27.520833333333332</v>
      </c>
      <c r="J109" s="29">
        <f t="shared" si="49"/>
        <v>1</v>
      </c>
      <c r="K109" s="29">
        <f t="shared" si="50"/>
        <v>1</v>
      </c>
      <c r="L109" s="29">
        <f t="shared" si="51"/>
        <v>1</v>
      </c>
      <c r="M109" s="29">
        <f t="shared" ca="1" si="41"/>
        <v>0</v>
      </c>
      <c r="N109" s="9"/>
      <c r="O109" s="9"/>
      <c r="P109" s="7"/>
      <c r="Q109" s="7"/>
      <c r="T109" s="20">
        <v>0</v>
      </c>
      <c r="U109" s="31">
        <f t="shared" si="42"/>
        <v>-645</v>
      </c>
      <c r="V109" s="27">
        <f t="shared" si="43"/>
        <v>-645</v>
      </c>
      <c r="W109" s="27"/>
      <c r="X109" s="27">
        <f t="shared" si="44"/>
        <v>709.01279899286612</v>
      </c>
      <c r="Y109" s="27">
        <f t="shared" si="45"/>
        <v>64.012798992866124</v>
      </c>
      <c r="Z109" s="27">
        <f t="shared" si="46"/>
        <v>64</v>
      </c>
      <c r="AA109" s="17">
        <f t="shared" si="47"/>
        <v>64</v>
      </c>
      <c r="AB109" s="24">
        <f t="shared" si="48"/>
        <v>709</v>
      </c>
    </row>
    <row r="110" spans="1:28" ht="15" customHeight="1" x14ac:dyDescent="0.25">
      <c r="A110" s="28">
        <v>628</v>
      </c>
      <c r="B110" s="28">
        <v>628</v>
      </c>
      <c r="C110" s="25">
        <v>2.79</v>
      </c>
      <c r="D110" s="25">
        <v>273.16000000000003</v>
      </c>
      <c r="E110" s="25">
        <v>211.77</v>
      </c>
      <c r="F110" s="25">
        <v>0</v>
      </c>
      <c r="G110" s="25">
        <f t="shared" si="39"/>
        <v>27.306122448979593</v>
      </c>
      <c r="H110" s="25">
        <v>0</v>
      </c>
      <c r="I110" s="25">
        <f t="shared" si="40"/>
        <v>27.306122448979593</v>
      </c>
      <c r="J110" s="29">
        <f t="shared" si="49"/>
        <v>1</v>
      </c>
      <c r="K110" s="29">
        <f t="shared" si="50"/>
        <v>1</v>
      </c>
      <c r="L110" s="29">
        <f t="shared" si="51"/>
        <v>1</v>
      </c>
      <c r="M110" s="29">
        <f t="shared" ca="1" si="41"/>
        <v>1</v>
      </c>
      <c r="N110" s="9"/>
      <c r="O110" s="9"/>
      <c r="P110" s="7"/>
      <c r="Q110" s="7"/>
      <c r="T110" s="20">
        <v>0</v>
      </c>
      <c r="U110" s="31">
        <f t="shared" si="42"/>
        <v>-628</v>
      </c>
      <c r="V110" s="27">
        <f t="shared" si="43"/>
        <v>-628</v>
      </c>
      <c r="W110" s="27"/>
      <c r="X110" s="27">
        <f t="shared" si="44"/>
        <v>690.32563994964323</v>
      </c>
      <c r="Y110" s="27">
        <f t="shared" si="45"/>
        <v>62.325639949643232</v>
      </c>
      <c r="Z110" s="27">
        <f t="shared" si="46"/>
        <v>62</v>
      </c>
      <c r="AA110" s="17">
        <f t="shared" si="47"/>
        <v>62</v>
      </c>
      <c r="AB110" s="24">
        <f t="shared" si="48"/>
        <v>690</v>
      </c>
    </row>
    <row r="111" spans="1:28" ht="15" customHeight="1" x14ac:dyDescent="0.25">
      <c r="A111" s="28">
        <v>612</v>
      </c>
      <c r="B111" s="28">
        <v>612</v>
      </c>
      <c r="C111" s="25">
        <v>2.72</v>
      </c>
      <c r="D111" s="25">
        <v>273.16000000000003</v>
      </c>
      <c r="E111" s="25">
        <v>211.75</v>
      </c>
      <c r="F111" s="25">
        <v>0</v>
      </c>
      <c r="G111" s="25">
        <f t="shared" si="39"/>
        <v>27.08</v>
      </c>
      <c r="H111" s="25">
        <v>0</v>
      </c>
      <c r="I111" s="25">
        <f t="shared" si="40"/>
        <v>27.08</v>
      </c>
      <c r="J111" s="29">
        <f t="shared" si="49"/>
        <v>1</v>
      </c>
      <c r="K111" s="29">
        <f t="shared" si="50"/>
        <v>1</v>
      </c>
      <c r="L111" s="29">
        <f t="shared" si="51"/>
        <v>1</v>
      </c>
      <c r="M111" s="29">
        <f t="shared" ca="1" si="41"/>
        <v>1</v>
      </c>
      <c r="N111" s="9"/>
      <c r="O111" s="9"/>
      <c r="P111" s="7"/>
      <c r="Q111" s="7"/>
      <c r="T111" s="20">
        <v>0</v>
      </c>
      <c r="U111" s="31">
        <f t="shared" si="42"/>
        <v>-612</v>
      </c>
      <c r="V111" s="27">
        <f t="shared" si="43"/>
        <v>-612</v>
      </c>
      <c r="W111" s="27"/>
      <c r="X111" s="27">
        <f t="shared" si="44"/>
        <v>672.73772555602181</v>
      </c>
      <c r="Y111" s="27">
        <f t="shared" si="45"/>
        <v>60.737725556021815</v>
      </c>
      <c r="Z111" s="27">
        <f t="shared" si="46"/>
        <v>61</v>
      </c>
      <c r="AA111" s="17">
        <f t="shared" si="47"/>
        <v>61</v>
      </c>
      <c r="AB111" s="24">
        <f t="shared" si="48"/>
        <v>673</v>
      </c>
    </row>
    <row r="112" spans="1:28" ht="15" customHeight="1" x14ac:dyDescent="0.25">
      <c r="A112" s="28">
        <v>596</v>
      </c>
      <c r="B112" s="28">
        <v>596</v>
      </c>
      <c r="C112" s="25">
        <v>2.65</v>
      </c>
      <c r="D112" s="25">
        <v>273.16000000000003</v>
      </c>
      <c r="E112" s="25">
        <v>211.73</v>
      </c>
      <c r="F112" s="25">
        <v>0</v>
      </c>
      <c r="G112" s="25">
        <f t="shared" si="39"/>
        <v>26.862745098039216</v>
      </c>
      <c r="H112" s="25">
        <v>0</v>
      </c>
      <c r="I112" s="25">
        <f t="shared" si="40"/>
        <v>26.862745098039216</v>
      </c>
      <c r="J112" s="29">
        <f t="shared" si="49"/>
        <v>1</v>
      </c>
      <c r="K112" s="29">
        <f t="shared" si="50"/>
        <v>1</v>
      </c>
      <c r="L112" s="29">
        <f t="shared" si="51"/>
        <v>1</v>
      </c>
      <c r="M112" s="29">
        <f t="shared" ca="1" si="41"/>
        <v>0</v>
      </c>
      <c r="N112" s="9"/>
      <c r="O112" s="9"/>
      <c r="P112" s="7"/>
      <c r="Q112" s="7"/>
      <c r="T112" s="20">
        <v>0</v>
      </c>
      <c r="U112" s="31">
        <f t="shared" si="42"/>
        <v>-596</v>
      </c>
      <c r="V112" s="27">
        <f t="shared" si="43"/>
        <v>-596</v>
      </c>
      <c r="W112" s="27"/>
      <c r="X112" s="27">
        <f t="shared" si="44"/>
        <v>655.14981116240028</v>
      </c>
      <c r="Y112" s="27">
        <f t="shared" si="45"/>
        <v>59.149811162400283</v>
      </c>
      <c r="Z112" s="27">
        <f t="shared" si="46"/>
        <v>59</v>
      </c>
      <c r="AA112" s="17">
        <f t="shared" si="47"/>
        <v>59</v>
      </c>
      <c r="AB112" s="24">
        <f t="shared" si="48"/>
        <v>655</v>
      </c>
    </row>
    <row r="113" spans="1:28" ht="15" customHeight="1" x14ac:dyDescent="0.25">
      <c r="A113" s="28">
        <v>580</v>
      </c>
      <c r="B113" s="28">
        <v>580</v>
      </c>
      <c r="C113" s="25">
        <v>2.58</v>
      </c>
      <c r="D113" s="25">
        <v>273.16000000000003</v>
      </c>
      <c r="E113" s="25">
        <v>211.71</v>
      </c>
      <c r="F113" s="25">
        <v>0</v>
      </c>
      <c r="G113" s="25">
        <f t="shared" si="39"/>
        <v>26.653846153846153</v>
      </c>
      <c r="H113" s="25">
        <v>0</v>
      </c>
      <c r="I113" s="25">
        <f t="shared" si="40"/>
        <v>26.653846153846153</v>
      </c>
      <c r="J113" s="29">
        <f t="shared" si="49"/>
        <v>1</v>
      </c>
      <c r="K113" s="29">
        <f t="shared" si="50"/>
        <v>1</v>
      </c>
      <c r="L113" s="29">
        <f t="shared" si="51"/>
        <v>1</v>
      </c>
      <c r="M113" s="29">
        <f t="shared" ca="1" si="41"/>
        <v>1</v>
      </c>
      <c r="N113" s="9"/>
      <c r="O113" s="9"/>
      <c r="P113" s="7"/>
      <c r="Q113" s="7"/>
      <c r="T113" s="20">
        <v>0</v>
      </c>
      <c r="U113" s="31">
        <f t="shared" si="42"/>
        <v>-580</v>
      </c>
      <c r="V113" s="27">
        <f t="shared" si="43"/>
        <v>-580</v>
      </c>
      <c r="W113" s="27"/>
      <c r="X113" s="27">
        <f t="shared" si="44"/>
        <v>637.56189676877887</v>
      </c>
      <c r="Y113" s="27">
        <f t="shared" si="45"/>
        <v>57.561896768778865</v>
      </c>
      <c r="Z113" s="27">
        <f t="shared" si="46"/>
        <v>58</v>
      </c>
      <c r="AA113" s="17">
        <f t="shared" si="47"/>
        <v>58</v>
      </c>
      <c r="AB113" s="24">
        <f t="shared" si="48"/>
        <v>638</v>
      </c>
    </row>
    <row r="114" spans="1:28" ht="15" customHeight="1" x14ac:dyDescent="0.25">
      <c r="A114" s="28">
        <v>564</v>
      </c>
      <c r="B114" s="28">
        <v>564</v>
      </c>
      <c r="C114" s="25">
        <v>2.5099999999999998</v>
      </c>
      <c r="D114" s="25">
        <v>273.16000000000003</v>
      </c>
      <c r="E114" s="25">
        <v>211.69</v>
      </c>
      <c r="F114" s="25">
        <v>0</v>
      </c>
      <c r="G114" s="25">
        <f t="shared" si="39"/>
        <v>26.452830188679247</v>
      </c>
      <c r="H114" s="25">
        <v>0</v>
      </c>
      <c r="I114" s="25">
        <f t="shared" si="40"/>
        <v>26.452830188679247</v>
      </c>
      <c r="J114" s="29">
        <f t="shared" si="49"/>
        <v>1</v>
      </c>
      <c r="K114" s="29">
        <f t="shared" si="50"/>
        <v>1</v>
      </c>
      <c r="L114" s="29">
        <f t="shared" si="51"/>
        <v>1</v>
      </c>
      <c r="M114" s="29">
        <f t="shared" ca="1" si="41"/>
        <v>1</v>
      </c>
      <c r="N114" s="9"/>
      <c r="O114" s="9"/>
      <c r="P114" s="7"/>
      <c r="Q114" s="7"/>
      <c r="T114" s="20">
        <v>0</v>
      </c>
      <c r="U114" s="31">
        <f t="shared" si="42"/>
        <v>-564</v>
      </c>
      <c r="V114" s="27">
        <f t="shared" si="43"/>
        <v>-564</v>
      </c>
      <c r="W114" s="27"/>
      <c r="X114" s="27">
        <f t="shared" si="44"/>
        <v>619.97398237515733</v>
      </c>
      <c r="Y114" s="27">
        <f t="shared" si="45"/>
        <v>55.973982375157334</v>
      </c>
      <c r="Z114" s="27">
        <f t="shared" si="46"/>
        <v>56</v>
      </c>
      <c r="AA114" s="17">
        <f t="shared" si="47"/>
        <v>56</v>
      </c>
      <c r="AB114" s="24">
        <f t="shared" si="48"/>
        <v>620</v>
      </c>
    </row>
    <row r="115" spans="1:28" ht="15" customHeight="1" x14ac:dyDescent="0.25">
      <c r="A115" s="28">
        <v>549</v>
      </c>
      <c r="B115" s="28">
        <v>549</v>
      </c>
      <c r="C115" s="25">
        <v>2.44</v>
      </c>
      <c r="D115" s="25">
        <v>273.16000000000003</v>
      </c>
      <c r="E115" s="25">
        <v>211.67</v>
      </c>
      <c r="F115" s="25">
        <v>0</v>
      </c>
      <c r="G115" s="25">
        <f t="shared" si="39"/>
        <v>26.24074074074074</v>
      </c>
      <c r="H115" s="25">
        <v>0</v>
      </c>
      <c r="I115" s="25">
        <f t="shared" si="40"/>
        <v>26.24074074074074</v>
      </c>
      <c r="J115" s="29">
        <f t="shared" si="49"/>
        <v>1</v>
      </c>
      <c r="K115" s="29">
        <f t="shared" si="50"/>
        <v>1</v>
      </c>
      <c r="L115" s="29">
        <f t="shared" si="51"/>
        <v>1</v>
      </c>
      <c r="M115" s="29">
        <f t="shared" ca="1" si="41"/>
        <v>0</v>
      </c>
      <c r="N115" s="9"/>
      <c r="O115" s="9"/>
      <c r="P115" s="7"/>
      <c r="Q115" s="7"/>
      <c r="T115" s="20">
        <v>0</v>
      </c>
      <c r="U115" s="31">
        <f t="shared" si="42"/>
        <v>-549</v>
      </c>
      <c r="V115" s="27">
        <f t="shared" si="43"/>
        <v>-549</v>
      </c>
      <c r="W115" s="27"/>
      <c r="X115" s="27">
        <f t="shared" si="44"/>
        <v>603.48531263113716</v>
      </c>
      <c r="Y115" s="27">
        <f t="shared" si="45"/>
        <v>54.485312631137162</v>
      </c>
      <c r="Z115" s="27">
        <f t="shared" si="46"/>
        <v>54</v>
      </c>
      <c r="AA115" s="17">
        <f t="shared" si="47"/>
        <v>54</v>
      </c>
      <c r="AB115" s="24">
        <f t="shared" si="48"/>
        <v>603</v>
      </c>
    </row>
    <row r="116" spans="1:28" ht="15" customHeight="1" x14ac:dyDescent="0.25">
      <c r="A116" s="28">
        <v>548</v>
      </c>
      <c r="B116" s="28">
        <v>548</v>
      </c>
      <c r="C116" s="25">
        <v>2.4300000000000002</v>
      </c>
      <c r="D116" s="25">
        <v>273.16000000000003</v>
      </c>
      <c r="E116" s="25">
        <v>211.67</v>
      </c>
      <c r="F116" s="25">
        <v>0</v>
      </c>
      <c r="G116" s="25">
        <f t="shared" si="39"/>
        <v>25.781818181818181</v>
      </c>
      <c r="H116" s="25">
        <v>0</v>
      </c>
      <c r="I116" s="25">
        <f t="shared" si="40"/>
        <v>25.781818181818181</v>
      </c>
      <c r="J116" s="29">
        <f t="shared" si="49"/>
        <v>1</v>
      </c>
      <c r="K116" s="29">
        <f t="shared" si="50"/>
        <v>1</v>
      </c>
      <c r="L116" s="29">
        <f t="shared" si="51"/>
        <v>1</v>
      </c>
      <c r="M116" s="29">
        <f t="shared" ca="1" si="41"/>
        <v>0</v>
      </c>
      <c r="N116" s="9"/>
      <c r="O116" s="9"/>
      <c r="P116" s="7"/>
      <c r="Q116" s="7"/>
      <c r="T116" s="20">
        <v>0</v>
      </c>
      <c r="U116" s="31">
        <f t="shared" si="42"/>
        <v>-548</v>
      </c>
      <c r="V116" s="27">
        <f t="shared" si="43"/>
        <v>-548</v>
      </c>
      <c r="W116" s="27"/>
      <c r="X116" s="27">
        <f t="shared" si="44"/>
        <v>602.38606798153592</v>
      </c>
      <c r="Y116" s="27">
        <f t="shared" si="45"/>
        <v>54.386067981535916</v>
      </c>
      <c r="Z116" s="27">
        <f t="shared" si="46"/>
        <v>54</v>
      </c>
      <c r="AA116" s="17">
        <f t="shared" si="47"/>
        <v>54</v>
      </c>
      <c r="AB116" s="24">
        <f t="shared" si="48"/>
        <v>602</v>
      </c>
    </row>
    <row r="117" spans="1:28" ht="15" customHeight="1" x14ac:dyDescent="0.25">
      <c r="A117" s="28">
        <v>546</v>
      </c>
      <c r="B117" s="28">
        <v>546</v>
      </c>
      <c r="C117" s="25">
        <v>2.4300000000000002</v>
      </c>
      <c r="D117" s="25">
        <v>273.16000000000003</v>
      </c>
      <c r="E117" s="25">
        <v>211.67</v>
      </c>
      <c r="F117" s="25">
        <v>0</v>
      </c>
      <c r="G117" s="25">
        <f t="shared" si="39"/>
        <v>25.357142857142858</v>
      </c>
      <c r="H117" s="25">
        <v>0</v>
      </c>
      <c r="I117" s="25">
        <f t="shared" si="40"/>
        <v>25.357142857142858</v>
      </c>
      <c r="J117" s="29">
        <f t="shared" si="49"/>
        <v>1</v>
      </c>
      <c r="K117" s="29">
        <f t="shared" si="50"/>
        <v>1</v>
      </c>
      <c r="L117" s="29">
        <f t="shared" si="51"/>
        <v>1</v>
      </c>
      <c r="M117" s="29">
        <f t="shared" ca="1" si="41"/>
        <v>0</v>
      </c>
      <c r="N117" s="9"/>
      <c r="O117" s="9"/>
      <c r="P117" s="7"/>
      <c r="Q117" s="7"/>
      <c r="T117" s="20">
        <v>0</v>
      </c>
      <c r="U117" s="31">
        <f t="shared" si="42"/>
        <v>-546</v>
      </c>
      <c r="V117" s="27">
        <f t="shared" si="43"/>
        <v>-546</v>
      </c>
      <c r="W117" s="27"/>
      <c r="X117" s="27">
        <f t="shared" si="44"/>
        <v>600.1875786823332</v>
      </c>
      <c r="Y117" s="27">
        <f t="shared" si="45"/>
        <v>54.187578682333196</v>
      </c>
      <c r="Z117" s="27">
        <f t="shared" si="46"/>
        <v>54</v>
      </c>
      <c r="AA117" s="17">
        <f t="shared" si="47"/>
        <v>54</v>
      </c>
      <c r="AB117" s="24">
        <f t="shared" si="48"/>
        <v>600</v>
      </c>
    </row>
    <row r="118" spans="1:28" ht="15" customHeight="1" x14ac:dyDescent="0.25">
      <c r="A118" s="28">
        <v>544</v>
      </c>
      <c r="B118" s="28">
        <v>544</v>
      </c>
      <c r="C118" s="25">
        <v>2.42</v>
      </c>
      <c r="D118" s="25">
        <v>273.16000000000003</v>
      </c>
      <c r="E118" s="25">
        <v>211.66</v>
      </c>
      <c r="F118" s="25">
        <v>0</v>
      </c>
      <c r="G118" s="25">
        <f t="shared" si="39"/>
        <v>24.94736842105263</v>
      </c>
      <c r="H118" s="25">
        <v>0</v>
      </c>
      <c r="I118" s="25">
        <f t="shared" si="40"/>
        <v>24.94736842105263</v>
      </c>
      <c r="J118" s="29">
        <f t="shared" si="49"/>
        <v>1</v>
      </c>
      <c r="K118" s="29">
        <f t="shared" si="50"/>
        <v>1</v>
      </c>
      <c r="L118" s="29">
        <f t="shared" si="51"/>
        <v>1</v>
      </c>
      <c r="M118" s="29">
        <f t="shared" ca="1" si="41"/>
        <v>1</v>
      </c>
      <c r="N118" s="9"/>
      <c r="O118" s="9"/>
      <c r="P118" s="7"/>
      <c r="Q118" s="7"/>
      <c r="T118" s="20">
        <v>0</v>
      </c>
      <c r="U118" s="31">
        <f t="shared" si="42"/>
        <v>-544</v>
      </c>
      <c r="V118" s="27">
        <f t="shared" si="43"/>
        <v>-544</v>
      </c>
      <c r="W118" s="27"/>
      <c r="X118" s="27">
        <f t="shared" si="44"/>
        <v>597.98908938313048</v>
      </c>
      <c r="Y118" s="27">
        <f t="shared" si="45"/>
        <v>53.989089383130477</v>
      </c>
      <c r="Z118" s="27">
        <f t="shared" si="46"/>
        <v>54</v>
      </c>
      <c r="AA118" s="17">
        <f t="shared" si="47"/>
        <v>54</v>
      </c>
      <c r="AB118" s="24">
        <f t="shared" si="48"/>
        <v>598</v>
      </c>
    </row>
    <row r="119" spans="1:28" ht="15" customHeight="1" x14ac:dyDescent="0.25">
      <c r="A119" s="28">
        <v>528</v>
      </c>
      <c r="B119" s="28">
        <v>528</v>
      </c>
      <c r="C119" s="25">
        <v>2.35</v>
      </c>
      <c r="D119" s="25">
        <v>273.16000000000003</v>
      </c>
      <c r="E119" s="25">
        <v>211.64</v>
      </c>
      <c r="F119" s="25">
        <v>0</v>
      </c>
      <c r="G119" s="25">
        <f t="shared" si="39"/>
        <v>24.793103448275861</v>
      </c>
      <c r="H119" s="25">
        <v>0</v>
      </c>
      <c r="I119" s="25">
        <f t="shared" si="40"/>
        <v>24.793103448275861</v>
      </c>
      <c r="J119" s="29">
        <f t="shared" si="49"/>
        <v>1</v>
      </c>
      <c r="K119" s="29">
        <f t="shared" si="50"/>
        <v>1</v>
      </c>
      <c r="L119" s="29">
        <f t="shared" si="51"/>
        <v>1</v>
      </c>
      <c r="M119" s="29">
        <f t="shared" ca="1" si="41"/>
        <v>1</v>
      </c>
      <c r="N119" s="9"/>
      <c r="O119" s="9"/>
      <c r="P119" s="7"/>
      <c r="Q119" s="7"/>
      <c r="T119" s="20">
        <v>0</v>
      </c>
      <c r="U119" s="31">
        <f t="shared" si="42"/>
        <v>-528</v>
      </c>
      <c r="V119" s="27">
        <f t="shared" si="43"/>
        <v>-528</v>
      </c>
      <c r="W119" s="27"/>
      <c r="X119" s="27">
        <f t="shared" si="44"/>
        <v>580.40117498950906</v>
      </c>
      <c r="Y119" s="27">
        <f t="shared" si="45"/>
        <v>52.401174989509059</v>
      </c>
      <c r="Z119" s="27">
        <f t="shared" si="46"/>
        <v>52</v>
      </c>
      <c r="AA119" s="17">
        <f t="shared" si="47"/>
        <v>52</v>
      </c>
      <c r="AB119" s="24">
        <f t="shared" si="48"/>
        <v>580</v>
      </c>
    </row>
    <row r="120" spans="1:28" ht="15" customHeight="1" x14ac:dyDescent="0.25">
      <c r="A120" s="28">
        <v>512</v>
      </c>
      <c r="B120" s="28">
        <v>512</v>
      </c>
      <c r="C120" s="25">
        <v>2.27</v>
      </c>
      <c r="D120" s="25">
        <v>273.16000000000003</v>
      </c>
      <c r="E120" s="25">
        <v>211.62</v>
      </c>
      <c r="F120" s="25">
        <v>0</v>
      </c>
      <c r="G120" s="25">
        <f t="shared" si="39"/>
        <v>24.64406779661017</v>
      </c>
      <c r="H120" s="25">
        <v>0</v>
      </c>
      <c r="I120" s="25">
        <f t="shared" si="40"/>
        <v>24.64406779661017</v>
      </c>
      <c r="J120" s="29">
        <f t="shared" si="49"/>
        <v>1</v>
      </c>
      <c r="K120" s="29">
        <f t="shared" si="50"/>
        <v>1</v>
      </c>
      <c r="L120" s="29">
        <f t="shared" si="51"/>
        <v>1</v>
      </c>
      <c r="M120" s="29">
        <f t="shared" ca="1" si="41"/>
        <v>1</v>
      </c>
      <c r="N120" s="9"/>
      <c r="O120" s="9"/>
      <c r="P120" s="7"/>
      <c r="Q120" s="7"/>
      <c r="T120" s="20">
        <v>0</v>
      </c>
      <c r="U120" s="31">
        <f t="shared" si="42"/>
        <v>-512</v>
      </c>
      <c r="V120" s="27">
        <f t="shared" si="43"/>
        <v>-512</v>
      </c>
      <c r="W120" s="27"/>
      <c r="X120" s="27">
        <f t="shared" si="44"/>
        <v>562.81326059588753</v>
      </c>
      <c r="Y120" s="27">
        <f t="shared" si="45"/>
        <v>50.813260595887527</v>
      </c>
      <c r="Z120" s="27">
        <f t="shared" si="46"/>
        <v>51</v>
      </c>
      <c r="AA120" s="17">
        <f t="shared" si="47"/>
        <v>51</v>
      </c>
      <c r="AB120" s="24">
        <f t="shared" si="48"/>
        <v>563</v>
      </c>
    </row>
    <row r="121" spans="1:28" ht="15" customHeight="1" x14ac:dyDescent="0.25">
      <c r="A121" s="28">
        <v>495</v>
      </c>
      <c r="B121" s="28">
        <v>495</v>
      </c>
      <c r="C121" s="25">
        <v>2.2000000000000002</v>
      </c>
      <c r="D121" s="25">
        <v>273.16000000000003</v>
      </c>
      <c r="E121" s="25">
        <v>211.6</v>
      </c>
      <c r="F121" s="25">
        <v>0</v>
      </c>
      <c r="G121" s="25">
        <f t="shared" si="39"/>
        <v>24.516666666666666</v>
      </c>
      <c r="H121" s="25">
        <v>0</v>
      </c>
      <c r="I121" s="25">
        <f t="shared" si="40"/>
        <v>24.516666666666666</v>
      </c>
      <c r="J121" s="29">
        <f t="shared" si="49"/>
        <v>1</v>
      </c>
      <c r="K121" s="29">
        <f t="shared" si="50"/>
        <v>1</v>
      </c>
      <c r="L121" s="29">
        <f t="shared" si="51"/>
        <v>1</v>
      </c>
      <c r="M121" s="29">
        <f t="shared" ca="1" si="41"/>
        <v>1</v>
      </c>
      <c r="N121" s="9"/>
      <c r="O121" s="9"/>
      <c r="P121" s="7"/>
      <c r="Q121" s="7"/>
      <c r="T121" s="20">
        <v>0</v>
      </c>
      <c r="U121" s="31">
        <f t="shared" si="42"/>
        <v>-495</v>
      </c>
      <c r="V121" s="27">
        <f t="shared" si="43"/>
        <v>-495</v>
      </c>
      <c r="W121" s="27"/>
      <c r="X121" s="27">
        <f t="shared" si="44"/>
        <v>544.12610155266475</v>
      </c>
      <c r="Y121" s="27">
        <f t="shared" si="45"/>
        <v>49.12610155266475</v>
      </c>
      <c r="Z121" s="27">
        <f t="shared" si="46"/>
        <v>49</v>
      </c>
      <c r="AA121" s="17">
        <f t="shared" si="47"/>
        <v>49</v>
      </c>
      <c r="AB121" s="24">
        <f t="shared" si="48"/>
        <v>544</v>
      </c>
    </row>
    <row r="122" spans="1:28" ht="15" customHeight="1" x14ac:dyDescent="0.25">
      <c r="A122" s="28">
        <v>480</v>
      </c>
      <c r="B122" s="28">
        <v>480</v>
      </c>
      <c r="C122" s="25">
        <v>0</v>
      </c>
      <c r="D122" s="25">
        <v>273.16000000000003</v>
      </c>
      <c r="E122" s="25">
        <v>211.58</v>
      </c>
      <c r="F122" s="25">
        <v>0</v>
      </c>
      <c r="G122" s="25">
        <f t="shared" si="39"/>
        <v>24.360655737704917</v>
      </c>
      <c r="H122" s="25">
        <v>0</v>
      </c>
      <c r="I122" s="25">
        <f t="shared" si="40"/>
        <v>24.360655737704917</v>
      </c>
      <c r="J122" s="29">
        <f t="shared" si="49"/>
        <v>1</v>
      </c>
      <c r="K122" s="29">
        <f t="shared" si="50"/>
        <v>1</v>
      </c>
      <c r="L122" s="29">
        <f t="shared" si="51"/>
        <v>1</v>
      </c>
      <c r="M122" s="29">
        <f t="shared" ca="1" si="41"/>
        <v>1</v>
      </c>
      <c r="N122" s="9"/>
      <c r="O122" s="9"/>
      <c r="P122" s="7"/>
      <c r="Q122" s="7"/>
      <c r="T122" s="20">
        <v>0</v>
      </c>
      <c r="U122" s="31">
        <f t="shared" si="42"/>
        <v>-480</v>
      </c>
      <c r="V122" s="27">
        <f t="shared" si="43"/>
        <v>-480</v>
      </c>
      <c r="W122" s="27"/>
      <c r="X122" s="27">
        <f t="shared" si="44"/>
        <v>527.63743180864458</v>
      </c>
      <c r="Y122" s="27">
        <f t="shared" si="45"/>
        <v>47.637431808644578</v>
      </c>
      <c r="Z122" s="27">
        <f t="shared" si="46"/>
        <v>48</v>
      </c>
      <c r="AA122" s="17">
        <f t="shared" si="47"/>
        <v>48</v>
      </c>
      <c r="AB122" s="24">
        <f t="shared" si="48"/>
        <v>528</v>
      </c>
    </row>
    <row r="123" spans="1:28" ht="15" customHeight="1" x14ac:dyDescent="0.25">
      <c r="A123" s="28">
        <v>464</v>
      </c>
      <c r="B123" s="28">
        <v>464</v>
      </c>
      <c r="C123" s="25">
        <v>0</v>
      </c>
      <c r="D123" s="25">
        <v>273.16000000000003</v>
      </c>
      <c r="E123" s="25">
        <v>211.56</v>
      </c>
      <c r="F123" s="25">
        <v>0</v>
      </c>
      <c r="G123" s="25">
        <f t="shared" si="39"/>
        <v>24.225806451612904</v>
      </c>
      <c r="H123" s="25">
        <v>0</v>
      </c>
      <c r="I123" s="25">
        <f t="shared" si="40"/>
        <v>24.225806451612904</v>
      </c>
      <c r="J123" s="29">
        <f t="shared" si="49"/>
        <v>1</v>
      </c>
      <c r="K123" s="29">
        <f t="shared" si="50"/>
        <v>1</v>
      </c>
      <c r="L123" s="29">
        <f t="shared" si="51"/>
        <v>1</v>
      </c>
      <c r="M123" s="29">
        <f t="shared" ca="1" si="41"/>
        <v>0</v>
      </c>
      <c r="N123" s="9"/>
      <c r="O123" s="9"/>
      <c r="P123" s="7"/>
      <c r="Q123" s="7"/>
      <c r="T123" s="20">
        <v>0</v>
      </c>
      <c r="U123" s="31">
        <f t="shared" si="42"/>
        <v>-464</v>
      </c>
      <c r="V123" s="27">
        <f t="shared" si="43"/>
        <v>-464</v>
      </c>
      <c r="W123" s="27"/>
      <c r="X123" s="27">
        <f t="shared" si="44"/>
        <v>510.0495174150231</v>
      </c>
      <c r="Y123" s="27">
        <f t="shared" si="45"/>
        <v>46.049517415023104</v>
      </c>
      <c r="Z123" s="27">
        <f t="shared" si="46"/>
        <v>46</v>
      </c>
      <c r="AA123" s="17">
        <f t="shared" si="47"/>
        <v>46</v>
      </c>
      <c r="AB123" s="24">
        <f t="shared" si="48"/>
        <v>510</v>
      </c>
    </row>
    <row r="124" spans="1:28" ht="15" customHeight="1" x14ac:dyDescent="0.25">
      <c r="A124" s="28">
        <v>448</v>
      </c>
      <c r="B124" s="28">
        <v>448</v>
      </c>
      <c r="C124" s="25">
        <v>0</v>
      </c>
      <c r="D124" s="25">
        <v>273.16000000000003</v>
      </c>
      <c r="E124" s="25">
        <v>211.54</v>
      </c>
      <c r="F124" s="25">
        <v>0</v>
      </c>
      <c r="G124" s="25">
        <f t="shared" si="39"/>
        <v>24.095238095238095</v>
      </c>
      <c r="H124" s="25">
        <v>0</v>
      </c>
      <c r="I124" s="25">
        <f t="shared" si="40"/>
        <v>24.095238095238095</v>
      </c>
      <c r="J124" s="29">
        <f t="shared" si="49"/>
        <v>1</v>
      </c>
      <c r="K124" s="29">
        <f t="shared" si="50"/>
        <v>1</v>
      </c>
      <c r="L124" s="29">
        <f t="shared" si="51"/>
        <v>1</v>
      </c>
      <c r="M124" s="29">
        <f t="shared" ca="1" si="41"/>
        <v>1</v>
      </c>
      <c r="N124" s="9"/>
      <c r="O124" s="9"/>
      <c r="P124" s="7"/>
      <c r="Q124" s="7"/>
      <c r="T124" s="20">
        <v>0</v>
      </c>
      <c r="U124" s="31">
        <f t="shared" si="42"/>
        <v>-448</v>
      </c>
      <c r="V124" s="27">
        <f t="shared" si="43"/>
        <v>-448</v>
      </c>
      <c r="W124" s="27"/>
      <c r="X124" s="27">
        <f t="shared" si="44"/>
        <v>492.46160302140163</v>
      </c>
      <c r="Y124" s="27">
        <f t="shared" si="45"/>
        <v>44.461603021401629</v>
      </c>
      <c r="Z124" s="27">
        <f t="shared" si="46"/>
        <v>44</v>
      </c>
      <c r="AA124" s="17">
        <f t="shared" si="47"/>
        <v>44</v>
      </c>
      <c r="AB124" s="24">
        <f t="shared" si="48"/>
        <v>492</v>
      </c>
    </row>
    <row r="125" spans="1:28" ht="15" customHeight="1" x14ac:dyDescent="0.25">
      <c r="A125" s="28">
        <v>460</v>
      </c>
      <c r="B125" s="28">
        <v>460</v>
      </c>
      <c r="C125" s="25">
        <v>0</v>
      </c>
      <c r="D125" s="25">
        <v>273.16000000000003</v>
      </c>
      <c r="E125" s="25">
        <v>211.55</v>
      </c>
      <c r="F125" s="25">
        <v>0</v>
      </c>
      <c r="G125" s="25">
        <f t="shared" si="39"/>
        <v>23.53125</v>
      </c>
      <c r="H125" s="25">
        <v>0</v>
      </c>
      <c r="I125" s="25">
        <f t="shared" si="40"/>
        <v>23.53125</v>
      </c>
      <c r="J125" s="29">
        <f t="shared" si="49"/>
        <v>1</v>
      </c>
      <c r="K125" s="29">
        <f t="shared" si="50"/>
        <v>1</v>
      </c>
      <c r="L125" s="29">
        <f t="shared" si="51"/>
        <v>1</v>
      </c>
      <c r="M125" s="29">
        <f t="shared" ca="1" si="41"/>
        <v>1</v>
      </c>
      <c r="N125" s="9"/>
      <c r="O125" s="9"/>
      <c r="P125" s="7"/>
      <c r="Q125" s="7"/>
      <c r="T125" s="20">
        <v>0</v>
      </c>
      <c r="U125" s="31">
        <f t="shared" si="42"/>
        <v>-460</v>
      </c>
      <c r="V125" s="27">
        <f t="shared" si="43"/>
        <v>-460</v>
      </c>
      <c r="W125" s="27"/>
      <c r="X125" s="27">
        <f t="shared" si="44"/>
        <v>505.65253881661766</v>
      </c>
      <c r="Y125" s="27">
        <f t="shared" si="45"/>
        <v>45.652538816617664</v>
      </c>
      <c r="Z125" s="27">
        <f t="shared" si="46"/>
        <v>46</v>
      </c>
      <c r="AA125" s="17">
        <f t="shared" si="47"/>
        <v>46</v>
      </c>
      <c r="AB125" s="24">
        <f t="shared" si="48"/>
        <v>506</v>
      </c>
    </row>
    <row r="126" spans="1:28" ht="15" customHeight="1" x14ac:dyDescent="0.25">
      <c r="A126" s="28">
        <v>472</v>
      </c>
      <c r="B126" s="28">
        <v>472</v>
      </c>
      <c r="C126" s="25">
        <v>0</v>
      </c>
      <c r="D126" s="25">
        <v>273.16000000000003</v>
      </c>
      <c r="E126" s="25">
        <v>211.57</v>
      </c>
      <c r="F126" s="25">
        <v>0</v>
      </c>
      <c r="G126" s="25">
        <f t="shared" ref="G126:G157" si="52">($A$61-A126)/(ROW(A126)-ROW($A$61))</f>
        <v>22.984615384615385</v>
      </c>
      <c r="H126" s="25">
        <v>0</v>
      </c>
      <c r="I126" s="25">
        <f t="shared" ref="I126:I157" si="53">($A$61-B126)/(ROW(B126)-ROW($A$61))</f>
        <v>22.984615384615385</v>
      </c>
      <c r="J126" s="29">
        <f t="shared" si="49"/>
        <v>1</v>
      </c>
      <c r="K126" s="29">
        <f t="shared" si="50"/>
        <v>1</v>
      </c>
      <c r="L126" s="29">
        <f t="shared" si="51"/>
        <v>1</v>
      </c>
      <c r="M126" s="29">
        <f t="shared" ca="1" si="41"/>
        <v>0</v>
      </c>
      <c r="N126" s="9"/>
      <c r="O126" s="9"/>
      <c r="P126" s="7"/>
      <c r="Q126" s="7"/>
      <c r="T126" s="20">
        <v>0</v>
      </c>
      <c r="U126" s="31">
        <f t="shared" si="42"/>
        <v>-472</v>
      </c>
      <c r="V126" s="27">
        <f t="shared" si="43"/>
        <v>-472</v>
      </c>
      <c r="W126" s="27"/>
      <c r="X126" s="27">
        <f t="shared" si="44"/>
        <v>518.84347461183381</v>
      </c>
      <c r="Y126" s="27">
        <f t="shared" si="45"/>
        <v>46.843474611833813</v>
      </c>
      <c r="Z126" s="27">
        <f t="shared" si="46"/>
        <v>47</v>
      </c>
      <c r="AA126" s="17">
        <f t="shared" si="47"/>
        <v>47</v>
      </c>
      <c r="AB126" s="24">
        <f t="shared" si="48"/>
        <v>519</v>
      </c>
    </row>
    <row r="127" spans="1:28" ht="15" customHeight="1" x14ac:dyDescent="0.25">
      <c r="A127" s="28">
        <v>484</v>
      </c>
      <c r="B127" s="28">
        <v>484</v>
      </c>
      <c r="C127" s="25">
        <v>0</v>
      </c>
      <c r="D127" s="25">
        <v>273.16000000000003</v>
      </c>
      <c r="E127" s="25">
        <v>211.58</v>
      </c>
      <c r="F127" s="25">
        <v>0</v>
      </c>
      <c r="G127" s="25">
        <f t="shared" si="52"/>
        <v>22.454545454545453</v>
      </c>
      <c r="H127" s="25">
        <v>0</v>
      </c>
      <c r="I127" s="25">
        <f t="shared" si="53"/>
        <v>22.454545454545453</v>
      </c>
      <c r="J127" s="29">
        <f t="shared" si="49"/>
        <v>1</v>
      </c>
      <c r="K127" s="29">
        <f t="shared" si="50"/>
        <v>1</v>
      </c>
      <c r="L127" s="29">
        <f t="shared" si="51"/>
        <v>1</v>
      </c>
      <c r="M127" s="29">
        <f t="shared" ca="1" si="41"/>
        <v>0</v>
      </c>
      <c r="N127" s="9"/>
      <c r="O127" s="9"/>
      <c r="P127" s="7"/>
      <c r="Q127" s="7"/>
      <c r="T127" s="20">
        <v>0</v>
      </c>
      <c r="U127" s="31">
        <f t="shared" si="42"/>
        <v>-484</v>
      </c>
      <c r="V127" s="27">
        <f t="shared" si="43"/>
        <v>-484</v>
      </c>
      <c r="W127" s="27"/>
      <c r="X127" s="27">
        <f t="shared" si="44"/>
        <v>532.03441040705002</v>
      </c>
      <c r="Y127" s="27">
        <f t="shared" si="45"/>
        <v>48.034410407050018</v>
      </c>
      <c r="Z127" s="27">
        <f t="shared" si="46"/>
        <v>48</v>
      </c>
      <c r="AA127" s="17">
        <f t="shared" si="47"/>
        <v>48</v>
      </c>
      <c r="AB127" s="24">
        <f t="shared" si="48"/>
        <v>532</v>
      </c>
    </row>
    <row r="128" spans="1:28" ht="15" customHeight="1" x14ac:dyDescent="0.25">
      <c r="A128" s="28">
        <v>471</v>
      </c>
      <c r="B128" s="28">
        <v>471</v>
      </c>
      <c r="C128" s="25">
        <v>0</v>
      </c>
      <c r="D128" s="25">
        <v>273.16000000000003</v>
      </c>
      <c r="E128" s="25">
        <v>211.57</v>
      </c>
      <c r="F128" s="25">
        <v>0</v>
      </c>
      <c r="G128" s="25">
        <f t="shared" si="52"/>
        <v>22.313432835820894</v>
      </c>
      <c r="H128" s="25">
        <v>0</v>
      </c>
      <c r="I128" s="25">
        <f t="shared" si="53"/>
        <v>22.313432835820894</v>
      </c>
      <c r="J128" s="29">
        <f t="shared" si="49"/>
        <v>1</v>
      </c>
      <c r="K128" s="29">
        <f t="shared" si="50"/>
        <v>1</v>
      </c>
      <c r="L128" s="29">
        <f t="shared" si="51"/>
        <v>1</v>
      </c>
      <c r="M128" s="29">
        <f t="shared" ca="1" si="41"/>
        <v>1</v>
      </c>
      <c r="N128" s="9"/>
      <c r="O128" s="9"/>
      <c r="P128" s="7"/>
      <c r="Q128" s="7"/>
      <c r="T128" s="20">
        <v>0</v>
      </c>
      <c r="U128" s="31">
        <f t="shared" si="42"/>
        <v>-471</v>
      </c>
      <c r="V128" s="27">
        <f t="shared" si="43"/>
        <v>-471</v>
      </c>
      <c r="W128" s="27"/>
      <c r="X128" s="27">
        <f t="shared" si="44"/>
        <v>517.74422996223245</v>
      </c>
      <c r="Y128" s="27">
        <f t="shared" si="45"/>
        <v>46.744229962232453</v>
      </c>
      <c r="Z128" s="27">
        <f t="shared" si="46"/>
        <v>47</v>
      </c>
      <c r="AA128" s="17">
        <f t="shared" si="47"/>
        <v>47</v>
      </c>
      <c r="AB128" s="24">
        <f t="shared" si="48"/>
        <v>518</v>
      </c>
    </row>
    <row r="129" spans="1:28" ht="15" customHeight="1" x14ac:dyDescent="0.25">
      <c r="A129" s="28">
        <v>456</v>
      </c>
      <c r="B129" s="28">
        <v>456</v>
      </c>
      <c r="C129" s="25">
        <v>0</v>
      </c>
      <c r="D129" s="25">
        <v>273.16000000000003</v>
      </c>
      <c r="E129" s="25">
        <v>211.55</v>
      </c>
      <c r="F129" s="25">
        <v>0</v>
      </c>
      <c r="G129" s="25">
        <f t="shared" si="52"/>
        <v>22.205882352941178</v>
      </c>
      <c r="H129" s="25">
        <v>0</v>
      </c>
      <c r="I129" s="25">
        <f t="shared" si="53"/>
        <v>22.205882352941178</v>
      </c>
      <c r="J129" s="29">
        <f t="shared" si="49"/>
        <v>1</v>
      </c>
      <c r="K129" s="29">
        <f t="shared" si="50"/>
        <v>1</v>
      </c>
      <c r="L129" s="29">
        <f t="shared" si="51"/>
        <v>1</v>
      </c>
      <c r="M129" s="29">
        <f t="shared" ca="1" si="41"/>
        <v>0</v>
      </c>
      <c r="N129" s="9"/>
      <c r="O129" s="9"/>
      <c r="P129" s="7"/>
      <c r="Q129" s="7"/>
      <c r="T129" s="20">
        <v>0</v>
      </c>
      <c r="U129" s="31">
        <f t="shared" si="42"/>
        <v>-456</v>
      </c>
      <c r="V129" s="27">
        <f t="shared" si="43"/>
        <v>-456</v>
      </c>
      <c r="W129" s="27"/>
      <c r="X129" s="27">
        <f t="shared" si="44"/>
        <v>501.25556021821234</v>
      </c>
      <c r="Y129" s="27">
        <f t="shared" si="45"/>
        <v>45.255560218212338</v>
      </c>
      <c r="Z129" s="27">
        <f t="shared" si="46"/>
        <v>45</v>
      </c>
      <c r="AA129" s="17">
        <f t="shared" si="47"/>
        <v>45</v>
      </c>
      <c r="AB129" s="24">
        <f t="shared" si="48"/>
        <v>501</v>
      </c>
    </row>
    <row r="130" spans="1:28" ht="15" customHeight="1" x14ac:dyDescent="0.25">
      <c r="A130" s="28">
        <v>442</v>
      </c>
      <c r="B130" s="28">
        <v>442</v>
      </c>
      <c r="C130" s="25">
        <v>0</v>
      </c>
      <c r="D130" s="25">
        <v>273.16000000000003</v>
      </c>
      <c r="E130" s="25">
        <v>211.53</v>
      </c>
      <c r="F130" s="25">
        <v>0</v>
      </c>
      <c r="G130" s="25">
        <f t="shared" si="52"/>
        <v>22.086956521739129</v>
      </c>
      <c r="H130" s="25">
        <v>0</v>
      </c>
      <c r="I130" s="25">
        <f t="shared" si="53"/>
        <v>22.086956521739129</v>
      </c>
      <c r="J130" s="29">
        <f t="shared" si="49"/>
        <v>1</v>
      </c>
      <c r="K130" s="29">
        <f t="shared" si="50"/>
        <v>1</v>
      </c>
      <c r="L130" s="29">
        <f t="shared" si="51"/>
        <v>1</v>
      </c>
      <c r="M130" s="29">
        <f t="shared" ref="M130:M161" ca="1" si="54">IF(RAND()&lt;0.5,0,1)</f>
        <v>0</v>
      </c>
      <c r="N130" s="9"/>
      <c r="O130" s="9"/>
      <c r="P130" s="7"/>
      <c r="Q130" s="7"/>
      <c r="T130" s="20">
        <v>0</v>
      </c>
      <c r="U130" s="31">
        <f t="shared" ref="U130:U161" si="55">T130-B130</f>
        <v>-442</v>
      </c>
      <c r="V130" s="27">
        <f t="shared" ref="V130:V161" si="56">ROUND(U130,0)</f>
        <v>-442</v>
      </c>
      <c r="W130" s="27"/>
      <c r="X130" s="27">
        <f t="shared" ref="X130:X161" si="57">B130/$W$2*$W$3</f>
        <v>485.86613512379353</v>
      </c>
      <c r="Y130" s="27">
        <f t="shared" ref="Y130:Y161" si="58">X130-B130</f>
        <v>43.866135123793526</v>
      </c>
      <c r="Z130" s="27">
        <f t="shared" ref="Z130:Z161" si="59">ROUND(Y130,0)</f>
        <v>44</v>
      </c>
      <c r="AA130" s="17">
        <f t="shared" ref="AA130:AA161" si="60">IF(V130&gt;=0,V130,Z130)</f>
        <v>44</v>
      </c>
      <c r="AB130" s="24">
        <f t="shared" ref="AB130:AB161" si="61">B130+AA130</f>
        <v>486</v>
      </c>
    </row>
    <row r="131" spans="1:28" ht="15" customHeight="1" x14ac:dyDescent="0.25">
      <c r="A131" s="28">
        <v>390</v>
      </c>
      <c r="B131" s="28">
        <v>390</v>
      </c>
      <c r="C131" s="25">
        <v>0</v>
      </c>
      <c r="D131" s="25">
        <v>273.16000000000003</v>
      </c>
      <c r="E131" s="25">
        <v>211.43</v>
      </c>
      <c r="F131" s="25">
        <v>0</v>
      </c>
      <c r="G131" s="25">
        <f t="shared" si="52"/>
        <v>22.514285714285716</v>
      </c>
      <c r="H131" s="25">
        <v>0</v>
      </c>
      <c r="I131" s="25">
        <f t="shared" si="53"/>
        <v>22.514285714285716</v>
      </c>
      <c r="J131" s="29">
        <f t="shared" ref="J131:J162" si="62">IF(ABS(B131-B130)&lt;=50,1,0)</f>
        <v>0</v>
      </c>
      <c r="K131" s="29">
        <f t="shared" ref="K131:K162" si="63">IF(ABS((B131-B130))&lt;=50,1,IF((B131-B130)*(1)&gt;=0,1,-1))</f>
        <v>-1</v>
      </c>
      <c r="L131" s="29">
        <f t="shared" si="51"/>
        <v>0</v>
      </c>
      <c r="M131" s="29">
        <f t="shared" ca="1" si="54"/>
        <v>1</v>
      </c>
      <c r="N131" s="9"/>
      <c r="O131" s="9"/>
      <c r="P131" s="7"/>
      <c r="Q131" s="7"/>
      <c r="T131" s="20">
        <v>0</v>
      </c>
      <c r="U131" s="31">
        <f t="shared" si="55"/>
        <v>-390</v>
      </c>
      <c r="V131" s="27">
        <f t="shared" si="56"/>
        <v>-390</v>
      </c>
      <c r="W131" s="27"/>
      <c r="X131" s="27">
        <f t="shared" si="57"/>
        <v>428.70541334452372</v>
      </c>
      <c r="Y131" s="27">
        <f t="shared" si="58"/>
        <v>38.70541334452372</v>
      </c>
      <c r="Z131" s="27">
        <f t="shared" si="59"/>
        <v>39</v>
      </c>
      <c r="AA131" s="17">
        <f t="shared" si="60"/>
        <v>39</v>
      </c>
      <c r="AB131" s="24">
        <f t="shared" si="61"/>
        <v>429</v>
      </c>
    </row>
    <row r="132" spans="1:28" ht="15" customHeight="1" x14ac:dyDescent="0.25">
      <c r="A132" s="28">
        <v>338</v>
      </c>
      <c r="B132" s="28">
        <v>338</v>
      </c>
      <c r="C132" s="25">
        <v>0</v>
      </c>
      <c r="D132" s="25">
        <v>273.16000000000003</v>
      </c>
      <c r="E132" s="25">
        <v>211.31</v>
      </c>
      <c r="F132" s="25">
        <v>0</v>
      </c>
      <c r="G132" s="25">
        <f t="shared" si="52"/>
        <v>22.929577464788732</v>
      </c>
      <c r="H132" s="25">
        <v>0</v>
      </c>
      <c r="I132" s="25">
        <f t="shared" si="53"/>
        <v>22.929577464788732</v>
      </c>
      <c r="J132" s="29">
        <f t="shared" si="62"/>
        <v>0</v>
      </c>
      <c r="K132" s="29">
        <f t="shared" si="63"/>
        <v>-1</v>
      </c>
      <c r="L132" s="29">
        <f t="shared" si="51"/>
        <v>0</v>
      </c>
      <c r="M132" s="29">
        <f t="shared" ca="1" si="54"/>
        <v>1</v>
      </c>
      <c r="N132" s="9"/>
      <c r="O132" s="9"/>
      <c r="P132" s="7"/>
      <c r="Q132" s="7"/>
      <c r="T132" s="20">
        <v>0</v>
      </c>
      <c r="U132" s="31">
        <f t="shared" si="55"/>
        <v>-338</v>
      </c>
      <c r="V132" s="27">
        <f t="shared" si="56"/>
        <v>-338</v>
      </c>
      <c r="W132" s="27"/>
      <c r="X132" s="27">
        <f t="shared" si="57"/>
        <v>371.54469156525386</v>
      </c>
      <c r="Y132" s="27">
        <f t="shared" si="58"/>
        <v>33.544691565253856</v>
      </c>
      <c r="Z132" s="27">
        <f t="shared" si="59"/>
        <v>34</v>
      </c>
      <c r="AA132" s="17">
        <f t="shared" si="60"/>
        <v>34</v>
      </c>
      <c r="AB132" s="24">
        <f t="shared" si="61"/>
        <v>372</v>
      </c>
    </row>
    <row r="133" spans="1:28" ht="15" customHeight="1" x14ac:dyDescent="0.25">
      <c r="A133" s="28">
        <v>285</v>
      </c>
      <c r="B133" s="28">
        <v>285</v>
      </c>
      <c r="C133" s="25">
        <v>0</v>
      </c>
      <c r="D133" s="25">
        <v>273.16000000000003</v>
      </c>
      <c r="E133" s="25">
        <v>211.19</v>
      </c>
      <c r="F133" s="25">
        <v>0</v>
      </c>
      <c r="G133" s="25">
        <f t="shared" si="52"/>
        <v>23.347222222222221</v>
      </c>
      <c r="H133" s="25">
        <v>0</v>
      </c>
      <c r="I133" s="25">
        <f t="shared" si="53"/>
        <v>23.347222222222221</v>
      </c>
      <c r="J133" s="29">
        <f t="shared" si="62"/>
        <v>0</v>
      </c>
      <c r="K133" s="29">
        <f t="shared" si="63"/>
        <v>-1</v>
      </c>
      <c r="L133" s="29">
        <f t="shared" si="51"/>
        <v>0</v>
      </c>
      <c r="M133" s="29">
        <f t="shared" ca="1" si="54"/>
        <v>1</v>
      </c>
      <c r="N133" s="9"/>
      <c r="O133" s="9"/>
      <c r="P133" s="7"/>
      <c r="Q133" s="7"/>
      <c r="T133" s="20">
        <v>0</v>
      </c>
      <c r="U133" s="31">
        <f t="shared" si="55"/>
        <v>-285</v>
      </c>
      <c r="V133" s="27">
        <f t="shared" si="56"/>
        <v>-285</v>
      </c>
      <c r="W133" s="27"/>
      <c r="X133" s="27">
        <f t="shared" si="57"/>
        <v>313.28472513638275</v>
      </c>
      <c r="Y133" s="27">
        <f t="shared" si="58"/>
        <v>28.284725136382747</v>
      </c>
      <c r="Z133" s="27">
        <f t="shared" si="59"/>
        <v>28</v>
      </c>
      <c r="AA133" s="17">
        <f t="shared" si="60"/>
        <v>28</v>
      </c>
      <c r="AB133" s="24">
        <f t="shared" si="61"/>
        <v>313</v>
      </c>
    </row>
    <row r="134" spans="1:28" ht="15" customHeight="1" x14ac:dyDescent="0.25">
      <c r="A134" s="28">
        <v>374</v>
      </c>
      <c r="B134" s="28">
        <v>374</v>
      </c>
      <c r="C134" s="25">
        <v>0</v>
      </c>
      <c r="D134" s="25">
        <v>273.16000000000003</v>
      </c>
      <c r="E134" s="25">
        <v>211.4</v>
      </c>
      <c r="F134" s="25">
        <v>0</v>
      </c>
      <c r="G134" s="25">
        <f t="shared" si="52"/>
        <v>21.80821917808219</v>
      </c>
      <c r="H134" s="25">
        <v>0</v>
      </c>
      <c r="I134" s="25">
        <f t="shared" si="53"/>
        <v>21.80821917808219</v>
      </c>
      <c r="J134" s="29">
        <f t="shared" si="62"/>
        <v>0</v>
      </c>
      <c r="K134" s="29">
        <f t="shared" si="63"/>
        <v>1</v>
      </c>
      <c r="L134" s="29">
        <f t="shared" si="51"/>
        <v>0</v>
      </c>
      <c r="M134" s="29">
        <f t="shared" ca="1" si="54"/>
        <v>0</v>
      </c>
      <c r="N134" s="9"/>
      <c r="O134" s="9"/>
      <c r="P134" s="7"/>
      <c r="Q134" s="7"/>
      <c r="T134" s="20">
        <v>0</v>
      </c>
      <c r="U134" s="31">
        <f t="shared" si="55"/>
        <v>-374</v>
      </c>
      <c r="V134" s="27">
        <f t="shared" si="56"/>
        <v>-374</v>
      </c>
      <c r="W134" s="27"/>
      <c r="X134" s="27">
        <f t="shared" si="57"/>
        <v>411.11749895090219</v>
      </c>
      <c r="Y134" s="27">
        <f t="shared" si="58"/>
        <v>37.117498950902188</v>
      </c>
      <c r="Z134" s="27">
        <f t="shared" si="59"/>
        <v>37</v>
      </c>
      <c r="AA134" s="17">
        <f t="shared" si="60"/>
        <v>37</v>
      </c>
      <c r="AB134" s="24">
        <f t="shared" si="61"/>
        <v>411</v>
      </c>
    </row>
    <row r="135" spans="1:28" ht="15" customHeight="1" x14ac:dyDescent="0.25">
      <c r="A135" s="28">
        <v>460</v>
      </c>
      <c r="B135" s="28">
        <v>460</v>
      </c>
      <c r="C135" s="25">
        <v>0</v>
      </c>
      <c r="D135" s="25">
        <v>273.16000000000003</v>
      </c>
      <c r="E135" s="25">
        <v>211.55</v>
      </c>
      <c r="F135" s="25">
        <v>0</v>
      </c>
      <c r="G135" s="25">
        <f t="shared" si="52"/>
        <v>20.351351351351351</v>
      </c>
      <c r="H135" s="25">
        <v>0</v>
      </c>
      <c r="I135" s="25">
        <f t="shared" si="53"/>
        <v>20.351351351351351</v>
      </c>
      <c r="J135" s="29">
        <f t="shared" si="62"/>
        <v>0</v>
      </c>
      <c r="K135" s="29">
        <f t="shared" si="63"/>
        <v>1</v>
      </c>
      <c r="L135" s="29">
        <f t="shared" ref="L135:L166" si="64">IF(OR(COUNTIF(K131:K135,1)=5,COUNTIF(K131:K135,-1)=5),1,0)</f>
        <v>0</v>
      </c>
      <c r="M135" s="29">
        <f t="shared" ca="1" si="54"/>
        <v>0</v>
      </c>
      <c r="N135" s="9"/>
      <c r="O135" s="9"/>
      <c r="P135" s="7"/>
      <c r="Q135" s="7"/>
      <c r="T135" s="20">
        <v>0</v>
      </c>
      <c r="U135" s="31">
        <f t="shared" si="55"/>
        <v>-460</v>
      </c>
      <c r="V135" s="27">
        <f t="shared" si="56"/>
        <v>-460</v>
      </c>
      <c r="W135" s="27"/>
      <c r="X135" s="27">
        <f t="shared" si="57"/>
        <v>505.65253881661766</v>
      </c>
      <c r="Y135" s="27">
        <f t="shared" si="58"/>
        <v>45.652538816617664</v>
      </c>
      <c r="Z135" s="27">
        <f t="shared" si="59"/>
        <v>46</v>
      </c>
      <c r="AA135" s="17">
        <f t="shared" si="60"/>
        <v>46</v>
      </c>
      <c r="AB135" s="24">
        <f t="shared" si="61"/>
        <v>506</v>
      </c>
    </row>
    <row r="136" spans="1:28" ht="15" customHeight="1" x14ac:dyDescent="0.25">
      <c r="A136" s="28">
        <v>549</v>
      </c>
      <c r="B136" s="28">
        <v>549</v>
      </c>
      <c r="C136" s="25">
        <v>0</v>
      </c>
      <c r="D136" s="25">
        <v>273.16000000000003</v>
      </c>
      <c r="E136" s="25">
        <v>211.67</v>
      </c>
      <c r="F136" s="25">
        <v>0</v>
      </c>
      <c r="G136" s="25">
        <f t="shared" si="52"/>
        <v>18.893333333333334</v>
      </c>
      <c r="H136" s="25">
        <v>0</v>
      </c>
      <c r="I136" s="25">
        <f t="shared" si="53"/>
        <v>18.893333333333334</v>
      </c>
      <c r="J136" s="29">
        <f t="shared" si="62"/>
        <v>0</v>
      </c>
      <c r="K136" s="29">
        <f t="shared" si="63"/>
        <v>1</v>
      </c>
      <c r="L136" s="29">
        <f t="shared" si="64"/>
        <v>0</v>
      </c>
      <c r="M136" s="29">
        <f t="shared" ca="1" si="54"/>
        <v>0</v>
      </c>
      <c r="N136" s="9"/>
      <c r="O136" s="9"/>
      <c r="P136" s="7"/>
      <c r="Q136" s="7"/>
      <c r="T136" s="20">
        <v>0</v>
      </c>
      <c r="U136" s="31">
        <f t="shared" si="55"/>
        <v>-549</v>
      </c>
      <c r="V136" s="27">
        <f t="shared" si="56"/>
        <v>-549</v>
      </c>
      <c r="W136" s="27"/>
      <c r="X136" s="27">
        <f t="shared" si="57"/>
        <v>603.48531263113716</v>
      </c>
      <c r="Y136" s="27">
        <f t="shared" si="58"/>
        <v>54.485312631137162</v>
      </c>
      <c r="Z136" s="27">
        <f t="shared" si="59"/>
        <v>54</v>
      </c>
      <c r="AA136" s="17">
        <f t="shared" si="60"/>
        <v>54</v>
      </c>
      <c r="AB136" s="24">
        <f t="shared" si="61"/>
        <v>603</v>
      </c>
    </row>
    <row r="137" spans="1:28" ht="15" customHeight="1" x14ac:dyDescent="0.25">
      <c r="A137" s="28">
        <v>507</v>
      </c>
      <c r="B137" s="28">
        <v>507</v>
      </c>
      <c r="C137" s="25">
        <v>0</v>
      </c>
      <c r="D137" s="25">
        <v>273.16000000000003</v>
      </c>
      <c r="E137" s="25">
        <v>211.61</v>
      </c>
      <c r="F137" s="25">
        <v>0</v>
      </c>
      <c r="G137" s="25">
        <f t="shared" si="52"/>
        <v>19.19736842105263</v>
      </c>
      <c r="H137" s="25">
        <v>0</v>
      </c>
      <c r="I137" s="25">
        <f t="shared" si="53"/>
        <v>19.19736842105263</v>
      </c>
      <c r="J137" s="29">
        <f t="shared" si="62"/>
        <v>1</v>
      </c>
      <c r="K137" s="29">
        <f t="shared" si="63"/>
        <v>1</v>
      </c>
      <c r="L137" s="29">
        <f t="shared" si="64"/>
        <v>0</v>
      </c>
      <c r="M137" s="29">
        <f t="shared" ca="1" si="54"/>
        <v>0</v>
      </c>
      <c r="N137" s="9"/>
      <c r="O137" s="9"/>
      <c r="P137" s="7"/>
      <c r="Q137" s="7"/>
      <c r="T137" s="20">
        <v>0</v>
      </c>
      <c r="U137" s="31">
        <f t="shared" si="55"/>
        <v>-507</v>
      </c>
      <c r="V137" s="27">
        <f t="shared" si="56"/>
        <v>-507</v>
      </c>
      <c r="W137" s="27"/>
      <c r="X137" s="27">
        <f t="shared" si="57"/>
        <v>557.31703734788084</v>
      </c>
      <c r="Y137" s="27">
        <f t="shared" si="58"/>
        <v>50.317037347880841</v>
      </c>
      <c r="Z137" s="27">
        <f t="shared" si="59"/>
        <v>50</v>
      </c>
      <c r="AA137" s="17">
        <f t="shared" si="60"/>
        <v>50</v>
      </c>
      <c r="AB137" s="24">
        <f t="shared" si="61"/>
        <v>557</v>
      </c>
    </row>
    <row r="138" spans="1:28" ht="15" customHeight="1" x14ac:dyDescent="0.25">
      <c r="A138" s="28">
        <v>465</v>
      </c>
      <c r="B138" s="28">
        <v>465</v>
      </c>
      <c r="C138" s="25">
        <v>0</v>
      </c>
      <c r="D138" s="25">
        <v>273.16000000000003</v>
      </c>
      <c r="E138" s="25">
        <v>211.56</v>
      </c>
      <c r="F138" s="25">
        <v>0</v>
      </c>
      <c r="G138" s="25">
        <f t="shared" si="52"/>
        <v>19.493506493506494</v>
      </c>
      <c r="H138" s="25">
        <v>0</v>
      </c>
      <c r="I138" s="25">
        <f t="shared" si="53"/>
        <v>19.493506493506494</v>
      </c>
      <c r="J138" s="29">
        <f t="shared" si="62"/>
        <v>1</v>
      </c>
      <c r="K138" s="29">
        <f t="shared" si="63"/>
        <v>1</v>
      </c>
      <c r="L138" s="29">
        <f t="shared" si="64"/>
        <v>1</v>
      </c>
      <c r="M138" s="29">
        <f t="shared" ca="1" si="54"/>
        <v>0</v>
      </c>
      <c r="N138" s="9"/>
      <c r="O138" s="9"/>
      <c r="P138" s="7"/>
      <c r="Q138" s="7"/>
      <c r="T138" s="20">
        <v>0</v>
      </c>
      <c r="U138" s="31">
        <f t="shared" si="55"/>
        <v>-465</v>
      </c>
      <c r="V138" s="27">
        <f t="shared" si="56"/>
        <v>-465</v>
      </c>
      <c r="W138" s="27"/>
      <c r="X138" s="27">
        <f t="shared" si="57"/>
        <v>511.14876206462441</v>
      </c>
      <c r="Y138" s="27">
        <f t="shared" si="58"/>
        <v>46.148762064624407</v>
      </c>
      <c r="Z138" s="27">
        <f t="shared" si="59"/>
        <v>46</v>
      </c>
      <c r="AA138" s="17">
        <f t="shared" si="60"/>
        <v>46</v>
      </c>
      <c r="AB138" s="24">
        <f t="shared" si="61"/>
        <v>511</v>
      </c>
    </row>
    <row r="139" spans="1:28" ht="15" customHeight="1" x14ac:dyDescent="0.25">
      <c r="A139" s="28">
        <v>423</v>
      </c>
      <c r="B139" s="28">
        <v>423</v>
      </c>
      <c r="C139" s="25">
        <v>0</v>
      </c>
      <c r="D139" s="25">
        <v>273.16000000000003</v>
      </c>
      <c r="E139" s="25">
        <v>211.5</v>
      </c>
      <c r="F139" s="25">
        <v>0</v>
      </c>
      <c r="G139" s="25">
        <f t="shared" si="52"/>
        <v>19.782051282051281</v>
      </c>
      <c r="H139" s="25">
        <v>0</v>
      </c>
      <c r="I139" s="25">
        <f t="shared" si="53"/>
        <v>19.782051282051281</v>
      </c>
      <c r="J139" s="29">
        <f t="shared" si="62"/>
        <v>1</v>
      </c>
      <c r="K139" s="29">
        <f t="shared" si="63"/>
        <v>1</v>
      </c>
      <c r="L139" s="29">
        <f t="shared" si="64"/>
        <v>1</v>
      </c>
      <c r="M139" s="29">
        <f t="shared" ca="1" si="54"/>
        <v>0</v>
      </c>
      <c r="N139" s="9"/>
      <c r="O139" s="9"/>
      <c r="P139" s="7"/>
      <c r="Q139" s="7"/>
      <c r="T139" s="20">
        <v>0</v>
      </c>
      <c r="U139" s="31">
        <f t="shared" si="55"/>
        <v>-423</v>
      </c>
      <c r="V139" s="27">
        <f t="shared" si="56"/>
        <v>-423</v>
      </c>
      <c r="W139" s="27"/>
      <c r="X139" s="27">
        <f t="shared" si="57"/>
        <v>464.98048678136803</v>
      </c>
      <c r="Y139" s="27">
        <f t="shared" si="58"/>
        <v>41.980486781368029</v>
      </c>
      <c r="Z139" s="27">
        <f t="shared" si="59"/>
        <v>42</v>
      </c>
      <c r="AA139" s="17">
        <f t="shared" si="60"/>
        <v>42</v>
      </c>
      <c r="AB139" s="24">
        <f t="shared" si="61"/>
        <v>465</v>
      </c>
    </row>
    <row r="140" spans="1:28" ht="15" customHeight="1" x14ac:dyDescent="0.25">
      <c r="A140" s="28">
        <v>429</v>
      </c>
      <c r="B140" s="28">
        <v>429</v>
      </c>
      <c r="C140" s="25">
        <v>0</v>
      </c>
      <c r="D140" s="25">
        <v>273.16000000000003</v>
      </c>
      <c r="E140" s="25">
        <v>211.51</v>
      </c>
      <c r="F140" s="25">
        <v>0</v>
      </c>
      <c r="G140" s="25">
        <f t="shared" si="52"/>
        <v>19.455696202531644</v>
      </c>
      <c r="H140" s="25">
        <v>0</v>
      </c>
      <c r="I140" s="25">
        <f t="shared" si="53"/>
        <v>19.455696202531644</v>
      </c>
      <c r="J140" s="29">
        <f t="shared" si="62"/>
        <v>1</v>
      </c>
      <c r="K140" s="29">
        <f t="shared" si="63"/>
        <v>1</v>
      </c>
      <c r="L140" s="29">
        <f t="shared" si="64"/>
        <v>1</v>
      </c>
      <c r="M140" s="29">
        <f t="shared" ca="1" si="54"/>
        <v>1</v>
      </c>
      <c r="N140" s="9"/>
      <c r="O140" s="9"/>
      <c r="P140" s="7"/>
      <c r="Q140" s="7"/>
      <c r="T140" s="20">
        <v>0</v>
      </c>
      <c r="U140" s="31">
        <f t="shared" si="55"/>
        <v>-429</v>
      </c>
      <c r="V140" s="27">
        <f t="shared" si="56"/>
        <v>-429</v>
      </c>
      <c r="W140" s="27"/>
      <c r="X140" s="27">
        <f t="shared" si="57"/>
        <v>471.57595467897607</v>
      </c>
      <c r="Y140" s="27">
        <f t="shared" si="58"/>
        <v>42.575954678976075</v>
      </c>
      <c r="Z140" s="27">
        <f t="shared" si="59"/>
        <v>43</v>
      </c>
      <c r="AA140" s="17">
        <f t="shared" si="60"/>
        <v>43</v>
      </c>
      <c r="AB140" s="24">
        <f t="shared" si="61"/>
        <v>472</v>
      </c>
    </row>
    <row r="141" spans="1:28" ht="15" customHeight="1" x14ac:dyDescent="0.25">
      <c r="A141" s="28">
        <v>436</v>
      </c>
      <c r="B141" s="28">
        <v>436</v>
      </c>
      <c r="C141" s="25">
        <v>0</v>
      </c>
      <c r="D141" s="25">
        <v>273.16000000000003</v>
      </c>
      <c r="E141" s="25">
        <v>211.52</v>
      </c>
      <c r="F141" s="25">
        <v>0</v>
      </c>
      <c r="G141" s="25">
        <f t="shared" si="52"/>
        <v>19.125</v>
      </c>
      <c r="H141" s="25">
        <v>0</v>
      </c>
      <c r="I141" s="25">
        <f t="shared" si="53"/>
        <v>19.125</v>
      </c>
      <c r="J141" s="29">
        <f t="shared" si="62"/>
        <v>1</v>
      </c>
      <c r="K141" s="29">
        <f t="shared" si="63"/>
        <v>1</v>
      </c>
      <c r="L141" s="29">
        <f t="shared" si="64"/>
        <v>1</v>
      </c>
      <c r="M141" s="29">
        <f t="shared" ca="1" si="54"/>
        <v>0</v>
      </c>
      <c r="N141" s="9"/>
      <c r="O141" s="9"/>
      <c r="P141" s="7"/>
      <c r="Q141" s="7"/>
      <c r="T141" s="20">
        <v>0</v>
      </c>
      <c r="U141" s="31">
        <f t="shared" si="55"/>
        <v>-436</v>
      </c>
      <c r="V141" s="27">
        <f t="shared" si="56"/>
        <v>-436</v>
      </c>
      <c r="W141" s="27"/>
      <c r="X141" s="27">
        <f t="shared" si="57"/>
        <v>479.27066722618548</v>
      </c>
      <c r="Y141" s="27">
        <f t="shared" si="58"/>
        <v>43.270667226185481</v>
      </c>
      <c r="Z141" s="27">
        <f t="shared" si="59"/>
        <v>43</v>
      </c>
      <c r="AA141" s="17">
        <f t="shared" si="60"/>
        <v>43</v>
      </c>
      <c r="AB141" s="24">
        <f t="shared" si="61"/>
        <v>479</v>
      </c>
    </row>
    <row r="142" spans="1:28" ht="15" customHeight="1" x14ac:dyDescent="0.25">
      <c r="A142" s="28">
        <v>442</v>
      </c>
      <c r="B142" s="28">
        <v>442</v>
      </c>
      <c r="C142" s="25">
        <v>0</v>
      </c>
      <c r="D142" s="25">
        <v>273.16000000000003</v>
      </c>
      <c r="E142" s="25">
        <v>211.53</v>
      </c>
      <c r="F142" s="25">
        <v>0</v>
      </c>
      <c r="G142" s="25">
        <f t="shared" si="52"/>
        <v>18.814814814814813</v>
      </c>
      <c r="H142" s="25">
        <v>0</v>
      </c>
      <c r="I142" s="25">
        <f t="shared" si="53"/>
        <v>18.814814814814813</v>
      </c>
      <c r="J142" s="29">
        <f t="shared" si="62"/>
        <v>1</v>
      </c>
      <c r="K142" s="29">
        <f t="shared" si="63"/>
        <v>1</v>
      </c>
      <c r="L142" s="29">
        <f t="shared" si="64"/>
        <v>1</v>
      </c>
      <c r="M142" s="29">
        <f t="shared" ca="1" si="54"/>
        <v>1</v>
      </c>
      <c r="N142" s="9"/>
      <c r="O142" s="9"/>
      <c r="P142" s="7"/>
      <c r="Q142" s="7"/>
      <c r="T142" s="20">
        <v>0</v>
      </c>
      <c r="U142" s="31">
        <f t="shared" si="55"/>
        <v>-442</v>
      </c>
      <c r="V142" s="27">
        <f t="shared" si="56"/>
        <v>-442</v>
      </c>
      <c r="W142" s="27"/>
      <c r="X142" s="27">
        <f t="shared" si="57"/>
        <v>485.86613512379353</v>
      </c>
      <c r="Y142" s="27">
        <f t="shared" si="58"/>
        <v>43.866135123793526</v>
      </c>
      <c r="Z142" s="27">
        <f t="shared" si="59"/>
        <v>44</v>
      </c>
      <c r="AA142" s="17">
        <f t="shared" si="60"/>
        <v>44</v>
      </c>
      <c r="AB142" s="24">
        <f t="shared" si="61"/>
        <v>486</v>
      </c>
    </row>
    <row r="143" spans="1:28" ht="15" customHeight="1" x14ac:dyDescent="0.25">
      <c r="A143" s="28">
        <v>459</v>
      </c>
      <c r="B143" s="28">
        <v>459</v>
      </c>
      <c r="C143" s="25">
        <v>0</v>
      </c>
      <c r="D143" s="25">
        <v>273.16000000000003</v>
      </c>
      <c r="E143" s="25">
        <v>211.55</v>
      </c>
      <c r="F143" s="25">
        <v>0</v>
      </c>
      <c r="G143" s="25">
        <f t="shared" si="52"/>
        <v>18.378048780487806</v>
      </c>
      <c r="H143" s="25">
        <v>0</v>
      </c>
      <c r="I143" s="25">
        <f t="shared" si="53"/>
        <v>18.378048780487806</v>
      </c>
      <c r="J143" s="29">
        <f t="shared" si="62"/>
        <v>1</v>
      </c>
      <c r="K143" s="29">
        <f t="shared" si="63"/>
        <v>1</v>
      </c>
      <c r="L143" s="29">
        <f t="shared" si="64"/>
        <v>1</v>
      </c>
      <c r="M143" s="29">
        <f t="shared" ca="1" si="54"/>
        <v>1</v>
      </c>
      <c r="N143" s="9"/>
      <c r="O143" s="9"/>
      <c r="P143" s="7"/>
      <c r="Q143" s="7"/>
      <c r="T143" s="20">
        <v>0</v>
      </c>
      <c r="U143" s="31">
        <f t="shared" si="55"/>
        <v>-459</v>
      </c>
      <c r="V143" s="27">
        <f t="shared" si="56"/>
        <v>-459</v>
      </c>
      <c r="W143" s="27"/>
      <c r="X143" s="27">
        <f t="shared" si="57"/>
        <v>504.55329416701636</v>
      </c>
      <c r="Y143" s="27">
        <f t="shared" si="58"/>
        <v>45.553294167016361</v>
      </c>
      <c r="Z143" s="27">
        <f t="shared" si="59"/>
        <v>46</v>
      </c>
      <c r="AA143" s="17">
        <f t="shared" si="60"/>
        <v>46</v>
      </c>
      <c r="AB143" s="24">
        <f t="shared" si="61"/>
        <v>505</v>
      </c>
    </row>
    <row r="144" spans="1:28" ht="15" customHeight="1" x14ac:dyDescent="0.25">
      <c r="A144" s="28">
        <v>476</v>
      </c>
      <c r="B144" s="28">
        <v>476</v>
      </c>
      <c r="C144" s="25">
        <v>0</v>
      </c>
      <c r="D144" s="25">
        <v>273.16000000000003</v>
      </c>
      <c r="E144" s="25">
        <v>211.57</v>
      </c>
      <c r="F144" s="25">
        <v>0</v>
      </c>
      <c r="G144" s="25">
        <f t="shared" si="52"/>
        <v>17.951807228915662</v>
      </c>
      <c r="H144" s="25">
        <v>0</v>
      </c>
      <c r="I144" s="25">
        <f t="shared" si="53"/>
        <v>17.951807228915662</v>
      </c>
      <c r="J144" s="29">
        <f t="shared" si="62"/>
        <v>1</v>
      </c>
      <c r="K144" s="29">
        <f t="shared" si="63"/>
        <v>1</v>
      </c>
      <c r="L144" s="29">
        <f t="shared" si="64"/>
        <v>1</v>
      </c>
      <c r="M144" s="29">
        <f t="shared" ca="1" si="54"/>
        <v>1</v>
      </c>
      <c r="N144" s="9"/>
      <c r="O144" s="9"/>
      <c r="P144" s="7"/>
      <c r="Q144" s="7"/>
      <c r="T144" s="20">
        <v>0</v>
      </c>
      <c r="U144" s="31">
        <f t="shared" si="55"/>
        <v>-476</v>
      </c>
      <c r="V144" s="27">
        <f t="shared" si="56"/>
        <v>-476</v>
      </c>
      <c r="W144" s="27"/>
      <c r="X144" s="27">
        <f t="shared" si="57"/>
        <v>523.24045321023914</v>
      </c>
      <c r="Y144" s="27">
        <f t="shared" si="58"/>
        <v>47.240453210239139</v>
      </c>
      <c r="Z144" s="27">
        <f t="shared" si="59"/>
        <v>47</v>
      </c>
      <c r="AA144" s="17">
        <f t="shared" si="60"/>
        <v>47</v>
      </c>
      <c r="AB144" s="24">
        <f t="shared" si="61"/>
        <v>523</v>
      </c>
    </row>
    <row r="145" spans="1:28" ht="15" customHeight="1" x14ac:dyDescent="0.25">
      <c r="A145" s="28">
        <v>492</v>
      </c>
      <c r="B145" s="28">
        <v>492</v>
      </c>
      <c r="C145" s="25">
        <v>0</v>
      </c>
      <c r="D145" s="25">
        <v>273.16000000000003</v>
      </c>
      <c r="E145" s="25">
        <v>211.59</v>
      </c>
      <c r="F145" s="25">
        <v>0</v>
      </c>
      <c r="G145" s="25">
        <f t="shared" si="52"/>
        <v>17.547619047619047</v>
      </c>
      <c r="H145" s="25">
        <v>0</v>
      </c>
      <c r="I145" s="25">
        <f t="shared" si="53"/>
        <v>17.547619047619047</v>
      </c>
      <c r="J145" s="29">
        <f t="shared" si="62"/>
        <v>1</v>
      </c>
      <c r="K145" s="29">
        <f t="shared" si="63"/>
        <v>1</v>
      </c>
      <c r="L145" s="29">
        <f t="shared" si="64"/>
        <v>1</v>
      </c>
      <c r="M145" s="29">
        <f t="shared" ca="1" si="54"/>
        <v>0</v>
      </c>
      <c r="N145" s="9"/>
      <c r="O145" s="9"/>
      <c r="P145" s="7"/>
      <c r="Q145" s="7"/>
      <c r="T145" s="20">
        <v>0</v>
      </c>
      <c r="U145" s="31">
        <f t="shared" si="55"/>
        <v>-492</v>
      </c>
      <c r="V145" s="27">
        <f t="shared" si="56"/>
        <v>-492</v>
      </c>
      <c r="W145" s="27"/>
      <c r="X145" s="27">
        <f t="shared" si="57"/>
        <v>540.82836760386067</v>
      </c>
      <c r="Y145" s="27">
        <f t="shared" si="58"/>
        <v>48.82836760386067</v>
      </c>
      <c r="Z145" s="27">
        <f t="shared" si="59"/>
        <v>49</v>
      </c>
      <c r="AA145" s="17">
        <f t="shared" si="60"/>
        <v>49</v>
      </c>
      <c r="AB145" s="24">
        <f t="shared" si="61"/>
        <v>541</v>
      </c>
    </row>
    <row r="146" spans="1:28" ht="15" customHeight="1" x14ac:dyDescent="0.25">
      <c r="A146" s="28">
        <v>476</v>
      </c>
      <c r="B146" s="28">
        <v>476</v>
      </c>
      <c r="C146" s="25">
        <v>0</v>
      </c>
      <c r="D146" s="25">
        <v>273.16000000000003</v>
      </c>
      <c r="E146" s="25">
        <v>211.57</v>
      </c>
      <c r="F146" s="25">
        <v>0</v>
      </c>
      <c r="G146" s="25">
        <f t="shared" si="52"/>
        <v>17.529411764705884</v>
      </c>
      <c r="H146" s="25">
        <v>0</v>
      </c>
      <c r="I146" s="25">
        <f t="shared" si="53"/>
        <v>17.529411764705884</v>
      </c>
      <c r="J146" s="29">
        <f t="shared" si="62"/>
        <v>1</v>
      </c>
      <c r="K146" s="29">
        <f t="shared" si="63"/>
        <v>1</v>
      </c>
      <c r="L146" s="29">
        <f t="shared" si="64"/>
        <v>1</v>
      </c>
      <c r="M146" s="29">
        <f t="shared" ca="1" si="54"/>
        <v>1</v>
      </c>
      <c r="N146" s="9"/>
      <c r="O146" s="9"/>
      <c r="P146" s="7"/>
      <c r="Q146" s="7"/>
      <c r="T146" s="20">
        <v>0</v>
      </c>
      <c r="U146" s="31">
        <f t="shared" si="55"/>
        <v>-476</v>
      </c>
      <c r="V146" s="27">
        <f t="shared" si="56"/>
        <v>-476</v>
      </c>
      <c r="W146" s="27"/>
      <c r="X146" s="27">
        <f t="shared" si="57"/>
        <v>523.24045321023914</v>
      </c>
      <c r="Y146" s="27">
        <f t="shared" si="58"/>
        <v>47.240453210239139</v>
      </c>
      <c r="Z146" s="27">
        <f t="shared" si="59"/>
        <v>47</v>
      </c>
      <c r="AA146" s="17">
        <f t="shared" si="60"/>
        <v>47</v>
      </c>
      <c r="AB146" s="24">
        <f t="shared" si="61"/>
        <v>523</v>
      </c>
    </row>
    <row r="147" spans="1:28" ht="15" customHeight="1" x14ac:dyDescent="0.25">
      <c r="A147" s="28">
        <v>459</v>
      </c>
      <c r="B147" s="28">
        <v>459</v>
      </c>
      <c r="C147" s="25">
        <v>0</v>
      </c>
      <c r="D147" s="25">
        <v>273.16000000000003</v>
      </c>
      <c r="E147" s="25">
        <v>211.55</v>
      </c>
      <c r="F147" s="25">
        <v>0</v>
      </c>
      <c r="G147" s="25">
        <f t="shared" si="52"/>
        <v>17.523255813953487</v>
      </c>
      <c r="H147" s="25">
        <v>0</v>
      </c>
      <c r="I147" s="25">
        <f t="shared" si="53"/>
        <v>17.523255813953487</v>
      </c>
      <c r="J147" s="29">
        <f t="shared" si="62"/>
        <v>1</v>
      </c>
      <c r="K147" s="29">
        <f t="shared" si="63"/>
        <v>1</v>
      </c>
      <c r="L147" s="29">
        <f t="shared" si="64"/>
        <v>1</v>
      </c>
      <c r="M147" s="29">
        <f t="shared" ca="1" si="54"/>
        <v>0</v>
      </c>
      <c r="N147" s="9"/>
      <c r="O147" s="9"/>
      <c r="P147" s="7"/>
      <c r="Q147" s="7"/>
      <c r="T147" s="20">
        <v>0</v>
      </c>
      <c r="U147" s="31">
        <f t="shared" si="55"/>
        <v>-459</v>
      </c>
      <c r="V147" s="27">
        <f t="shared" si="56"/>
        <v>-459</v>
      </c>
      <c r="W147" s="27"/>
      <c r="X147" s="27">
        <f t="shared" si="57"/>
        <v>504.55329416701636</v>
      </c>
      <c r="Y147" s="27">
        <f t="shared" si="58"/>
        <v>45.553294167016361</v>
      </c>
      <c r="Z147" s="27">
        <f t="shared" si="59"/>
        <v>46</v>
      </c>
      <c r="AA147" s="17">
        <f t="shared" si="60"/>
        <v>46</v>
      </c>
      <c r="AB147" s="24">
        <f t="shared" si="61"/>
        <v>505</v>
      </c>
    </row>
    <row r="148" spans="1:28" ht="15" customHeight="1" x14ac:dyDescent="0.25">
      <c r="A148" s="28">
        <v>442</v>
      </c>
      <c r="B148" s="28">
        <v>442</v>
      </c>
      <c r="C148" s="25">
        <v>0</v>
      </c>
      <c r="D148" s="25">
        <v>273.16000000000003</v>
      </c>
      <c r="E148" s="25">
        <v>211.53</v>
      </c>
      <c r="F148" s="25">
        <v>0</v>
      </c>
      <c r="G148" s="25">
        <f t="shared" si="52"/>
        <v>17.517241379310345</v>
      </c>
      <c r="H148" s="25">
        <v>0</v>
      </c>
      <c r="I148" s="25">
        <f t="shared" si="53"/>
        <v>17.517241379310345</v>
      </c>
      <c r="J148" s="29">
        <f t="shared" si="62"/>
        <v>1</v>
      </c>
      <c r="K148" s="29">
        <f t="shared" si="63"/>
        <v>1</v>
      </c>
      <c r="L148" s="29">
        <f t="shared" si="64"/>
        <v>1</v>
      </c>
      <c r="M148" s="29">
        <f t="shared" ca="1" si="54"/>
        <v>0</v>
      </c>
      <c r="N148" s="9"/>
      <c r="O148" s="9"/>
      <c r="P148" s="7"/>
      <c r="Q148" s="7"/>
      <c r="T148" s="20">
        <v>0</v>
      </c>
      <c r="U148" s="31">
        <f t="shared" si="55"/>
        <v>-442</v>
      </c>
      <c r="V148" s="27">
        <f t="shared" si="56"/>
        <v>-442</v>
      </c>
      <c r="W148" s="27"/>
      <c r="X148" s="27">
        <f t="shared" si="57"/>
        <v>485.86613512379353</v>
      </c>
      <c r="Y148" s="27">
        <f t="shared" si="58"/>
        <v>43.866135123793526</v>
      </c>
      <c r="Z148" s="27">
        <f t="shared" si="59"/>
        <v>44</v>
      </c>
      <c r="AA148" s="17">
        <f t="shared" si="60"/>
        <v>44</v>
      </c>
      <c r="AB148" s="24">
        <f t="shared" si="61"/>
        <v>486</v>
      </c>
    </row>
    <row r="149" spans="1:28" ht="15" customHeight="1" x14ac:dyDescent="0.25">
      <c r="A149" s="28">
        <v>442</v>
      </c>
      <c r="B149" s="28">
        <v>442</v>
      </c>
      <c r="C149" s="25">
        <v>0</v>
      </c>
      <c r="D149" s="25">
        <v>273.16000000000003</v>
      </c>
      <c r="E149" s="25">
        <v>211.53</v>
      </c>
      <c r="F149" s="25">
        <v>0</v>
      </c>
      <c r="G149" s="25">
        <f t="shared" si="52"/>
        <v>17.318181818181817</v>
      </c>
      <c r="H149" s="25">
        <v>0</v>
      </c>
      <c r="I149" s="25">
        <f t="shared" si="53"/>
        <v>17.318181818181817</v>
      </c>
      <c r="J149" s="29">
        <f t="shared" si="62"/>
        <v>1</v>
      </c>
      <c r="K149" s="29">
        <f t="shared" si="63"/>
        <v>1</v>
      </c>
      <c r="L149" s="29">
        <f t="shared" si="64"/>
        <v>1</v>
      </c>
      <c r="M149" s="29">
        <f t="shared" ca="1" si="54"/>
        <v>1</v>
      </c>
      <c r="N149" s="9"/>
      <c r="O149" s="9"/>
      <c r="P149" s="7"/>
      <c r="Q149" s="7"/>
      <c r="T149" s="20">
        <v>0</v>
      </c>
      <c r="U149" s="31">
        <f t="shared" si="55"/>
        <v>-442</v>
      </c>
      <c r="V149" s="27">
        <f t="shared" si="56"/>
        <v>-442</v>
      </c>
      <c r="W149" s="27"/>
      <c r="X149" s="27">
        <f t="shared" si="57"/>
        <v>485.86613512379353</v>
      </c>
      <c r="Y149" s="27">
        <f t="shared" si="58"/>
        <v>43.866135123793526</v>
      </c>
      <c r="Z149" s="27">
        <f t="shared" si="59"/>
        <v>44</v>
      </c>
      <c r="AA149" s="17">
        <f t="shared" si="60"/>
        <v>44</v>
      </c>
      <c r="AB149" s="24">
        <f t="shared" si="61"/>
        <v>486</v>
      </c>
    </row>
    <row r="150" spans="1:28" ht="15" customHeight="1" x14ac:dyDescent="0.25">
      <c r="A150" s="28">
        <v>442</v>
      </c>
      <c r="B150" s="28">
        <v>442</v>
      </c>
      <c r="C150" s="25">
        <v>0</v>
      </c>
      <c r="D150" s="25">
        <v>273.16000000000003</v>
      </c>
      <c r="E150" s="25">
        <v>211.53</v>
      </c>
      <c r="F150" s="25">
        <v>0</v>
      </c>
      <c r="G150" s="25">
        <f t="shared" si="52"/>
        <v>17.123595505617978</v>
      </c>
      <c r="H150" s="25">
        <v>0</v>
      </c>
      <c r="I150" s="25">
        <f t="shared" si="53"/>
        <v>17.123595505617978</v>
      </c>
      <c r="J150" s="29">
        <f t="shared" si="62"/>
        <v>1</v>
      </c>
      <c r="K150" s="29">
        <f t="shared" si="63"/>
        <v>1</v>
      </c>
      <c r="L150" s="29">
        <f t="shared" si="64"/>
        <v>1</v>
      </c>
      <c r="M150" s="29">
        <f t="shared" ca="1" si="54"/>
        <v>0</v>
      </c>
      <c r="N150" s="9"/>
      <c r="O150" s="9"/>
      <c r="P150" s="7"/>
      <c r="Q150" s="7"/>
      <c r="T150" s="20">
        <v>0</v>
      </c>
      <c r="U150" s="31">
        <f t="shared" si="55"/>
        <v>-442</v>
      </c>
      <c r="V150" s="27">
        <f t="shared" si="56"/>
        <v>-442</v>
      </c>
      <c r="W150" s="27"/>
      <c r="X150" s="27">
        <f t="shared" si="57"/>
        <v>485.86613512379353</v>
      </c>
      <c r="Y150" s="27">
        <f t="shared" si="58"/>
        <v>43.866135123793526</v>
      </c>
      <c r="Z150" s="27">
        <f t="shared" si="59"/>
        <v>44</v>
      </c>
      <c r="AA150" s="17">
        <f t="shared" si="60"/>
        <v>44</v>
      </c>
      <c r="AB150" s="24">
        <f t="shared" si="61"/>
        <v>486</v>
      </c>
    </row>
    <row r="151" spans="1:28" ht="15" customHeight="1" x14ac:dyDescent="0.25">
      <c r="A151" s="28">
        <v>442</v>
      </c>
      <c r="B151" s="28">
        <v>442</v>
      </c>
      <c r="C151" s="25">
        <v>0</v>
      </c>
      <c r="D151" s="25">
        <v>273.16000000000003</v>
      </c>
      <c r="E151" s="25">
        <v>211.53</v>
      </c>
      <c r="F151" s="25">
        <v>0</v>
      </c>
      <c r="G151" s="25">
        <f t="shared" si="52"/>
        <v>16.933333333333334</v>
      </c>
      <c r="H151" s="25">
        <v>0</v>
      </c>
      <c r="I151" s="25">
        <f t="shared" si="53"/>
        <v>16.933333333333334</v>
      </c>
      <c r="J151" s="29">
        <f t="shared" si="62"/>
        <v>1</v>
      </c>
      <c r="K151" s="29">
        <f t="shared" si="63"/>
        <v>1</v>
      </c>
      <c r="L151" s="29">
        <f t="shared" si="64"/>
        <v>1</v>
      </c>
      <c r="M151" s="29">
        <f t="shared" ca="1" si="54"/>
        <v>1</v>
      </c>
      <c r="N151" s="9"/>
      <c r="O151" s="9"/>
      <c r="P151" s="7"/>
      <c r="Q151" s="7"/>
      <c r="T151" s="20">
        <v>0</v>
      </c>
      <c r="U151" s="31">
        <f t="shared" si="55"/>
        <v>-442</v>
      </c>
      <c r="V151" s="27">
        <f t="shared" si="56"/>
        <v>-442</v>
      </c>
      <c r="W151" s="27"/>
      <c r="X151" s="27">
        <f t="shared" si="57"/>
        <v>485.86613512379353</v>
      </c>
      <c r="Y151" s="27">
        <f t="shared" si="58"/>
        <v>43.866135123793526</v>
      </c>
      <c r="Z151" s="27">
        <f t="shared" si="59"/>
        <v>44</v>
      </c>
      <c r="AA151" s="17">
        <f t="shared" si="60"/>
        <v>44</v>
      </c>
      <c r="AB151" s="24">
        <f t="shared" si="61"/>
        <v>486</v>
      </c>
    </row>
    <row r="152" spans="1:28" ht="15" customHeight="1" x14ac:dyDescent="0.25">
      <c r="A152" s="28">
        <v>442</v>
      </c>
      <c r="B152" s="28">
        <v>442</v>
      </c>
      <c r="C152" s="25">
        <v>0</v>
      </c>
      <c r="D152" s="25">
        <v>273.16000000000003</v>
      </c>
      <c r="E152" s="25">
        <v>211.53</v>
      </c>
      <c r="F152" s="25">
        <v>0</v>
      </c>
      <c r="G152" s="25">
        <f t="shared" si="52"/>
        <v>16.747252747252748</v>
      </c>
      <c r="H152" s="25">
        <v>0</v>
      </c>
      <c r="I152" s="25">
        <f t="shared" si="53"/>
        <v>16.747252747252748</v>
      </c>
      <c r="J152" s="29">
        <f t="shared" si="62"/>
        <v>1</v>
      </c>
      <c r="K152" s="29">
        <f t="shared" si="63"/>
        <v>1</v>
      </c>
      <c r="L152" s="29">
        <f t="shared" si="64"/>
        <v>1</v>
      </c>
      <c r="M152" s="29">
        <f t="shared" ca="1" si="54"/>
        <v>1</v>
      </c>
      <c r="N152" s="9"/>
      <c r="O152" s="9"/>
      <c r="P152" s="7"/>
      <c r="Q152" s="7"/>
      <c r="T152" s="20">
        <v>0</v>
      </c>
      <c r="U152" s="31">
        <f t="shared" si="55"/>
        <v>-442</v>
      </c>
      <c r="V152" s="27">
        <f t="shared" si="56"/>
        <v>-442</v>
      </c>
      <c r="W152" s="27"/>
      <c r="X152" s="27">
        <f t="shared" si="57"/>
        <v>485.86613512379353</v>
      </c>
      <c r="Y152" s="27">
        <f t="shared" si="58"/>
        <v>43.866135123793526</v>
      </c>
      <c r="Z152" s="27">
        <f t="shared" si="59"/>
        <v>44</v>
      </c>
      <c r="AA152" s="17">
        <f t="shared" si="60"/>
        <v>44</v>
      </c>
      <c r="AB152" s="24">
        <f t="shared" si="61"/>
        <v>486</v>
      </c>
    </row>
    <row r="153" spans="1:28" ht="15" customHeight="1" x14ac:dyDescent="0.25">
      <c r="A153" s="28">
        <v>442</v>
      </c>
      <c r="B153" s="28">
        <v>442</v>
      </c>
      <c r="C153" s="25">
        <v>0</v>
      </c>
      <c r="D153" s="25">
        <v>273.16000000000003</v>
      </c>
      <c r="E153" s="25">
        <v>211.53</v>
      </c>
      <c r="F153" s="25">
        <v>0</v>
      </c>
      <c r="G153" s="25">
        <f t="shared" si="52"/>
        <v>16.565217391304348</v>
      </c>
      <c r="H153" s="25">
        <v>0</v>
      </c>
      <c r="I153" s="25">
        <f t="shared" si="53"/>
        <v>16.565217391304348</v>
      </c>
      <c r="J153" s="29">
        <f t="shared" si="62"/>
        <v>1</v>
      </c>
      <c r="K153" s="29">
        <f t="shared" si="63"/>
        <v>1</v>
      </c>
      <c r="L153" s="29">
        <f t="shared" si="64"/>
        <v>1</v>
      </c>
      <c r="M153" s="29">
        <f t="shared" ca="1" si="54"/>
        <v>1</v>
      </c>
      <c r="N153" s="9"/>
      <c r="O153" s="9"/>
      <c r="P153" s="7"/>
      <c r="Q153" s="7"/>
      <c r="T153" s="20">
        <v>0</v>
      </c>
      <c r="U153" s="31">
        <f t="shared" si="55"/>
        <v>-442</v>
      </c>
      <c r="V153" s="27">
        <f t="shared" si="56"/>
        <v>-442</v>
      </c>
      <c r="W153" s="27"/>
      <c r="X153" s="27">
        <f t="shared" si="57"/>
        <v>485.86613512379353</v>
      </c>
      <c r="Y153" s="27">
        <f t="shared" si="58"/>
        <v>43.866135123793526</v>
      </c>
      <c r="Z153" s="27">
        <f t="shared" si="59"/>
        <v>44</v>
      </c>
      <c r="AA153" s="17">
        <f t="shared" si="60"/>
        <v>44</v>
      </c>
      <c r="AB153" s="24">
        <f t="shared" si="61"/>
        <v>486</v>
      </c>
    </row>
    <row r="154" spans="1:28" ht="15" customHeight="1" x14ac:dyDescent="0.25">
      <c r="A154" s="28">
        <v>442</v>
      </c>
      <c r="B154" s="28">
        <v>442</v>
      </c>
      <c r="C154" s="25">
        <v>0</v>
      </c>
      <c r="D154" s="25">
        <v>273.16000000000003</v>
      </c>
      <c r="E154" s="25">
        <v>211.53</v>
      </c>
      <c r="F154" s="25">
        <v>0</v>
      </c>
      <c r="G154" s="25">
        <f t="shared" si="52"/>
        <v>16.387096774193548</v>
      </c>
      <c r="H154" s="25">
        <v>0</v>
      </c>
      <c r="I154" s="25">
        <f t="shared" si="53"/>
        <v>16.387096774193548</v>
      </c>
      <c r="J154" s="29">
        <f t="shared" si="62"/>
        <v>1</v>
      </c>
      <c r="K154" s="29">
        <f t="shared" si="63"/>
        <v>1</v>
      </c>
      <c r="L154" s="29">
        <f t="shared" si="64"/>
        <v>1</v>
      </c>
      <c r="M154" s="29">
        <f t="shared" ca="1" si="54"/>
        <v>0</v>
      </c>
      <c r="N154" s="9"/>
      <c r="O154" s="9"/>
      <c r="P154" s="7"/>
      <c r="Q154" s="7"/>
      <c r="T154" s="20">
        <v>0</v>
      </c>
      <c r="U154" s="31">
        <f t="shared" si="55"/>
        <v>-442</v>
      </c>
      <c r="V154" s="27">
        <f t="shared" si="56"/>
        <v>-442</v>
      </c>
      <c r="W154" s="27"/>
      <c r="X154" s="27">
        <f t="shared" si="57"/>
        <v>485.86613512379353</v>
      </c>
      <c r="Y154" s="27">
        <f t="shared" si="58"/>
        <v>43.866135123793526</v>
      </c>
      <c r="Z154" s="27">
        <f t="shared" si="59"/>
        <v>44</v>
      </c>
      <c r="AA154" s="17">
        <f t="shared" si="60"/>
        <v>44</v>
      </c>
      <c r="AB154" s="24">
        <f t="shared" si="61"/>
        <v>486</v>
      </c>
    </row>
    <row r="155" spans="1:28" ht="15" customHeight="1" x14ac:dyDescent="0.25">
      <c r="A155" s="28">
        <v>426</v>
      </c>
      <c r="B155" s="28">
        <v>426</v>
      </c>
      <c r="C155" s="25">
        <v>0</v>
      </c>
      <c r="D155" s="25">
        <v>273.16000000000003</v>
      </c>
      <c r="E155" s="25">
        <v>211.51</v>
      </c>
      <c r="F155" s="25">
        <v>0</v>
      </c>
      <c r="G155" s="25">
        <f t="shared" si="52"/>
        <v>16.382978723404257</v>
      </c>
      <c r="H155" s="25">
        <v>0</v>
      </c>
      <c r="I155" s="25">
        <f t="shared" si="53"/>
        <v>16.382978723404257</v>
      </c>
      <c r="J155" s="29">
        <f t="shared" si="62"/>
        <v>1</v>
      </c>
      <c r="K155" s="29">
        <f t="shared" si="63"/>
        <v>1</v>
      </c>
      <c r="L155" s="29">
        <f t="shared" si="64"/>
        <v>1</v>
      </c>
      <c r="M155" s="29">
        <f t="shared" ca="1" si="54"/>
        <v>0</v>
      </c>
      <c r="N155" s="9"/>
      <c r="O155" s="9"/>
      <c r="P155" s="7"/>
      <c r="Q155" s="7"/>
      <c r="T155" s="20">
        <v>0</v>
      </c>
      <c r="U155" s="31">
        <f t="shared" si="55"/>
        <v>-426</v>
      </c>
      <c r="V155" s="27">
        <f t="shared" si="56"/>
        <v>-426</v>
      </c>
      <c r="W155" s="27"/>
      <c r="X155" s="27">
        <f t="shared" si="57"/>
        <v>468.27822073017205</v>
      </c>
      <c r="Y155" s="27">
        <f t="shared" si="58"/>
        <v>42.278220730172052</v>
      </c>
      <c r="Z155" s="27">
        <f t="shared" si="59"/>
        <v>42</v>
      </c>
      <c r="AA155" s="17">
        <f t="shared" si="60"/>
        <v>42</v>
      </c>
      <c r="AB155" s="24">
        <f t="shared" si="61"/>
        <v>468</v>
      </c>
    </row>
    <row r="156" spans="1:28" ht="15" customHeight="1" x14ac:dyDescent="0.25">
      <c r="A156" s="28">
        <v>410</v>
      </c>
      <c r="B156" s="28">
        <v>410</v>
      </c>
      <c r="C156" s="25">
        <v>0</v>
      </c>
      <c r="D156" s="25">
        <v>273.16000000000003</v>
      </c>
      <c r="E156" s="25">
        <v>211.48</v>
      </c>
      <c r="F156" s="25">
        <v>0</v>
      </c>
      <c r="G156" s="25">
        <f t="shared" si="52"/>
        <v>16.378947368421052</v>
      </c>
      <c r="H156" s="25">
        <v>0</v>
      </c>
      <c r="I156" s="25">
        <f t="shared" si="53"/>
        <v>16.378947368421052</v>
      </c>
      <c r="J156" s="29">
        <f t="shared" si="62"/>
        <v>1</v>
      </c>
      <c r="K156" s="29">
        <f t="shared" si="63"/>
        <v>1</v>
      </c>
      <c r="L156" s="29">
        <f t="shared" si="64"/>
        <v>1</v>
      </c>
      <c r="M156" s="29">
        <f t="shared" ca="1" si="54"/>
        <v>0</v>
      </c>
      <c r="N156" s="9"/>
      <c r="O156" s="9"/>
      <c r="P156" s="7"/>
      <c r="Q156" s="7"/>
      <c r="T156" s="20">
        <v>0</v>
      </c>
      <c r="U156" s="31">
        <f t="shared" si="55"/>
        <v>-410</v>
      </c>
      <c r="V156" s="27">
        <f t="shared" si="56"/>
        <v>-410</v>
      </c>
      <c r="W156" s="27"/>
      <c r="X156" s="27">
        <f t="shared" si="57"/>
        <v>450.69030633655058</v>
      </c>
      <c r="Y156" s="27">
        <f t="shared" si="58"/>
        <v>40.690306336550577</v>
      </c>
      <c r="Z156" s="27">
        <f t="shared" si="59"/>
        <v>41</v>
      </c>
      <c r="AA156" s="17">
        <f t="shared" si="60"/>
        <v>41</v>
      </c>
      <c r="AB156" s="24">
        <f t="shared" si="61"/>
        <v>451</v>
      </c>
    </row>
    <row r="157" spans="1:28" ht="15" customHeight="1" x14ac:dyDescent="0.25">
      <c r="A157" s="28">
        <v>393</v>
      </c>
      <c r="B157" s="28">
        <v>393</v>
      </c>
      <c r="C157" s="25">
        <v>0</v>
      </c>
      <c r="D157" s="25">
        <v>273.16000000000003</v>
      </c>
      <c r="E157" s="25">
        <v>211.44</v>
      </c>
      <c r="F157" s="25">
        <v>0</v>
      </c>
      <c r="G157" s="25">
        <f t="shared" si="52"/>
        <v>16.385416666666668</v>
      </c>
      <c r="H157" s="25">
        <v>0</v>
      </c>
      <c r="I157" s="25">
        <f t="shared" si="53"/>
        <v>16.385416666666668</v>
      </c>
      <c r="J157" s="29">
        <f t="shared" si="62"/>
        <v>1</v>
      </c>
      <c r="K157" s="29">
        <f t="shared" si="63"/>
        <v>1</v>
      </c>
      <c r="L157" s="29">
        <f t="shared" si="64"/>
        <v>1</v>
      </c>
      <c r="M157" s="29">
        <f t="shared" ca="1" si="54"/>
        <v>0</v>
      </c>
      <c r="N157" s="9"/>
      <c r="O157" s="9"/>
      <c r="P157" s="7"/>
      <c r="Q157" s="7"/>
      <c r="T157" s="20">
        <v>0</v>
      </c>
      <c r="U157" s="31">
        <f t="shared" si="55"/>
        <v>-393</v>
      </c>
      <c r="V157" s="27">
        <f t="shared" si="56"/>
        <v>-393</v>
      </c>
      <c r="W157" s="27"/>
      <c r="X157" s="27">
        <f t="shared" si="57"/>
        <v>432.00314729332774</v>
      </c>
      <c r="Y157" s="27">
        <f t="shared" si="58"/>
        <v>39.003147293327743</v>
      </c>
      <c r="Z157" s="27">
        <f t="shared" si="59"/>
        <v>39</v>
      </c>
      <c r="AA157" s="17">
        <f t="shared" si="60"/>
        <v>39</v>
      </c>
      <c r="AB157" s="24">
        <f t="shared" si="61"/>
        <v>432</v>
      </c>
    </row>
    <row r="158" spans="1:28" ht="15" customHeight="1" x14ac:dyDescent="0.2">
      <c r="A158" s="28">
        <v>360</v>
      </c>
      <c r="B158" s="28">
        <v>360</v>
      </c>
      <c r="C158" s="25">
        <v>0</v>
      </c>
      <c r="D158" s="25">
        <v>273.16000000000003</v>
      </c>
      <c r="E158" s="25">
        <v>211.36</v>
      </c>
      <c r="F158" s="25">
        <v>0</v>
      </c>
      <c r="G158" s="25">
        <f t="shared" ref="G158:G181" si="65">($A$61-A158)/(ROW(A158)-ROW($A$61))</f>
        <v>16.556701030927837</v>
      </c>
      <c r="H158" s="25">
        <v>0</v>
      </c>
      <c r="I158" s="25">
        <f t="shared" ref="I158:I181" si="66">($A$61-B158)/(ROW(B158)-ROW($A$61))</f>
        <v>16.556701030927837</v>
      </c>
      <c r="J158" s="29">
        <f t="shared" si="62"/>
        <v>1</v>
      </c>
      <c r="K158" s="29">
        <f t="shared" si="63"/>
        <v>1</v>
      </c>
      <c r="L158" s="29">
        <f t="shared" si="64"/>
        <v>1</v>
      </c>
      <c r="M158" s="29">
        <f t="shared" ca="1" si="54"/>
        <v>1</v>
      </c>
      <c r="T158" s="20">
        <v>0</v>
      </c>
      <c r="U158" s="31">
        <f t="shared" si="55"/>
        <v>-360</v>
      </c>
      <c r="V158" s="27">
        <f t="shared" si="56"/>
        <v>-360</v>
      </c>
      <c r="W158" s="27"/>
      <c r="X158" s="27">
        <f t="shared" si="57"/>
        <v>395.72807385648343</v>
      </c>
      <c r="Y158" s="27">
        <f t="shared" si="58"/>
        <v>35.728073856483434</v>
      </c>
      <c r="Z158" s="27">
        <f t="shared" si="59"/>
        <v>36</v>
      </c>
      <c r="AA158" s="17">
        <f t="shared" si="60"/>
        <v>36</v>
      </c>
      <c r="AB158" s="24">
        <f t="shared" si="61"/>
        <v>396</v>
      </c>
    </row>
    <row r="159" spans="1:28" ht="15" customHeight="1" x14ac:dyDescent="0.2">
      <c r="A159" s="28">
        <v>326</v>
      </c>
      <c r="B159" s="28">
        <v>326</v>
      </c>
      <c r="C159" s="25">
        <v>0</v>
      </c>
      <c r="D159" s="25">
        <v>273.16000000000003</v>
      </c>
      <c r="E159" s="25">
        <v>211.29</v>
      </c>
      <c r="F159" s="25">
        <v>0</v>
      </c>
      <c r="G159" s="25">
        <f t="shared" si="65"/>
        <v>16.73469387755102</v>
      </c>
      <c r="H159" s="25">
        <v>0</v>
      </c>
      <c r="I159" s="25">
        <f t="shared" si="66"/>
        <v>16.73469387755102</v>
      </c>
      <c r="J159" s="29">
        <f t="shared" si="62"/>
        <v>1</v>
      </c>
      <c r="K159" s="29">
        <f t="shared" si="63"/>
        <v>1</v>
      </c>
      <c r="L159" s="29">
        <f t="shared" si="64"/>
        <v>1</v>
      </c>
      <c r="M159" s="29">
        <f t="shared" ca="1" si="54"/>
        <v>1</v>
      </c>
      <c r="T159" s="20">
        <v>0</v>
      </c>
      <c r="U159" s="31">
        <f t="shared" si="55"/>
        <v>-326</v>
      </c>
      <c r="V159" s="27">
        <f t="shared" si="56"/>
        <v>-326</v>
      </c>
      <c r="W159" s="27"/>
      <c r="X159" s="27">
        <f t="shared" si="57"/>
        <v>358.35375577003776</v>
      </c>
      <c r="Y159" s="27">
        <f t="shared" si="58"/>
        <v>32.353755770037765</v>
      </c>
      <c r="Z159" s="27">
        <f t="shared" si="59"/>
        <v>32</v>
      </c>
      <c r="AA159" s="17">
        <f t="shared" si="60"/>
        <v>32</v>
      </c>
      <c r="AB159" s="24">
        <f t="shared" si="61"/>
        <v>358</v>
      </c>
    </row>
    <row r="160" spans="1:28" ht="15" customHeight="1" x14ac:dyDescent="0.2">
      <c r="A160" s="28">
        <v>292</v>
      </c>
      <c r="B160" s="28">
        <v>292</v>
      </c>
      <c r="C160" s="25">
        <v>0</v>
      </c>
      <c r="D160" s="25">
        <v>273.16000000000003</v>
      </c>
      <c r="E160" s="25">
        <v>211.21</v>
      </c>
      <c r="F160" s="25">
        <v>0</v>
      </c>
      <c r="G160" s="25">
        <f t="shared" si="65"/>
        <v>16.90909090909091</v>
      </c>
      <c r="H160" s="25">
        <v>0</v>
      </c>
      <c r="I160" s="25">
        <f t="shared" si="66"/>
        <v>16.90909090909091</v>
      </c>
      <c r="J160" s="29">
        <f t="shared" si="62"/>
        <v>1</v>
      </c>
      <c r="K160" s="29">
        <f t="shared" si="63"/>
        <v>1</v>
      </c>
      <c r="L160" s="29">
        <f t="shared" si="64"/>
        <v>1</v>
      </c>
      <c r="M160" s="29">
        <f t="shared" ca="1" si="54"/>
        <v>1</v>
      </c>
      <c r="T160" s="20">
        <v>0</v>
      </c>
      <c r="U160" s="31">
        <f t="shared" si="55"/>
        <v>-292</v>
      </c>
      <c r="V160" s="27">
        <f t="shared" si="56"/>
        <v>-292</v>
      </c>
      <c r="W160" s="27"/>
      <c r="X160" s="27">
        <f t="shared" si="57"/>
        <v>320.9794376835921</v>
      </c>
      <c r="Y160" s="27">
        <f t="shared" si="58"/>
        <v>28.979437683592096</v>
      </c>
      <c r="Z160" s="27">
        <f t="shared" si="59"/>
        <v>29</v>
      </c>
      <c r="AA160" s="17">
        <f t="shared" si="60"/>
        <v>29</v>
      </c>
      <c r="AB160" s="24">
        <f t="shared" si="61"/>
        <v>321</v>
      </c>
    </row>
    <row r="161" spans="1:28" ht="15" customHeight="1" x14ac:dyDescent="0.2">
      <c r="A161" s="28">
        <v>318</v>
      </c>
      <c r="B161" s="28">
        <v>318</v>
      </c>
      <c r="C161" s="25">
        <v>0</v>
      </c>
      <c r="D161" s="25">
        <v>273.16000000000003</v>
      </c>
      <c r="E161" s="25">
        <v>211.27</v>
      </c>
      <c r="F161" s="25">
        <v>0</v>
      </c>
      <c r="G161" s="25">
        <f t="shared" si="65"/>
        <v>16.48</v>
      </c>
      <c r="H161" s="25">
        <v>0</v>
      </c>
      <c r="I161" s="25">
        <f t="shared" si="66"/>
        <v>16.48</v>
      </c>
      <c r="J161" s="29">
        <f t="shared" si="62"/>
        <v>1</v>
      </c>
      <c r="K161" s="29">
        <f t="shared" si="63"/>
        <v>1</v>
      </c>
      <c r="L161" s="29">
        <f t="shared" si="64"/>
        <v>1</v>
      </c>
      <c r="M161" s="29">
        <f t="shared" ca="1" si="54"/>
        <v>1</v>
      </c>
      <c r="T161" s="20">
        <v>0</v>
      </c>
      <c r="U161" s="31">
        <f t="shared" si="55"/>
        <v>-318</v>
      </c>
      <c r="V161" s="27">
        <f t="shared" si="56"/>
        <v>-318</v>
      </c>
      <c r="W161" s="27"/>
      <c r="X161" s="27">
        <f t="shared" si="57"/>
        <v>349.559798573227</v>
      </c>
      <c r="Y161" s="27">
        <f t="shared" si="58"/>
        <v>31.559798573226999</v>
      </c>
      <c r="Z161" s="27">
        <f t="shared" si="59"/>
        <v>32</v>
      </c>
      <c r="AA161" s="17">
        <f t="shared" si="60"/>
        <v>32</v>
      </c>
      <c r="AB161" s="24">
        <f t="shared" si="61"/>
        <v>350</v>
      </c>
    </row>
    <row r="162" spans="1:28" ht="15" customHeight="1" x14ac:dyDescent="0.2">
      <c r="A162" s="28">
        <v>345</v>
      </c>
      <c r="B162" s="28">
        <v>345</v>
      </c>
      <c r="C162" s="25">
        <v>0</v>
      </c>
      <c r="D162" s="25">
        <v>273.16000000000003</v>
      </c>
      <c r="E162" s="25">
        <v>211.33</v>
      </c>
      <c r="F162" s="25">
        <v>0</v>
      </c>
      <c r="G162" s="25">
        <f t="shared" si="65"/>
        <v>16.049504950495049</v>
      </c>
      <c r="H162" s="25">
        <v>0</v>
      </c>
      <c r="I162" s="25">
        <f t="shared" si="66"/>
        <v>16.049504950495049</v>
      </c>
      <c r="J162" s="29">
        <f t="shared" si="62"/>
        <v>1</v>
      </c>
      <c r="K162" s="29">
        <f t="shared" si="63"/>
        <v>1</v>
      </c>
      <c r="L162" s="29">
        <f t="shared" si="64"/>
        <v>1</v>
      </c>
      <c r="M162" s="29">
        <f t="shared" ref="M162:M181" ca="1" si="67">IF(RAND()&lt;0.5,0,1)</f>
        <v>0</v>
      </c>
      <c r="T162" s="20">
        <v>0</v>
      </c>
      <c r="U162" s="31">
        <f t="shared" ref="U162:U193" si="68">T162-B162</f>
        <v>-345</v>
      </c>
      <c r="V162" s="27">
        <f t="shared" ref="V162:V193" si="69">ROUND(U162,0)</f>
        <v>-345</v>
      </c>
      <c r="W162" s="27"/>
      <c r="X162" s="27">
        <f t="shared" ref="X162:X181" si="70">B162/$W$2*$W$3</f>
        <v>379.23940411246332</v>
      </c>
      <c r="Y162" s="27">
        <f t="shared" ref="Y162:Y193" si="71">X162-B162</f>
        <v>34.239404112463319</v>
      </c>
      <c r="Z162" s="27">
        <f t="shared" ref="Z162:Z193" si="72">ROUND(Y162,0)</f>
        <v>34</v>
      </c>
      <c r="AA162" s="17">
        <f t="shared" ref="AA162:AA193" si="73">IF(V162&gt;=0,V162,Z162)</f>
        <v>34</v>
      </c>
      <c r="AB162" s="24">
        <f t="shared" ref="AB162:AB193" si="74">B162+AA162</f>
        <v>379</v>
      </c>
    </row>
    <row r="163" spans="1:28" ht="15" customHeight="1" x14ac:dyDescent="0.2">
      <c r="A163" s="28">
        <v>370</v>
      </c>
      <c r="B163" s="28">
        <v>370</v>
      </c>
      <c r="C163" s="25">
        <v>0</v>
      </c>
      <c r="D163" s="25">
        <v>273.16000000000003</v>
      </c>
      <c r="E163" s="25">
        <v>211.39</v>
      </c>
      <c r="F163" s="25">
        <v>0</v>
      </c>
      <c r="G163" s="25">
        <f t="shared" si="65"/>
        <v>15.647058823529411</v>
      </c>
      <c r="H163" s="25">
        <v>0</v>
      </c>
      <c r="I163" s="25">
        <f t="shared" si="66"/>
        <v>15.647058823529411</v>
      </c>
      <c r="J163" s="29">
        <f t="shared" ref="J163:J181" si="75">IF(ABS(B163-B162)&lt;=50,1,0)</f>
        <v>1</v>
      </c>
      <c r="K163" s="29">
        <f t="shared" ref="K163:K181" si="76">IF(ABS((B163-B162))&lt;=50,1,IF((B163-B162)*(1)&gt;=0,1,-1))</f>
        <v>1</v>
      </c>
      <c r="L163" s="29">
        <f t="shared" si="64"/>
        <v>1</v>
      </c>
      <c r="M163" s="29">
        <f t="shared" ca="1" si="67"/>
        <v>0</v>
      </c>
      <c r="T163" s="20">
        <v>0</v>
      </c>
      <c r="U163" s="31">
        <f t="shared" si="68"/>
        <v>-370</v>
      </c>
      <c r="V163" s="27">
        <f t="shared" si="69"/>
        <v>-370</v>
      </c>
      <c r="W163" s="27"/>
      <c r="X163" s="27">
        <f t="shared" si="70"/>
        <v>406.72052035249686</v>
      </c>
      <c r="Y163" s="27">
        <f t="shared" si="71"/>
        <v>36.720520352496862</v>
      </c>
      <c r="Z163" s="27">
        <f t="shared" si="72"/>
        <v>37</v>
      </c>
      <c r="AA163" s="17">
        <f t="shared" si="73"/>
        <v>37</v>
      </c>
      <c r="AB163" s="24">
        <f t="shared" si="74"/>
        <v>407</v>
      </c>
    </row>
    <row r="164" spans="1:28" ht="15" customHeight="1" x14ac:dyDescent="0.2">
      <c r="A164" s="28">
        <v>362</v>
      </c>
      <c r="B164" s="28">
        <v>362</v>
      </c>
      <c r="C164" s="25">
        <v>1.6</v>
      </c>
      <c r="D164" s="25">
        <v>273.16000000000003</v>
      </c>
      <c r="E164" s="25">
        <v>211.37</v>
      </c>
      <c r="F164" s="25">
        <v>0</v>
      </c>
      <c r="G164" s="25">
        <f t="shared" si="65"/>
        <v>15.572815533980583</v>
      </c>
      <c r="H164" s="25">
        <v>0</v>
      </c>
      <c r="I164" s="25">
        <f t="shared" si="66"/>
        <v>15.572815533980583</v>
      </c>
      <c r="J164" s="29">
        <f t="shared" si="75"/>
        <v>1</v>
      </c>
      <c r="K164" s="29">
        <f t="shared" si="76"/>
        <v>1</v>
      </c>
      <c r="L164" s="29">
        <f t="shared" si="64"/>
        <v>1</v>
      </c>
      <c r="M164" s="29">
        <f t="shared" ca="1" si="67"/>
        <v>0</v>
      </c>
      <c r="T164" s="20">
        <v>0</v>
      </c>
      <c r="U164" s="31">
        <f t="shared" si="68"/>
        <v>-362</v>
      </c>
      <c r="V164" s="27">
        <f t="shared" si="69"/>
        <v>-362</v>
      </c>
      <c r="W164" s="27"/>
      <c r="X164" s="27">
        <f t="shared" si="70"/>
        <v>397.92656315568615</v>
      </c>
      <c r="Y164" s="27">
        <f t="shared" si="71"/>
        <v>35.926563155686154</v>
      </c>
      <c r="Z164" s="27">
        <f t="shared" si="72"/>
        <v>36</v>
      </c>
      <c r="AA164" s="17">
        <f t="shared" si="73"/>
        <v>36</v>
      </c>
      <c r="AB164" s="24">
        <f t="shared" si="74"/>
        <v>398</v>
      </c>
    </row>
    <row r="165" spans="1:28" ht="15" customHeight="1" x14ac:dyDescent="0.2">
      <c r="A165" s="28">
        <v>351</v>
      </c>
      <c r="B165" s="28">
        <v>351</v>
      </c>
      <c r="C165" s="25">
        <v>1.56</v>
      </c>
      <c r="D165" s="25">
        <v>273.16000000000003</v>
      </c>
      <c r="E165" s="25">
        <v>211.34</v>
      </c>
      <c r="F165" s="25">
        <v>0</v>
      </c>
      <c r="G165" s="25">
        <f t="shared" si="65"/>
        <v>15.528846153846153</v>
      </c>
      <c r="H165" s="25">
        <v>0</v>
      </c>
      <c r="I165" s="25">
        <f t="shared" si="66"/>
        <v>15.528846153846153</v>
      </c>
      <c r="J165" s="29">
        <f t="shared" si="75"/>
        <v>1</v>
      </c>
      <c r="K165" s="29">
        <f t="shared" si="76"/>
        <v>1</v>
      </c>
      <c r="L165" s="29">
        <f t="shared" si="64"/>
        <v>1</v>
      </c>
      <c r="M165" s="29">
        <f t="shared" ca="1" si="67"/>
        <v>1</v>
      </c>
      <c r="T165" s="20">
        <v>0</v>
      </c>
      <c r="U165" s="31">
        <f t="shared" si="68"/>
        <v>-351</v>
      </c>
      <c r="V165" s="27">
        <f t="shared" si="69"/>
        <v>-351</v>
      </c>
      <c r="W165" s="27"/>
      <c r="X165" s="27">
        <f t="shared" si="70"/>
        <v>385.83487201007131</v>
      </c>
      <c r="Y165" s="27">
        <f t="shared" si="71"/>
        <v>34.834872010071308</v>
      </c>
      <c r="Z165" s="27">
        <f t="shared" si="72"/>
        <v>35</v>
      </c>
      <c r="AA165" s="17">
        <f t="shared" si="73"/>
        <v>35</v>
      </c>
      <c r="AB165" s="24">
        <f t="shared" si="74"/>
        <v>386</v>
      </c>
    </row>
    <row r="166" spans="1:28" ht="15" customHeight="1" x14ac:dyDescent="0.2">
      <c r="A166" s="28">
        <v>342</v>
      </c>
      <c r="B166" s="28">
        <v>342</v>
      </c>
      <c r="C166" s="25">
        <v>1.52</v>
      </c>
      <c r="D166" s="25">
        <v>273.16000000000003</v>
      </c>
      <c r="E166" s="25">
        <v>211.32</v>
      </c>
      <c r="F166" s="25">
        <v>0</v>
      </c>
      <c r="G166" s="25">
        <f t="shared" si="65"/>
        <v>15.466666666666667</v>
      </c>
      <c r="H166" s="25">
        <v>0</v>
      </c>
      <c r="I166" s="25">
        <f t="shared" si="66"/>
        <v>15.466666666666667</v>
      </c>
      <c r="J166" s="29">
        <f t="shared" si="75"/>
        <v>1</v>
      </c>
      <c r="K166" s="29">
        <f t="shared" si="76"/>
        <v>1</v>
      </c>
      <c r="L166" s="29">
        <f t="shared" si="64"/>
        <v>1</v>
      </c>
      <c r="M166" s="29">
        <f t="shared" ca="1" si="67"/>
        <v>1</v>
      </c>
      <c r="T166" s="20">
        <v>0</v>
      </c>
      <c r="U166" s="31">
        <f t="shared" si="68"/>
        <v>-342</v>
      </c>
      <c r="V166" s="27">
        <f t="shared" si="69"/>
        <v>-342</v>
      </c>
      <c r="W166" s="27"/>
      <c r="X166" s="27">
        <f t="shared" si="70"/>
        <v>375.9416701636593</v>
      </c>
      <c r="Y166" s="27">
        <f t="shared" si="71"/>
        <v>33.941670163659296</v>
      </c>
      <c r="Z166" s="27">
        <f t="shared" si="72"/>
        <v>34</v>
      </c>
      <c r="AA166" s="17">
        <f t="shared" si="73"/>
        <v>34</v>
      </c>
      <c r="AB166" s="24">
        <f t="shared" si="74"/>
        <v>376</v>
      </c>
    </row>
    <row r="167" spans="1:28" ht="15" customHeight="1" x14ac:dyDescent="0.2">
      <c r="A167" s="28">
        <v>342</v>
      </c>
      <c r="B167" s="28">
        <v>342</v>
      </c>
      <c r="C167" s="25">
        <v>0</v>
      </c>
      <c r="D167" s="25">
        <v>273.16000000000003</v>
      </c>
      <c r="E167" s="25">
        <v>211.32</v>
      </c>
      <c r="F167" s="25">
        <v>0</v>
      </c>
      <c r="G167" s="25">
        <f t="shared" si="65"/>
        <v>15.320754716981131</v>
      </c>
      <c r="H167" s="25">
        <v>0</v>
      </c>
      <c r="I167" s="25">
        <f t="shared" si="66"/>
        <v>15.320754716981131</v>
      </c>
      <c r="J167" s="29">
        <f t="shared" si="75"/>
        <v>1</v>
      </c>
      <c r="K167" s="29">
        <f t="shared" si="76"/>
        <v>1</v>
      </c>
      <c r="L167" s="29">
        <f t="shared" ref="L167:L198" si="77">IF(OR(COUNTIF(K163:K167,1)=5,COUNTIF(K163:K167,-1)=5),1,0)</f>
        <v>1</v>
      </c>
      <c r="M167" s="29">
        <f t="shared" ca="1" si="67"/>
        <v>1</v>
      </c>
      <c r="T167" s="20">
        <v>0</v>
      </c>
      <c r="U167" s="31">
        <f t="shared" si="68"/>
        <v>-342</v>
      </c>
      <c r="V167" s="27">
        <f t="shared" si="69"/>
        <v>-342</v>
      </c>
      <c r="W167" s="27"/>
      <c r="X167" s="27">
        <f t="shared" si="70"/>
        <v>375.9416701636593</v>
      </c>
      <c r="Y167" s="27">
        <f t="shared" si="71"/>
        <v>33.941670163659296</v>
      </c>
      <c r="Z167" s="27">
        <f t="shared" si="72"/>
        <v>34</v>
      </c>
      <c r="AA167" s="17">
        <f t="shared" si="73"/>
        <v>34</v>
      </c>
      <c r="AB167" s="24">
        <f t="shared" si="74"/>
        <v>376</v>
      </c>
    </row>
    <row r="168" spans="1:28" ht="15" customHeight="1" x14ac:dyDescent="0.2">
      <c r="A168" s="28">
        <v>342</v>
      </c>
      <c r="B168" s="28">
        <v>342</v>
      </c>
      <c r="C168" s="25">
        <v>0</v>
      </c>
      <c r="D168" s="25">
        <v>273.16000000000003</v>
      </c>
      <c r="E168" s="25">
        <v>211.32</v>
      </c>
      <c r="F168" s="25">
        <v>0</v>
      </c>
      <c r="G168" s="25">
        <f t="shared" si="65"/>
        <v>15.177570093457945</v>
      </c>
      <c r="H168" s="25">
        <v>0</v>
      </c>
      <c r="I168" s="25">
        <f t="shared" si="66"/>
        <v>15.177570093457945</v>
      </c>
      <c r="J168" s="29">
        <f t="shared" si="75"/>
        <v>1</v>
      </c>
      <c r="K168" s="29">
        <f t="shared" si="76"/>
        <v>1</v>
      </c>
      <c r="L168" s="29">
        <f t="shared" si="77"/>
        <v>1</v>
      </c>
      <c r="M168" s="29">
        <f t="shared" ca="1" si="67"/>
        <v>0</v>
      </c>
      <c r="T168" s="20">
        <v>0</v>
      </c>
      <c r="U168" s="31">
        <f t="shared" si="68"/>
        <v>-342</v>
      </c>
      <c r="V168" s="27">
        <f t="shared" si="69"/>
        <v>-342</v>
      </c>
      <c r="W168" s="27"/>
      <c r="X168" s="27">
        <f t="shared" si="70"/>
        <v>375.9416701636593</v>
      </c>
      <c r="Y168" s="27">
        <f t="shared" si="71"/>
        <v>33.941670163659296</v>
      </c>
      <c r="Z168" s="27">
        <f t="shared" si="72"/>
        <v>34</v>
      </c>
      <c r="AA168" s="17">
        <f t="shared" si="73"/>
        <v>34</v>
      </c>
      <c r="AB168" s="24">
        <f t="shared" si="74"/>
        <v>376</v>
      </c>
    </row>
    <row r="169" spans="1:28" ht="15" customHeight="1" x14ac:dyDescent="0.2">
      <c r="A169" s="28">
        <v>342</v>
      </c>
      <c r="B169" s="28">
        <v>342</v>
      </c>
      <c r="C169" s="25">
        <v>0</v>
      </c>
      <c r="D169" s="25">
        <v>273.16000000000003</v>
      </c>
      <c r="E169" s="25">
        <v>211.32</v>
      </c>
      <c r="F169" s="25">
        <v>0</v>
      </c>
      <c r="G169" s="25">
        <f t="shared" si="65"/>
        <v>15.037037037037036</v>
      </c>
      <c r="H169" s="25">
        <v>0</v>
      </c>
      <c r="I169" s="25">
        <f t="shared" si="66"/>
        <v>15.037037037037036</v>
      </c>
      <c r="J169" s="29">
        <f t="shared" si="75"/>
        <v>1</v>
      </c>
      <c r="K169" s="29">
        <f t="shared" si="76"/>
        <v>1</v>
      </c>
      <c r="L169" s="29">
        <f t="shared" si="77"/>
        <v>1</v>
      </c>
      <c r="M169" s="29">
        <f t="shared" ca="1" si="67"/>
        <v>0</v>
      </c>
      <c r="T169" s="20">
        <v>0</v>
      </c>
      <c r="U169" s="31">
        <f t="shared" si="68"/>
        <v>-342</v>
      </c>
      <c r="V169" s="27">
        <f t="shared" si="69"/>
        <v>-342</v>
      </c>
      <c r="W169" s="27"/>
      <c r="X169" s="27">
        <f t="shared" si="70"/>
        <v>375.9416701636593</v>
      </c>
      <c r="Y169" s="27">
        <f t="shared" si="71"/>
        <v>33.941670163659296</v>
      </c>
      <c r="Z169" s="27">
        <f t="shared" si="72"/>
        <v>34</v>
      </c>
      <c r="AA169" s="17">
        <f t="shared" si="73"/>
        <v>34</v>
      </c>
      <c r="AB169" s="24">
        <f t="shared" si="74"/>
        <v>376</v>
      </c>
    </row>
    <row r="170" spans="1:28" ht="15" customHeight="1" x14ac:dyDescent="0.2">
      <c r="A170" s="28">
        <v>342</v>
      </c>
      <c r="B170" s="28">
        <v>342</v>
      </c>
      <c r="C170" s="25">
        <v>0</v>
      </c>
      <c r="D170" s="25">
        <v>273.16000000000003</v>
      </c>
      <c r="E170" s="25">
        <v>211.32</v>
      </c>
      <c r="F170" s="25">
        <v>0</v>
      </c>
      <c r="G170" s="25">
        <f t="shared" si="65"/>
        <v>14.899082568807339</v>
      </c>
      <c r="H170" s="25">
        <v>0</v>
      </c>
      <c r="I170" s="25">
        <f t="shared" si="66"/>
        <v>14.899082568807339</v>
      </c>
      <c r="J170" s="29">
        <f t="shared" si="75"/>
        <v>1</v>
      </c>
      <c r="K170" s="29">
        <f t="shared" si="76"/>
        <v>1</v>
      </c>
      <c r="L170" s="29">
        <f t="shared" si="77"/>
        <v>1</v>
      </c>
      <c r="M170" s="29">
        <f t="shared" ca="1" si="67"/>
        <v>0</v>
      </c>
      <c r="T170" s="20">
        <v>0</v>
      </c>
      <c r="U170" s="31">
        <f t="shared" si="68"/>
        <v>-342</v>
      </c>
      <c r="V170" s="27">
        <f t="shared" si="69"/>
        <v>-342</v>
      </c>
      <c r="W170" s="27"/>
      <c r="X170" s="27">
        <f t="shared" si="70"/>
        <v>375.9416701636593</v>
      </c>
      <c r="Y170" s="27">
        <f t="shared" si="71"/>
        <v>33.941670163659296</v>
      </c>
      <c r="Z170" s="27">
        <f t="shared" si="72"/>
        <v>34</v>
      </c>
      <c r="AA170" s="17">
        <f t="shared" si="73"/>
        <v>34</v>
      </c>
      <c r="AB170" s="24">
        <f t="shared" si="74"/>
        <v>376</v>
      </c>
    </row>
    <row r="171" spans="1:28" ht="15" customHeight="1" x14ac:dyDescent="0.2">
      <c r="A171" s="28">
        <v>342</v>
      </c>
      <c r="B171" s="28">
        <v>342</v>
      </c>
      <c r="C171" s="25">
        <v>1.52</v>
      </c>
      <c r="D171" s="25">
        <v>273.16000000000003</v>
      </c>
      <c r="E171" s="25">
        <v>211.32</v>
      </c>
      <c r="F171" s="25">
        <v>0</v>
      </c>
      <c r="G171" s="25">
        <f t="shared" si="65"/>
        <v>14.763636363636364</v>
      </c>
      <c r="H171" s="25">
        <v>0</v>
      </c>
      <c r="I171" s="25">
        <f t="shared" si="66"/>
        <v>14.763636363636364</v>
      </c>
      <c r="J171" s="29">
        <f t="shared" si="75"/>
        <v>1</v>
      </c>
      <c r="K171" s="29">
        <f t="shared" si="76"/>
        <v>1</v>
      </c>
      <c r="L171" s="29">
        <f t="shared" si="77"/>
        <v>1</v>
      </c>
      <c r="M171" s="29">
        <f t="shared" ca="1" si="67"/>
        <v>0</v>
      </c>
      <c r="T171" s="20">
        <v>0</v>
      </c>
      <c r="U171" s="31">
        <f t="shared" si="68"/>
        <v>-342</v>
      </c>
      <c r="V171" s="27">
        <f t="shared" si="69"/>
        <v>-342</v>
      </c>
      <c r="W171" s="27"/>
      <c r="X171" s="27">
        <f t="shared" si="70"/>
        <v>375.9416701636593</v>
      </c>
      <c r="Y171" s="27">
        <f t="shared" si="71"/>
        <v>33.941670163659296</v>
      </c>
      <c r="Z171" s="27">
        <f t="shared" si="72"/>
        <v>34</v>
      </c>
      <c r="AA171" s="17">
        <f t="shared" si="73"/>
        <v>34</v>
      </c>
      <c r="AB171" s="24">
        <f t="shared" si="74"/>
        <v>376</v>
      </c>
    </row>
    <row r="172" spans="1:28" ht="15" customHeight="1" x14ac:dyDescent="0.2">
      <c r="A172" s="28">
        <v>342</v>
      </c>
      <c r="B172" s="28">
        <v>342</v>
      </c>
      <c r="C172" s="25">
        <v>1.52</v>
      </c>
      <c r="D172" s="25">
        <v>273.16000000000003</v>
      </c>
      <c r="E172" s="25">
        <v>211.32</v>
      </c>
      <c r="F172" s="25">
        <v>0</v>
      </c>
      <c r="G172" s="25">
        <f t="shared" si="65"/>
        <v>14.63063063063063</v>
      </c>
      <c r="H172" s="25">
        <v>0</v>
      </c>
      <c r="I172" s="25">
        <f t="shared" si="66"/>
        <v>14.63063063063063</v>
      </c>
      <c r="J172" s="29">
        <f t="shared" si="75"/>
        <v>1</v>
      </c>
      <c r="K172" s="29">
        <f t="shared" si="76"/>
        <v>1</v>
      </c>
      <c r="L172" s="29">
        <f t="shared" si="77"/>
        <v>1</v>
      </c>
      <c r="M172" s="29">
        <f t="shared" ca="1" si="67"/>
        <v>0</v>
      </c>
      <c r="T172" s="20">
        <v>0</v>
      </c>
      <c r="U172" s="31">
        <f t="shared" si="68"/>
        <v>-342</v>
      </c>
      <c r="V172" s="27">
        <f t="shared" si="69"/>
        <v>-342</v>
      </c>
      <c r="W172" s="27"/>
      <c r="X172" s="27">
        <f t="shared" si="70"/>
        <v>375.9416701636593</v>
      </c>
      <c r="Y172" s="27">
        <f t="shared" si="71"/>
        <v>33.941670163659296</v>
      </c>
      <c r="Z172" s="27">
        <f t="shared" si="72"/>
        <v>34</v>
      </c>
      <c r="AA172" s="17">
        <f t="shared" si="73"/>
        <v>34</v>
      </c>
      <c r="AB172" s="24">
        <f t="shared" si="74"/>
        <v>376</v>
      </c>
    </row>
    <row r="173" spans="1:28" ht="15" customHeight="1" x14ac:dyDescent="0.2">
      <c r="A173" s="28">
        <v>326</v>
      </c>
      <c r="B173" s="28">
        <v>326</v>
      </c>
      <c r="C173" s="25">
        <v>1.45</v>
      </c>
      <c r="D173" s="25">
        <v>273.16000000000003</v>
      </c>
      <c r="E173" s="25">
        <v>211.29</v>
      </c>
      <c r="F173" s="25">
        <v>0</v>
      </c>
      <c r="G173" s="25">
        <f t="shared" si="65"/>
        <v>14.642857142857142</v>
      </c>
      <c r="H173" s="25">
        <v>0</v>
      </c>
      <c r="I173" s="25">
        <f t="shared" si="66"/>
        <v>14.642857142857142</v>
      </c>
      <c r="J173" s="29">
        <f t="shared" si="75"/>
        <v>1</v>
      </c>
      <c r="K173" s="29">
        <f t="shared" si="76"/>
        <v>1</v>
      </c>
      <c r="L173" s="29">
        <f t="shared" si="77"/>
        <v>1</v>
      </c>
      <c r="M173" s="29">
        <f t="shared" ca="1" si="67"/>
        <v>1</v>
      </c>
      <c r="T173" s="20">
        <v>0</v>
      </c>
      <c r="U173" s="31">
        <f t="shared" si="68"/>
        <v>-326</v>
      </c>
      <c r="V173" s="27">
        <f t="shared" si="69"/>
        <v>-326</v>
      </c>
      <c r="W173" s="27"/>
      <c r="X173" s="27">
        <f t="shared" si="70"/>
        <v>358.35375577003776</v>
      </c>
      <c r="Y173" s="27">
        <f t="shared" si="71"/>
        <v>32.353755770037765</v>
      </c>
      <c r="Z173" s="27">
        <f t="shared" si="72"/>
        <v>32</v>
      </c>
      <c r="AA173" s="17">
        <f t="shared" si="73"/>
        <v>32</v>
      </c>
      <c r="AB173" s="24">
        <f t="shared" si="74"/>
        <v>358</v>
      </c>
    </row>
    <row r="174" spans="1:28" ht="15" customHeight="1" x14ac:dyDescent="0.2">
      <c r="A174" s="28">
        <v>309</v>
      </c>
      <c r="B174" s="28">
        <v>309</v>
      </c>
      <c r="C174" s="25">
        <v>1.37</v>
      </c>
      <c r="D174" s="25">
        <v>273.16000000000003</v>
      </c>
      <c r="E174" s="25">
        <v>211.25</v>
      </c>
      <c r="F174" s="25">
        <v>0</v>
      </c>
      <c r="G174" s="25">
        <f t="shared" si="65"/>
        <v>14.663716814159292</v>
      </c>
      <c r="H174" s="25">
        <v>0</v>
      </c>
      <c r="I174" s="25">
        <f t="shared" si="66"/>
        <v>14.663716814159292</v>
      </c>
      <c r="J174" s="29">
        <f t="shared" si="75"/>
        <v>1</v>
      </c>
      <c r="K174" s="29">
        <f t="shared" si="76"/>
        <v>1</v>
      </c>
      <c r="L174" s="29">
        <f t="shared" si="77"/>
        <v>1</v>
      </c>
      <c r="M174" s="29">
        <f t="shared" ca="1" si="67"/>
        <v>1</v>
      </c>
      <c r="T174" s="20">
        <v>0</v>
      </c>
      <c r="U174" s="31">
        <f t="shared" si="68"/>
        <v>-309</v>
      </c>
      <c r="V174" s="27">
        <f t="shared" si="69"/>
        <v>-309</v>
      </c>
      <c r="W174" s="27"/>
      <c r="X174" s="27">
        <f t="shared" si="70"/>
        <v>339.66659672681499</v>
      </c>
      <c r="Y174" s="27">
        <f t="shared" si="71"/>
        <v>30.666596726814987</v>
      </c>
      <c r="Z174" s="27">
        <f t="shared" si="72"/>
        <v>31</v>
      </c>
      <c r="AA174" s="17">
        <f t="shared" si="73"/>
        <v>31</v>
      </c>
      <c r="AB174" s="24">
        <f t="shared" si="74"/>
        <v>340</v>
      </c>
    </row>
    <row r="175" spans="1:28" ht="15" customHeight="1" x14ac:dyDescent="0.2">
      <c r="A175" s="28">
        <v>292</v>
      </c>
      <c r="B175" s="28">
        <v>292</v>
      </c>
      <c r="C175" s="25">
        <v>1.3</v>
      </c>
      <c r="D175" s="25">
        <v>273.16000000000003</v>
      </c>
      <c r="E175" s="25">
        <v>211.21</v>
      </c>
      <c r="F175" s="25">
        <v>0</v>
      </c>
      <c r="G175" s="25">
        <f t="shared" si="65"/>
        <v>14.684210526315789</v>
      </c>
      <c r="H175" s="25">
        <v>0</v>
      </c>
      <c r="I175" s="25">
        <f t="shared" si="66"/>
        <v>14.684210526315789</v>
      </c>
      <c r="J175" s="29">
        <f t="shared" si="75"/>
        <v>1</v>
      </c>
      <c r="K175" s="29">
        <f t="shared" si="76"/>
        <v>1</v>
      </c>
      <c r="L175" s="29">
        <f t="shared" si="77"/>
        <v>1</v>
      </c>
      <c r="M175" s="29">
        <f t="shared" ca="1" si="67"/>
        <v>1</v>
      </c>
      <c r="T175" s="20">
        <v>0</v>
      </c>
      <c r="U175" s="31">
        <f t="shared" si="68"/>
        <v>-292</v>
      </c>
      <c r="V175" s="27">
        <f t="shared" si="69"/>
        <v>-292</v>
      </c>
      <c r="W175" s="27"/>
      <c r="X175" s="27">
        <f t="shared" si="70"/>
        <v>320.9794376835921</v>
      </c>
      <c r="Y175" s="27">
        <f t="shared" si="71"/>
        <v>28.979437683592096</v>
      </c>
      <c r="Z175" s="27">
        <f t="shared" si="72"/>
        <v>29</v>
      </c>
      <c r="AA175" s="17">
        <f t="shared" si="73"/>
        <v>29</v>
      </c>
      <c r="AB175" s="24">
        <f t="shared" si="74"/>
        <v>321</v>
      </c>
    </row>
    <row r="176" spans="1:28" ht="15" customHeight="1" x14ac:dyDescent="0.2">
      <c r="A176" s="28">
        <v>276</v>
      </c>
      <c r="B176" s="28">
        <v>276</v>
      </c>
      <c r="C176" s="25">
        <v>0</v>
      </c>
      <c r="D176" s="25">
        <v>273.16000000000003</v>
      </c>
      <c r="E176" s="25">
        <v>211.17</v>
      </c>
      <c r="F176" s="25">
        <v>0</v>
      </c>
      <c r="G176" s="25">
        <f t="shared" si="65"/>
        <v>14.695652173913043</v>
      </c>
      <c r="H176" s="25">
        <v>0</v>
      </c>
      <c r="I176" s="25">
        <f t="shared" si="66"/>
        <v>14.695652173913043</v>
      </c>
      <c r="J176" s="29">
        <f t="shared" si="75"/>
        <v>1</v>
      </c>
      <c r="K176" s="29">
        <f t="shared" si="76"/>
        <v>1</v>
      </c>
      <c r="L176" s="29">
        <f t="shared" si="77"/>
        <v>1</v>
      </c>
      <c r="M176" s="29">
        <f t="shared" ca="1" si="67"/>
        <v>1</v>
      </c>
      <c r="T176" s="20">
        <v>0</v>
      </c>
      <c r="U176" s="31">
        <f t="shared" si="68"/>
        <v>-276</v>
      </c>
      <c r="V176" s="27">
        <f t="shared" si="69"/>
        <v>-276</v>
      </c>
      <c r="W176" s="27"/>
      <c r="X176" s="27">
        <f t="shared" si="70"/>
        <v>303.39152328997062</v>
      </c>
      <c r="Y176" s="27">
        <f t="shared" si="71"/>
        <v>27.391523289970621</v>
      </c>
      <c r="Z176" s="27">
        <f t="shared" si="72"/>
        <v>27</v>
      </c>
      <c r="AA176" s="17">
        <f t="shared" si="73"/>
        <v>27</v>
      </c>
      <c r="AB176" s="24">
        <f t="shared" si="74"/>
        <v>303</v>
      </c>
    </row>
    <row r="177" spans="1:28" ht="15" customHeight="1" x14ac:dyDescent="0.2">
      <c r="A177" s="28">
        <v>260</v>
      </c>
      <c r="B177" s="28">
        <v>260</v>
      </c>
      <c r="C177" s="25">
        <v>0</v>
      </c>
      <c r="D177" s="25">
        <v>273.16000000000003</v>
      </c>
      <c r="E177" s="25">
        <v>211.14</v>
      </c>
      <c r="F177" s="25">
        <v>0</v>
      </c>
      <c r="G177" s="25">
        <f t="shared" si="65"/>
        <v>14.706896551724139</v>
      </c>
      <c r="H177" s="25">
        <v>0</v>
      </c>
      <c r="I177" s="25">
        <f t="shared" si="66"/>
        <v>14.706896551724139</v>
      </c>
      <c r="J177" s="29">
        <f t="shared" si="75"/>
        <v>1</v>
      </c>
      <c r="K177" s="29">
        <f t="shared" si="76"/>
        <v>1</v>
      </c>
      <c r="L177" s="29">
        <f t="shared" si="77"/>
        <v>1</v>
      </c>
      <c r="M177" s="29">
        <f t="shared" ca="1" si="67"/>
        <v>0</v>
      </c>
      <c r="T177" s="20">
        <v>0</v>
      </c>
      <c r="U177" s="31">
        <f t="shared" si="68"/>
        <v>-260</v>
      </c>
      <c r="V177" s="27">
        <f t="shared" si="69"/>
        <v>-260</v>
      </c>
      <c r="W177" s="27"/>
      <c r="X177" s="27">
        <f t="shared" si="70"/>
        <v>285.80360889634915</v>
      </c>
      <c r="Y177" s="27">
        <f t="shared" si="71"/>
        <v>25.803608896349147</v>
      </c>
      <c r="Z177" s="27">
        <f t="shared" si="72"/>
        <v>26</v>
      </c>
      <c r="AA177" s="17">
        <f t="shared" si="73"/>
        <v>26</v>
      </c>
      <c r="AB177" s="24">
        <f t="shared" si="74"/>
        <v>286</v>
      </c>
    </row>
    <row r="178" spans="1:28" ht="15" customHeight="1" x14ac:dyDescent="0.2">
      <c r="A178" s="28">
        <v>243</v>
      </c>
      <c r="B178" s="28">
        <v>243</v>
      </c>
      <c r="C178" s="25">
        <v>0</v>
      </c>
      <c r="D178" s="25">
        <v>273.16000000000003</v>
      </c>
      <c r="E178" s="25">
        <v>211.1</v>
      </c>
      <c r="F178" s="25">
        <v>0</v>
      </c>
      <c r="G178" s="25">
        <f t="shared" si="65"/>
        <v>14.726495726495726</v>
      </c>
      <c r="H178" s="25">
        <v>0</v>
      </c>
      <c r="I178" s="25">
        <f t="shared" si="66"/>
        <v>14.726495726495726</v>
      </c>
      <c r="J178" s="29">
        <f t="shared" si="75"/>
        <v>1</v>
      </c>
      <c r="K178" s="29">
        <f t="shared" si="76"/>
        <v>1</v>
      </c>
      <c r="L178" s="29">
        <f t="shared" si="77"/>
        <v>1</v>
      </c>
      <c r="M178" s="29">
        <f t="shared" ca="1" si="67"/>
        <v>1</v>
      </c>
      <c r="T178" s="20">
        <v>0</v>
      </c>
      <c r="U178" s="31">
        <f t="shared" si="68"/>
        <v>-243</v>
      </c>
      <c r="V178" s="27">
        <f t="shared" si="69"/>
        <v>-243</v>
      </c>
      <c r="W178" s="27"/>
      <c r="X178" s="27">
        <f t="shared" si="70"/>
        <v>267.11644985312631</v>
      </c>
      <c r="Y178" s="27">
        <f t="shared" si="71"/>
        <v>24.116449853126312</v>
      </c>
      <c r="Z178" s="27">
        <f t="shared" si="72"/>
        <v>24</v>
      </c>
      <c r="AA178" s="17">
        <f t="shared" si="73"/>
        <v>24</v>
      </c>
      <c r="AB178" s="24">
        <f t="shared" si="74"/>
        <v>267</v>
      </c>
    </row>
    <row r="179" spans="1:28" ht="15" customHeight="1" x14ac:dyDescent="0.2">
      <c r="A179" s="28">
        <v>260</v>
      </c>
      <c r="B179" s="28">
        <v>260</v>
      </c>
      <c r="C179" s="25">
        <v>0</v>
      </c>
      <c r="D179" s="25">
        <v>273.16000000000003</v>
      </c>
      <c r="E179" s="25">
        <v>211.14</v>
      </c>
      <c r="F179" s="25">
        <v>0</v>
      </c>
      <c r="G179" s="25">
        <f t="shared" si="65"/>
        <v>14.457627118644067</v>
      </c>
      <c r="H179" s="25">
        <v>0</v>
      </c>
      <c r="I179" s="25">
        <f t="shared" si="66"/>
        <v>14.457627118644067</v>
      </c>
      <c r="J179" s="29">
        <f t="shared" si="75"/>
        <v>1</v>
      </c>
      <c r="K179" s="29">
        <f t="shared" si="76"/>
        <v>1</v>
      </c>
      <c r="L179" s="29">
        <f t="shared" si="77"/>
        <v>1</v>
      </c>
      <c r="M179" s="29">
        <f t="shared" ca="1" si="67"/>
        <v>0</v>
      </c>
      <c r="T179" s="20">
        <v>0</v>
      </c>
      <c r="U179" s="31">
        <f t="shared" si="68"/>
        <v>-260</v>
      </c>
      <c r="V179" s="27">
        <f t="shared" si="69"/>
        <v>-260</v>
      </c>
      <c r="W179" s="27"/>
      <c r="X179" s="27">
        <f t="shared" si="70"/>
        <v>285.80360889634915</v>
      </c>
      <c r="Y179" s="27">
        <f t="shared" si="71"/>
        <v>25.803608896349147</v>
      </c>
      <c r="Z179" s="27">
        <f t="shared" si="72"/>
        <v>26</v>
      </c>
      <c r="AA179" s="17">
        <f t="shared" si="73"/>
        <v>26</v>
      </c>
      <c r="AB179" s="24">
        <f t="shared" si="74"/>
        <v>286</v>
      </c>
    </row>
    <row r="180" spans="1:28" ht="15" customHeight="1" x14ac:dyDescent="0.2">
      <c r="A180" s="28">
        <v>276</v>
      </c>
      <c r="B180" s="28">
        <v>276</v>
      </c>
      <c r="C180" s="25">
        <v>0</v>
      </c>
      <c r="D180" s="25">
        <v>273.16000000000003</v>
      </c>
      <c r="E180" s="25">
        <v>211.17</v>
      </c>
      <c r="F180" s="25">
        <v>0</v>
      </c>
      <c r="G180" s="25">
        <f t="shared" si="65"/>
        <v>14.201680672268907</v>
      </c>
      <c r="H180" s="25">
        <v>0</v>
      </c>
      <c r="I180" s="25">
        <f t="shared" si="66"/>
        <v>14.201680672268907</v>
      </c>
      <c r="J180" s="29">
        <f t="shared" si="75"/>
        <v>1</v>
      </c>
      <c r="K180" s="29">
        <f t="shared" si="76"/>
        <v>1</v>
      </c>
      <c r="L180" s="29">
        <f t="shared" si="77"/>
        <v>1</v>
      </c>
      <c r="M180" s="29">
        <f t="shared" ca="1" si="67"/>
        <v>0</v>
      </c>
      <c r="T180" s="20">
        <v>0</v>
      </c>
      <c r="U180" s="31">
        <f t="shared" si="68"/>
        <v>-276</v>
      </c>
      <c r="V180" s="27">
        <f t="shared" si="69"/>
        <v>-276</v>
      </c>
      <c r="W180" s="27"/>
      <c r="X180" s="27">
        <f t="shared" si="70"/>
        <v>303.39152328997062</v>
      </c>
      <c r="Y180" s="27">
        <f t="shared" si="71"/>
        <v>27.391523289970621</v>
      </c>
      <c r="Z180" s="27">
        <f t="shared" si="72"/>
        <v>27</v>
      </c>
      <c r="AA180" s="17">
        <f t="shared" si="73"/>
        <v>27</v>
      </c>
      <c r="AB180" s="24">
        <f t="shared" si="74"/>
        <v>303</v>
      </c>
    </row>
    <row r="181" spans="1:28" ht="15" customHeight="1" x14ac:dyDescent="0.2">
      <c r="A181" s="28">
        <v>292</v>
      </c>
      <c r="B181" s="28">
        <v>292</v>
      </c>
      <c r="C181" s="25">
        <v>0</v>
      </c>
      <c r="D181" s="25">
        <v>273.16000000000003</v>
      </c>
      <c r="E181" s="25">
        <v>211.21</v>
      </c>
      <c r="F181" s="25">
        <v>0</v>
      </c>
      <c r="G181" s="25">
        <f t="shared" si="65"/>
        <v>13.95</v>
      </c>
      <c r="H181" s="25">
        <v>0</v>
      </c>
      <c r="I181" s="25">
        <f t="shared" si="66"/>
        <v>13.95</v>
      </c>
      <c r="J181" s="29">
        <f t="shared" si="75"/>
        <v>1</v>
      </c>
      <c r="K181" s="29">
        <f t="shared" si="76"/>
        <v>1</v>
      </c>
      <c r="L181" s="29">
        <f t="shared" si="77"/>
        <v>1</v>
      </c>
      <c r="M181" s="29">
        <f t="shared" ca="1" si="67"/>
        <v>0</v>
      </c>
      <c r="T181" s="20">
        <v>0</v>
      </c>
      <c r="U181" s="31">
        <f t="shared" si="68"/>
        <v>-292</v>
      </c>
      <c r="V181" s="27">
        <f t="shared" si="69"/>
        <v>-292</v>
      </c>
      <c r="W181" s="27"/>
      <c r="X181" s="27">
        <f t="shared" si="70"/>
        <v>320.9794376835921</v>
      </c>
      <c r="Y181" s="27">
        <f t="shared" si="71"/>
        <v>28.979437683592096</v>
      </c>
      <c r="Z181" s="27">
        <f t="shared" si="72"/>
        <v>29</v>
      </c>
      <c r="AA181" s="17">
        <f t="shared" si="73"/>
        <v>29</v>
      </c>
      <c r="AB181" s="24">
        <f t="shared" si="74"/>
        <v>321</v>
      </c>
    </row>
    <row r="182" spans="1:28" ht="15" customHeight="1" x14ac:dyDescent="0.2">
      <c r="A182" s="28"/>
      <c r="B182" s="28"/>
      <c r="C182" s="25"/>
      <c r="D182" s="25"/>
      <c r="E182" s="25"/>
      <c r="F182" s="25"/>
      <c r="G182" s="25"/>
      <c r="H182" s="25"/>
      <c r="I182" s="25"/>
      <c r="J182" s="29"/>
      <c r="K182" s="29"/>
      <c r="L182" s="29"/>
      <c r="M182" s="29"/>
      <c r="U182" s="31"/>
      <c r="V182" s="27"/>
      <c r="W182" s="27"/>
      <c r="X182" s="27"/>
      <c r="Y182" s="27"/>
      <c r="Z182" s="27"/>
      <c r="AA182" s="17"/>
    </row>
    <row r="183" spans="1:28" ht="15" customHeight="1" x14ac:dyDescent="0.2">
      <c r="A183" s="28"/>
      <c r="B183" s="28"/>
      <c r="C183" s="25"/>
      <c r="D183" s="25"/>
      <c r="E183" s="25"/>
      <c r="F183" s="25"/>
      <c r="G183" s="25"/>
      <c r="H183" s="25"/>
      <c r="I183" s="25"/>
      <c r="J183" s="29"/>
      <c r="K183" s="29"/>
      <c r="L183" s="29"/>
      <c r="M183" s="29"/>
      <c r="U183" s="31"/>
      <c r="V183" s="27"/>
      <c r="W183" s="27"/>
      <c r="X183" s="27"/>
      <c r="Y183" s="27"/>
      <c r="Z183" s="27"/>
      <c r="AA183" s="17"/>
    </row>
    <row r="184" spans="1:28" ht="15" customHeight="1" x14ac:dyDescent="0.2">
      <c r="A184" s="28"/>
      <c r="B184" s="28"/>
      <c r="C184" s="25"/>
      <c r="D184" s="25"/>
      <c r="E184" s="25"/>
      <c r="F184" s="25"/>
      <c r="G184" s="25"/>
      <c r="H184" s="25"/>
      <c r="I184" s="25"/>
      <c r="J184" s="29"/>
      <c r="K184" s="29"/>
      <c r="L184" s="29"/>
      <c r="M184" s="29"/>
      <c r="U184" s="31"/>
      <c r="V184" s="27"/>
      <c r="W184" s="27"/>
      <c r="X184" s="27"/>
      <c r="Y184" s="27"/>
      <c r="Z184" s="27"/>
      <c r="AA184" s="17"/>
    </row>
    <row r="185" spans="1:28" ht="15" customHeight="1" x14ac:dyDescent="0.2">
      <c r="A185" s="28"/>
      <c r="B185" s="28"/>
      <c r="C185" s="25"/>
      <c r="D185" s="25"/>
      <c r="E185" s="25"/>
      <c r="F185" s="25"/>
      <c r="G185" s="25"/>
      <c r="H185" s="25"/>
      <c r="I185" s="25"/>
      <c r="J185" s="29"/>
      <c r="K185" s="29"/>
      <c r="L185" s="29"/>
      <c r="M185" s="29"/>
    </row>
    <row r="186" spans="1:28" ht="15" customHeight="1" x14ac:dyDescent="0.2">
      <c r="A186" s="28"/>
      <c r="B186" s="28"/>
      <c r="C186" s="25"/>
      <c r="D186" s="25"/>
      <c r="E186" s="25"/>
      <c r="F186" s="25"/>
      <c r="G186" s="25"/>
      <c r="H186" s="25"/>
      <c r="I186" s="25"/>
      <c r="J186" s="29"/>
      <c r="K186" s="29"/>
      <c r="L186" s="29"/>
      <c r="M186" s="29"/>
    </row>
    <row r="187" spans="1:28" ht="15" customHeight="1" x14ac:dyDescent="0.2">
      <c r="A187" s="28"/>
      <c r="B187" s="28"/>
      <c r="C187" s="25"/>
      <c r="D187" s="25"/>
      <c r="E187" s="25"/>
      <c r="F187" s="25"/>
      <c r="G187" s="25"/>
      <c r="H187" s="25"/>
      <c r="I187" s="25"/>
      <c r="J187" s="29"/>
      <c r="K187" s="29"/>
      <c r="L187" s="29"/>
      <c r="M187" s="29"/>
    </row>
    <row r="188" spans="1:28" ht="15" customHeight="1" x14ac:dyDescent="0.2">
      <c r="A188" s="28"/>
      <c r="B188" s="28"/>
      <c r="C188" s="25"/>
      <c r="D188" s="25"/>
      <c r="E188" s="25"/>
      <c r="F188" s="25"/>
      <c r="G188" s="25"/>
      <c r="H188" s="25"/>
      <c r="I188" s="25"/>
      <c r="J188" s="29"/>
      <c r="K188" s="29"/>
      <c r="L188" s="29"/>
      <c r="M188" s="29"/>
    </row>
    <row r="189" spans="1:28" ht="15" customHeight="1" x14ac:dyDescent="0.2">
      <c r="A189" s="28"/>
      <c r="B189" s="28"/>
      <c r="C189" s="25"/>
      <c r="D189" s="25"/>
      <c r="E189" s="25"/>
      <c r="F189" s="25"/>
      <c r="G189" s="25"/>
      <c r="H189" s="25"/>
      <c r="I189" s="25"/>
      <c r="J189" s="29"/>
      <c r="K189" s="29"/>
      <c r="L189" s="29"/>
      <c r="M189" s="29"/>
    </row>
    <row r="190" spans="1:28" ht="15" customHeight="1" x14ac:dyDescent="0.2">
      <c r="A190" s="28"/>
      <c r="B190" s="28"/>
      <c r="C190" s="25"/>
      <c r="D190" s="25"/>
      <c r="E190" s="25"/>
      <c r="F190" s="25"/>
      <c r="G190" s="25"/>
      <c r="H190" s="25"/>
      <c r="I190" s="25"/>
      <c r="J190" s="29"/>
      <c r="K190" s="29"/>
      <c r="L190" s="29"/>
      <c r="M190" s="29"/>
    </row>
    <row r="191" spans="1:28" ht="15" customHeight="1" x14ac:dyDescent="0.2">
      <c r="A191" s="28"/>
      <c r="B191" s="28"/>
      <c r="C191" s="25"/>
      <c r="D191" s="25"/>
      <c r="E191" s="25"/>
      <c r="F191" s="25"/>
      <c r="G191" s="25"/>
      <c r="H191" s="25"/>
      <c r="I191" s="25"/>
      <c r="J191" s="29"/>
      <c r="K191" s="29"/>
      <c r="L191" s="29"/>
      <c r="M191" s="29"/>
    </row>
    <row r="192" spans="1:28" ht="15" customHeight="1" x14ac:dyDescent="0.2">
      <c r="A192" s="28"/>
      <c r="B192" s="28"/>
      <c r="C192" s="25"/>
      <c r="D192" s="25"/>
      <c r="E192" s="25"/>
      <c r="F192" s="25"/>
      <c r="G192" s="25"/>
      <c r="H192" s="25"/>
      <c r="I192" s="25"/>
      <c r="J192" s="29"/>
      <c r="K192" s="29"/>
      <c r="L192" s="29"/>
      <c r="M192" s="29"/>
    </row>
    <row r="193" spans="1:13" ht="15" customHeight="1" x14ac:dyDescent="0.2">
      <c r="A193" s="28"/>
      <c r="B193" s="28"/>
      <c r="C193" s="25"/>
      <c r="D193" s="25"/>
      <c r="E193" s="25"/>
      <c r="F193" s="25"/>
      <c r="G193" s="25"/>
      <c r="H193" s="25"/>
      <c r="I193" s="25"/>
      <c r="J193" s="29"/>
      <c r="K193" s="29"/>
      <c r="L193" s="29"/>
      <c r="M193" s="29"/>
    </row>
    <row r="194" spans="1:13" ht="15" customHeight="1" x14ac:dyDescent="0.2">
      <c r="A194" s="28"/>
      <c r="B194" s="28"/>
      <c r="C194" s="25"/>
      <c r="D194" s="25"/>
      <c r="E194" s="25"/>
      <c r="F194" s="25"/>
      <c r="G194" s="25"/>
      <c r="H194" s="25"/>
      <c r="I194" s="25"/>
      <c r="J194" s="29"/>
      <c r="K194" s="29"/>
      <c r="L194" s="29"/>
      <c r="M194" s="29"/>
    </row>
    <row r="195" spans="1:13" ht="15" customHeight="1" x14ac:dyDescent="0.2">
      <c r="A195" s="28"/>
      <c r="B195" s="28"/>
      <c r="C195" s="25"/>
      <c r="D195" s="25"/>
      <c r="E195" s="25"/>
      <c r="F195" s="25"/>
      <c r="G195" s="25"/>
      <c r="H195" s="25"/>
      <c r="I195" s="25"/>
      <c r="J195" s="29"/>
      <c r="K195" s="29"/>
      <c r="L195" s="29"/>
      <c r="M195" s="29"/>
    </row>
    <row r="196" spans="1:13" ht="15" customHeight="1" x14ac:dyDescent="0.2">
      <c r="A196" s="28"/>
      <c r="B196" s="28"/>
      <c r="C196" s="25"/>
      <c r="D196" s="25"/>
      <c r="E196" s="25"/>
      <c r="F196" s="25"/>
      <c r="G196" s="25"/>
      <c r="H196" s="25"/>
      <c r="I196" s="25"/>
      <c r="J196" s="29"/>
      <c r="K196" s="29"/>
      <c r="L196" s="29"/>
      <c r="M196" s="29"/>
    </row>
    <row r="197" spans="1:13" ht="15" customHeight="1" x14ac:dyDescent="0.2">
      <c r="A197" s="28"/>
      <c r="B197" s="28"/>
      <c r="C197" s="25"/>
      <c r="D197" s="25"/>
      <c r="E197" s="25"/>
      <c r="F197" s="25"/>
      <c r="G197" s="25"/>
      <c r="H197" s="25"/>
      <c r="I197" s="25"/>
      <c r="J197" s="29"/>
      <c r="K197" s="29"/>
      <c r="L197" s="29"/>
      <c r="M197" s="29"/>
    </row>
    <row r="198" spans="1:13" ht="15" customHeight="1" x14ac:dyDescent="0.2">
      <c r="A198" s="28"/>
      <c r="B198" s="28"/>
      <c r="C198" s="25"/>
      <c r="D198" s="25"/>
      <c r="E198" s="25"/>
      <c r="F198" s="25"/>
      <c r="G198" s="25"/>
      <c r="H198" s="25"/>
      <c r="I198" s="25"/>
      <c r="J198" s="29"/>
      <c r="K198" s="29"/>
      <c r="L198" s="29"/>
      <c r="M198" s="29"/>
    </row>
    <row r="199" spans="1:13" ht="15" customHeight="1" x14ac:dyDescent="0.2">
      <c r="A199" s="28"/>
      <c r="B199" s="28"/>
      <c r="C199" s="25"/>
      <c r="D199" s="25"/>
      <c r="E199" s="25"/>
      <c r="F199" s="25"/>
      <c r="G199" s="25"/>
      <c r="H199" s="25"/>
      <c r="I199" s="25"/>
      <c r="J199" s="29"/>
      <c r="K199" s="29"/>
      <c r="L199" s="29"/>
      <c r="M199" s="29"/>
    </row>
    <row r="200" spans="1:13" ht="15" customHeight="1" x14ac:dyDescent="0.2">
      <c r="A200" s="28"/>
      <c r="B200" s="28"/>
      <c r="C200" s="25"/>
      <c r="D200" s="25"/>
      <c r="E200" s="25"/>
      <c r="F200" s="25"/>
      <c r="G200" s="25"/>
      <c r="H200" s="25"/>
      <c r="I200" s="25"/>
      <c r="J200" s="29"/>
      <c r="K200" s="29"/>
      <c r="L200" s="29"/>
      <c r="M200" s="29"/>
    </row>
    <row r="201" spans="1:13" ht="15" customHeight="1" x14ac:dyDescent="0.2">
      <c r="A201" s="28"/>
      <c r="B201" s="28"/>
      <c r="C201" s="25"/>
      <c r="D201" s="25"/>
      <c r="E201" s="25"/>
      <c r="F201" s="25"/>
      <c r="G201" s="25"/>
      <c r="H201" s="25"/>
      <c r="I201" s="25"/>
      <c r="J201" s="29"/>
      <c r="K201" s="29"/>
      <c r="L201" s="29"/>
      <c r="M201" s="29"/>
    </row>
    <row r="202" spans="1:13" ht="15" customHeight="1" x14ac:dyDescent="0.2">
      <c r="A202" s="28"/>
      <c r="B202" s="28"/>
      <c r="C202" s="25"/>
      <c r="D202" s="25"/>
      <c r="E202" s="25"/>
      <c r="F202" s="25"/>
      <c r="G202" s="25"/>
      <c r="H202" s="25"/>
      <c r="I202" s="25"/>
      <c r="J202" s="29"/>
      <c r="K202" s="29"/>
      <c r="L202" s="29"/>
      <c r="M202" s="29"/>
    </row>
    <row r="203" spans="1:13" ht="15" customHeight="1" x14ac:dyDescent="0.2">
      <c r="A203" s="28"/>
      <c r="B203" s="28"/>
      <c r="C203" s="25"/>
      <c r="D203" s="25"/>
      <c r="E203" s="25"/>
      <c r="F203" s="25"/>
      <c r="G203" s="25"/>
      <c r="H203" s="25"/>
      <c r="I203" s="25"/>
      <c r="J203" s="29"/>
      <c r="K203" s="29"/>
      <c r="L203" s="29"/>
      <c r="M203" s="29"/>
    </row>
    <row r="204" spans="1:13" ht="15" customHeight="1" x14ac:dyDescent="0.2">
      <c r="A204" s="28"/>
      <c r="B204" s="28"/>
      <c r="C204" s="25"/>
      <c r="D204" s="25"/>
      <c r="E204" s="25"/>
      <c r="F204" s="25"/>
      <c r="G204" s="25"/>
      <c r="H204" s="25"/>
      <c r="I204" s="25"/>
      <c r="J204" s="29"/>
      <c r="K204" s="29"/>
      <c r="L204" s="29"/>
      <c r="M204" s="29"/>
    </row>
    <row r="205" spans="1:13" ht="15" customHeight="1" x14ac:dyDescent="0.2">
      <c r="A205" s="28"/>
      <c r="B205" s="28"/>
      <c r="C205" s="25"/>
      <c r="D205" s="25"/>
      <c r="E205" s="25"/>
      <c r="F205" s="25"/>
      <c r="G205" s="25"/>
      <c r="H205" s="25"/>
      <c r="I205" s="25"/>
      <c r="J205" s="29"/>
      <c r="K205" s="29"/>
      <c r="L205" s="29"/>
      <c r="M205" s="29"/>
    </row>
    <row r="206" spans="1:13" ht="15" customHeight="1" x14ac:dyDescent="0.2">
      <c r="A206" s="28"/>
      <c r="B206" s="28"/>
      <c r="C206" s="25"/>
      <c r="D206" s="25"/>
      <c r="E206" s="25"/>
      <c r="F206" s="25"/>
      <c r="G206" s="25"/>
      <c r="H206" s="25"/>
      <c r="I206" s="25"/>
      <c r="J206" s="29"/>
      <c r="K206" s="29"/>
      <c r="L206" s="29"/>
      <c r="M206" s="29"/>
    </row>
    <row r="207" spans="1:13" ht="15" customHeight="1" x14ac:dyDescent="0.2">
      <c r="A207" s="28"/>
      <c r="B207" s="28"/>
      <c r="C207" s="25"/>
      <c r="D207" s="25"/>
      <c r="E207" s="25"/>
      <c r="F207" s="25"/>
      <c r="G207" s="25"/>
      <c r="H207" s="25"/>
      <c r="I207" s="25"/>
      <c r="J207" s="29"/>
      <c r="K207" s="29"/>
      <c r="L207" s="29"/>
      <c r="M207" s="29"/>
    </row>
    <row r="208" spans="1:13" ht="15" customHeight="1" x14ac:dyDescent="0.2">
      <c r="A208" s="28"/>
      <c r="B208" s="28"/>
      <c r="C208" s="25"/>
      <c r="D208" s="25"/>
      <c r="E208" s="25"/>
      <c r="F208" s="25"/>
      <c r="G208" s="25"/>
      <c r="H208" s="25"/>
      <c r="I208" s="25"/>
      <c r="J208" s="29"/>
      <c r="K208" s="29"/>
      <c r="L208" s="29"/>
      <c r="M208" s="29"/>
    </row>
    <row r="209" spans="1:13" ht="15" customHeight="1" x14ac:dyDescent="0.2">
      <c r="A209" s="28"/>
      <c r="B209" s="28"/>
      <c r="C209" s="25"/>
      <c r="D209" s="25"/>
      <c r="E209" s="25"/>
      <c r="F209" s="25"/>
      <c r="G209" s="25"/>
      <c r="H209" s="25"/>
      <c r="I209" s="25"/>
      <c r="J209" s="29"/>
      <c r="K209" s="29"/>
      <c r="L209" s="29"/>
      <c r="M209" s="29"/>
    </row>
    <row r="210" spans="1:13" ht="15" customHeight="1" x14ac:dyDescent="0.2">
      <c r="A210" s="28"/>
      <c r="B210" s="28"/>
      <c r="C210" s="25"/>
      <c r="D210" s="25"/>
      <c r="E210" s="25"/>
      <c r="F210" s="25"/>
      <c r="G210" s="25"/>
      <c r="H210" s="25"/>
      <c r="I210" s="25"/>
      <c r="J210" s="29"/>
      <c r="K210" s="29"/>
      <c r="L210" s="29"/>
      <c r="M210" s="29"/>
    </row>
    <row r="211" spans="1:13" ht="15" customHeight="1" x14ac:dyDescent="0.2">
      <c r="A211" s="28"/>
      <c r="B211" s="28"/>
      <c r="C211" s="25"/>
      <c r="D211" s="25"/>
      <c r="E211" s="25"/>
      <c r="F211" s="25"/>
      <c r="G211" s="25"/>
      <c r="H211" s="25"/>
      <c r="I211" s="25"/>
      <c r="J211" s="29"/>
      <c r="K211" s="29"/>
      <c r="L211" s="29"/>
      <c r="M211" s="29"/>
    </row>
    <row r="212" spans="1:13" ht="15" customHeight="1" x14ac:dyDescent="0.2">
      <c r="A212" s="28"/>
      <c r="B212" s="28"/>
      <c r="C212" s="25"/>
      <c r="D212" s="25"/>
      <c r="E212" s="25"/>
      <c r="F212" s="25"/>
      <c r="G212" s="25"/>
      <c r="H212" s="25"/>
      <c r="I212" s="25"/>
      <c r="J212" s="29"/>
      <c r="K212" s="29"/>
      <c r="L212" s="29"/>
      <c r="M212" s="29"/>
    </row>
    <row r="213" spans="1:13" ht="15" customHeight="1" x14ac:dyDescent="0.2">
      <c r="A213" s="28"/>
      <c r="B213" s="28"/>
      <c r="C213" s="25"/>
      <c r="D213" s="25"/>
      <c r="E213" s="25"/>
      <c r="F213" s="25"/>
      <c r="G213" s="25"/>
      <c r="H213" s="25"/>
      <c r="I213" s="25"/>
      <c r="J213" s="29"/>
      <c r="K213" s="29"/>
      <c r="L213" s="29"/>
      <c r="M213" s="29"/>
    </row>
    <row r="214" spans="1:13" ht="15" customHeight="1" x14ac:dyDescent="0.2">
      <c r="A214" s="28"/>
      <c r="B214" s="28"/>
      <c r="C214" s="25"/>
      <c r="D214" s="25"/>
      <c r="E214" s="25"/>
      <c r="F214" s="25"/>
      <c r="G214" s="25"/>
      <c r="H214" s="25"/>
      <c r="I214" s="25"/>
      <c r="J214" s="29"/>
      <c r="K214" s="29"/>
      <c r="L214" s="29"/>
      <c r="M214" s="29"/>
    </row>
    <row r="215" spans="1:13" ht="15" customHeight="1" x14ac:dyDescent="0.2">
      <c r="A215" s="28"/>
      <c r="B215" s="28"/>
      <c r="C215" s="25"/>
      <c r="D215" s="25"/>
      <c r="E215" s="25"/>
      <c r="F215" s="25"/>
      <c r="G215" s="25"/>
      <c r="H215" s="25"/>
      <c r="I215" s="25"/>
      <c r="J215" s="29"/>
      <c r="K215" s="29"/>
      <c r="L215" s="29"/>
      <c r="M215" s="29"/>
    </row>
    <row r="216" spans="1:13" ht="15" customHeight="1" x14ac:dyDescent="0.2">
      <c r="A216" s="28"/>
      <c r="B216" s="28"/>
      <c r="C216" s="25"/>
      <c r="D216" s="25"/>
      <c r="E216" s="25"/>
      <c r="F216" s="25"/>
      <c r="G216" s="25"/>
      <c r="H216" s="25"/>
      <c r="I216" s="25"/>
      <c r="J216" s="29"/>
      <c r="K216" s="29"/>
      <c r="L216" s="29"/>
      <c r="M216" s="29"/>
    </row>
    <row r="217" spans="1:13" ht="15" customHeight="1" x14ac:dyDescent="0.2">
      <c r="A217" s="28"/>
      <c r="B217" s="28"/>
      <c r="C217" s="25"/>
      <c r="D217" s="25"/>
      <c r="E217" s="25"/>
      <c r="F217" s="25"/>
      <c r="G217" s="25"/>
      <c r="H217" s="25"/>
      <c r="I217" s="25"/>
      <c r="J217" s="29"/>
      <c r="K217" s="29"/>
      <c r="L217" s="29"/>
      <c r="M217" s="29"/>
    </row>
    <row r="218" spans="1:13" ht="15" customHeight="1" x14ac:dyDescent="0.2">
      <c r="A218" s="28"/>
      <c r="B218" s="28"/>
      <c r="C218" s="25"/>
      <c r="D218" s="25"/>
      <c r="E218" s="25"/>
      <c r="F218" s="25"/>
      <c r="G218" s="25"/>
      <c r="H218" s="25"/>
      <c r="I218" s="25"/>
      <c r="J218" s="29"/>
      <c r="K218" s="29"/>
      <c r="L218" s="29"/>
      <c r="M218" s="29"/>
    </row>
    <row r="219" spans="1:13" ht="15" customHeight="1" x14ac:dyDescent="0.2">
      <c r="A219" s="28"/>
      <c r="B219" s="28"/>
      <c r="C219" s="25"/>
      <c r="D219" s="25"/>
      <c r="E219" s="25"/>
      <c r="F219" s="25"/>
      <c r="G219" s="25"/>
      <c r="H219" s="25"/>
      <c r="I219" s="25"/>
      <c r="J219" s="29"/>
      <c r="K219" s="29"/>
      <c r="L219" s="29"/>
      <c r="M219" s="29"/>
    </row>
    <row r="220" spans="1:13" ht="15" customHeight="1" x14ac:dyDescent="0.2">
      <c r="A220" s="28"/>
      <c r="B220" s="28"/>
      <c r="C220" s="25"/>
      <c r="D220" s="25"/>
      <c r="E220" s="25"/>
      <c r="F220" s="25"/>
      <c r="G220" s="25"/>
      <c r="H220" s="25"/>
      <c r="I220" s="25"/>
      <c r="J220" s="29"/>
      <c r="K220" s="29"/>
      <c r="L220" s="29"/>
      <c r="M220" s="29"/>
    </row>
    <row r="221" spans="1:13" ht="15" customHeight="1" x14ac:dyDescent="0.2">
      <c r="A221" s="28"/>
      <c r="B221" s="28"/>
      <c r="C221" s="25"/>
      <c r="D221" s="25"/>
      <c r="E221" s="25"/>
      <c r="F221" s="25"/>
      <c r="G221" s="25"/>
      <c r="H221" s="25"/>
      <c r="I221" s="25"/>
      <c r="J221" s="29"/>
      <c r="K221" s="29"/>
      <c r="L221" s="29"/>
      <c r="M221" s="29"/>
    </row>
    <row r="222" spans="1:13" ht="15" customHeight="1" x14ac:dyDescent="0.2">
      <c r="A222" s="28"/>
      <c r="B222" s="28"/>
      <c r="C222" s="25"/>
      <c r="D222" s="25"/>
      <c r="E222" s="25"/>
      <c r="F222" s="25"/>
      <c r="G222" s="25"/>
      <c r="H222" s="25"/>
      <c r="I222" s="25"/>
      <c r="J222" s="29"/>
      <c r="K222" s="29"/>
      <c r="L222" s="29"/>
      <c r="M222" s="29"/>
    </row>
    <row r="223" spans="1:13" ht="15" customHeight="1" x14ac:dyDescent="0.2">
      <c r="A223" s="28"/>
      <c r="B223" s="28"/>
      <c r="C223" s="25"/>
      <c r="D223" s="25"/>
      <c r="E223" s="25"/>
      <c r="F223" s="25"/>
      <c r="G223" s="25"/>
      <c r="H223" s="25"/>
      <c r="I223" s="25"/>
      <c r="J223" s="29"/>
      <c r="K223" s="29"/>
      <c r="L223" s="29"/>
      <c r="M223" s="29"/>
    </row>
    <row r="224" spans="1:13" ht="15" customHeight="1" x14ac:dyDescent="0.2">
      <c r="A224" s="28"/>
      <c r="B224" s="28"/>
      <c r="C224" s="25"/>
      <c r="D224" s="25"/>
      <c r="E224" s="25"/>
      <c r="F224" s="25"/>
      <c r="G224" s="25"/>
      <c r="H224" s="25"/>
      <c r="I224" s="25"/>
      <c r="J224" s="29"/>
      <c r="K224" s="29"/>
      <c r="L224" s="29"/>
      <c r="M224" s="29"/>
    </row>
    <row r="225" spans="1:13" ht="15" customHeight="1" x14ac:dyDescent="0.2">
      <c r="A225" s="28"/>
      <c r="B225" s="28"/>
      <c r="C225" s="25"/>
      <c r="D225" s="25"/>
      <c r="E225" s="25"/>
      <c r="F225" s="25"/>
      <c r="G225" s="25"/>
      <c r="H225" s="25"/>
      <c r="I225" s="25"/>
      <c r="J225" s="29"/>
      <c r="K225" s="29"/>
      <c r="L225" s="29"/>
      <c r="M225" s="29"/>
    </row>
    <row r="226" spans="1:13" ht="15" customHeight="1" x14ac:dyDescent="0.2">
      <c r="A226" s="28"/>
      <c r="B226" s="28"/>
      <c r="C226" s="25"/>
      <c r="D226" s="25"/>
      <c r="E226" s="25"/>
      <c r="F226" s="25"/>
      <c r="G226" s="25"/>
      <c r="H226" s="25"/>
      <c r="I226" s="25"/>
      <c r="J226" s="29"/>
      <c r="K226" s="29"/>
      <c r="L226" s="29"/>
      <c r="M226" s="29"/>
    </row>
    <row r="227" spans="1:13" ht="15" customHeight="1" x14ac:dyDescent="0.2">
      <c r="A227" s="28"/>
      <c r="B227" s="28"/>
      <c r="C227" s="25"/>
      <c r="D227" s="25"/>
      <c r="E227" s="25"/>
      <c r="F227" s="25"/>
      <c r="G227" s="25"/>
      <c r="H227" s="25"/>
      <c r="I227" s="25"/>
      <c r="J227" s="29"/>
      <c r="K227" s="29"/>
      <c r="L227" s="29"/>
      <c r="M227" s="29"/>
    </row>
    <row r="228" spans="1:13" ht="15" customHeight="1" x14ac:dyDescent="0.2">
      <c r="A228" s="28"/>
      <c r="B228" s="28"/>
      <c r="C228" s="25"/>
      <c r="D228" s="25"/>
      <c r="E228" s="25"/>
      <c r="F228" s="25"/>
      <c r="G228" s="25"/>
      <c r="H228" s="25"/>
      <c r="I228" s="25"/>
      <c r="J228" s="29"/>
      <c r="K228" s="29"/>
      <c r="L228" s="29"/>
      <c r="M228" s="29"/>
    </row>
    <row r="229" spans="1:13" ht="15" customHeight="1" x14ac:dyDescent="0.2">
      <c r="A229" s="28"/>
      <c r="B229" s="28"/>
      <c r="C229" s="25"/>
      <c r="D229" s="25"/>
      <c r="E229" s="25"/>
      <c r="F229" s="25"/>
      <c r="G229" s="25"/>
      <c r="H229" s="25"/>
      <c r="I229" s="25"/>
      <c r="J229" s="29"/>
      <c r="K229" s="29"/>
      <c r="L229" s="29"/>
      <c r="M229" s="29"/>
    </row>
    <row r="230" spans="1:13" ht="15" customHeight="1" x14ac:dyDescent="0.2">
      <c r="A230" s="28"/>
      <c r="B230" s="28"/>
      <c r="C230" s="25"/>
      <c r="D230" s="25"/>
      <c r="E230" s="25"/>
      <c r="F230" s="25"/>
      <c r="G230" s="25"/>
      <c r="H230" s="25"/>
      <c r="I230" s="25"/>
      <c r="J230" s="29"/>
      <c r="K230" s="29"/>
      <c r="L230" s="29"/>
      <c r="M230" s="29"/>
    </row>
    <row r="231" spans="1:13" ht="15" customHeight="1" x14ac:dyDescent="0.2">
      <c r="A231" s="28"/>
      <c r="B231" s="28"/>
      <c r="C231" s="25"/>
      <c r="D231" s="25"/>
      <c r="E231" s="25"/>
      <c r="F231" s="25"/>
      <c r="G231" s="25"/>
      <c r="H231" s="25"/>
      <c r="I231" s="25"/>
      <c r="J231" s="29"/>
      <c r="K231" s="29"/>
      <c r="L231" s="29"/>
      <c r="M231" s="29"/>
    </row>
    <row r="232" spans="1:13" ht="15" customHeight="1" x14ac:dyDescent="0.2">
      <c r="A232" s="28"/>
      <c r="B232" s="28"/>
      <c r="C232" s="25"/>
      <c r="D232" s="25"/>
      <c r="E232" s="25"/>
      <c r="F232" s="25"/>
      <c r="G232" s="25"/>
      <c r="H232" s="25"/>
      <c r="I232" s="25"/>
      <c r="J232" s="29"/>
      <c r="K232" s="29"/>
      <c r="L232" s="29"/>
      <c r="M232" s="29"/>
    </row>
    <row r="233" spans="1:13" ht="15" customHeight="1" x14ac:dyDescent="0.2">
      <c r="A233" s="28"/>
      <c r="B233" s="28"/>
      <c r="C233" s="25"/>
      <c r="D233" s="25"/>
      <c r="E233" s="25"/>
      <c r="F233" s="25"/>
      <c r="G233" s="25"/>
      <c r="H233" s="25"/>
      <c r="I233" s="25"/>
      <c r="J233" s="29"/>
      <c r="K233" s="29"/>
      <c r="L233" s="29"/>
      <c r="M233" s="29"/>
    </row>
    <row r="234" spans="1:13" ht="15" customHeight="1" x14ac:dyDescent="0.2">
      <c r="A234" s="28"/>
      <c r="B234" s="28"/>
      <c r="C234" s="25"/>
      <c r="D234" s="25"/>
      <c r="E234" s="25"/>
      <c r="F234" s="25"/>
      <c r="G234" s="25"/>
      <c r="H234" s="25"/>
      <c r="I234" s="25"/>
      <c r="J234" s="29"/>
      <c r="K234" s="29"/>
      <c r="L234" s="29"/>
      <c r="M234" s="29"/>
    </row>
    <row r="235" spans="1:13" ht="15" customHeight="1" x14ac:dyDescent="0.2">
      <c r="A235" s="28"/>
      <c r="B235" s="28"/>
      <c r="C235" s="25"/>
      <c r="D235" s="25"/>
      <c r="E235" s="25"/>
      <c r="F235" s="25"/>
      <c r="G235" s="25"/>
      <c r="H235" s="25"/>
      <c r="I235" s="25"/>
      <c r="J235" s="29"/>
      <c r="K235" s="29"/>
      <c r="L235" s="29"/>
      <c r="M235" s="29"/>
    </row>
    <row r="236" spans="1:13" ht="15" customHeight="1" x14ac:dyDescent="0.2">
      <c r="A236" s="28"/>
      <c r="B236" s="28"/>
      <c r="C236" s="25"/>
      <c r="D236" s="25"/>
      <c r="E236" s="25"/>
      <c r="F236" s="25"/>
      <c r="G236" s="25"/>
      <c r="H236" s="25"/>
      <c r="I236" s="25"/>
      <c r="J236" s="29"/>
      <c r="K236" s="29"/>
      <c r="L236" s="29"/>
      <c r="M236" s="29"/>
    </row>
    <row r="237" spans="1:13" ht="15" customHeight="1" x14ac:dyDescent="0.2">
      <c r="A237" s="28"/>
      <c r="B237" s="28"/>
      <c r="C237" s="25"/>
      <c r="D237" s="25"/>
      <c r="E237" s="25"/>
      <c r="F237" s="25"/>
      <c r="G237" s="25"/>
      <c r="H237" s="25"/>
      <c r="I237" s="25"/>
      <c r="J237" s="29"/>
      <c r="K237" s="29"/>
      <c r="L237" s="29"/>
      <c r="M237" s="29"/>
    </row>
    <row r="238" spans="1:13" ht="15" customHeight="1" x14ac:dyDescent="0.2">
      <c r="A238" s="28"/>
      <c r="B238" s="28"/>
      <c r="C238" s="25"/>
      <c r="D238" s="25"/>
      <c r="E238" s="25"/>
      <c r="F238" s="25"/>
      <c r="G238" s="25"/>
      <c r="H238" s="25"/>
      <c r="I238" s="25"/>
      <c r="J238" s="29"/>
      <c r="K238" s="29"/>
      <c r="L238" s="29"/>
      <c r="M238" s="29"/>
    </row>
    <row r="239" spans="1:13" ht="15" customHeight="1" x14ac:dyDescent="0.2">
      <c r="A239" s="28"/>
      <c r="B239" s="28"/>
      <c r="C239" s="25"/>
      <c r="D239" s="25"/>
      <c r="E239" s="25"/>
      <c r="F239" s="25"/>
      <c r="G239" s="25"/>
      <c r="H239" s="25"/>
      <c r="I239" s="25"/>
      <c r="J239" s="29"/>
      <c r="K239" s="29"/>
      <c r="L239" s="29"/>
      <c r="M239" s="29"/>
    </row>
    <row r="240" spans="1:13" ht="15" customHeight="1" x14ac:dyDescent="0.2">
      <c r="A240" s="28"/>
      <c r="B240" s="28"/>
      <c r="C240" s="25"/>
      <c r="D240" s="25"/>
      <c r="E240" s="25"/>
      <c r="F240" s="25"/>
      <c r="G240" s="25"/>
      <c r="H240" s="25"/>
      <c r="I240" s="25"/>
      <c r="J240" s="29"/>
      <c r="K240" s="29"/>
      <c r="L240" s="29"/>
      <c r="M240" s="29"/>
    </row>
    <row r="241" spans="1:13" ht="15" customHeight="1" x14ac:dyDescent="0.2">
      <c r="A241" s="28"/>
      <c r="B241" s="28"/>
      <c r="C241" s="25"/>
      <c r="D241" s="25"/>
      <c r="E241" s="25"/>
      <c r="F241" s="25"/>
      <c r="G241" s="25"/>
      <c r="H241" s="25"/>
      <c r="I241" s="25"/>
      <c r="J241" s="29"/>
      <c r="K241" s="29"/>
      <c r="L241" s="29"/>
      <c r="M241" s="29"/>
    </row>
    <row r="242" spans="1:13" ht="15" customHeight="1" x14ac:dyDescent="0.2">
      <c r="A242" s="28"/>
      <c r="B242" s="28"/>
      <c r="C242" s="25"/>
      <c r="D242" s="25"/>
      <c r="E242" s="25"/>
      <c r="F242" s="25"/>
      <c r="G242" s="25"/>
      <c r="H242" s="25"/>
      <c r="I242" s="25"/>
      <c r="J242" s="29"/>
      <c r="K242" s="29"/>
      <c r="L242" s="29"/>
      <c r="M242" s="29"/>
    </row>
    <row r="243" spans="1:13" ht="15" customHeight="1" x14ac:dyDescent="0.2">
      <c r="A243" s="28"/>
      <c r="B243" s="28"/>
      <c r="C243" s="25"/>
      <c r="D243" s="25"/>
      <c r="E243" s="25"/>
      <c r="F243" s="25"/>
      <c r="G243" s="25"/>
      <c r="H243" s="25"/>
      <c r="I243" s="25"/>
      <c r="J243" s="29"/>
      <c r="K243" s="29"/>
      <c r="L243" s="29"/>
      <c r="M243" s="29"/>
    </row>
    <row r="244" spans="1:13" ht="15" customHeight="1" x14ac:dyDescent="0.2">
      <c r="A244" s="28"/>
      <c r="B244" s="28"/>
      <c r="C244" s="25"/>
      <c r="D244" s="25"/>
      <c r="E244" s="25"/>
      <c r="F244" s="25"/>
      <c r="G244" s="25"/>
      <c r="H244" s="25"/>
      <c r="I244" s="25"/>
      <c r="J244" s="29"/>
      <c r="K244" s="29"/>
      <c r="L244" s="29"/>
      <c r="M244" s="29"/>
    </row>
    <row r="245" spans="1:13" ht="15" customHeight="1" x14ac:dyDescent="0.2">
      <c r="A245" s="28"/>
      <c r="B245" s="28"/>
      <c r="C245" s="25"/>
      <c r="D245" s="25"/>
      <c r="E245" s="25"/>
      <c r="F245" s="25"/>
      <c r="G245" s="25"/>
      <c r="H245" s="25"/>
      <c r="I245" s="25"/>
      <c r="J245" s="29"/>
      <c r="K245" s="29"/>
      <c r="L245" s="29"/>
      <c r="M245" s="29"/>
    </row>
    <row r="246" spans="1:13" ht="15" customHeight="1" x14ac:dyDescent="0.2">
      <c r="A246" s="28"/>
      <c r="B246" s="28"/>
      <c r="C246" s="25"/>
      <c r="D246" s="25"/>
      <c r="E246" s="25"/>
      <c r="F246" s="25"/>
      <c r="G246" s="25"/>
      <c r="H246" s="25"/>
      <c r="I246" s="25"/>
      <c r="J246" s="29"/>
      <c r="K246" s="29"/>
      <c r="L246" s="29"/>
      <c r="M246" s="29"/>
    </row>
    <row r="247" spans="1:13" ht="15" customHeight="1" x14ac:dyDescent="0.2">
      <c r="A247" s="28"/>
      <c r="B247" s="28"/>
      <c r="C247" s="25"/>
      <c r="D247" s="25"/>
      <c r="E247" s="25"/>
      <c r="F247" s="25"/>
      <c r="G247" s="25"/>
      <c r="H247" s="25"/>
      <c r="I247" s="25"/>
      <c r="J247" s="29"/>
      <c r="K247" s="29"/>
      <c r="L247" s="29"/>
      <c r="M247" s="29"/>
    </row>
    <row r="248" spans="1:13" ht="15" customHeight="1" x14ac:dyDescent="0.2">
      <c r="A248" s="28"/>
      <c r="B248" s="28"/>
      <c r="C248" s="25"/>
      <c r="D248" s="25"/>
      <c r="E248" s="25"/>
      <c r="F248" s="25"/>
      <c r="G248" s="25"/>
      <c r="H248" s="25"/>
      <c r="I248" s="25"/>
      <c r="J248" s="29"/>
      <c r="K248" s="29"/>
      <c r="L248" s="29"/>
      <c r="M248" s="29"/>
    </row>
    <row r="249" spans="1:13" ht="15" customHeight="1" x14ac:dyDescent="0.2">
      <c r="A249" s="28"/>
      <c r="B249" s="28"/>
      <c r="C249" s="25"/>
      <c r="D249" s="25"/>
      <c r="E249" s="25"/>
      <c r="F249" s="25"/>
      <c r="G249" s="25"/>
      <c r="H249" s="25"/>
      <c r="I249" s="25"/>
      <c r="J249" s="29"/>
      <c r="K249" s="29"/>
      <c r="L249" s="29"/>
      <c r="M249" s="29"/>
    </row>
    <row r="250" spans="1:13" ht="15" customHeight="1" x14ac:dyDescent="0.2">
      <c r="A250" s="28"/>
      <c r="B250" s="28"/>
      <c r="C250" s="25"/>
      <c r="D250" s="25"/>
      <c r="E250" s="25"/>
      <c r="F250" s="25"/>
      <c r="G250" s="25"/>
      <c r="H250" s="25"/>
      <c r="I250" s="25"/>
      <c r="J250" s="29"/>
      <c r="K250" s="29"/>
      <c r="L250" s="29"/>
      <c r="M250" s="29"/>
    </row>
    <row r="251" spans="1:13" ht="15" customHeight="1" x14ac:dyDescent="0.2">
      <c r="A251" s="28"/>
      <c r="B251" s="28"/>
      <c r="C251" s="25"/>
      <c r="D251" s="25"/>
      <c r="E251" s="25"/>
      <c r="F251" s="25"/>
      <c r="G251" s="25"/>
      <c r="H251" s="25"/>
      <c r="I251" s="25"/>
      <c r="J251" s="29"/>
      <c r="K251" s="29"/>
      <c r="L251" s="29"/>
      <c r="M251" s="29"/>
    </row>
    <row r="252" spans="1:13" ht="15" customHeight="1" x14ac:dyDescent="0.2">
      <c r="A252" s="28"/>
      <c r="B252" s="28"/>
      <c r="C252" s="25"/>
      <c r="D252" s="25"/>
      <c r="E252" s="25"/>
      <c r="F252" s="25"/>
      <c r="G252" s="25"/>
      <c r="H252" s="25"/>
      <c r="I252" s="25"/>
      <c r="J252" s="29"/>
      <c r="K252" s="29"/>
      <c r="L252" s="29"/>
      <c r="M252" s="29"/>
    </row>
    <row r="253" spans="1:13" ht="15" customHeight="1" x14ac:dyDescent="0.2">
      <c r="A253" s="28"/>
      <c r="B253" s="28"/>
      <c r="C253" s="25"/>
      <c r="D253" s="25"/>
      <c r="E253" s="25"/>
      <c r="F253" s="25"/>
      <c r="G253" s="25"/>
      <c r="H253" s="25"/>
      <c r="I253" s="25"/>
      <c r="J253" s="29"/>
      <c r="K253" s="29"/>
      <c r="L253" s="29"/>
      <c r="M253" s="29"/>
    </row>
    <row r="254" spans="1:13" ht="15" customHeight="1" x14ac:dyDescent="0.2">
      <c r="A254" s="28"/>
      <c r="B254" s="28"/>
      <c r="C254" s="25"/>
      <c r="D254" s="25"/>
      <c r="E254" s="25"/>
      <c r="F254" s="25"/>
      <c r="G254" s="25"/>
      <c r="H254" s="25"/>
      <c r="I254" s="25"/>
      <c r="J254" s="29"/>
      <c r="K254" s="29"/>
      <c r="L254" s="29"/>
      <c r="M254" s="29"/>
    </row>
    <row r="255" spans="1:13" ht="15" customHeight="1" x14ac:dyDescent="0.2">
      <c r="A255" s="28"/>
      <c r="B255" s="28"/>
      <c r="C255" s="25"/>
      <c r="D255" s="25"/>
      <c r="E255" s="25"/>
      <c r="F255" s="25"/>
      <c r="G255" s="25"/>
      <c r="H255" s="25"/>
      <c r="I255" s="25"/>
      <c r="J255" s="29"/>
      <c r="K255" s="29"/>
      <c r="L255" s="29"/>
      <c r="M255" s="29"/>
    </row>
    <row r="256" spans="1:13" ht="15" customHeight="1" x14ac:dyDescent="0.2">
      <c r="A256" s="28"/>
      <c r="B256" s="28"/>
      <c r="C256" s="25"/>
      <c r="D256" s="25"/>
      <c r="E256" s="25"/>
      <c r="F256" s="25"/>
      <c r="G256" s="25"/>
      <c r="H256" s="25"/>
      <c r="I256" s="25"/>
      <c r="J256" s="29"/>
      <c r="K256" s="29"/>
      <c r="L256" s="29"/>
      <c r="M256" s="29"/>
    </row>
    <row r="257" spans="1:13" ht="15" customHeight="1" x14ac:dyDescent="0.2">
      <c r="A257" s="28"/>
      <c r="B257" s="28"/>
      <c r="C257" s="25"/>
      <c r="D257" s="25"/>
      <c r="E257" s="25"/>
      <c r="F257" s="25"/>
      <c r="G257" s="25"/>
      <c r="H257" s="25"/>
      <c r="I257" s="25"/>
      <c r="J257" s="29"/>
      <c r="K257" s="29"/>
      <c r="L257" s="29"/>
      <c r="M257" s="29"/>
    </row>
    <row r="258" spans="1:13" ht="15" customHeight="1" x14ac:dyDescent="0.2">
      <c r="A258" s="28"/>
      <c r="B258" s="28"/>
      <c r="C258" s="25"/>
      <c r="D258" s="25"/>
      <c r="E258" s="25"/>
      <c r="F258" s="25"/>
      <c r="G258" s="25"/>
      <c r="H258" s="25"/>
      <c r="I258" s="25"/>
      <c r="J258" s="29"/>
      <c r="K258" s="29"/>
      <c r="L258" s="29"/>
      <c r="M258" s="29"/>
    </row>
    <row r="259" spans="1:13" ht="15" customHeight="1" x14ac:dyDescent="0.2">
      <c r="A259" s="28"/>
      <c r="B259" s="28"/>
      <c r="C259" s="25"/>
      <c r="D259" s="25"/>
      <c r="E259" s="25"/>
      <c r="F259" s="25"/>
      <c r="G259" s="25"/>
      <c r="H259" s="25"/>
      <c r="I259" s="25"/>
      <c r="J259" s="29"/>
      <c r="K259" s="29"/>
      <c r="L259" s="29"/>
      <c r="M259" s="29"/>
    </row>
    <row r="260" spans="1:13" ht="15" customHeight="1" x14ac:dyDescent="0.2">
      <c r="A260" s="28"/>
      <c r="B260" s="28"/>
      <c r="C260" s="25"/>
      <c r="D260" s="25"/>
      <c r="E260" s="25"/>
      <c r="F260" s="25"/>
      <c r="G260" s="25"/>
      <c r="H260" s="25"/>
      <c r="I260" s="25"/>
      <c r="J260" s="29"/>
      <c r="K260" s="29"/>
      <c r="L260" s="29"/>
      <c r="M260" s="29"/>
    </row>
    <row r="261" spans="1:13" ht="15" customHeight="1" x14ac:dyDescent="0.2">
      <c r="A261" s="28"/>
      <c r="B261" s="28"/>
      <c r="C261" s="25"/>
      <c r="D261" s="25"/>
      <c r="E261" s="25"/>
      <c r="F261" s="25"/>
      <c r="G261" s="25"/>
      <c r="H261" s="25"/>
      <c r="I261" s="25"/>
      <c r="J261" s="29"/>
      <c r="K261" s="29"/>
      <c r="L261" s="29"/>
      <c r="M261" s="29"/>
    </row>
    <row r="262" spans="1:13" ht="15" customHeight="1" x14ac:dyDescent="0.2">
      <c r="A262" s="28"/>
      <c r="B262" s="28"/>
      <c r="C262" s="25"/>
      <c r="D262" s="25"/>
      <c r="E262" s="25"/>
      <c r="F262" s="25"/>
      <c r="G262" s="25"/>
      <c r="H262" s="25"/>
      <c r="I262" s="25"/>
      <c r="J262" s="29"/>
      <c r="K262" s="29"/>
      <c r="L262" s="29"/>
      <c r="M262" s="29"/>
    </row>
    <row r="263" spans="1:13" ht="15" customHeight="1" x14ac:dyDescent="0.2">
      <c r="A263" s="28"/>
      <c r="B263" s="28"/>
      <c r="C263" s="25"/>
      <c r="D263" s="25"/>
      <c r="E263" s="25"/>
      <c r="F263" s="25"/>
      <c r="G263" s="25"/>
      <c r="H263" s="25"/>
      <c r="I263" s="25"/>
      <c r="J263" s="29"/>
      <c r="K263" s="29"/>
      <c r="L263" s="29"/>
      <c r="M263" s="29"/>
    </row>
    <row r="264" spans="1:13" ht="15" customHeight="1" x14ac:dyDescent="0.2">
      <c r="A264" s="28"/>
      <c r="B264" s="28"/>
      <c r="C264" s="25"/>
      <c r="D264" s="25"/>
      <c r="E264" s="25"/>
      <c r="F264" s="25"/>
      <c r="G264" s="25"/>
      <c r="H264" s="25"/>
      <c r="I264" s="25"/>
      <c r="J264" s="29"/>
      <c r="K264" s="29"/>
      <c r="L264" s="29"/>
      <c r="M264" s="29"/>
    </row>
    <row r="265" spans="1:13" ht="15" customHeight="1" x14ac:dyDescent="0.2">
      <c r="A265" s="28"/>
      <c r="B265" s="28"/>
      <c r="C265" s="25"/>
      <c r="D265" s="25"/>
      <c r="E265" s="25"/>
      <c r="F265" s="25"/>
      <c r="G265" s="25"/>
      <c r="H265" s="25"/>
      <c r="I265" s="25"/>
      <c r="J265" s="29"/>
      <c r="K265" s="29"/>
      <c r="L265" s="29"/>
      <c r="M265" s="29"/>
    </row>
    <row r="266" spans="1:13" ht="15" customHeight="1" x14ac:dyDescent="0.2">
      <c r="A266" s="28"/>
      <c r="B266" s="28"/>
      <c r="C266" s="25"/>
      <c r="D266" s="25"/>
      <c r="E266" s="25"/>
      <c r="F266" s="25"/>
      <c r="G266" s="25"/>
      <c r="H266" s="25"/>
      <c r="I266" s="25"/>
      <c r="J266" s="29"/>
      <c r="K266" s="29"/>
      <c r="L266" s="29"/>
      <c r="M266" s="29"/>
    </row>
    <row r="267" spans="1:13" ht="15" customHeight="1" x14ac:dyDescent="0.2">
      <c r="A267" s="28"/>
      <c r="B267" s="28"/>
      <c r="C267" s="25"/>
      <c r="D267" s="25"/>
      <c r="E267" s="25"/>
      <c r="F267" s="25"/>
      <c r="G267" s="25"/>
      <c r="H267" s="25"/>
      <c r="I267" s="25"/>
      <c r="J267" s="29"/>
      <c r="K267" s="29"/>
      <c r="L267" s="29"/>
      <c r="M267" s="29"/>
    </row>
    <row r="268" spans="1:13" ht="15" customHeight="1" x14ac:dyDescent="0.2">
      <c r="A268" s="28"/>
      <c r="B268" s="28"/>
      <c r="C268" s="25"/>
      <c r="D268" s="25"/>
      <c r="E268" s="25"/>
      <c r="F268" s="25"/>
      <c r="G268" s="25"/>
      <c r="H268" s="25"/>
      <c r="I268" s="25"/>
      <c r="J268" s="29"/>
      <c r="K268" s="29"/>
      <c r="L268" s="29"/>
      <c r="M268" s="29"/>
    </row>
    <row r="269" spans="1:13" ht="15" customHeight="1" x14ac:dyDescent="0.2">
      <c r="A269" s="28"/>
      <c r="B269" s="28"/>
      <c r="C269" s="25"/>
      <c r="D269" s="25"/>
      <c r="E269" s="25"/>
      <c r="F269" s="25"/>
      <c r="G269" s="25"/>
      <c r="H269" s="25"/>
      <c r="I269" s="25"/>
      <c r="J269" s="29"/>
      <c r="K269" s="29"/>
      <c r="L269" s="29"/>
      <c r="M269" s="29"/>
    </row>
    <row r="270" spans="1:13" ht="15" customHeight="1" x14ac:dyDescent="0.2">
      <c r="A270" s="28"/>
      <c r="B270" s="28"/>
      <c r="C270" s="25"/>
      <c r="D270" s="25"/>
      <c r="E270" s="25"/>
      <c r="F270" s="25"/>
      <c r="G270" s="25"/>
      <c r="H270" s="25"/>
      <c r="I270" s="25"/>
      <c r="J270" s="29"/>
      <c r="K270" s="29"/>
      <c r="L270" s="29"/>
      <c r="M270" s="29"/>
    </row>
    <row r="271" spans="1:13" ht="15" customHeight="1" x14ac:dyDescent="0.2">
      <c r="A271" s="28"/>
      <c r="B271" s="28"/>
      <c r="C271" s="25"/>
      <c r="D271" s="25"/>
      <c r="E271" s="25"/>
      <c r="F271" s="25"/>
      <c r="G271" s="25"/>
      <c r="H271" s="25"/>
      <c r="I271" s="25"/>
      <c r="J271" s="29"/>
      <c r="K271" s="29"/>
      <c r="L271" s="29"/>
      <c r="M271" s="29"/>
    </row>
    <row r="272" spans="1:13" ht="15" customHeight="1" x14ac:dyDescent="0.2">
      <c r="A272" s="28"/>
      <c r="B272" s="28"/>
      <c r="C272" s="25"/>
      <c r="D272" s="25"/>
      <c r="E272" s="25"/>
      <c r="F272" s="25"/>
      <c r="G272" s="25"/>
      <c r="H272" s="25"/>
      <c r="I272" s="25"/>
      <c r="J272" s="29"/>
      <c r="K272" s="29"/>
      <c r="L272" s="29"/>
      <c r="M272" s="29"/>
    </row>
    <row r="273" spans="1:13" ht="15" customHeight="1" x14ac:dyDescent="0.2">
      <c r="A273" s="28"/>
      <c r="B273" s="28"/>
      <c r="C273" s="25"/>
      <c r="D273" s="25"/>
      <c r="E273" s="25"/>
      <c r="F273" s="25"/>
      <c r="G273" s="25"/>
      <c r="H273" s="25"/>
      <c r="I273" s="25"/>
      <c r="J273" s="29"/>
      <c r="K273" s="29"/>
      <c r="L273" s="29"/>
      <c r="M273" s="29"/>
    </row>
    <row r="274" spans="1:13" ht="15" customHeight="1" x14ac:dyDescent="0.2">
      <c r="A274" s="28"/>
      <c r="B274" s="28"/>
      <c r="C274" s="25"/>
      <c r="D274" s="25"/>
      <c r="E274" s="25"/>
      <c r="F274" s="25"/>
      <c r="G274" s="25"/>
      <c r="H274" s="25"/>
      <c r="I274" s="25"/>
      <c r="J274" s="29"/>
      <c r="K274" s="29"/>
      <c r="L274" s="29"/>
      <c r="M274" s="29"/>
    </row>
    <row r="275" spans="1:13" ht="15" customHeight="1" x14ac:dyDescent="0.2">
      <c r="A275" s="28"/>
      <c r="B275" s="28"/>
      <c r="C275" s="25"/>
      <c r="D275" s="25"/>
      <c r="E275" s="25"/>
      <c r="F275" s="25"/>
      <c r="G275" s="25"/>
      <c r="H275" s="25"/>
      <c r="I275" s="25"/>
      <c r="J275" s="29"/>
      <c r="K275" s="29"/>
      <c r="L275" s="29"/>
      <c r="M275" s="29"/>
    </row>
    <row r="276" spans="1:13" ht="15" customHeight="1" x14ac:dyDescent="0.2">
      <c r="A276" s="28"/>
      <c r="B276" s="28"/>
      <c r="C276" s="25"/>
      <c r="D276" s="25"/>
      <c r="E276" s="25"/>
      <c r="F276" s="25"/>
      <c r="G276" s="25"/>
      <c r="H276" s="25"/>
      <c r="I276" s="25"/>
      <c r="J276" s="29"/>
      <c r="K276" s="29"/>
      <c r="L276" s="29"/>
      <c r="M276" s="29"/>
    </row>
    <row r="277" spans="1:13" ht="15" customHeight="1" x14ac:dyDescent="0.2">
      <c r="A277" s="28"/>
      <c r="B277" s="28"/>
      <c r="C277" s="25"/>
      <c r="D277" s="25"/>
      <c r="E277" s="25"/>
      <c r="F277" s="25"/>
      <c r="G277" s="25"/>
      <c r="H277" s="25"/>
      <c r="I277" s="25"/>
      <c r="J277" s="29"/>
      <c r="K277" s="29"/>
      <c r="L277" s="29"/>
      <c r="M277" s="29"/>
    </row>
    <row r="278" spans="1:13" ht="15" customHeight="1" x14ac:dyDescent="0.2">
      <c r="A278" s="28"/>
      <c r="B278" s="28"/>
      <c r="C278" s="25"/>
      <c r="D278" s="25"/>
      <c r="E278" s="25"/>
      <c r="F278" s="25"/>
      <c r="G278" s="25"/>
      <c r="H278" s="25"/>
      <c r="I278" s="25"/>
      <c r="J278" s="29"/>
      <c r="K278" s="29"/>
      <c r="L278" s="29"/>
      <c r="M278" s="29"/>
    </row>
    <row r="279" spans="1:13" ht="15" customHeight="1" x14ac:dyDescent="0.2">
      <c r="A279" s="28"/>
      <c r="B279" s="28"/>
      <c r="C279" s="25"/>
      <c r="D279" s="25"/>
      <c r="E279" s="25"/>
      <c r="F279" s="25"/>
      <c r="G279" s="25"/>
      <c r="H279" s="25"/>
      <c r="I279" s="25"/>
      <c r="J279" s="29"/>
      <c r="K279" s="29"/>
      <c r="L279" s="29"/>
      <c r="M279" s="29"/>
    </row>
    <row r="280" spans="1:13" ht="15" customHeight="1" x14ac:dyDescent="0.2">
      <c r="A280" s="28"/>
      <c r="B280" s="28"/>
      <c r="C280" s="25"/>
      <c r="D280" s="25"/>
      <c r="E280" s="25"/>
      <c r="F280" s="25"/>
      <c r="G280" s="25"/>
      <c r="H280" s="25"/>
      <c r="I280" s="25"/>
      <c r="J280" s="29"/>
      <c r="K280" s="29"/>
      <c r="L280" s="29"/>
      <c r="M280" s="29"/>
    </row>
    <row r="281" spans="1:13" ht="15" customHeight="1" x14ac:dyDescent="0.2">
      <c r="A281" s="28"/>
      <c r="B281" s="28"/>
      <c r="C281" s="25"/>
      <c r="D281" s="25"/>
      <c r="E281" s="25"/>
      <c r="F281" s="25"/>
      <c r="G281" s="25"/>
      <c r="H281" s="25"/>
      <c r="I281" s="25"/>
      <c r="J281" s="29"/>
      <c r="K281" s="29"/>
      <c r="L281" s="29"/>
      <c r="M281" s="29"/>
    </row>
    <row r="282" spans="1:13" ht="15" customHeight="1" x14ac:dyDescent="0.2">
      <c r="A282" s="28"/>
      <c r="B282" s="28"/>
      <c r="C282" s="25"/>
      <c r="D282" s="25"/>
      <c r="E282" s="25"/>
      <c r="F282" s="25"/>
      <c r="G282" s="25"/>
      <c r="H282" s="25"/>
      <c r="I282" s="25"/>
      <c r="J282" s="29"/>
      <c r="K282" s="29"/>
      <c r="L282" s="29"/>
      <c r="M282" s="29"/>
    </row>
    <row r="283" spans="1:13" ht="15" customHeight="1" x14ac:dyDescent="0.2">
      <c r="A283" s="28"/>
      <c r="B283" s="28"/>
      <c r="C283" s="25"/>
      <c r="D283" s="25"/>
      <c r="E283" s="25"/>
      <c r="F283" s="25"/>
      <c r="G283" s="25"/>
      <c r="H283" s="25"/>
      <c r="I283" s="25"/>
      <c r="J283" s="29"/>
      <c r="K283" s="29"/>
      <c r="L283" s="29"/>
      <c r="M283" s="29"/>
    </row>
    <row r="284" spans="1:13" ht="15" customHeight="1" x14ac:dyDescent="0.2">
      <c r="A284" s="28"/>
      <c r="B284" s="28"/>
      <c r="C284" s="25"/>
      <c r="D284" s="25"/>
      <c r="E284" s="25"/>
      <c r="F284" s="25"/>
      <c r="G284" s="25"/>
      <c r="H284" s="25"/>
      <c r="I284" s="25"/>
      <c r="J284" s="29"/>
      <c r="K284" s="29"/>
      <c r="L284" s="29"/>
      <c r="M284" s="29"/>
    </row>
    <row r="285" spans="1:13" ht="15" customHeight="1" x14ac:dyDescent="0.2">
      <c r="A285" s="28"/>
      <c r="B285" s="28"/>
      <c r="C285" s="25"/>
      <c r="D285" s="25"/>
      <c r="E285" s="25"/>
      <c r="F285" s="25"/>
      <c r="G285" s="25"/>
      <c r="H285" s="25"/>
      <c r="I285" s="25"/>
      <c r="J285" s="29"/>
      <c r="K285" s="29"/>
      <c r="L285" s="29"/>
      <c r="M285" s="29"/>
    </row>
    <row r="286" spans="1:13" ht="15" customHeight="1" x14ac:dyDescent="0.2">
      <c r="A286" s="28"/>
      <c r="B286" s="28"/>
      <c r="C286" s="25"/>
      <c r="D286" s="25"/>
      <c r="E286" s="25"/>
      <c r="F286" s="25"/>
      <c r="G286" s="25"/>
      <c r="H286" s="25"/>
      <c r="I286" s="25"/>
      <c r="J286" s="29"/>
      <c r="K286" s="29"/>
      <c r="L286" s="29"/>
      <c r="M286" s="29"/>
    </row>
    <row r="287" spans="1:13" ht="15" customHeight="1" x14ac:dyDescent="0.2">
      <c r="A287" s="28"/>
      <c r="B287" s="28"/>
      <c r="C287" s="25"/>
      <c r="D287" s="25"/>
      <c r="E287" s="25"/>
      <c r="F287" s="25"/>
      <c r="G287" s="25"/>
      <c r="H287" s="25"/>
      <c r="I287" s="25"/>
      <c r="J287" s="29"/>
      <c r="K287" s="29"/>
      <c r="L287" s="29"/>
      <c r="M287" s="29"/>
    </row>
    <row r="288" spans="1:13" ht="15" customHeight="1" x14ac:dyDescent="0.2">
      <c r="A288" s="28"/>
      <c r="B288" s="28"/>
      <c r="C288" s="25"/>
      <c r="D288" s="25"/>
      <c r="E288" s="25"/>
      <c r="F288" s="25"/>
      <c r="G288" s="25"/>
      <c r="H288" s="25"/>
      <c r="I288" s="25"/>
      <c r="J288" s="29"/>
      <c r="K288" s="29"/>
      <c r="L288" s="29"/>
      <c r="M288" s="29"/>
    </row>
    <row r="289" spans="1:13" ht="15" customHeight="1" x14ac:dyDescent="0.2">
      <c r="A289" s="28"/>
      <c r="B289" s="28"/>
      <c r="C289" s="25"/>
      <c r="D289" s="25"/>
      <c r="E289" s="25"/>
      <c r="F289" s="25"/>
      <c r="G289" s="25"/>
      <c r="H289" s="25"/>
      <c r="I289" s="25"/>
      <c r="J289" s="29"/>
      <c r="K289" s="29"/>
      <c r="L289" s="29"/>
      <c r="M289" s="29"/>
    </row>
    <row r="290" spans="1:13" ht="15" customHeight="1" x14ac:dyDescent="0.2">
      <c r="A290" s="28"/>
      <c r="B290" s="28"/>
      <c r="C290" s="25"/>
      <c r="D290" s="25"/>
      <c r="E290" s="25"/>
      <c r="F290" s="25"/>
      <c r="G290" s="25"/>
      <c r="H290" s="25"/>
      <c r="I290" s="25"/>
      <c r="J290" s="29"/>
      <c r="K290" s="29"/>
      <c r="L290" s="29"/>
      <c r="M290" s="29"/>
    </row>
    <row r="291" spans="1:13" ht="15" customHeight="1" x14ac:dyDescent="0.2">
      <c r="A291" s="28"/>
      <c r="B291" s="28"/>
      <c r="C291" s="25"/>
      <c r="D291" s="25"/>
      <c r="E291" s="25"/>
      <c r="F291" s="25"/>
      <c r="G291" s="25"/>
      <c r="H291" s="25"/>
      <c r="I291" s="25"/>
      <c r="J291" s="29"/>
      <c r="K291" s="29"/>
      <c r="L291" s="29"/>
      <c r="M291" s="29"/>
    </row>
    <row r="292" spans="1:13" ht="15" customHeight="1" x14ac:dyDescent="0.2">
      <c r="A292" s="28"/>
      <c r="B292" s="28"/>
      <c r="C292" s="25"/>
      <c r="D292" s="25"/>
      <c r="E292" s="25"/>
      <c r="F292" s="25"/>
      <c r="G292" s="25"/>
      <c r="H292" s="25"/>
      <c r="I292" s="25"/>
      <c r="J292" s="29"/>
      <c r="K292" s="29"/>
      <c r="L292" s="29"/>
      <c r="M292" s="29"/>
    </row>
    <row r="293" spans="1:13" ht="15" customHeight="1" x14ac:dyDescent="0.2">
      <c r="A293" s="28"/>
      <c r="B293" s="28"/>
      <c r="C293" s="25"/>
      <c r="D293" s="25"/>
      <c r="E293" s="25"/>
      <c r="F293" s="25"/>
      <c r="G293" s="25"/>
      <c r="H293" s="25"/>
      <c r="I293" s="25"/>
      <c r="J293" s="29"/>
      <c r="K293" s="29"/>
      <c r="L293" s="29"/>
      <c r="M293" s="29"/>
    </row>
    <row r="294" spans="1:13" ht="15" customHeight="1" x14ac:dyDescent="0.2">
      <c r="A294" s="28"/>
      <c r="B294" s="28"/>
      <c r="C294" s="25"/>
      <c r="D294" s="25"/>
      <c r="E294" s="25"/>
      <c r="F294" s="25"/>
      <c r="G294" s="25"/>
      <c r="H294" s="25"/>
      <c r="I294" s="25"/>
      <c r="J294" s="29"/>
      <c r="K294" s="29"/>
      <c r="L294" s="29"/>
      <c r="M294" s="29"/>
    </row>
    <row r="295" spans="1:13" ht="15" customHeight="1" x14ac:dyDescent="0.2">
      <c r="A295" s="28"/>
      <c r="B295" s="28"/>
      <c r="C295" s="25"/>
      <c r="D295" s="25"/>
      <c r="E295" s="25"/>
      <c r="F295" s="25"/>
      <c r="G295" s="25"/>
      <c r="H295" s="25"/>
      <c r="I295" s="25"/>
      <c r="J295" s="29"/>
      <c r="K295" s="29"/>
      <c r="L295" s="29"/>
      <c r="M295" s="29"/>
    </row>
    <row r="296" spans="1:13" ht="15" customHeight="1" x14ac:dyDescent="0.2">
      <c r="A296" s="28"/>
      <c r="B296" s="28"/>
      <c r="C296" s="25"/>
      <c r="D296" s="25"/>
      <c r="E296" s="25"/>
      <c r="F296" s="25"/>
      <c r="G296" s="25"/>
      <c r="H296" s="25"/>
      <c r="I296" s="25"/>
      <c r="J296" s="29"/>
      <c r="K296" s="29"/>
      <c r="L296" s="29"/>
      <c r="M296" s="29"/>
    </row>
    <row r="297" spans="1:13" ht="15" customHeight="1" x14ac:dyDescent="0.2">
      <c r="A297" s="28"/>
      <c r="B297" s="28"/>
      <c r="C297" s="25"/>
      <c r="D297" s="25"/>
      <c r="E297" s="25"/>
      <c r="F297" s="25"/>
      <c r="G297" s="25"/>
      <c r="H297" s="25"/>
      <c r="I297" s="25"/>
      <c r="J297" s="29"/>
      <c r="K297" s="29"/>
      <c r="L297" s="29"/>
      <c r="M297" s="29"/>
    </row>
    <row r="298" spans="1:13" ht="15" customHeight="1" x14ac:dyDescent="0.2">
      <c r="A298" s="28"/>
      <c r="B298" s="28"/>
      <c r="C298" s="25"/>
      <c r="D298" s="25"/>
      <c r="E298" s="25"/>
      <c r="F298" s="25"/>
      <c r="G298" s="25"/>
      <c r="H298" s="25"/>
      <c r="I298" s="25"/>
      <c r="J298" s="29"/>
      <c r="K298" s="29"/>
      <c r="L298" s="29"/>
      <c r="M298" s="29"/>
    </row>
    <row r="299" spans="1:13" ht="15" customHeight="1" x14ac:dyDescent="0.2">
      <c r="A299" s="28"/>
      <c r="B299" s="28"/>
      <c r="C299" s="25"/>
      <c r="D299" s="25"/>
      <c r="E299" s="25"/>
      <c r="F299" s="25"/>
      <c r="G299" s="25"/>
      <c r="H299" s="25"/>
      <c r="I299" s="25"/>
      <c r="J299" s="29"/>
      <c r="K299" s="29"/>
      <c r="L299" s="29"/>
      <c r="M299" s="29"/>
    </row>
    <row r="300" spans="1:13" ht="15" customHeight="1" x14ac:dyDescent="0.2">
      <c r="A300" s="28"/>
      <c r="B300" s="28"/>
      <c r="C300" s="25"/>
      <c r="D300" s="25"/>
      <c r="E300" s="25"/>
      <c r="F300" s="25"/>
      <c r="G300" s="25"/>
      <c r="H300" s="25"/>
      <c r="I300" s="25"/>
      <c r="J300" s="29"/>
      <c r="K300" s="29"/>
      <c r="L300" s="29"/>
      <c r="M300" s="29"/>
    </row>
    <row r="301" spans="1:13" ht="15" customHeight="1" x14ac:dyDescent="0.2">
      <c r="A301" s="28"/>
      <c r="B301" s="28"/>
      <c r="C301" s="25"/>
      <c r="D301" s="25"/>
      <c r="E301" s="25"/>
      <c r="F301" s="25"/>
      <c r="G301" s="25"/>
      <c r="H301" s="25"/>
      <c r="I301" s="25"/>
      <c r="J301" s="29"/>
      <c r="K301" s="29"/>
      <c r="L301" s="29"/>
      <c r="M301" s="29"/>
    </row>
    <row r="302" spans="1:13" ht="15" customHeight="1" x14ac:dyDescent="0.2">
      <c r="A302" s="28"/>
      <c r="B302" s="28"/>
      <c r="C302" s="25"/>
      <c r="D302" s="25"/>
      <c r="E302" s="25"/>
      <c r="F302" s="25"/>
      <c r="G302" s="25"/>
      <c r="H302" s="25"/>
      <c r="I302" s="25"/>
      <c r="J302" s="29"/>
      <c r="K302" s="29"/>
      <c r="L302" s="29"/>
      <c r="M302" s="29"/>
    </row>
    <row r="303" spans="1:13" ht="15" customHeight="1" x14ac:dyDescent="0.2">
      <c r="A303" s="28"/>
      <c r="B303" s="28"/>
      <c r="C303" s="25"/>
      <c r="D303" s="25"/>
      <c r="E303" s="25"/>
      <c r="F303" s="25"/>
      <c r="G303" s="25"/>
      <c r="H303" s="25"/>
      <c r="I303" s="25"/>
      <c r="J303" s="29"/>
      <c r="K303" s="29"/>
      <c r="L303" s="29"/>
      <c r="M303" s="29"/>
    </row>
    <row r="304" spans="1:13" ht="15" customHeight="1" x14ac:dyDescent="0.2">
      <c r="A304" s="28"/>
      <c r="B304" s="28"/>
      <c r="C304" s="25"/>
      <c r="D304" s="25"/>
      <c r="E304" s="25"/>
      <c r="F304" s="25"/>
      <c r="G304" s="25"/>
      <c r="H304" s="25"/>
      <c r="I304" s="25"/>
      <c r="J304" s="29"/>
      <c r="K304" s="29"/>
      <c r="L304" s="29"/>
      <c r="M304" s="29"/>
    </row>
    <row r="305" spans="1:13" ht="15" customHeight="1" x14ac:dyDescent="0.2">
      <c r="A305" s="28"/>
      <c r="B305" s="28"/>
      <c r="C305" s="25"/>
      <c r="D305" s="25"/>
      <c r="E305" s="25"/>
      <c r="F305" s="25"/>
      <c r="G305" s="25"/>
      <c r="H305" s="25"/>
      <c r="I305" s="25"/>
      <c r="J305" s="29"/>
      <c r="K305" s="29"/>
      <c r="L305" s="29"/>
      <c r="M305" s="29"/>
    </row>
    <row r="306" spans="1:13" ht="15" customHeight="1" x14ac:dyDescent="0.2">
      <c r="A306" s="28"/>
      <c r="B306" s="28"/>
      <c r="C306" s="25"/>
      <c r="D306" s="25"/>
      <c r="E306" s="25"/>
      <c r="F306" s="25"/>
      <c r="G306" s="25"/>
      <c r="H306" s="25"/>
      <c r="I306" s="25"/>
      <c r="J306" s="29"/>
      <c r="K306" s="29"/>
      <c r="L306" s="29"/>
      <c r="M306" s="29"/>
    </row>
    <row r="307" spans="1:13" ht="15" customHeight="1" x14ac:dyDescent="0.2">
      <c r="A307" s="28"/>
      <c r="B307" s="28"/>
      <c r="C307" s="25"/>
      <c r="D307" s="25"/>
      <c r="E307" s="25"/>
      <c r="F307" s="25"/>
      <c r="G307" s="25"/>
      <c r="H307" s="25"/>
      <c r="I307" s="25"/>
      <c r="J307" s="29"/>
      <c r="K307" s="29"/>
      <c r="L307" s="29"/>
      <c r="M307" s="29"/>
    </row>
    <row r="308" spans="1:13" ht="15" customHeight="1" x14ac:dyDescent="0.2">
      <c r="A308" s="28"/>
      <c r="B308" s="28"/>
      <c r="C308" s="25"/>
      <c r="D308" s="25"/>
      <c r="E308" s="25"/>
      <c r="F308" s="25"/>
      <c r="G308" s="25"/>
      <c r="H308" s="25"/>
      <c r="I308" s="25"/>
      <c r="J308" s="29"/>
      <c r="K308" s="29"/>
      <c r="L308" s="29"/>
      <c r="M308" s="29"/>
    </row>
    <row r="309" spans="1:13" ht="15" customHeight="1" x14ac:dyDescent="0.2">
      <c r="A309" s="28"/>
      <c r="B309" s="28"/>
      <c r="C309" s="25"/>
      <c r="D309" s="25"/>
      <c r="E309" s="25"/>
      <c r="F309" s="25"/>
      <c r="G309" s="25"/>
      <c r="H309" s="25"/>
      <c r="I309" s="25"/>
      <c r="J309" s="29"/>
      <c r="K309" s="29"/>
      <c r="L309" s="29"/>
      <c r="M309" s="29"/>
    </row>
    <row r="310" spans="1:13" ht="15" customHeight="1" x14ac:dyDescent="0.2">
      <c r="A310" s="28"/>
      <c r="B310" s="28"/>
      <c r="C310" s="25"/>
      <c r="D310" s="25"/>
      <c r="E310" s="25"/>
      <c r="F310" s="25"/>
      <c r="G310" s="25"/>
      <c r="H310" s="25"/>
      <c r="I310" s="25"/>
      <c r="J310" s="29"/>
      <c r="K310" s="29"/>
      <c r="L310" s="29"/>
      <c r="M310" s="29"/>
    </row>
    <row r="311" spans="1:13" ht="15" customHeight="1" x14ac:dyDescent="0.2">
      <c r="A311" s="28"/>
      <c r="B311" s="28"/>
      <c r="C311" s="25"/>
      <c r="D311" s="25"/>
      <c r="E311" s="25"/>
      <c r="F311" s="25"/>
      <c r="G311" s="25"/>
      <c r="H311" s="25"/>
      <c r="I311" s="25"/>
      <c r="J311" s="29"/>
      <c r="K311" s="29"/>
      <c r="L311" s="29"/>
      <c r="M311" s="29"/>
    </row>
    <row r="312" spans="1:13" ht="15" customHeight="1" x14ac:dyDescent="0.2">
      <c r="A312" s="28"/>
      <c r="B312" s="28"/>
      <c r="C312" s="25"/>
      <c r="D312" s="25"/>
      <c r="E312" s="25"/>
      <c r="F312" s="25"/>
      <c r="G312" s="25"/>
      <c r="H312" s="25"/>
      <c r="I312" s="25"/>
      <c r="J312" s="29"/>
      <c r="K312" s="29"/>
      <c r="L312" s="29"/>
      <c r="M312" s="29"/>
    </row>
    <row r="313" spans="1:13" ht="15" customHeight="1" x14ac:dyDescent="0.2">
      <c r="A313" s="28"/>
      <c r="B313" s="28"/>
      <c r="C313" s="25"/>
      <c r="D313" s="25"/>
      <c r="E313" s="25"/>
      <c r="F313" s="25"/>
      <c r="G313" s="25"/>
      <c r="H313" s="25"/>
      <c r="I313" s="25"/>
      <c r="J313" s="29"/>
      <c r="K313" s="29"/>
      <c r="L313" s="29"/>
      <c r="M313" s="29"/>
    </row>
    <row r="314" spans="1:13" ht="15" customHeight="1" x14ac:dyDescent="0.2">
      <c r="A314" s="28"/>
      <c r="B314" s="28"/>
      <c r="C314" s="25"/>
      <c r="D314" s="25"/>
      <c r="E314" s="25"/>
      <c r="F314" s="25"/>
      <c r="G314" s="25"/>
      <c r="H314" s="25"/>
      <c r="I314" s="25"/>
      <c r="J314" s="29"/>
      <c r="K314" s="29"/>
      <c r="L314" s="29"/>
      <c r="M314" s="29"/>
    </row>
    <row r="315" spans="1:13" ht="15" customHeight="1" x14ac:dyDescent="0.2">
      <c r="A315" s="28"/>
      <c r="B315" s="28"/>
      <c r="C315" s="25"/>
      <c r="D315" s="25"/>
      <c r="E315" s="25"/>
      <c r="F315" s="25"/>
      <c r="G315" s="25"/>
      <c r="H315" s="25"/>
      <c r="I315" s="25"/>
      <c r="J315" s="29"/>
      <c r="K315" s="29"/>
      <c r="L315" s="29"/>
      <c r="M315" s="29"/>
    </row>
    <row r="316" spans="1:13" ht="15" customHeight="1" x14ac:dyDescent="0.2">
      <c r="A316" s="28"/>
      <c r="B316" s="28"/>
      <c r="C316" s="25"/>
      <c r="D316" s="25"/>
      <c r="E316" s="25"/>
      <c r="F316" s="25"/>
      <c r="G316" s="25"/>
      <c r="H316" s="25"/>
      <c r="I316" s="25"/>
      <c r="J316" s="29"/>
      <c r="K316" s="29"/>
      <c r="L316" s="29"/>
      <c r="M316" s="29"/>
    </row>
    <row r="317" spans="1:13" ht="15" customHeight="1" x14ac:dyDescent="0.2">
      <c r="A317" s="28"/>
      <c r="B317" s="28"/>
      <c r="C317" s="25"/>
      <c r="D317" s="25"/>
      <c r="E317" s="25"/>
      <c r="F317" s="25"/>
      <c r="G317" s="25"/>
      <c r="H317" s="25"/>
      <c r="I317" s="25"/>
      <c r="J317" s="29"/>
      <c r="K317" s="29"/>
      <c r="L317" s="29"/>
      <c r="M317" s="29"/>
    </row>
    <row r="318" spans="1:13" ht="15" customHeight="1" x14ac:dyDescent="0.2">
      <c r="A318" s="28"/>
      <c r="B318" s="28"/>
      <c r="C318" s="25"/>
      <c r="D318" s="25"/>
      <c r="E318" s="25"/>
      <c r="F318" s="25"/>
      <c r="G318" s="25"/>
      <c r="H318" s="25"/>
      <c r="I318" s="25"/>
      <c r="J318" s="29"/>
      <c r="K318" s="29"/>
      <c r="L318" s="29"/>
      <c r="M318" s="29"/>
    </row>
    <row r="319" spans="1:13" ht="15" customHeight="1" x14ac:dyDescent="0.2">
      <c r="A319" s="28"/>
      <c r="B319" s="28"/>
      <c r="C319" s="25"/>
      <c r="D319" s="25"/>
      <c r="E319" s="25"/>
      <c r="F319" s="25"/>
      <c r="G319" s="25"/>
      <c r="H319" s="25"/>
      <c r="I319" s="25"/>
      <c r="J319" s="29"/>
      <c r="K319" s="29"/>
      <c r="L319" s="29"/>
      <c r="M319" s="29"/>
    </row>
    <row r="320" spans="1:13" ht="15" customHeight="1" x14ac:dyDescent="0.2">
      <c r="A320" s="28"/>
      <c r="B320" s="28"/>
      <c r="C320" s="25"/>
      <c r="D320" s="25"/>
      <c r="E320" s="25"/>
      <c r="F320" s="25"/>
      <c r="G320" s="25"/>
      <c r="H320" s="25"/>
      <c r="I320" s="25"/>
      <c r="J320" s="29"/>
      <c r="K320" s="29"/>
      <c r="L320" s="29"/>
      <c r="M320" s="29"/>
    </row>
    <row r="321" spans="1:13" ht="15" customHeight="1" x14ac:dyDescent="0.2">
      <c r="A321" s="28"/>
      <c r="B321" s="28"/>
      <c r="C321" s="25"/>
      <c r="D321" s="25"/>
      <c r="E321" s="25"/>
      <c r="F321" s="25"/>
      <c r="G321" s="25"/>
      <c r="H321" s="25"/>
      <c r="I321" s="25"/>
      <c r="J321" s="29"/>
      <c r="K321" s="29"/>
      <c r="L321" s="29"/>
      <c r="M321" s="29"/>
    </row>
    <row r="322" spans="1:13" ht="15" customHeight="1" x14ac:dyDescent="0.2">
      <c r="A322" s="28"/>
      <c r="B322" s="28"/>
      <c r="C322" s="25"/>
      <c r="D322" s="25"/>
      <c r="E322" s="25"/>
      <c r="F322" s="25"/>
      <c r="G322" s="25"/>
      <c r="H322" s="25"/>
      <c r="I322" s="25"/>
      <c r="J322" s="29"/>
      <c r="K322" s="29"/>
      <c r="L322" s="29"/>
      <c r="M322" s="29"/>
    </row>
    <row r="323" spans="1:13" ht="15" customHeight="1" x14ac:dyDescent="0.2">
      <c r="A323" s="28"/>
      <c r="B323" s="28"/>
      <c r="C323" s="25"/>
      <c r="D323" s="25"/>
      <c r="E323" s="25"/>
      <c r="F323" s="25"/>
      <c r="G323" s="25"/>
      <c r="H323" s="25"/>
      <c r="I323" s="25"/>
      <c r="J323" s="29"/>
      <c r="K323" s="29"/>
      <c r="L323" s="29"/>
      <c r="M323" s="29"/>
    </row>
    <row r="324" spans="1:13" ht="15" customHeight="1" x14ac:dyDescent="0.2">
      <c r="A324" s="28"/>
      <c r="B324" s="28"/>
      <c r="C324" s="25"/>
      <c r="D324" s="25"/>
      <c r="E324" s="25"/>
      <c r="F324" s="25"/>
      <c r="G324" s="25"/>
      <c r="H324" s="25"/>
      <c r="I324" s="25"/>
      <c r="J324" s="29"/>
      <c r="K324" s="29"/>
      <c r="L324" s="29"/>
      <c r="M324" s="29"/>
    </row>
    <row r="325" spans="1:13" ht="15" customHeight="1" x14ac:dyDescent="0.2">
      <c r="A325" s="28"/>
      <c r="B325" s="28"/>
      <c r="C325" s="25"/>
      <c r="D325" s="25"/>
      <c r="E325" s="25"/>
      <c r="F325" s="25"/>
      <c r="G325" s="25"/>
      <c r="H325" s="25"/>
      <c r="I325" s="25"/>
      <c r="J325" s="29"/>
      <c r="K325" s="29"/>
      <c r="L325" s="29"/>
      <c r="M325" s="29"/>
    </row>
    <row r="326" spans="1:13" ht="15" customHeight="1" x14ac:dyDescent="0.2">
      <c r="A326" s="28"/>
      <c r="B326" s="28"/>
      <c r="C326" s="25"/>
      <c r="D326" s="25"/>
      <c r="E326" s="25"/>
      <c r="F326" s="25"/>
      <c r="G326" s="25"/>
      <c r="H326" s="25"/>
      <c r="I326" s="25"/>
      <c r="J326" s="29"/>
      <c r="K326" s="29"/>
      <c r="L326" s="29"/>
      <c r="M326" s="29"/>
    </row>
    <row r="327" spans="1:13" ht="15" customHeight="1" x14ac:dyDescent="0.2">
      <c r="A327" s="28"/>
      <c r="B327" s="28"/>
      <c r="C327" s="25"/>
      <c r="D327" s="25"/>
      <c r="E327" s="25"/>
      <c r="F327" s="25"/>
      <c r="G327" s="25"/>
      <c r="H327" s="25"/>
      <c r="I327" s="25"/>
      <c r="J327" s="29"/>
      <c r="K327" s="29"/>
      <c r="L327" s="29"/>
      <c r="M327" s="29"/>
    </row>
    <row r="328" spans="1:13" ht="15" customHeight="1" x14ac:dyDescent="0.2">
      <c r="A328" s="28"/>
      <c r="B328" s="28"/>
      <c r="C328" s="25"/>
      <c r="D328" s="25"/>
      <c r="E328" s="25"/>
      <c r="F328" s="25"/>
      <c r="G328" s="25"/>
      <c r="H328" s="25"/>
      <c r="I328" s="25"/>
      <c r="J328" s="29"/>
      <c r="K328" s="29"/>
      <c r="L328" s="29"/>
      <c r="M328" s="29"/>
    </row>
    <row r="329" spans="1:13" ht="15" customHeight="1" x14ac:dyDescent="0.2">
      <c r="A329" s="28"/>
      <c r="B329" s="28"/>
      <c r="C329" s="25"/>
      <c r="D329" s="25"/>
      <c r="E329" s="25"/>
      <c r="F329" s="25"/>
      <c r="G329" s="25"/>
      <c r="H329" s="25"/>
      <c r="I329" s="25"/>
      <c r="J329" s="29"/>
      <c r="K329" s="29"/>
      <c r="L329" s="29"/>
      <c r="M329" s="29"/>
    </row>
    <row r="330" spans="1:13" ht="15" customHeight="1" x14ac:dyDescent="0.2">
      <c r="A330" s="28"/>
      <c r="B330" s="28"/>
      <c r="C330" s="25"/>
      <c r="D330" s="25"/>
      <c r="E330" s="25"/>
      <c r="F330" s="25"/>
      <c r="G330" s="25"/>
      <c r="H330" s="25"/>
      <c r="I330" s="25"/>
      <c r="J330" s="29"/>
      <c r="K330" s="29"/>
      <c r="L330" s="29"/>
      <c r="M330" s="29"/>
    </row>
    <row r="331" spans="1:13" ht="15" customHeight="1" x14ac:dyDescent="0.2">
      <c r="A331" s="28"/>
      <c r="B331" s="28"/>
      <c r="C331" s="25"/>
      <c r="D331" s="25"/>
      <c r="E331" s="25"/>
      <c r="F331" s="25"/>
      <c r="G331" s="25"/>
      <c r="H331" s="25"/>
      <c r="I331" s="25"/>
      <c r="J331" s="29"/>
      <c r="K331" s="29"/>
      <c r="L331" s="29"/>
      <c r="M331" s="29"/>
    </row>
    <row r="332" spans="1:13" ht="15" customHeight="1" x14ac:dyDescent="0.2">
      <c r="A332" s="28"/>
      <c r="B332" s="28"/>
      <c r="C332" s="25"/>
      <c r="D332" s="25"/>
      <c r="E332" s="25"/>
      <c r="F332" s="25"/>
      <c r="G332" s="25"/>
      <c r="H332" s="25"/>
      <c r="I332" s="25"/>
      <c r="J332" s="29"/>
      <c r="K332" s="29"/>
      <c r="L332" s="29"/>
      <c r="M332" s="29"/>
    </row>
    <row r="333" spans="1:13" ht="15" customHeight="1" x14ac:dyDescent="0.2">
      <c r="A333" s="28"/>
      <c r="B333" s="28"/>
      <c r="C333" s="25"/>
      <c r="D333" s="25"/>
      <c r="E333" s="25"/>
      <c r="F333" s="25"/>
      <c r="G333" s="25"/>
      <c r="H333" s="25"/>
      <c r="I333" s="25"/>
      <c r="J333" s="29"/>
      <c r="K333" s="29"/>
      <c r="L333" s="29"/>
      <c r="M333" s="29"/>
    </row>
    <row r="334" spans="1:13" ht="15" customHeight="1" x14ac:dyDescent="0.2">
      <c r="A334" s="28"/>
      <c r="B334" s="28"/>
      <c r="C334" s="25"/>
      <c r="D334" s="25"/>
      <c r="E334" s="25"/>
      <c r="F334" s="25"/>
      <c r="G334" s="25"/>
      <c r="H334" s="25"/>
      <c r="I334" s="25"/>
      <c r="J334" s="29"/>
      <c r="K334" s="29"/>
      <c r="L334" s="29"/>
      <c r="M334" s="29"/>
    </row>
    <row r="335" spans="1:13" ht="15" customHeight="1" x14ac:dyDescent="0.2">
      <c r="A335" s="28"/>
      <c r="B335" s="28"/>
      <c r="C335" s="25"/>
      <c r="D335" s="25"/>
      <c r="E335" s="25"/>
      <c r="F335" s="25"/>
      <c r="G335" s="25"/>
      <c r="H335" s="25"/>
      <c r="I335" s="25"/>
      <c r="J335" s="29"/>
      <c r="K335" s="29"/>
      <c r="L335" s="29"/>
      <c r="M335" s="29"/>
    </row>
    <row r="336" spans="1:13" ht="15" customHeight="1" x14ac:dyDescent="0.2">
      <c r="A336" s="28"/>
      <c r="B336" s="28"/>
      <c r="C336" s="25"/>
      <c r="D336" s="25"/>
      <c r="E336" s="25"/>
      <c r="F336" s="25"/>
      <c r="G336" s="25"/>
      <c r="H336" s="25"/>
      <c r="I336" s="25"/>
      <c r="J336" s="29"/>
      <c r="K336" s="29"/>
      <c r="L336" s="29"/>
      <c r="M336" s="29"/>
    </row>
    <row r="337" spans="1:13" ht="15" customHeight="1" x14ac:dyDescent="0.2">
      <c r="A337" s="28"/>
      <c r="B337" s="28"/>
      <c r="C337" s="25"/>
      <c r="D337" s="25"/>
      <c r="E337" s="25"/>
      <c r="F337" s="25"/>
      <c r="G337" s="25"/>
      <c r="H337" s="25"/>
      <c r="I337" s="25"/>
      <c r="J337" s="29"/>
      <c r="K337" s="29"/>
      <c r="L337" s="29"/>
      <c r="M337" s="29"/>
    </row>
    <row r="338" spans="1:13" ht="15" customHeight="1" x14ac:dyDescent="0.2">
      <c r="A338" s="28"/>
      <c r="B338" s="28"/>
      <c r="C338" s="25"/>
      <c r="D338" s="25"/>
      <c r="E338" s="25"/>
      <c r="F338" s="25"/>
      <c r="G338" s="25"/>
      <c r="H338" s="25"/>
      <c r="I338" s="25"/>
      <c r="J338" s="29"/>
      <c r="K338" s="29"/>
      <c r="L338" s="29"/>
      <c r="M338" s="29"/>
    </row>
    <row r="339" spans="1:13" ht="15" customHeight="1" x14ac:dyDescent="0.2">
      <c r="A339" s="28"/>
      <c r="B339" s="28"/>
      <c r="C339" s="25"/>
      <c r="D339" s="25"/>
      <c r="E339" s="25"/>
      <c r="F339" s="25"/>
      <c r="G339" s="25"/>
      <c r="H339" s="25"/>
      <c r="I339" s="25"/>
      <c r="J339" s="29"/>
      <c r="K339" s="29"/>
      <c r="L339" s="29"/>
      <c r="M339" s="29"/>
    </row>
    <row r="340" spans="1:13" ht="15" customHeight="1" x14ac:dyDescent="0.2">
      <c r="A340" s="28"/>
      <c r="B340" s="28"/>
      <c r="C340" s="25"/>
      <c r="D340" s="25"/>
      <c r="E340" s="25"/>
      <c r="F340" s="25"/>
      <c r="G340" s="25"/>
      <c r="H340" s="25"/>
      <c r="I340" s="25"/>
      <c r="J340" s="29"/>
      <c r="K340" s="29"/>
      <c r="L340" s="29"/>
      <c r="M340" s="29"/>
    </row>
    <row r="341" spans="1:13" ht="15" customHeight="1" x14ac:dyDescent="0.2">
      <c r="A341" s="28"/>
      <c r="B341" s="28"/>
      <c r="C341" s="25"/>
      <c r="D341" s="25"/>
      <c r="E341" s="25"/>
      <c r="F341" s="25"/>
      <c r="G341" s="25"/>
      <c r="H341" s="25"/>
      <c r="I341" s="25"/>
      <c r="J341" s="29"/>
      <c r="K341" s="29"/>
      <c r="L341" s="29"/>
      <c r="M341" s="29"/>
    </row>
  </sheetData>
  <phoneticPr fontId="3" type="noConversion"/>
  <pageMargins left="0.7" right="0.7" top="0.75" bottom="0.75" header="0.3" footer="0.3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B278"/>
  <sheetViews>
    <sheetView topLeftCell="M1" workbookViewId="0">
      <selection activeCell="P11" sqref="P11:S2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5" width="20.7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2.25" style="21" customWidth="1"/>
    <col min="16" max="16" width="21.75" style="21" customWidth="1"/>
    <col min="17" max="17" width="11.375" style="21" customWidth="1"/>
    <col min="18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  <col min="29" max="30" width="9" style="20" customWidth="1"/>
    <col min="31" max="16384" width="9" style="20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3183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566</v>
      </c>
      <c r="B2" s="28">
        <v>700</v>
      </c>
      <c r="C2" s="25">
        <v>2.5099999999999998</v>
      </c>
      <c r="D2" s="25">
        <v>276.07</v>
      </c>
      <c r="E2" s="25">
        <v>211.87</v>
      </c>
      <c r="F2" s="25">
        <f t="shared" ref="F2:F43" si="0">($A$44-A2)/(ROW($A$44)-ROW(A2))</f>
        <v>62.30952380952381</v>
      </c>
      <c r="G2" s="25">
        <v>0</v>
      </c>
      <c r="H2" s="25">
        <f t="shared" ref="H2:H43" si="1">($A$44-B2)/(ROW($A$44)-ROW(B2))</f>
        <v>59.11904761904762</v>
      </c>
      <c r="I2" s="25">
        <v>0</v>
      </c>
      <c r="J2" s="29"/>
      <c r="K2" s="29"/>
      <c r="L2" s="29"/>
      <c r="M2" s="29">
        <f t="shared" ref="M2:M33" ca="1" si="2">IF(RAND()&lt;0.5,0,1)</f>
        <v>1</v>
      </c>
      <c r="N2" s="8" t="s">
        <v>38</v>
      </c>
      <c r="O2" s="30">
        <v>0.01</v>
      </c>
      <c r="P2" s="6" t="s">
        <v>39</v>
      </c>
      <c r="Q2" s="7">
        <f>LARGE(A:A,2)</f>
        <v>3174</v>
      </c>
      <c r="T2" s="20">
        <v>0</v>
      </c>
      <c r="U2" s="31">
        <f t="shared" ref="U2:U33" si="3">T2-B2</f>
        <v>-700</v>
      </c>
      <c r="V2" s="27">
        <f t="shared" ref="V2:V33" si="4">ROUND(U2,0)</f>
        <v>-700</v>
      </c>
      <c r="W2" s="27">
        <v>4766</v>
      </c>
      <c r="X2" s="27">
        <f t="shared" ref="X2:X33" si="5">B2/$W$2*$W$3</f>
        <v>769.47125472094001</v>
      </c>
      <c r="Y2" s="27">
        <f t="shared" ref="Y2:Y33" si="6">X2-B2</f>
        <v>69.47125472094001</v>
      </c>
      <c r="Z2" s="27">
        <f t="shared" ref="Z2:Z33" si="7">ROUND(Y2,0)</f>
        <v>69</v>
      </c>
      <c r="AA2" s="17">
        <f t="shared" ref="AA2:AA33" si="8">IF(V2&gt;=0,V2,Z2)</f>
        <v>69</v>
      </c>
      <c r="AB2" s="24">
        <f t="shared" ref="AB2:AB33" si="9">B2+AA2</f>
        <v>769</v>
      </c>
    </row>
    <row r="3" spans="1:28" ht="15" customHeight="1" x14ac:dyDescent="0.25">
      <c r="A3" s="28">
        <v>549</v>
      </c>
      <c r="B3" s="28">
        <v>700</v>
      </c>
      <c r="C3" s="25">
        <v>2.44</v>
      </c>
      <c r="D3" s="25">
        <v>276.05</v>
      </c>
      <c r="E3" s="25">
        <v>211.87</v>
      </c>
      <c r="F3" s="25">
        <f t="shared" si="0"/>
        <v>64.243902439024396</v>
      </c>
      <c r="G3" s="25">
        <v>0</v>
      </c>
      <c r="H3" s="25">
        <f t="shared" si="1"/>
        <v>60.560975609756099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0</v>
      </c>
      <c r="N3" s="9" t="s">
        <v>40</v>
      </c>
      <c r="O3" s="9">
        <f>COUNT(A:A)</f>
        <v>94</v>
      </c>
      <c r="P3" s="6" t="s">
        <v>41</v>
      </c>
      <c r="Q3" s="7">
        <f>LARGE(A:A,3)</f>
        <v>3165</v>
      </c>
      <c r="T3" s="20">
        <v>0</v>
      </c>
      <c r="U3" s="31">
        <f t="shared" si="3"/>
        <v>-700</v>
      </c>
      <c r="V3" s="27">
        <f t="shared" si="4"/>
        <v>-700</v>
      </c>
      <c r="W3" s="27">
        <v>5239</v>
      </c>
      <c r="X3" s="27">
        <f t="shared" si="5"/>
        <v>769.47125472094001</v>
      </c>
      <c r="Y3" s="27">
        <f t="shared" si="6"/>
        <v>69.47125472094001</v>
      </c>
      <c r="Z3" s="27">
        <f t="shared" si="7"/>
        <v>69</v>
      </c>
      <c r="AA3" s="17">
        <f t="shared" si="8"/>
        <v>69</v>
      </c>
      <c r="AB3" s="24">
        <f t="shared" si="9"/>
        <v>769</v>
      </c>
    </row>
    <row r="4" spans="1:28" ht="15" customHeight="1" x14ac:dyDescent="0.25">
      <c r="A4" s="28">
        <v>532</v>
      </c>
      <c r="B4" s="28">
        <v>700</v>
      </c>
      <c r="C4" s="25">
        <v>2.37</v>
      </c>
      <c r="D4" s="25">
        <v>276.02999999999997</v>
      </c>
      <c r="E4" s="25">
        <v>211.87</v>
      </c>
      <c r="F4" s="25">
        <f t="shared" si="0"/>
        <v>66.275000000000006</v>
      </c>
      <c r="G4" s="25">
        <v>0</v>
      </c>
      <c r="H4" s="25">
        <f t="shared" si="1"/>
        <v>62.075000000000003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0</v>
      </c>
      <c r="N4" s="9" t="s">
        <v>42</v>
      </c>
      <c r="O4" s="32">
        <f>MAX(A:A)</f>
        <v>3183</v>
      </c>
      <c r="P4" s="6" t="s">
        <v>43</v>
      </c>
      <c r="Q4" s="7">
        <f>LARGE(B:B,1)</f>
        <v>2778</v>
      </c>
      <c r="T4" s="20">
        <v>0</v>
      </c>
      <c r="U4" s="31">
        <f t="shared" si="3"/>
        <v>-700</v>
      </c>
      <c r="V4" s="27">
        <f t="shared" si="4"/>
        <v>-700</v>
      </c>
      <c r="W4" s="27"/>
      <c r="X4" s="27">
        <f t="shared" si="5"/>
        <v>769.47125472094001</v>
      </c>
      <c r="Y4" s="27">
        <f t="shared" si="6"/>
        <v>69.47125472094001</v>
      </c>
      <c r="Z4" s="27">
        <f t="shared" si="7"/>
        <v>69</v>
      </c>
      <c r="AA4" s="17">
        <f t="shared" si="8"/>
        <v>69</v>
      </c>
      <c r="AB4" s="24">
        <f t="shared" si="9"/>
        <v>769</v>
      </c>
    </row>
    <row r="5" spans="1:28" ht="15" customHeight="1" x14ac:dyDescent="0.25">
      <c r="A5" s="28">
        <v>516</v>
      </c>
      <c r="B5" s="28">
        <v>700</v>
      </c>
      <c r="C5" s="25">
        <v>2.29</v>
      </c>
      <c r="D5" s="25">
        <v>276.01</v>
      </c>
      <c r="E5" s="25">
        <v>211.87</v>
      </c>
      <c r="F5" s="25">
        <f t="shared" si="0"/>
        <v>68.384615384615387</v>
      </c>
      <c r="G5" s="25">
        <v>0</v>
      </c>
      <c r="H5" s="25">
        <f t="shared" si="1"/>
        <v>63.666666666666664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0</v>
      </c>
      <c r="N5" s="9" t="s">
        <v>44</v>
      </c>
      <c r="O5" s="33">
        <v>1.58</v>
      </c>
      <c r="P5" s="6" t="s">
        <v>45</v>
      </c>
      <c r="Q5" s="7">
        <f>LARGE(B:B,2)</f>
        <v>2660</v>
      </c>
      <c r="T5" s="20">
        <v>0</v>
      </c>
      <c r="U5" s="31">
        <f t="shared" si="3"/>
        <v>-700</v>
      </c>
      <c r="V5" s="27">
        <f t="shared" si="4"/>
        <v>-700</v>
      </c>
      <c r="W5" s="27"/>
      <c r="X5" s="27">
        <f t="shared" si="5"/>
        <v>769.47125472094001</v>
      </c>
      <c r="Y5" s="27">
        <f t="shared" si="6"/>
        <v>69.47125472094001</v>
      </c>
      <c r="Z5" s="27">
        <f t="shared" si="7"/>
        <v>69</v>
      </c>
      <c r="AA5" s="17">
        <f t="shared" si="8"/>
        <v>69</v>
      </c>
      <c r="AB5" s="24">
        <f t="shared" si="9"/>
        <v>769</v>
      </c>
    </row>
    <row r="6" spans="1:28" ht="15" customHeight="1" x14ac:dyDescent="0.25">
      <c r="A6" s="28">
        <v>549</v>
      </c>
      <c r="B6" s="28">
        <v>980</v>
      </c>
      <c r="C6" s="25">
        <v>2.44</v>
      </c>
      <c r="D6" s="25">
        <v>275.97000000000003</v>
      </c>
      <c r="E6" s="25">
        <v>212.16</v>
      </c>
      <c r="F6" s="25">
        <f t="shared" si="0"/>
        <v>69.315789473684205</v>
      </c>
      <c r="G6" s="25">
        <v>0</v>
      </c>
      <c r="H6" s="25">
        <f t="shared" si="1"/>
        <v>57.973684210526315</v>
      </c>
      <c r="I6" s="25">
        <v>0</v>
      </c>
      <c r="J6" s="29">
        <f t="shared" si="10"/>
        <v>0</v>
      </c>
      <c r="K6" s="29">
        <f t="shared" si="11"/>
        <v>1</v>
      </c>
      <c r="L6" s="29"/>
      <c r="M6" s="29">
        <f t="shared" ca="1" si="2"/>
        <v>1</v>
      </c>
      <c r="N6" s="9" t="s">
        <v>46</v>
      </c>
      <c r="O6" s="33">
        <v>3.08</v>
      </c>
      <c r="P6" s="6" t="s">
        <v>47</v>
      </c>
      <c r="Q6" s="7">
        <f>LARGE(B:B,3)</f>
        <v>2542</v>
      </c>
      <c r="T6" s="20">
        <v>0</v>
      </c>
      <c r="U6" s="31">
        <f t="shared" si="3"/>
        <v>-980</v>
      </c>
      <c r="V6" s="27">
        <f t="shared" si="4"/>
        <v>-980</v>
      </c>
      <c r="W6" s="27"/>
      <c r="X6" s="27">
        <f t="shared" si="5"/>
        <v>1077.2597566093159</v>
      </c>
      <c r="Y6" s="27">
        <f t="shared" si="6"/>
        <v>97.2597566093159</v>
      </c>
      <c r="Z6" s="27">
        <f t="shared" si="7"/>
        <v>97</v>
      </c>
      <c r="AA6" s="17">
        <f t="shared" si="8"/>
        <v>97</v>
      </c>
      <c r="AB6" s="24">
        <f t="shared" si="9"/>
        <v>1077</v>
      </c>
    </row>
    <row r="7" spans="1:28" ht="15" customHeight="1" x14ac:dyDescent="0.25">
      <c r="A7" s="28">
        <v>582</v>
      </c>
      <c r="B7" s="28">
        <v>980</v>
      </c>
      <c r="C7" s="25">
        <v>2.59</v>
      </c>
      <c r="D7" s="25">
        <v>275.93</v>
      </c>
      <c r="E7" s="25">
        <v>212.16</v>
      </c>
      <c r="F7" s="25">
        <f t="shared" si="0"/>
        <v>70.297297297297291</v>
      </c>
      <c r="G7" s="25">
        <v>0</v>
      </c>
      <c r="H7" s="25">
        <f t="shared" si="1"/>
        <v>59.54054054054054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1</v>
      </c>
      <c r="N7" s="9" t="s">
        <v>48</v>
      </c>
      <c r="O7" s="33">
        <v>3.58</v>
      </c>
      <c r="P7" s="7"/>
      <c r="Q7" s="7"/>
      <c r="T7" s="20">
        <v>0</v>
      </c>
      <c r="U7" s="31">
        <f t="shared" si="3"/>
        <v>-980</v>
      </c>
      <c r="V7" s="27">
        <f t="shared" si="4"/>
        <v>-980</v>
      </c>
      <c r="W7" s="27"/>
      <c r="X7" s="27">
        <f t="shared" si="5"/>
        <v>1077.2597566093159</v>
      </c>
      <c r="Y7" s="27">
        <f t="shared" si="6"/>
        <v>97.2597566093159</v>
      </c>
      <c r="Z7" s="27">
        <f t="shared" si="7"/>
        <v>97</v>
      </c>
      <c r="AA7" s="17">
        <f t="shared" si="8"/>
        <v>97</v>
      </c>
      <c r="AB7" s="24">
        <f t="shared" si="9"/>
        <v>1077</v>
      </c>
    </row>
    <row r="8" spans="1:28" ht="15" customHeight="1" x14ac:dyDescent="0.25">
      <c r="A8" s="28">
        <v>614</v>
      </c>
      <c r="B8" s="28">
        <v>980</v>
      </c>
      <c r="C8" s="25">
        <v>2.73</v>
      </c>
      <c r="D8" s="25">
        <v>275.89</v>
      </c>
      <c r="E8" s="25">
        <v>212.16</v>
      </c>
      <c r="F8" s="25">
        <f t="shared" si="0"/>
        <v>71.361111111111114</v>
      </c>
      <c r="G8" s="25">
        <v>0</v>
      </c>
      <c r="H8" s="25">
        <f t="shared" si="1"/>
        <v>61.194444444444443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0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-980</v>
      </c>
      <c r="V8" s="27">
        <f t="shared" si="4"/>
        <v>-980</v>
      </c>
      <c r="W8" s="27"/>
      <c r="X8" s="27">
        <f t="shared" si="5"/>
        <v>1077.2597566093159</v>
      </c>
      <c r="Y8" s="27">
        <f t="shared" si="6"/>
        <v>97.2597566093159</v>
      </c>
      <c r="Z8" s="27">
        <f t="shared" si="7"/>
        <v>97</v>
      </c>
      <c r="AA8" s="17">
        <f t="shared" si="8"/>
        <v>97</v>
      </c>
      <c r="AB8" s="24">
        <f t="shared" si="9"/>
        <v>1077</v>
      </c>
    </row>
    <row r="9" spans="1:28" ht="15" customHeight="1" x14ac:dyDescent="0.25">
      <c r="A9" s="28">
        <v>723</v>
      </c>
      <c r="B9" s="28">
        <v>980</v>
      </c>
      <c r="C9" s="25">
        <v>3.21</v>
      </c>
      <c r="D9" s="25">
        <v>275.87</v>
      </c>
      <c r="E9" s="25">
        <v>212.16</v>
      </c>
      <c r="F9" s="25">
        <f t="shared" si="0"/>
        <v>70.285714285714292</v>
      </c>
      <c r="G9" s="25">
        <v>0</v>
      </c>
      <c r="H9" s="25">
        <f t="shared" si="1"/>
        <v>62.942857142857143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-980</v>
      </c>
      <c r="V9" s="27">
        <f t="shared" si="4"/>
        <v>-980</v>
      </c>
      <c r="W9" s="27"/>
      <c r="X9" s="27">
        <f t="shared" si="5"/>
        <v>1077.2597566093159</v>
      </c>
      <c r="Y9" s="27">
        <f t="shared" si="6"/>
        <v>97.2597566093159</v>
      </c>
      <c r="Z9" s="27">
        <f t="shared" si="7"/>
        <v>97</v>
      </c>
      <c r="AA9" s="17">
        <f t="shared" si="8"/>
        <v>97</v>
      </c>
      <c r="AB9" s="24">
        <f t="shared" si="9"/>
        <v>1077</v>
      </c>
    </row>
    <row r="10" spans="1:28" ht="15" customHeight="1" x14ac:dyDescent="0.25">
      <c r="A10" s="28">
        <v>832</v>
      </c>
      <c r="B10" s="28">
        <v>1270</v>
      </c>
      <c r="C10" s="25">
        <v>0</v>
      </c>
      <c r="D10" s="25">
        <v>275.82</v>
      </c>
      <c r="E10" s="25">
        <v>212.34</v>
      </c>
      <c r="F10" s="25">
        <f t="shared" si="0"/>
        <v>69.147058823529406</v>
      </c>
      <c r="G10" s="25">
        <v>0</v>
      </c>
      <c r="H10" s="25">
        <f t="shared" si="1"/>
        <v>56.264705882352942</v>
      </c>
      <c r="I10" s="25">
        <v>0</v>
      </c>
      <c r="J10" s="29">
        <f t="shared" si="10"/>
        <v>0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-1270</v>
      </c>
      <c r="V10" s="27">
        <f t="shared" si="4"/>
        <v>-1270</v>
      </c>
      <c r="W10" s="27"/>
      <c r="X10" s="27">
        <f t="shared" si="5"/>
        <v>1396.0407049937053</v>
      </c>
      <c r="Y10" s="27">
        <f t="shared" si="6"/>
        <v>126.04070499370528</v>
      </c>
      <c r="Z10" s="27">
        <f t="shared" si="7"/>
        <v>126</v>
      </c>
      <c r="AA10" s="17">
        <f t="shared" si="8"/>
        <v>126</v>
      </c>
      <c r="AB10" s="24">
        <f t="shared" si="9"/>
        <v>1396</v>
      </c>
    </row>
    <row r="11" spans="1:28" ht="15" customHeight="1" x14ac:dyDescent="0.25">
      <c r="A11" s="28">
        <v>944</v>
      </c>
      <c r="B11" s="28">
        <v>1270</v>
      </c>
      <c r="C11" s="25">
        <v>4.1900000000000004</v>
      </c>
      <c r="D11" s="25">
        <v>275.79000000000002</v>
      </c>
      <c r="E11" s="25">
        <v>212.34</v>
      </c>
      <c r="F11" s="25">
        <f t="shared" si="0"/>
        <v>67.848484848484844</v>
      </c>
      <c r="G11" s="25">
        <v>0</v>
      </c>
      <c r="H11" s="25">
        <f t="shared" si="1"/>
        <v>57.969696969696969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280</v>
      </c>
      <c r="P11" s="14" t="s">
        <v>53</v>
      </c>
      <c r="Q11" s="7">
        <f>MIN(D:D)</f>
        <v>275.29000000000002</v>
      </c>
      <c r="T11" s="20">
        <v>0</v>
      </c>
      <c r="U11" s="31">
        <f t="shared" si="3"/>
        <v>-1270</v>
      </c>
      <c r="V11" s="27">
        <f t="shared" si="4"/>
        <v>-1270</v>
      </c>
      <c r="W11" s="27"/>
      <c r="X11" s="27">
        <f t="shared" si="5"/>
        <v>1396.0407049937053</v>
      </c>
      <c r="Y11" s="27">
        <f t="shared" si="6"/>
        <v>126.04070499370528</v>
      </c>
      <c r="Z11" s="27">
        <f t="shared" si="7"/>
        <v>126</v>
      </c>
      <c r="AA11" s="17">
        <f t="shared" si="8"/>
        <v>126</v>
      </c>
      <c r="AB11" s="24">
        <f t="shared" si="9"/>
        <v>1396</v>
      </c>
    </row>
    <row r="12" spans="1:28" ht="15" customHeight="1" x14ac:dyDescent="0.25">
      <c r="A12" s="28">
        <v>1182</v>
      </c>
      <c r="B12" s="28">
        <v>1270</v>
      </c>
      <c r="C12" s="25">
        <v>5.25</v>
      </c>
      <c r="D12" s="25">
        <v>275.77999999999997</v>
      </c>
      <c r="E12" s="25">
        <v>212.34</v>
      </c>
      <c r="F12" s="25">
        <f t="shared" si="0"/>
        <v>62.53125</v>
      </c>
      <c r="G12" s="25">
        <v>0</v>
      </c>
      <c r="H12" s="25">
        <f t="shared" si="1"/>
        <v>59.78125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1</v>
      </c>
      <c r="N12" s="9" t="s">
        <v>54</v>
      </c>
      <c r="O12" s="34">
        <v>275</v>
      </c>
      <c r="P12" s="15" t="s">
        <v>55</v>
      </c>
      <c r="Q12" s="35">
        <f>D2</f>
        <v>276.07</v>
      </c>
      <c r="T12" s="20">
        <v>0</v>
      </c>
      <c r="U12" s="31">
        <f t="shared" si="3"/>
        <v>-1270</v>
      </c>
      <c r="V12" s="27">
        <f t="shared" si="4"/>
        <v>-1270</v>
      </c>
      <c r="W12" s="27"/>
      <c r="X12" s="27">
        <f t="shared" si="5"/>
        <v>1396.0407049937053</v>
      </c>
      <c r="Y12" s="27">
        <f t="shared" si="6"/>
        <v>126.04070499370528</v>
      </c>
      <c r="Z12" s="27">
        <f t="shared" si="7"/>
        <v>126</v>
      </c>
      <c r="AA12" s="17">
        <f t="shared" si="8"/>
        <v>126</v>
      </c>
      <c r="AB12" s="24">
        <f t="shared" si="9"/>
        <v>1396</v>
      </c>
    </row>
    <row r="13" spans="1:28" ht="15" customHeight="1" x14ac:dyDescent="0.25">
      <c r="A13" s="28">
        <v>1420</v>
      </c>
      <c r="B13" s="28">
        <v>1270</v>
      </c>
      <c r="C13" s="25">
        <v>0</v>
      </c>
      <c r="D13" s="25">
        <v>275.79000000000002</v>
      </c>
      <c r="E13" s="25">
        <v>212.34</v>
      </c>
      <c r="F13" s="25">
        <f t="shared" si="0"/>
        <v>56.87096774193548</v>
      </c>
      <c r="G13" s="25">
        <v>0</v>
      </c>
      <c r="H13" s="25">
        <f t="shared" si="1"/>
        <v>61.70967741935484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1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-1270</v>
      </c>
      <c r="V13" s="27">
        <f t="shared" si="4"/>
        <v>-1270</v>
      </c>
      <c r="W13" s="27"/>
      <c r="X13" s="27">
        <f t="shared" si="5"/>
        <v>1396.0407049937053</v>
      </c>
      <c r="Y13" s="27">
        <f t="shared" si="6"/>
        <v>126.04070499370528</v>
      </c>
      <c r="Z13" s="27">
        <f t="shared" si="7"/>
        <v>126</v>
      </c>
      <c r="AA13" s="17">
        <f t="shared" si="8"/>
        <v>126</v>
      </c>
      <c r="AB13" s="24">
        <f t="shared" si="9"/>
        <v>1396</v>
      </c>
    </row>
    <row r="14" spans="1:28" ht="15" customHeight="1" x14ac:dyDescent="0.25">
      <c r="A14" s="28">
        <v>1659</v>
      </c>
      <c r="B14" s="28">
        <v>1560</v>
      </c>
      <c r="C14" s="25">
        <v>7.37</v>
      </c>
      <c r="D14" s="25">
        <v>275.8</v>
      </c>
      <c r="E14" s="25">
        <v>212.43</v>
      </c>
      <c r="F14" s="25">
        <f t="shared" si="0"/>
        <v>50.8</v>
      </c>
      <c r="G14" s="25">
        <v>0</v>
      </c>
      <c r="H14" s="25">
        <f t="shared" si="1"/>
        <v>54.1</v>
      </c>
      <c r="I14" s="25">
        <v>0</v>
      </c>
      <c r="J14" s="29">
        <f t="shared" si="10"/>
        <v>0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2778</v>
      </c>
      <c r="T14" s="20">
        <v>0</v>
      </c>
      <c r="U14" s="31">
        <f t="shared" si="3"/>
        <v>-1560</v>
      </c>
      <c r="V14" s="27">
        <f t="shared" si="4"/>
        <v>-1560</v>
      </c>
      <c r="W14" s="27"/>
      <c r="X14" s="27">
        <f t="shared" si="5"/>
        <v>1714.8216533780949</v>
      </c>
      <c r="Y14" s="27">
        <f t="shared" si="6"/>
        <v>154.82165337809488</v>
      </c>
      <c r="Z14" s="27">
        <f t="shared" si="7"/>
        <v>155</v>
      </c>
      <c r="AA14" s="17">
        <f t="shared" si="8"/>
        <v>155</v>
      </c>
      <c r="AB14" s="24">
        <f t="shared" si="9"/>
        <v>1715</v>
      </c>
    </row>
    <row r="15" spans="1:28" ht="15" customHeight="1" x14ac:dyDescent="0.25">
      <c r="A15" s="28">
        <v>1900</v>
      </c>
      <c r="B15" s="28">
        <v>1560</v>
      </c>
      <c r="C15" s="25">
        <v>8.4499999999999993</v>
      </c>
      <c r="D15" s="25">
        <v>275.83999999999997</v>
      </c>
      <c r="E15" s="25">
        <v>212.43</v>
      </c>
      <c r="F15" s="25">
        <f t="shared" si="0"/>
        <v>44.241379310344826</v>
      </c>
      <c r="G15" s="25">
        <v>0</v>
      </c>
      <c r="H15" s="25">
        <f t="shared" si="1"/>
        <v>55.96551724137931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0</v>
      </c>
      <c r="N15" s="9" t="s">
        <v>60</v>
      </c>
      <c r="O15" s="9">
        <f>COUNT(C:C)</f>
        <v>94</v>
      </c>
      <c r="P15" s="14" t="s">
        <v>61</v>
      </c>
      <c r="Q15" s="7">
        <f>MAX(D:D)</f>
        <v>276.08</v>
      </c>
      <c r="R15" s="20">
        <f ca="1">TREND(OFFSET('Z-V'!B1,MATCH(Q15,'Z-V'!A:A,1)-1,,2,1),OFFSET('Z-V'!A1,MATCH(Q15,'Z-V'!A:A,1)-1,,2,1),Q15)</f>
        <v>73779.999999999767</v>
      </c>
      <c r="T15" s="20">
        <v>0</v>
      </c>
      <c r="U15" s="31">
        <f t="shared" si="3"/>
        <v>-1560</v>
      </c>
      <c r="V15" s="27">
        <f t="shared" si="4"/>
        <v>-1560</v>
      </c>
      <c r="W15" s="27"/>
      <c r="X15" s="27">
        <f t="shared" si="5"/>
        <v>1714.8216533780949</v>
      </c>
      <c r="Y15" s="27">
        <f t="shared" si="6"/>
        <v>154.82165337809488</v>
      </c>
      <c r="Z15" s="27">
        <f t="shared" si="7"/>
        <v>155</v>
      </c>
      <c r="AA15" s="17">
        <f t="shared" si="8"/>
        <v>155</v>
      </c>
      <c r="AB15" s="24">
        <f t="shared" si="9"/>
        <v>1715</v>
      </c>
    </row>
    <row r="16" spans="1:28" ht="15" customHeight="1" x14ac:dyDescent="0.25">
      <c r="A16" s="28">
        <v>2142</v>
      </c>
      <c r="B16" s="28">
        <v>1560</v>
      </c>
      <c r="C16" s="25">
        <v>9.52</v>
      </c>
      <c r="D16" s="25">
        <v>275.89999999999998</v>
      </c>
      <c r="E16" s="25">
        <v>212.43</v>
      </c>
      <c r="F16" s="25">
        <f t="shared" si="0"/>
        <v>37.178571428571431</v>
      </c>
      <c r="G16" s="25">
        <v>0</v>
      </c>
      <c r="H16" s="25">
        <f t="shared" si="1"/>
        <v>57.964285714285715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1</v>
      </c>
      <c r="N16" s="9" t="s">
        <v>62</v>
      </c>
      <c r="O16" s="36">
        <f>MAX(C:C)</f>
        <v>14.15</v>
      </c>
      <c r="P16" s="14" t="s">
        <v>63</v>
      </c>
      <c r="Q16" s="35">
        <f>D2</f>
        <v>276.07</v>
      </c>
      <c r="R16" s="20">
        <f ca="1">TREND(OFFSET('Z-V'!B1,MATCH(Q16,'Z-V'!A:A,1)-1,,2,1),OFFSET('Z-V'!A1,MATCH(Q16,'Z-V'!A:A,1)-1,,2,1),Q16)</f>
        <v>73744.999999999884</v>
      </c>
      <c r="T16" s="20">
        <v>0</v>
      </c>
      <c r="U16" s="31">
        <f t="shared" si="3"/>
        <v>-1560</v>
      </c>
      <c r="V16" s="27">
        <f t="shared" si="4"/>
        <v>-1560</v>
      </c>
      <c r="W16" s="27"/>
      <c r="X16" s="27">
        <f t="shared" si="5"/>
        <v>1714.8216533780949</v>
      </c>
      <c r="Y16" s="27">
        <f t="shared" si="6"/>
        <v>154.82165337809488</v>
      </c>
      <c r="Z16" s="27">
        <f t="shared" si="7"/>
        <v>155</v>
      </c>
      <c r="AA16" s="17">
        <f t="shared" si="8"/>
        <v>155</v>
      </c>
      <c r="AB16" s="24">
        <f t="shared" si="9"/>
        <v>1715</v>
      </c>
    </row>
    <row r="17" spans="1:28" ht="15" customHeight="1" x14ac:dyDescent="0.25">
      <c r="A17" s="28">
        <v>2382</v>
      </c>
      <c r="B17" s="28">
        <v>1560</v>
      </c>
      <c r="C17" s="25">
        <v>10.59</v>
      </c>
      <c r="D17" s="25">
        <v>275.98</v>
      </c>
      <c r="E17" s="25">
        <v>212.43</v>
      </c>
      <c r="F17" s="25">
        <f t="shared" si="0"/>
        <v>29.666666666666668</v>
      </c>
      <c r="G17" s="25">
        <v>0</v>
      </c>
      <c r="H17" s="25">
        <f t="shared" si="1"/>
        <v>60.111111111111114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276.08</v>
      </c>
      <c r="T17" s="20">
        <v>0</v>
      </c>
      <c r="U17" s="31">
        <f t="shared" si="3"/>
        <v>-1560</v>
      </c>
      <c r="V17" s="27">
        <f t="shared" si="4"/>
        <v>-1560</v>
      </c>
      <c r="W17" s="27"/>
      <c r="X17" s="27">
        <f t="shared" si="5"/>
        <v>1714.8216533780949</v>
      </c>
      <c r="Y17" s="27">
        <f t="shared" si="6"/>
        <v>154.82165337809488</v>
      </c>
      <c r="Z17" s="27">
        <f t="shared" si="7"/>
        <v>155</v>
      </c>
      <c r="AA17" s="17">
        <f t="shared" si="8"/>
        <v>155</v>
      </c>
      <c r="AB17" s="24">
        <f t="shared" si="9"/>
        <v>1715</v>
      </c>
    </row>
    <row r="18" spans="1:28" ht="15" customHeight="1" x14ac:dyDescent="0.2">
      <c r="A18" s="28">
        <v>2397</v>
      </c>
      <c r="B18" s="28">
        <v>1840</v>
      </c>
      <c r="C18" s="25">
        <v>10.65</v>
      </c>
      <c r="D18" s="25">
        <v>276.04000000000002</v>
      </c>
      <c r="E18" s="25">
        <v>212.51</v>
      </c>
      <c r="F18" s="25">
        <f t="shared" si="0"/>
        <v>30.23076923076923</v>
      </c>
      <c r="G18" s="25">
        <v>0</v>
      </c>
      <c r="H18" s="25">
        <f t="shared" si="1"/>
        <v>51.653846153846153</v>
      </c>
      <c r="I18" s="25">
        <v>0</v>
      </c>
      <c r="J18" s="29">
        <f t="shared" si="10"/>
        <v>0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2778</v>
      </c>
      <c r="T18" s="20">
        <v>0</v>
      </c>
      <c r="U18" s="31">
        <f t="shared" si="3"/>
        <v>-1840</v>
      </c>
      <c r="V18" s="27">
        <f t="shared" si="4"/>
        <v>-1840</v>
      </c>
      <c r="W18" s="27"/>
      <c r="X18" s="27">
        <f t="shared" si="5"/>
        <v>2022.6101552664707</v>
      </c>
      <c r="Y18" s="27">
        <f t="shared" si="6"/>
        <v>182.61015526647066</v>
      </c>
      <c r="Z18" s="27">
        <f t="shared" si="7"/>
        <v>183</v>
      </c>
      <c r="AA18" s="17">
        <f t="shared" si="8"/>
        <v>183</v>
      </c>
      <c r="AB18" s="24">
        <f t="shared" si="9"/>
        <v>2023</v>
      </c>
    </row>
    <row r="19" spans="1:28" ht="15" customHeight="1" x14ac:dyDescent="0.25">
      <c r="A19" s="28">
        <v>2412</v>
      </c>
      <c r="B19" s="28">
        <v>2021</v>
      </c>
      <c r="C19" s="25">
        <v>10.72</v>
      </c>
      <c r="D19" s="25">
        <v>276.08</v>
      </c>
      <c r="E19" s="25">
        <v>212.54</v>
      </c>
      <c r="F19" s="25">
        <f t="shared" si="0"/>
        <v>30.84</v>
      </c>
      <c r="G19" s="25">
        <v>0</v>
      </c>
      <c r="H19" s="25">
        <f t="shared" si="1"/>
        <v>46.48</v>
      </c>
      <c r="I19" s="25">
        <v>0</v>
      </c>
      <c r="J19" s="29">
        <f t="shared" si="10"/>
        <v>0</v>
      </c>
      <c r="K19" s="29">
        <f t="shared" si="11"/>
        <v>1</v>
      </c>
      <c r="L19" s="29">
        <f t="shared" si="12"/>
        <v>1</v>
      </c>
      <c r="M19" s="29">
        <f t="shared" ca="1" si="2"/>
        <v>1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0.66021316404944874</v>
      </c>
      <c r="R19" s="37">
        <f>MAX(AB:AB)</f>
        <v>3054</v>
      </c>
      <c r="S19" s="37">
        <f>'Z-V'!P8-R19</f>
        <v>5925</v>
      </c>
      <c r="T19" s="20">
        <v>0</v>
      </c>
      <c r="U19" s="31">
        <f t="shared" si="3"/>
        <v>-2021</v>
      </c>
      <c r="V19" s="27">
        <f t="shared" si="4"/>
        <v>-2021</v>
      </c>
      <c r="W19" s="27"/>
      <c r="X19" s="27">
        <f t="shared" si="5"/>
        <v>2221.5734368443141</v>
      </c>
      <c r="Y19" s="27">
        <f t="shared" si="6"/>
        <v>200.57343684431407</v>
      </c>
      <c r="Z19" s="27">
        <f t="shared" si="7"/>
        <v>201</v>
      </c>
      <c r="AA19" s="17">
        <f t="shared" si="8"/>
        <v>201</v>
      </c>
      <c r="AB19" s="24">
        <f t="shared" si="9"/>
        <v>2222</v>
      </c>
    </row>
    <row r="20" spans="1:28" ht="15" customHeight="1" x14ac:dyDescent="0.25">
      <c r="A20" s="28">
        <v>2426</v>
      </c>
      <c r="B20" s="40">
        <v>2426</v>
      </c>
      <c r="C20" s="25">
        <v>10.78</v>
      </c>
      <c r="D20" s="25">
        <v>276.08</v>
      </c>
      <c r="E20" s="25">
        <v>212.61</v>
      </c>
      <c r="F20" s="25">
        <f t="shared" si="0"/>
        <v>31.541666666666668</v>
      </c>
      <c r="G20" s="25">
        <v>0</v>
      </c>
      <c r="H20" s="25">
        <f t="shared" si="1"/>
        <v>31.541666666666668</v>
      </c>
      <c r="I20" s="25">
        <v>0</v>
      </c>
      <c r="J20" s="29">
        <f t="shared" si="10"/>
        <v>0</v>
      </c>
      <c r="K20" s="29">
        <f t="shared" si="11"/>
        <v>1</v>
      </c>
      <c r="L20" s="29">
        <f t="shared" si="12"/>
        <v>1</v>
      </c>
      <c r="M20" s="29">
        <f t="shared" ca="1" si="2"/>
        <v>1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0.99934620418848386</v>
      </c>
      <c r="R20" s="20">
        <f ca="1">R15-R16</f>
        <v>34.999999999883585</v>
      </c>
      <c r="S20" s="20">
        <f ca="1">'Z-V'!P9-R20</f>
        <v>53445.000000000116</v>
      </c>
      <c r="T20" s="20">
        <v>0</v>
      </c>
      <c r="U20" s="31">
        <f t="shared" si="3"/>
        <v>-2426</v>
      </c>
      <c r="V20" s="27">
        <f t="shared" si="4"/>
        <v>-2426</v>
      </c>
      <c r="W20" s="27"/>
      <c r="X20" s="27">
        <f t="shared" si="5"/>
        <v>2666.7675199328573</v>
      </c>
      <c r="Y20" s="27">
        <f t="shared" si="6"/>
        <v>240.76751993285734</v>
      </c>
      <c r="Z20" s="27">
        <f t="shared" si="7"/>
        <v>241</v>
      </c>
      <c r="AA20" s="17">
        <f t="shared" si="8"/>
        <v>241</v>
      </c>
      <c r="AB20" s="24">
        <f t="shared" si="9"/>
        <v>2667</v>
      </c>
    </row>
    <row r="21" spans="1:28" ht="15" customHeight="1" x14ac:dyDescent="0.25">
      <c r="A21" s="28">
        <v>2542</v>
      </c>
      <c r="B21" s="28">
        <v>2542</v>
      </c>
      <c r="C21" s="25">
        <v>11.3</v>
      </c>
      <c r="D21" s="25">
        <v>276.08</v>
      </c>
      <c r="E21" s="25">
        <v>212.62</v>
      </c>
      <c r="F21" s="25">
        <f t="shared" si="0"/>
        <v>27.869565217391305</v>
      </c>
      <c r="G21" s="25">
        <v>0</v>
      </c>
      <c r="H21" s="25">
        <f t="shared" si="1"/>
        <v>27.869565217391305</v>
      </c>
      <c r="I21" s="25">
        <v>0</v>
      </c>
      <c r="J21" s="29">
        <f t="shared" si="10"/>
        <v>0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1</v>
      </c>
      <c r="P21" s="14" t="s">
        <v>2</v>
      </c>
      <c r="Q21" s="7">
        <f>('Z-V'!R16-'Z-V'!R17)*(S21-'Z-V'!R14)/('Z-V'!R10-'Z-V'!R14)+'Z-V'!R17</f>
        <v>0.99954362722704471</v>
      </c>
      <c r="R21" s="20">
        <f>ABS(Q12-Q17)</f>
        <v>9.9999999999909051E-3</v>
      </c>
      <c r="S21" s="20">
        <f>'Z-V'!P10-R21</f>
        <v>21.88000000000001</v>
      </c>
      <c r="T21" s="20">
        <v>0</v>
      </c>
      <c r="U21" s="31">
        <f t="shared" si="3"/>
        <v>-2542</v>
      </c>
      <c r="V21" s="27">
        <f t="shared" si="4"/>
        <v>-2542</v>
      </c>
      <c r="W21" s="27"/>
      <c r="X21" s="27">
        <f t="shared" si="5"/>
        <v>2794.2798992866137</v>
      </c>
      <c r="Y21" s="27">
        <f t="shared" si="6"/>
        <v>252.27989928661373</v>
      </c>
      <c r="Z21" s="27">
        <f t="shared" si="7"/>
        <v>252</v>
      </c>
      <c r="AA21" s="17">
        <f t="shared" si="8"/>
        <v>252</v>
      </c>
      <c r="AB21" s="24">
        <f t="shared" si="9"/>
        <v>2794</v>
      </c>
    </row>
    <row r="22" spans="1:28" ht="15" customHeight="1" x14ac:dyDescent="0.25">
      <c r="A22" s="28">
        <v>2660</v>
      </c>
      <c r="B22" s="28">
        <v>2660</v>
      </c>
      <c r="C22" s="25">
        <v>11.82</v>
      </c>
      <c r="D22" s="25">
        <v>276.08</v>
      </c>
      <c r="E22" s="25">
        <v>212.64</v>
      </c>
      <c r="F22" s="25">
        <f t="shared" si="0"/>
        <v>23.772727272727273</v>
      </c>
      <c r="G22" s="25">
        <v>0</v>
      </c>
      <c r="H22" s="25">
        <f t="shared" si="1"/>
        <v>23.772727272727273</v>
      </c>
      <c r="I22" s="25">
        <v>0</v>
      </c>
      <c r="J22" s="29">
        <f t="shared" si="10"/>
        <v>0</v>
      </c>
      <c r="K22" s="29">
        <f t="shared" si="11"/>
        <v>1</v>
      </c>
      <c r="L22" s="29">
        <f t="shared" si="12"/>
        <v>1</v>
      </c>
      <c r="M22" s="29">
        <f t="shared" ca="1" si="2"/>
        <v>0</v>
      </c>
      <c r="N22" s="13"/>
      <c r="O22" s="13"/>
      <c r="P22" s="16" t="s">
        <v>71</v>
      </c>
      <c r="Q22" s="13">
        <f ca="1">ROUND(('Z-V'!R21*Q19+'Z-V'!R22*Q20+'Z-V'!R23*Q21)/'Z-V'!R19,4)</f>
        <v>0.88429999999999997</v>
      </c>
      <c r="T22" s="20">
        <v>0</v>
      </c>
      <c r="U22" s="31">
        <f t="shared" si="3"/>
        <v>-2660</v>
      </c>
      <c r="V22" s="27">
        <f t="shared" si="4"/>
        <v>-2660</v>
      </c>
      <c r="W22" s="27"/>
      <c r="X22" s="27">
        <f t="shared" si="5"/>
        <v>2923.9907679395719</v>
      </c>
      <c r="Y22" s="27">
        <f t="shared" si="6"/>
        <v>263.99076793957192</v>
      </c>
      <c r="Z22" s="27">
        <f t="shared" si="7"/>
        <v>264</v>
      </c>
      <c r="AA22" s="17">
        <f t="shared" si="8"/>
        <v>264</v>
      </c>
      <c r="AB22" s="24">
        <f t="shared" si="9"/>
        <v>2924</v>
      </c>
    </row>
    <row r="23" spans="1:28" ht="15" customHeight="1" x14ac:dyDescent="0.25">
      <c r="A23" s="40">
        <v>2778</v>
      </c>
      <c r="B23" s="28">
        <v>2778</v>
      </c>
      <c r="C23" s="25">
        <v>12.35</v>
      </c>
      <c r="D23" s="25">
        <v>276.08</v>
      </c>
      <c r="E23" s="25">
        <v>212.66</v>
      </c>
      <c r="F23" s="25">
        <f t="shared" si="0"/>
        <v>19.285714285714285</v>
      </c>
      <c r="G23" s="25">
        <v>0</v>
      </c>
      <c r="H23" s="25">
        <f t="shared" si="1"/>
        <v>19.285714285714285</v>
      </c>
      <c r="I23" s="25">
        <v>0</v>
      </c>
      <c r="J23" s="29">
        <f t="shared" si="10"/>
        <v>0</v>
      </c>
      <c r="K23" s="29">
        <f t="shared" si="11"/>
        <v>1</v>
      </c>
      <c r="L23" s="29">
        <f t="shared" si="12"/>
        <v>1</v>
      </c>
      <c r="M23" s="29">
        <f t="shared" ca="1" si="2"/>
        <v>0</v>
      </c>
      <c r="N23" s="9"/>
      <c r="O23" s="9"/>
      <c r="P23" s="7"/>
      <c r="Q23" s="7"/>
      <c r="T23" s="20">
        <v>0</v>
      </c>
      <c r="U23" s="31">
        <f t="shared" si="3"/>
        <v>-2778</v>
      </c>
      <c r="V23" s="27">
        <f t="shared" si="4"/>
        <v>-2778</v>
      </c>
      <c r="W23" s="27"/>
      <c r="X23" s="27">
        <f t="shared" si="5"/>
        <v>3053.7016365925306</v>
      </c>
      <c r="Y23" s="27">
        <f t="shared" si="6"/>
        <v>275.70163659253058</v>
      </c>
      <c r="Z23" s="27">
        <f t="shared" si="7"/>
        <v>276</v>
      </c>
      <c r="AA23" s="17">
        <f t="shared" si="8"/>
        <v>276</v>
      </c>
      <c r="AB23" s="24">
        <f t="shared" si="9"/>
        <v>3054</v>
      </c>
    </row>
    <row r="24" spans="1:28" ht="15" customHeight="1" x14ac:dyDescent="0.25">
      <c r="A24" s="28">
        <v>2422</v>
      </c>
      <c r="B24" s="28">
        <v>2422</v>
      </c>
      <c r="C24" s="25">
        <v>10.77</v>
      </c>
      <c r="D24" s="25">
        <v>276.08</v>
      </c>
      <c r="E24" s="25">
        <v>212.6</v>
      </c>
      <c r="F24" s="25">
        <f t="shared" si="0"/>
        <v>38.049999999999997</v>
      </c>
      <c r="G24" s="25">
        <v>0</v>
      </c>
      <c r="H24" s="25">
        <f t="shared" si="1"/>
        <v>38.049999999999997</v>
      </c>
      <c r="I24" s="25">
        <v>0</v>
      </c>
      <c r="J24" s="29">
        <f t="shared" si="10"/>
        <v>0</v>
      </c>
      <c r="K24" s="29">
        <f t="shared" si="11"/>
        <v>-1</v>
      </c>
      <c r="L24" s="29">
        <f t="shared" si="12"/>
        <v>0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-2422</v>
      </c>
      <c r="V24" s="27">
        <f t="shared" si="4"/>
        <v>-2422</v>
      </c>
      <c r="W24" s="27"/>
      <c r="X24" s="27">
        <f t="shared" si="5"/>
        <v>2662.3705413344524</v>
      </c>
      <c r="Y24" s="27">
        <f t="shared" si="6"/>
        <v>240.37054133445235</v>
      </c>
      <c r="Z24" s="27">
        <f t="shared" si="7"/>
        <v>240</v>
      </c>
      <c r="AA24" s="17">
        <f t="shared" si="8"/>
        <v>240</v>
      </c>
      <c r="AB24" s="24">
        <f t="shared" si="9"/>
        <v>2662</v>
      </c>
    </row>
    <row r="25" spans="1:28" ht="15" customHeight="1" x14ac:dyDescent="0.25">
      <c r="A25" s="28">
        <v>2067</v>
      </c>
      <c r="B25" s="28">
        <v>2130</v>
      </c>
      <c r="C25" s="25">
        <v>0</v>
      </c>
      <c r="D25" s="25">
        <v>276.07</v>
      </c>
      <c r="E25" s="25">
        <v>212.56</v>
      </c>
      <c r="F25" s="25">
        <f t="shared" si="0"/>
        <v>58.736842105263158</v>
      </c>
      <c r="G25" s="25">
        <v>0</v>
      </c>
      <c r="H25" s="25">
        <f t="shared" si="1"/>
        <v>55.421052631578945</v>
      </c>
      <c r="I25" s="25">
        <v>0</v>
      </c>
      <c r="J25" s="29">
        <f t="shared" si="10"/>
        <v>0</v>
      </c>
      <c r="K25" s="29">
        <f t="shared" si="11"/>
        <v>-1</v>
      </c>
      <c r="L25" s="29">
        <f t="shared" si="12"/>
        <v>0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-2130</v>
      </c>
      <c r="V25" s="27">
        <f t="shared" si="4"/>
        <v>-2130</v>
      </c>
      <c r="W25" s="27"/>
      <c r="X25" s="27">
        <f t="shared" si="5"/>
        <v>2341.3911036508603</v>
      </c>
      <c r="Y25" s="27">
        <f t="shared" si="6"/>
        <v>211.39110365086026</v>
      </c>
      <c r="Z25" s="27">
        <f t="shared" si="7"/>
        <v>211</v>
      </c>
      <c r="AA25" s="17">
        <f t="shared" si="8"/>
        <v>211</v>
      </c>
      <c r="AB25" s="24">
        <f t="shared" si="9"/>
        <v>2341</v>
      </c>
    </row>
    <row r="26" spans="1:28" ht="15" customHeight="1" x14ac:dyDescent="0.25">
      <c r="A26" s="28">
        <v>1712</v>
      </c>
      <c r="B26" s="28">
        <v>2200</v>
      </c>
      <c r="C26" s="25">
        <v>0</v>
      </c>
      <c r="D26" s="25">
        <v>276.02</v>
      </c>
      <c r="E26" s="25">
        <v>212.57</v>
      </c>
      <c r="F26" s="25">
        <f t="shared" si="0"/>
        <v>81.722222222222229</v>
      </c>
      <c r="G26" s="25">
        <v>0</v>
      </c>
      <c r="H26" s="25">
        <f t="shared" si="1"/>
        <v>54.611111111111114</v>
      </c>
      <c r="I26" s="25">
        <v>0</v>
      </c>
      <c r="J26" s="29">
        <f t="shared" si="10"/>
        <v>0</v>
      </c>
      <c r="K26" s="29">
        <f t="shared" si="11"/>
        <v>1</v>
      </c>
      <c r="L26" s="29">
        <f t="shared" si="12"/>
        <v>0</v>
      </c>
      <c r="M26" s="29">
        <f t="shared" ca="1" si="2"/>
        <v>0</v>
      </c>
      <c r="N26" s="9"/>
      <c r="O26" s="9"/>
      <c r="P26" s="7"/>
      <c r="Q26" s="7"/>
      <c r="T26" s="20">
        <v>0</v>
      </c>
      <c r="U26" s="31">
        <f t="shared" si="3"/>
        <v>-2200</v>
      </c>
      <c r="V26" s="27">
        <f t="shared" si="4"/>
        <v>-2200</v>
      </c>
      <c r="W26" s="27"/>
      <c r="X26" s="27">
        <f t="shared" si="5"/>
        <v>2418.3382291229545</v>
      </c>
      <c r="Y26" s="27">
        <f t="shared" si="6"/>
        <v>218.33822912295454</v>
      </c>
      <c r="Z26" s="27">
        <f t="shared" si="7"/>
        <v>218</v>
      </c>
      <c r="AA26" s="17">
        <f t="shared" si="8"/>
        <v>218</v>
      </c>
      <c r="AB26" s="24">
        <f t="shared" si="9"/>
        <v>2418</v>
      </c>
    </row>
    <row r="27" spans="1:28" ht="15" customHeight="1" x14ac:dyDescent="0.25">
      <c r="A27" s="28">
        <v>1712</v>
      </c>
      <c r="B27" s="28">
        <v>2200</v>
      </c>
      <c r="C27" s="25">
        <v>0</v>
      </c>
      <c r="D27" s="25">
        <v>275.97000000000003</v>
      </c>
      <c r="E27" s="25">
        <v>212.57</v>
      </c>
      <c r="F27" s="25">
        <f t="shared" si="0"/>
        <v>86.529411764705884</v>
      </c>
      <c r="G27" s="25">
        <v>0</v>
      </c>
      <c r="H27" s="25">
        <f t="shared" si="1"/>
        <v>57.823529411764703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0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-2200</v>
      </c>
      <c r="V27" s="27">
        <f t="shared" si="4"/>
        <v>-2200</v>
      </c>
      <c r="W27" s="27"/>
      <c r="X27" s="27">
        <f t="shared" si="5"/>
        <v>2418.3382291229545</v>
      </c>
      <c r="Y27" s="27">
        <f t="shared" si="6"/>
        <v>218.33822912295454</v>
      </c>
      <c r="Z27" s="27">
        <f t="shared" si="7"/>
        <v>218</v>
      </c>
      <c r="AA27" s="17">
        <f t="shared" si="8"/>
        <v>218</v>
      </c>
      <c r="AB27" s="24">
        <f t="shared" si="9"/>
        <v>2418</v>
      </c>
    </row>
    <row r="28" spans="1:28" ht="15" customHeight="1" x14ac:dyDescent="0.25">
      <c r="A28" s="28">
        <v>1712</v>
      </c>
      <c r="B28" s="28">
        <v>2200</v>
      </c>
      <c r="C28" s="25">
        <v>0</v>
      </c>
      <c r="D28" s="25">
        <v>275.92</v>
      </c>
      <c r="E28" s="25">
        <v>212.57</v>
      </c>
      <c r="F28" s="25">
        <f t="shared" si="0"/>
        <v>91.9375</v>
      </c>
      <c r="G28" s="25">
        <v>0</v>
      </c>
      <c r="H28" s="25">
        <f t="shared" si="1"/>
        <v>61.4375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0</v>
      </c>
      <c r="M28" s="29">
        <f t="shared" ca="1" si="2"/>
        <v>0</v>
      </c>
      <c r="N28" s="9"/>
      <c r="O28" s="9"/>
      <c r="P28" s="7"/>
      <c r="Q28" s="7"/>
      <c r="T28" s="20">
        <v>0</v>
      </c>
      <c r="U28" s="31">
        <f t="shared" si="3"/>
        <v>-2200</v>
      </c>
      <c r="V28" s="27">
        <f t="shared" si="4"/>
        <v>-2200</v>
      </c>
      <c r="W28" s="27"/>
      <c r="X28" s="27">
        <f t="shared" si="5"/>
        <v>2418.3382291229545</v>
      </c>
      <c r="Y28" s="27">
        <f t="shared" si="6"/>
        <v>218.33822912295454</v>
      </c>
      <c r="Z28" s="27">
        <f t="shared" si="7"/>
        <v>218</v>
      </c>
      <c r="AA28" s="17">
        <f t="shared" si="8"/>
        <v>218</v>
      </c>
      <c r="AB28" s="24">
        <f t="shared" si="9"/>
        <v>2418</v>
      </c>
    </row>
    <row r="29" spans="1:28" ht="15" customHeight="1" x14ac:dyDescent="0.25">
      <c r="A29" s="28">
        <v>1712</v>
      </c>
      <c r="B29" s="28">
        <v>2200</v>
      </c>
      <c r="C29" s="25">
        <v>0</v>
      </c>
      <c r="D29" s="25">
        <v>275.87</v>
      </c>
      <c r="E29" s="25">
        <v>212.57</v>
      </c>
      <c r="F29" s="25">
        <f t="shared" si="0"/>
        <v>98.066666666666663</v>
      </c>
      <c r="G29" s="25">
        <v>0</v>
      </c>
      <c r="H29" s="25">
        <f t="shared" si="1"/>
        <v>65.533333333333331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0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-2200</v>
      </c>
      <c r="V29" s="27">
        <f t="shared" si="4"/>
        <v>-2200</v>
      </c>
      <c r="W29" s="27"/>
      <c r="X29" s="27">
        <f t="shared" si="5"/>
        <v>2418.3382291229545</v>
      </c>
      <c r="Y29" s="27">
        <f t="shared" si="6"/>
        <v>218.33822912295454</v>
      </c>
      <c r="Z29" s="27">
        <f t="shared" si="7"/>
        <v>218</v>
      </c>
      <c r="AA29" s="17">
        <f t="shared" si="8"/>
        <v>218</v>
      </c>
      <c r="AB29" s="24">
        <f t="shared" si="9"/>
        <v>2418</v>
      </c>
    </row>
    <row r="30" spans="1:28" ht="15" customHeight="1" x14ac:dyDescent="0.25">
      <c r="A30" s="28">
        <v>1695</v>
      </c>
      <c r="B30" s="28">
        <v>2200</v>
      </c>
      <c r="C30" s="25">
        <v>0</v>
      </c>
      <c r="D30" s="25">
        <v>275.82</v>
      </c>
      <c r="E30" s="25">
        <v>212.57</v>
      </c>
      <c r="F30" s="25">
        <f t="shared" si="0"/>
        <v>106.28571428571429</v>
      </c>
      <c r="G30" s="25">
        <v>0</v>
      </c>
      <c r="H30" s="25">
        <f t="shared" si="1"/>
        <v>70.214285714285708</v>
      </c>
      <c r="I30" s="25">
        <v>0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-2200</v>
      </c>
      <c r="V30" s="27">
        <f t="shared" si="4"/>
        <v>-2200</v>
      </c>
      <c r="W30" s="27"/>
      <c r="X30" s="27">
        <f t="shared" si="5"/>
        <v>2418.3382291229545</v>
      </c>
      <c r="Y30" s="27">
        <f t="shared" si="6"/>
        <v>218.33822912295454</v>
      </c>
      <c r="Z30" s="27">
        <f t="shared" si="7"/>
        <v>218</v>
      </c>
      <c r="AA30" s="17">
        <f t="shared" si="8"/>
        <v>218</v>
      </c>
      <c r="AB30" s="24">
        <f t="shared" si="9"/>
        <v>2418</v>
      </c>
    </row>
    <row r="31" spans="1:28" ht="15" customHeight="1" x14ac:dyDescent="0.25">
      <c r="A31" s="28">
        <v>1678</v>
      </c>
      <c r="B31" s="28">
        <v>2200</v>
      </c>
      <c r="C31" s="25">
        <v>0</v>
      </c>
      <c r="D31" s="25">
        <v>275.77</v>
      </c>
      <c r="E31" s="25">
        <v>212.57</v>
      </c>
      <c r="F31" s="25">
        <f t="shared" si="0"/>
        <v>115.76923076923077</v>
      </c>
      <c r="G31" s="25">
        <v>0</v>
      </c>
      <c r="H31" s="25">
        <f t="shared" si="1"/>
        <v>75.615384615384613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-2200</v>
      </c>
      <c r="V31" s="27">
        <f t="shared" si="4"/>
        <v>-2200</v>
      </c>
      <c r="W31" s="27"/>
      <c r="X31" s="27">
        <f t="shared" si="5"/>
        <v>2418.3382291229545</v>
      </c>
      <c r="Y31" s="27">
        <f t="shared" si="6"/>
        <v>218.33822912295454</v>
      </c>
      <c r="Z31" s="27">
        <f t="shared" si="7"/>
        <v>218</v>
      </c>
      <c r="AA31" s="17">
        <f t="shared" si="8"/>
        <v>218</v>
      </c>
      <c r="AB31" s="24">
        <f t="shared" si="9"/>
        <v>2418</v>
      </c>
    </row>
    <row r="32" spans="1:28" ht="15" customHeight="1" x14ac:dyDescent="0.25">
      <c r="A32" s="28">
        <v>1662</v>
      </c>
      <c r="B32" s="28">
        <v>2200</v>
      </c>
      <c r="C32" s="25">
        <v>7.39</v>
      </c>
      <c r="D32" s="25">
        <v>275.70999999999998</v>
      </c>
      <c r="E32" s="25">
        <v>212.57</v>
      </c>
      <c r="F32" s="25">
        <f t="shared" si="0"/>
        <v>126.75</v>
      </c>
      <c r="G32" s="25">
        <v>0</v>
      </c>
      <c r="H32" s="25">
        <f t="shared" si="1"/>
        <v>81.916666666666671</v>
      </c>
      <c r="I32" s="25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1</v>
      </c>
      <c r="N32" s="9"/>
      <c r="O32" s="9"/>
      <c r="P32" s="7"/>
      <c r="Q32" s="7"/>
      <c r="T32" s="20">
        <v>0</v>
      </c>
      <c r="U32" s="31">
        <f t="shared" si="3"/>
        <v>-2200</v>
      </c>
      <c r="V32" s="27">
        <f t="shared" si="4"/>
        <v>-2200</v>
      </c>
      <c r="W32" s="27"/>
      <c r="X32" s="27">
        <f t="shared" si="5"/>
        <v>2418.3382291229545</v>
      </c>
      <c r="Y32" s="27">
        <f t="shared" si="6"/>
        <v>218.33822912295454</v>
      </c>
      <c r="Z32" s="27">
        <f t="shared" si="7"/>
        <v>218</v>
      </c>
      <c r="AA32" s="17">
        <f t="shared" si="8"/>
        <v>218</v>
      </c>
      <c r="AB32" s="24">
        <f t="shared" si="9"/>
        <v>2418</v>
      </c>
    </row>
    <row r="33" spans="1:28" ht="15" customHeight="1" x14ac:dyDescent="0.25">
      <c r="A33" s="28">
        <v>1533</v>
      </c>
      <c r="B33" s="28">
        <v>2200</v>
      </c>
      <c r="C33" s="25">
        <v>6.81</v>
      </c>
      <c r="D33" s="25">
        <v>275.64</v>
      </c>
      <c r="E33" s="25">
        <v>212.57</v>
      </c>
      <c r="F33" s="25">
        <f t="shared" si="0"/>
        <v>150</v>
      </c>
      <c r="G33" s="25">
        <v>0</v>
      </c>
      <c r="H33" s="25">
        <f t="shared" si="1"/>
        <v>89.36363636363636</v>
      </c>
      <c r="I33" s="25">
        <v>0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-2200</v>
      </c>
      <c r="V33" s="27">
        <f t="shared" si="4"/>
        <v>-2200</v>
      </c>
      <c r="W33" s="27"/>
      <c r="X33" s="27">
        <f t="shared" si="5"/>
        <v>2418.3382291229545</v>
      </c>
      <c r="Y33" s="27">
        <f t="shared" si="6"/>
        <v>218.33822912295454</v>
      </c>
      <c r="Z33" s="27">
        <f t="shared" si="7"/>
        <v>218</v>
      </c>
      <c r="AA33" s="17">
        <f t="shared" si="8"/>
        <v>218</v>
      </c>
      <c r="AB33" s="24">
        <f t="shared" si="9"/>
        <v>2418</v>
      </c>
    </row>
    <row r="34" spans="1:28" ht="15" customHeight="1" x14ac:dyDescent="0.25">
      <c r="A34" s="28">
        <v>1404</v>
      </c>
      <c r="B34" s="28">
        <v>2200</v>
      </c>
      <c r="C34" s="25">
        <v>6.24</v>
      </c>
      <c r="D34" s="25">
        <v>275.56</v>
      </c>
      <c r="E34" s="25">
        <v>212.57</v>
      </c>
      <c r="F34" s="25">
        <f t="shared" si="0"/>
        <v>177.9</v>
      </c>
      <c r="G34" s="25">
        <v>0</v>
      </c>
      <c r="H34" s="25">
        <f t="shared" si="1"/>
        <v>98.3</v>
      </c>
      <c r="I34" s="25">
        <v>0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3">IF(RAND()&lt;0.5,0,1)</f>
        <v>1</v>
      </c>
      <c r="N34" s="9"/>
      <c r="O34" s="9"/>
      <c r="P34" s="7"/>
      <c r="Q34" s="7"/>
      <c r="T34" s="20">
        <v>0</v>
      </c>
      <c r="U34" s="31">
        <f t="shared" ref="U34:U65" si="14">T34-B34</f>
        <v>-2200</v>
      </c>
      <c r="V34" s="27">
        <f t="shared" ref="V34:V65" si="15">ROUND(U34,0)</f>
        <v>-2200</v>
      </c>
      <c r="W34" s="27"/>
      <c r="X34" s="27">
        <f t="shared" ref="X34:X65" si="16">B34/$W$2*$W$3</f>
        <v>2418.3382291229545</v>
      </c>
      <c r="Y34" s="27">
        <f t="shared" ref="Y34:Y65" si="17">X34-B34</f>
        <v>218.33822912295454</v>
      </c>
      <c r="Z34" s="27">
        <f t="shared" ref="Z34:Z65" si="18">ROUND(Y34,0)</f>
        <v>218</v>
      </c>
      <c r="AA34" s="17">
        <f t="shared" ref="AA34:AA65" si="19">IF(V34&gt;=0,V34,Z34)</f>
        <v>218</v>
      </c>
      <c r="AB34" s="24">
        <f t="shared" ref="AB34:AB65" si="20">B34+AA34</f>
        <v>2418</v>
      </c>
    </row>
    <row r="35" spans="1:28" ht="15" customHeight="1" x14ac:dyDescent="0.25">
      <c r="A35" s="28">
        <v>1276</v>
      </c>
      <c r="B35" s="28">
        <v>2200</v>
      </c>
      <c r="C35" s="25">
        <v>5.67</v>
      </c>
      <c r="D35" s="25">
        <v>275.47000000000003</v>
      </c>
      <c r="E35" s="25">
        <v>212.57</v>
      </c>
      <c r="F35" s="25">
        <f t="shared" si="0"/>
        <v>211.88888888888889</v>
      </c>
      <c r="G35" s="25">
        <v>0</v>
      </c>
      <c r="H35" s="25">
        <f t="shared" si="1"/>
        <v>109.22222222222223</v>
      </c>
      <c r="I35" s="25">
        <v>0</v>
      </c>
      <c r="J35" s="29">
        <f t="shared" ref="J35:J66" si="21">IF(ABS(B35-B34)&lt;=50,1,0)</f>
        <v>1</v>
      </c>
      <c r="K35" s="29">
        <f t="shared" ref="K35:K66" si="22">IF(ABS((B35-B34))&lt;=50,1,IF((B35-B34)*(1)&gt;=0,1,-1))</f>
        <v>1</v>
      </c>
      <c r="L35" s="29">
        <f t="shared" si="12"/>
        <v>1</v>
      </c>
      <c r="M35" s="29">
        <f t="shared" ca="1" si="13"/>
        <v>1</v>
      </c>
      <c r="N35" s="9"/>
      <c r="O35" s="9"/>
      <c r="P35" s="7"/>
      <c r="Q35" s="7"/>
      <c r="T35" s="20">
        <v>0</v>
      </c>
      <c r="U35" s="31">
        <f t="shared" si="14"/>
        <v>-2200</v>
      </c>
      <c r="V35" s="27">
        <f t="shared" si="15"/>
        <v>-2200</v>
      </c>
      <c r="W35" s="27"/>
      <c r="X35" s="27">
        <f t="shared" si="16"/>
        <v>2418.3382291229545</v>
      </c>
      <c r="Y35" s="27">
        <f t="shared" si="17"/>
        <v>218.33822912295454</v>
      </c>
      <c r="Z35" s="27">
        <f t="shared" si="18"/>
        <v>218</v>
      </c>
      <c r="AA35" s="17">
        <f t="shared" si="19"/>
        <v>218</v>
      </c>
      <c r="AB35" s="24">
        <f t="shared" si="20"/>
        <v>2418</v>
      </c>
    </row>
    <row r="36" spans="1:28" ht="15" customHeight="1" x14ac:dyDescent="0.25">
      <c r="A36" s="28">
        <v>1468</v>
      </c>
      <c r="B36" s="28">
        <v>2200</v>
      </c>
      <c r="C36" s="25">
        <v>6.53</v>
      </c>
      <c r="D36" s="25">
        <v>275.39</v>
      </c>
      <c r="E36" s="25">
        <v>212.57</v>
      </c>
      <c r="F36" s="25">
        <f t="shared" si="0"/>
        <v>214.375</v>
      </c>
      <c r="G36" s="25">
        <v>0</v>
      </c>
      <c r="H36" s="25">
        <f t="shared" si="1"/>
        <v>122.875</v>
      </c>
      <c r="I36" s="25">
        <v>0</v>
      </c>
      <c r="J36" s="29">
        <f t="shared" si="21"/>
        <v>1</v>
      </c>
      <c r="K36" s="29">
        <f t="shared" si="22"/>
        <v>1</v>
      </c>
      <c r="L36" s="29">
        <f t="shared" si="12"/>
        <v>1</v>
      </c>
      <c r="M36" s="29">
        <f t="shared" ca="1" si="13"/>
        <v>0</v>
      </c>
      <c r="N36" s="9"/>
      <c r="O36" s="9"/>
      <c r="P36" s="7"/>
      <c r="Q36" s="7"/>
      <c r="T36" s="20">
        <v>0</v>
      </c>
      <c r="U36" s="31">
        <f t="shared" si="14"/>
        <v>-2200</v>
      </c>
      <c r="V36" s="27">
        <f t="shared" si="15"/>
        <v>-2200</v>
      </c>
      <c r="W36" s="27"/>
      <c r="X36" s="27">
        <f t="shared" si="16"/>
        <v>2418.3382291229545</v>
      </c>
      <c r="Y36" s="27">
        <f t="shared" si="17"/>
        <v>218.33822912295454</v>
      </c>
      <c r="Z36" s="27">
        <f t="shared" si="18"/>
        <v>218</v>
      </c>
      <c r="AA36" s="17">
        <f t="shared" si="19"/>
        <v>218</v>
      </c>
      <c r="AB36" s="24">
        <f t="shared" si="20"/>
        <v>2418</v>
      </c>
    </row>
    <row r="37" spans="1:28" ht="15" customHeight="1" x14ac:dyDescent="0.25">
      <c r="A37" s="28">
        <v>1660</v>
      </c>
      <c r="B37" s="28">
        <v>2200</v>
      </c>
      <c r="C37" s="25">
        <v>7.38</v>
      </c>
      <c r="D37" s="25">
        <v>275.33999999999997</v>
      </c>
      <c r="E37" s="25">
        <v>212.57</v>
      </c>
      <c r="F37" s="25">
        <f t="shared" si="0"/>
        <v>217.57142857142858</v>
      </c>
      <c r="G37" s="25">
        <v>0</v>
      </c>
      <c r="H37" s="25">
        <f t="shared" si="1"/>
        <v>140.42857142857142</v>
      </c>
      <c r="I37" s="25">
        <v>0</v>
      </c>
      <c r="J37" s="29">
        <f t="shared" si="21"/>
        <v>1</v>
      </c>
      <c r="K37" s="29">
        <f t="shared" si="22"/>
        <v>1</v>
      </c>
      <c r="L37" s="29">
        <f t="shared" si="12"/>
        <v>1</v>
      </c>
      <c r="M37" s="29">
        <f t="shared" ca="1" si="13"/>
        <v>0</v>
      </c>
      <c r="N37" s="9"/>
      <c r="O37" s="9"/>
      <c r="P37" s="7"/>
      <c r="Q37" s="7"/>
      <c r="T37" s="20">
        <v>0</v>
      </c>
      <c r="U37" s="31">
        <f t="shared" si="14"/>
        <v>-2200</v>
      </c>
      <c r="V37" s="27">
        <f t="shared" si="15"/>
        <v>-2200</v>
      </c>
      <c r="W37" s="27"/>
      <c r="X37" s="27">
        <f t="shared" si="16"/>
        <v>2418.3382291229545</v>
      </c>
      <c r="Y37" s="27">
        <f t="shared" si="17"/>
        <v>218.33822912295454</v>
      </c>
      <c r="Z37" s="27">
        <f t="shared" si="18"/>
        <v>218</v>
      </c>
      <c r="AA37" s="17">
        <f t="shared" si="19"/>
        <v>218</v>
      </c>
      <c r="AB37" s="24">
        <f t="shared" si="20"/>
        <v>2418</v>
      </c>
    </row>
    <row r="38" spans="1:28" ht="15" customHeight="1" x14ac:dyDescent="0.25">
      <c r="A38" s="28">
        <v>1851</v>
      </c>
      <c r="B38" s="28">
        <v>2200</v>
      </c>
      <c r="C38" s="25">
        <v>8.23</v>
      </c>
      <c r="D38" s="25">
        <v>275.3</v>
      </c>
      <c r="E38" s="25">
        <v>212.57</v>
      </c>
      <c r="F38" s="25">
        <f t="shared" si="0"/>
        <v>222</v>
      </c>
      <c r="G38" s="25">
        <v>0</v>
      </c>
      <c r="H38" s="25">
        <f t="shared" si="1"/>
        <v>163.83333333333334</v>
      </c>
      <c r="I38" s="25">
        <v>0</v>
      </c>
      <c r="J38" s="29">
        <f t="shared" si="21"/>
        <v>1</v>
      </c>
      <c r="K38" s="29">
        <f t="shared" si="22"/>
        <v>1</v>
      </c>
      <c r="L38" s="29">
        <f t="shared" si="12"/>
        <v>1</v>
      </c>
      <c r="M38" s="29">
        <f t="shared" ca="1" si="13"/>
        <v>0</v>
      </c>
      <c r="N38" s="9"/>
      <c r="O38" s="9"/>
      <c r="P38" s="7"/>
      <c r="Q38" s="7"/>
      <c r="T38" s="20">
        <v>0</v>
      </c>
      <c r="U38" s="31">
        <f t="shared" si="14"/>
        <v>-2200</v>
      </c>
      <c r="V38" s="27">
        <f t="shared" si="15"/>
        <v>-2200</v>
      </c>
      <c r="W38" s="27"/>
      <c r="X38" s="27">
        <f t="shared" si="16"/>
        <v>2418.3382291229545</v>
      </c>
      <c r="Y38" s="27">
        <f t="shared" si="17"/>
        <v>218.33822912295454</v>
      </c>
      <c r="Z38" s="27">
        <f t="shared" si="18"/>
        <v>218</v>
      </c>
      <c r="AA38" s="17">
        <f t="shared" si="19"/>
        <v>218</v>
      </c>
      <c r="AB38" s="24">
        <f t="shared" si="20"/>
        <v>2418</v>
      </c>
    </row>
    <row r="39" spans="1:28" ht="15" customHeight="1" x14ac:dyDescent="0.25">
      <c r="A39" s="28">
        <v>2078</v>
      </c>
      <c r="B39" s="28">
        <v>2200</v>
      </c>
      <c r="C39" s="25">
        <v>9.23</v>
      </c>
      <c r="D39" s="25">
        <v>275.29000000000002</v>
      </c>
      <c r="E39" s="25">
        <v>212.57</v>
      </c>
      <c r="F39" s="25">
        <f t="shared" si="0"/>
        <v>221</v>
      </c>
      <c r="G39" s="25">
        <v>0</v>
      </c>
      <c r="H39" s="25">
        <f t="shared" si="1"/>
        <v>196.6</v>
      </c>
      <c r="I39" s="25">
        <v>0</v>
      </c>
      <c r="J39" s="29">
        <f t="shared" si="21"/>
        <v>1</v>
      </c>
      <c r="K39" s="29">
        <f t="shared" si="22"/>
        <v>1</v>
      </c>
      <c r="L39" s="29">
        <f t="shared" ref="L39:L70" si="23">IF(OR(COUNTIF(K35:K39,1)=5,COUNTIF(K35:K39,-1)=5),1,0)</f>
        <v>1</v>
      </c>
      <c r="M39" s="29">
        <f t="shared" ca="1" si="13"/>
        <v>0</v>
      </c>
      <c r="N39" s="9"/>
      <c r="O39" s="9"/>
      <c r="P39" s="7"/>
      <c r="Q39" s="7"/>
      <c r="T39" s="20">
        <v>0</v>
      </c>
      <c r="U39" s="31">
        <f t="shared" si="14"/>
        <v>-2200</v>
      </c>
      <c r="V39" s="27">
        <f t="shared" si="15"/>
        <v>-2200</v>
      </c>
      <c r="W39" s="27"/>
      <c r="X39" s="27">
        <f t="shared" si="16"/>
        <v>2418.3382291229545</v>
      </c>
      <c r="Y39" s="27">
        <f t="shared" si="17"/>
        <v>218.33822912295454</v>
      </c>
      <c r="Z39" s="27">
        <f t="shared" si="18"/>
        <v>218</v>
      </c>
      <c r="AA39" s="17">
        <f t="shared" si="19"/>
        <v>218</v>
      </c>
      <c r="AB39" s="24">
        <f t="shared" si="20"/>
        <v>2418</v>
      </c>
    </row>
    <row r="40" spans="1:28" ht="15" customHeight="1" x14ac:dyDescent="0.25">
      <c r="A40" s="28">
        <v>2304</v>
      </c>
      <c r="B40" s="28">
        <v>2200</v>
      </c>
      <c r="C40" s="25">
        <v>10.24</v>
      </c>
      <c r="D40" s="25">
        <v>275.3</v>
      </c>
      <c r="E40" s="25">
        <v>212.57</v>
      </c>
      <c r="F40" s="25">
        <f t="shared" si="0"/>
        <v>219.75</v>
      </c>
      <c r="G40" s="25">
        <v>0</v>
      </c>
      <c r="H40" s="25">
        <f t="shared" si="1"/>
        <v>245.75</v>
      </c>
      <c r="I40" s="25">
        <v>0</v>
      </c>
      <c r="J40" s="29">
        <f t="shared" si="21"/>
        <v>1</v>
      </c>
      <c r="K40" s="29">
        <f t="shared" si="22"/>
        <v>1</v>
      </c>
      <c r="L40" s="29">
        <f t="shared" si="23"/>
        <v>1</v>
      </c>
      <c r="M40" s="29">
        <f t="shared" ca="1" si="13"/>
        <v>0</v>
      </c>
      <c r="N40" s="9"/>
      <c r="O40" s="9"/>
      <c r="P40" s="7"/>
      <c r="Q40" s="7"/>
      <c r="T40" s="20">
        <v>0</v>
      </c>
      <c r="U40" s="31">
        <f t="shared" si="14"/>
        <v>-2200</v>
      </c>
      <c r="V40" s="27">
        <f t="shared" si="15"/>
        <v>-2200</v>
      </c>
      <c r="W40" s="27"/>
      <c r="X40" s="27">
        <f t="shared" si="16"/>
        <v>2418.3382291229545</v>
      </c>
      <c r="Y40" s="27">
        <f t="shared" si="17"/>
        <v>218.33822912295454</v>
      </c>
      <c r="Z40" s="27">
        <f t="shared" si="18"/>
        <v>218</v>
      </c>
      <c r="AA40" s="17">
        <f t="shared" si="19"/>
        <v>218</v>
      </c>
      <c r="AB40" s="24">
        <f t="shared" si="20"/>
        <v>2418</v>
      </c>
    </row>
    <row r="41" spans="1:28" ht="15" customHeight="1" x14ac:dyDescent="0.25">
      <c r="A41" s="28">
        <v>2529</v>
      </c>
      <c r="B41" s="28">
        <v>2200</v>
      </c>
      <c r="C41" s="25">
        <v>11.24</v>
      </c>
      <c r="D41" s="25">
        <v>275.33</v>
      </c>
      <c r="E41" s="25">
        <v>212.57</v>
      </c>
      <c r="F41" s="25">
        <f t="shared" si="0"/>
        <v>218</v>
      </c>
      <c r="G41" s="25">
        <v>0</v>
      </c>
      <c r="H41" s="25">
        <f t="shared" si="1"/>
        <v>327.66666666666669</v>
      </c>
      <c r="I41" s="25">
        <v>0</v>
      </c>
      <c r="J41" s="29">
        <f t="shared" si="21"/>
        <v>1</v>
      </c>
      <c r="K41" s="29">
        <f t="shared" si="22"/>
        <v>1</v>
      </c>
      <c r="L41" s="29">
        <f t="shared" si="23"/>
        <v>1</v>
      </c>
      <c r="M41" s="29">
        <f t="shared" ca="1" si="13"/>
        <v>1</v>
      </c>
      <c r="N41" s="9"/>
      <c r="O41" s="9"/>
      <c r="P41" s="7"/>
      <c r="Q41" s="7"/>
      <c r="T41" s="20">
        <v>0</v>
      </c>
      <c r="U41" s="31">
        <f t="shared" si="14"/>
        <v>-2200</v>
      </c>
      <c r="V41" s="27">
        <f t="shared" si="15"/>
        <v>-2200</v>
      </c>
      <c r="W41" s="27"/>
      <c r="X41" s="27">
        <f t="shared" si="16"/>
        <v>2418.3382291229545</v>
      </c>
      <c r="Y41" s="27">
        <f t="shared" si="17"/>
        <v>218.33822912295454</v>
      </c>
      <c r="Z41" s="27">
        <f t="shared" si="18"/>
        <v>218</v>
      </c>
      <c r="AA41" s="17">
        <f t="shared" si="19"/>
        <v>218</v>
      </c>
      <c r="AB41" s="24">
        <f t="shared" si="20"/>
        <v>2418</v>
      </c>
    </row>
    <row r="42" spans="1:28" ht="15" customHeight="1" x14ac:dyDescent="0.25">
      <c r="A42" s="28">
        <v>2746</v>
      </c>
      <c r="B42" s="28">
        <v>2200</v>
      </c>
      <c r="C42" s="25">
        <v>12.21</v>
      </c>
      <c r="D42" s="25">
        <v>275.39</v>
      </c>
      <c r="E42" s="25">
        <v>212.57</v>
      </c>
      <c r="F42" s="25">
        <f t="shared" si="0"/>
        <v>218.5</v>
      </c>
      <c r="G42" s="25">
        <v>0</v>
      </c>
      <c r="H42" s="25">
        <f t="shared" si="1"/>
        <v>491.5</v>
      </c>
      <c r="I42" s="25">
        <v>0</v>
      </c>
      <c r="J42" s="29">
        <f t="shared" si="21"/>
        <v>1</v>
      </c>
      <c r="K42" s="29">
        <f t="shared" si="22"/>
        <v>1</v>
      </c>
      <c r="L42" s="29">
        <f t="shared" si="23"/>
        <v>1</v>
      </c>
      <c r="M42" s="29">
        <f t="shared" ca="1" si="13"/>
        <v>0</v>
      </c>
      <c r="N42" s="9"/>
      <c r="O42" s="9"/>
      <c r="P42" s="7"/>
      <c r="Q42" s="7"/>
      <c r="T42" s="20">
        <v>0</v>
      </c>
      <c r="U42" s="31">
        <f t="shared" si="14"/>
        <v>-2200</v>
      </c>
      <c r="V42" s="27">
        <f t="shared" si="15"/>
        <v>-2200</v>
      </c>
      <c r="W42" s="27"/>
      <c r="X42" s="27">
        <f t="shared" si="16"/>
        <v>2418.3382291229545</v>
      </c>
      <c r="Y42" s="27">
        <f t="shared" si="17"/>
        <v>218.33822912295454</v>
      </c>
      <c r="Z42" s="27">
        <f t="shared" si="18"/>
        <v>218</v>
      </c>
      <c r="AA42" s="17">
        <f t="shared" si="19"/>
        <v>218</v>
      </c>
      <c r="AB42" s="24">
        <f t="shared" si="20"/>
        <v>2418</v>
      </c>
    </row>
    <row r="43" spans="1:28" ht="15" customHeight="1" x14ac:dyDescent="0.25">
      <c r="A43" s="28">
        <v>2964</v>
      </c>
      <c r="B43" s="28">
        <v>2200</v>
      </c>
      <c r="C43" s="25">
        <v>13.17</v>
      </c>
      <c r="D43" s="25">
        <v>275.47000000000003</v>
      </c>
      <c r="E43" s="25">
        <v>212.57</v>
      </c>
      <c r="F43" s="25">
        <f t="shared" si="0"/>
        <v>219</v>
      </c>
      <c r="G43" s="25">
        <v>0</v>
      </c>
      <c r="H43" s="25">
        <f t="shared" si="1"/>
        <v>983</v>
      </c>
      <c r="I43" s="25">
        <v>0</v>
      </c>
      <c r="J43" s="29">
        <f t="shared" si="21"/>
        <v>1</v>
      </c>
      <c r="K43" s="29">
        <f t="shared" si="22"/>
        <v>1</v>
      </c>
      <c r="L43" s="29">
        <f t="shared" si="23"/>
        <v>1</v>
      </c>
      <c r="M43" s="29">
        <f t="shared" ca="1" si="13"/>
        <v>1</v>
      </c>
      <c r="N43" s="9"/>
      <c r="O43" s="9"/>
      <c r="P43" s="7"/>
      <c r="Q43" s="7"/>
      <c r="T43" s="20">
        <v>0</v>
      </c>
      <c r="U43" s="31">
        <f t="shared" si="14"/>
        <v>-2200</v>
      </c>
      <c r="V43" s="27">
        <f t="shared" si="15"/>
        <v>-2200</v>
      </c>
      <c r="W43" s="27"/>
      <c r="X43" s="27">
        <f t="shared" si="16"/>
        <v>2418.3382291229545</v>
      </c>
      <c r="Y43" s="27">
        <f t="shared" si="17"/>
        <v>218.33822912295454</v>
      </c>
      <c r="Z43" s="27">
        <f t="shared" si="18"/>
        <v>218</v>
      </c>
      <c r="AA43" s="17">
        <f t="shared" si="19"/>
        <v>218</v>
      </c>
      <c r="AB43" s="24">
        <f t="shared" si="20"/>
        <v>2418</v>
      </c>
    </row>
    <row r="44" spans="1:28" ht="15" customHeight="1" x14ac:dyDescent="0.25">
      <c r="A44" s="42">
        <v>3183</v>
      </c>
      <c r="B44" s="28">
        <v>2200</v>
      </c>
      <c r="C44" s="25">
        <v>14.15</v>
      </c>
      <c r="D44" s="25">
        <v>275.57</v>
      </c>
      <c r="E44" s="25">
        <v>212.57</v>
      </c>
      <c r="F44" s="45">
        <v>0</v>
      </c>
      <c r="G44" s="45">
        <v>0</v>
      </c>
      <c r="H44" s="39">
        <v>0</v>
      </c>
      <c r="I44" s="39">
        <v>0</v>
      </c>
      <c r="J44" s="29">
        <f t="shared" si="21"/>
        <v>1</v>
      </c>
      <c r="K44" s="29">
        <f t="shared" si="22"/>
        <v>1</v>
      </c>
      <c r="L44" s="29">
        <f t="shared" si="23"/>
        <v>1</v>
      </c>
      <c r="M44" s="29">
        <f t="shared" ca="1" si="13"/>
        <v>0</v>
      </c>
      <c r="N44" s="9"/>
      <c r="O44" s="9"/>
      <c r="P44" s="7"/>
      <c r="Q44" s="7"/>
      <c r="T44" s="20">
        <v>0</v>
      </c>
      <c r="U44" s="31">
        <f t="shared" si="14"/>
        <v>-2200</v>
      </c>
      <c r="V44" s="27">
        <f t="shared" si="15"/>
        <v>-2200</v>
      </c>
      <c r="W44" s="27"/>
      <c r="X44" s="27">
        <f t="shared" si="16"/>
        <v>2418.3382291229545</v>
      </c>
      <c r="Y44" s="27">
        <f t="shared" si="17"/>
        <v>218.33822912295454</v>
      </c>
      <c r="Z44" s="27">
        <f t="shared" si="18"/>
        <v>218</v>
      </c>
      <c r="AA44" s="17">
        <f t="shared" si="19"/>
        <v>218</v>
      </c>
      <c r="AB44" s="24">
        <f t="shared" si="20"/>
        <v>2418</v>
      </c>
    </row>
    <row r="45" spans="1:28" ht="15" customHeight="1" x14ac:dyDescent="0.25">
      <c r="A45" s="28">
        <v>3174</v>
      </c>
      <c r="B45" s="28">
        <v>2200</v>
      </c>
      <c r="C45" s="25">
        <v>14.11</v>
      </c>
      <c r="D45" s="25">
        <v>275.67</v>
      </c>
      <c r="E45" s="25">
        <v>212.57</v>
      </c>
      <c r="F45" s="25">
        <v>0</v>
      </c>
      <c r="G45" s="25">
        <f t="shared" ref="G45:G76" si="24">($A$44-A45)/(ROW(A45)-ROW($A$44))</f>
        <v>9</v>
      </c>
      <c r="H45" s="25">
        <v>0</v>
      </c>
      <c r="I45" s="25">
        <f t="shared" ref="I45:I76" si="25">($A$44-B45)/(ROW(B45)-ROW($A$44))</f>
        <v>983</v>
      </c>
      <c r="J45" s="29">
        <f t="shared" si="21"/>
        <v>1</v>
      </c>
      <c r="K45" s="29">
        <f t="shared" si="22"/>
        <v>1</v>
      </c>
      <c r="L45" s="29">
        <f t="shared" si="23"/>
        <v>1</v>
      </c>
      <c r="M45" s="29">
        <f t="shared" ca="1" si="13"/>
        <v>1</v>
      </c>
      <c r="N45" s="9"/>
      <c r="O45" s="9"/>
      <c r="P45" s="7"/>
      <c r="Q45" s="7"/>
      <c r="T45" s="20">
        <v>0</v>
      </c>
      <c r="U45" s="31">
        <f t="shared" si="14"/>
        <v>-2200</v>
      </c>
      <c r="V45" s="27">
        <f t="shared" si="15"/>
        <v>-2200</v>
      </c>
      <c r="W45" s="27"/>
      <c r="X45" s="27">
        <f t="shared" si="16"/>
        <v>2418.3382291229545</v>
      </c>
      <c r="Y45" s="27">
        <f t="shared" si="17"/>
        <v>218.33822912295454</v>
      </c>
      <c r="Z45" s="27">
        <f t="shared" si="18"/>
        <v>218</v>
      </c>
      <c r="AA45" s="17">
        <f t="shared" si="19"/>
        <v>218</v>
      </c>
      <c r="AB45" s="24">
        <f t="shared" si="20"/>
        <v>2418</v>
      </c>
    </row>
    <row r="46" spans="1:28" ht="15" customHeight="1" x14ac:dyDescent="0.25">
      <c r="A46" s="28">
        <v>3165</v>
      </c>
      <c r="B46" s="28">
        <v>2200</v>
      </c>
      <c r="C46" s="25">
        <v>14.07</v>
      </c>
      <c r="D46" s="25">
        <v>275.77</v>
      </c>
      <c r="E46" s="25">
        <v>212.57</v>
      </c>
      <c r="F46" s="25">
        <v>0</v>
      </c>
      <c r="G46" s="25">
        <f t="shared" si="24"/>
        <v>9</v>
      </c>
      <c r="H46" s="25">
        <v>0</v>
      </c>
      <c r="I46" s="25">
        <f t="shared" si="25"/>
        <v>491.5</v>
      </c>
      <c r="J46" s="29">
        <f t="shared" si="21"/>
        <v>1</v>
      </c>
      <c r="K46" s="29">
        <f t="shared" si="22"/>
        <v>1</v>
      </c>
      <c r="L46" s="29">
        <f t="shared" si="23"/>
        <v>1</v>
      </c>
      <c r="M46" s="29">
        <f t="shared" ca="1" si="13"/>
        <v>1</v>
      </c>
      <c r="N46" s="9"/>
      <c r="O46" s="9"/>
      <c r="P46" s="7"/>
      <c r="Q46" s="7"/>
      <c r="T46" s="20">
        <v>0</v>
      </c>
      <c r="U46" s="31">
        <f t="shared" si="14"/>
        <v>-2200</v>
      </c>
      <c r="V46" s="27">
        <f t="shared" si="15"/>
        <v>-2200</v>
      </c>
      <c r="W46" s="27"/>
      <c r="X46" s="27">
        <f t="shared" si="16"/>
        <v>2418.3382291229545</v>
      </c>
      <c r="Y46" s="27">
        <f t="shared" si="17"/>
        <v>218.33822912295454</v>
      </c>
      <c r="Z46" s="27">
        <f t="shared" si="18"/>
        <v>218</v>
      </c>
      <c r="AA46" s="17">
        <f t="shared" si="19"/>
        <v>218</v>
      </c>
      <c r="AB46" s="24">
        <f t="shared" si="20"/>
        <v>2418</v>
      </c>
    </row>
    <row r="47" spans="1:28" ht="15" customHeight="1" x14ac:dyDescent="0.25">
      <c r="A47" s="28">
        <v>3154</v>
      </c>
      <c r="B47" s="28">
        <v>2200</v>
      </c>
      <c r="C47" s="25">
        <v>14.02</v>
      </c>
      <c r="D47" s="25">
        <v>275.86</v>
      </c>
      <c r="E47" s="25">
        <v>212.57</v>
      </c>
      <c r="F47" s="25">
        <v>0</v>
      </c>
      <c r="G47" s="25">
        <f t="shared" si="24"/>
        <v>9.6666666666666661</v>
      </c>
      <c r="H47" s="25">
        <v>0</v>
      </c>
      <c r="I47" s="25">
        <f t="shared" si="25"/>
        <v>327.66666666666669</v>
      </c>
      <c r="J47" s="29">
        <f t="shared" si="21"/>
        <v>1</v>
      </c>
      <c r="K47" s="29">
        <f t="shared" si="22"/>
        <v>1</v>
      </c>
      <c r="L47" s="29">
        <f t="shared" si="23"/>
        <v>1</v>
      </c>
      <c r="M47" s="29">
        <f t="shared" ca="1" si="13"/>
        <v>1</v>
      </c>
      <c r="N47" s="9"/>
      <c r="O47" s="9"/>
      <c r="P47" s="7"/>
      <c r="Q47" s="7"/>
      <c r="T47" s="20">
        <v>0</v>
      </c>
      <c r="U47" s="31">
        <f t="shared" si="14"/>
        <v>-2200</v>
      </c>
      <c r="V47" s="27">
        <f t="shared" si="15"/>
        <v>-2200</v>
      </c>
      <c r="W47" s="27"/>
      <c r="X47" s="27">
        <f t="shared" si="16"/>
        <v>2418.3382291229545</v>
      </c>
      <c r="Y47" s="27">
        <f t="shared" si="17"/>
        <v>218.33822912295454</v>
      </c>
      <c r="Z47" s="27">
        <f t="shared" si="18"/>
        <v>218</v>
      </c>
      <c r="AA47" s="17">
        <f t="shared" si="19"/>
        <v>218</v>
      </c>
      <c r="AB47" s="24">
        <f t="shared" si="20"/>
        <v>2418</v>
      </c>
    </row>
    <row r="48" spans="1:28" ht="15" customHeight="1" x14ac:dyDescent="0.25">
      <c r="A48" s="28">
        <v>3009</v>
      </c>
      <c r="B48" s="28">
        <v>2200</v>
      </c>
      <c r="C48" s="25">
        <v>13.37</v>
      </c>
      <c r="D48" s="25">
        <v>275.95</v>
      </c>
      <c r="E48" s="25">
        <v>212.57</v>
      </c>
      <c r="F48" s="25">
        <v>0</v>
      </c>
      <c r="G48" s="25">
        <f t="shared" si="24"/>
        <v>43.5</v>
      </c>
      <c r="H48" s="25">
        <v>0</v>
      </c>
      <c r="I48" s="25">
        <f t="shared" si="25"/>
        <v>245.75</v>
      </c>
      <c r="J48" s="29">
        <f t="shared" si="21"/>
        <v>1</v>
      </c>
      <c r="K48" s="29">
        <f t="shared" si="22"/>
        <v>1</v>
      </c>
      <c r="L48" s="29">
        <f t="shared" si="23"/>
        <v>1</v>
      </c>
      <c r="M48" s="29">
        <f t="shared" ca="1" si="13"/>
        <v>1</v>
      </c>
      <c r="N48" s="9"/>
      <c r="O48" s="9"/>
      <c r="P48" s="7"/>
      <c r="Q48" s="7"/>
      <c r="T48" s="20">
        <v>0</v>
      </c>
      <c r="U48" s="31">
        <f t="shared" si="14"/>
        <v>-2200</v>
      </c>
      <c r="V48" s="27">
        <f t="shared" si="15"/>
        <v>-2200</v>
      </c>
      <c r="W48" s="27"/>
      <c r="X48" s="27">
        <f t="shared" si="16"/>
        <v>2418.3382291229545</v>
      </c>
      <c r="Y48" s="27">
        <f t="shared" si="17"/>
        <v>218.33822912295454</v>
      </c>
      <c r="Z48" s="27">
        <f t="shared" si="18"/>
        <v>218</v>
      </c>
      <c r="AA48" s="17">
        <f t="shared" si="19"/>
        <v>218</v>
      </c>
      <c r="AB48" s="24">
        <f t="shared" si="20"/>
        <v>2418</v>
      </c>
    </row>
    <row r="49" spans="1:28" ht="15" customHeight="1" x14ac:dyDescent="0.25">
      <c r="A49" s="28">
        <v>2864</v>
      </c>
      <c r="B49" s="28">
        <v>2200</v>
      </c>
      <c r="C49" s="25">
        <v>12.73</v>
      </c>
      <c r="D49" s="25">
        <v>276.02</v>
      </c>
      <c r="E49" s="25">
        <v>212.57</v>
      </c>
      <c r="F49" s="25">
        <v>0</v>
      </c>
      <c r="G49" s="25">
        <f t="shared" si="24"/>
        <v>63.8</v>
      </c>
      <c r="H49" s="25">
        <v>0</v>
      </c>
      <c r="I49" s="25">
        <f t="shared" si="25"/>
        <v>196.6</v>
      </c>
      <c r="J49" s="29">
        <f t="shared" si="21"/>
        <v>1</v>
      </c>
      <c r="K49" s="29">
        <f t="shared" si="22"/>
        <v>1</v>
      </c>
      <c r="L49" s="29">
        <f t="shared" si="23"/>
        <v>1</v>
      </c>
      <c r="M49" s="29">
        <f t="shared" ca="1" si="13"/>
        <v>0</v>
      </c>
      <c r="N49" s="9"/>
      <c r="O49" s="9"/>
      <c r="P49" s="7"/>
      <c r="Q49" s="7"/>
      <c r="T49" s="20">
        <v>0</v>
      </c>
      <c r="U49" s="31">
        <f t="shared" si="14"/>
        <v>-2200</v>
      </c>
      <c r="V49" s="27">
        <f t="shared" si="15"/>
        <v>-2200</v>
      </c>
      <c r="W49" s="27"/>
      <c r="X49" s="27">
        <f t="shared" si="16"/>
        <v>2418.3382291229545</v>
      </c>
      <c r="Y49" s="27">
        <f t="shared" si="17"/>
        <v>218.33822912295454</v>
      </c>
      <c r="Z49" s="27">
        <f t="shared" si="18"/>
        <v>218</v>
      </c>
      <c r="AA49" s="17">
        <f t="shared" si="19"/>
        <v>218</v>
      </c>
      <c r="AB49" s="24">
        <f t="shared" si="20"/>
        <v>2418</v>
      </c>
    </row>
    <row r="50" spans="1:28" ht="15" customHeight="1" x14ac:dyDescent="0.25">
      <c r="A50" s="28">
        <v>2716</v>
      </c>
      <c r="B50" s="42">
        <v>2200</v>
      </c>
      <c r="C50" s="25">
        <v>12.07</v>
      </c>
      <c r="D50" s="25">
        <v>276.07</v>
      </c>
      <c r="E50" s="25">
        <v>212.57</v>
      </c>
      <c r="F50" s="25">
        <v>0</v>
      </c>
      <c r="G50" s="25">
        <f t="shared" si="24"/>
        <v>77.833333333333329</v>
      </c>
      <c r="H50" s="25">
        <v>0</v>
      </c>
      <c r="I50" s="25">
        <f t="shared" si="25"/>
        <v>163.83333333333334</v>
      </c>
      <c r="J50" s="29">
        <f t="shared" si="21"/>
        <v>1</v>
      </c>
      <c r="K50" s="29">
        <f t="shared" si="22"/>
        <v>1</v>
      </c>
      <c r="L50" s="29">
        <f t="shared" si="23"/>
        <v>1</v>
      </c>
      <c r="M50" s="29">
        <f t="shared" ca="1" si="13"/>
        <v>1</v>
      </c>
      <c r="N50" s="9"/>
      <c r="O50" s="9"/>
      <c r="P50" s="7"/>
      <c r="Q50" s="7"/>
      <c r="T50" s="20">
        <v>0</v>
      </c>
      <c r="U50" s="31">
        <f t="shared" si="14"/>
        <v>-2200</v>
      </c>
      <c r="V50" s="27">
        <f t="shared" si="15"/>
        <v>-2200</v>
      </c>
      <c r="W50" s="27"/>
      <c r="X50" s="27">
        <f t="shared" si="16"/>
        <v>2418.3382291229545</v>
      </c>
      <c r="Y50" s="27">
        <f t="shared" si="17"/>
        <v>218.33822912295454</v>
      </c>
      <c r="Z50" s="27">
        <f t="shared" si="18"/>
        <v>218</v>
      </c>
      <c r="AA50" s="17">
        <f t="shared" si="19"/>
        <v>218</v>
      </c>
      <c r="AB50" s="24">
        <f t="shared" si="20"/>
        <v>2418</v>
      </c>
    </row>
    <row r="51" spans="1:28" ht="15" customHeight="1" x14ac:dyDescent="0.25">
      <c r="A51" s="28">
        <v>2619</v>
      </c>
      <c r="B51" s="28">
        <v>2517</v>
      </c>
      <c r="C51" s="25">
        <v>11.64</v>
      </c>
      <c r="D51" s="25">
        <v>276.08</v>
      </c>
      <c r="E51" s="25">
        <v>212.62</v>
      </c>
      <c r="F51" s="25">
        <v>0</v>
      </c>
      <c r="G51" s="25">
        <f t="shared" si="24"/>
        <v>80.571428571428569</v>
      </c>
      <c r="H51" s="25">
        <v>0</v>
      </c>
      <c r="I51" s="25">
        <f t="shared" si="25"/>
        <v>95.142857142857139</v>
      </c>
      <c r="J51" s="29">
        <f t="shared" si="21"/>
        <v>0</v>
      </c>
      <c r="K51" s="29">
        <f t="shared" si="22"/>
        <v>1</v>
      </c>
      <c r="L51" s="29">
        <f t="shared" si="23"/>
        <v>1</v>
      </c>
      <c r="M51" s="29">
        <f t="shared" ca="1" si="13"/>
        <v>0</v>
      </c>
      <c r="N51" s="9"/>
      <c r="O51" s="9"/>
      <c r="P51" s="7"/>
      <c r="Q51" s="7"/>
      <c r="T51" s="20">
        <v>0</v>
      </c>
      <c r="U51" s="31">
        <f t="shared" si="14"/>
        <v>-2517</v>
      </c>
      <c r="V51" s="27">
        <f t="shared" si="15"/>
        <v>-2517</v>
      </c>
      <c r="W51" s="27"/>
      <c r="X51" s="27">
        <f t="shared" si="16"/>
        <v>2766.7987830465804</v>
      </c>
      <c r="Y51" s="27">
        <f t="shared" si="17"/>
        <v>249.79878304658041</v>
      </c>
      <c r="Z51" s="27">
        <f t="shared" si="18"/>
        <v>250</v>
      </c>
      <c r="AA51" s="17">
        <f t="shared" si="19"/>
        <v>250</v>
      </c>
      <c r="AB51" s="24">
        <f t="shared" si="20"/>
        <v>2767</v>
      </c>
    </row>
    <row r="52" spans="1:28" ht="15" customHeight="1" x14ac:dyDescent="0.25">
      <c r="A52" s="28">
        <v>2522</v>
      </c>
      <c r="B52" s="28">
        <v>2522</v>
      </c>
      <c r="C52" s="25">
        <v>0</v>
      </c>
      <c r="D52" s="25">
        <v>276.08</v>
      </c>
      <c r="E52" s="25">
        <v>212.62</v>
      </c>
      <c r="F52" s="25">
        <v>0</v>
      </c>
      <c r="G52" s="25">
        <f t="shared" si="24"/>
        <v>82.625</v>
      </c>
      <c r="H52" s="25">
        <v>0</v>
      </c>
      <c r="I52" s="25">
        <f t="shared" si="25"/>
        <v>82.625</v>
      </c>
      <c r="J52" s="29">
        <f t="shared" si="21"/>
        <v>1</v>
      </c>
      <c r="K52" s="29">
        <f t="shared" si="22"/>
        <v>1</v>
      </c>
      <c r="L52" s="29">
        <f t="shared" si="23"/>
        <v>1</v>
      </c>
      <c r="M52" s="29">
        <f t="shared" ca="1" si="13"/>
        <v>0</v>
      </c>
      <c r="N52" s="9"/>
      <c r="O52" s="9"/>
      <c r="P52" s="7"/>
      <c r="Q52" s="7"/>
      <c r="T52" s="20">
        <v>0</v>
      </c>
      <c r="U52" s="31">
        <f t="shared" si="14"/>
        <v>-2522</v>
      </c>
      <c r="V52" s="27">
        <f t="shared" si="15"/>
        <v>-2522</v>
      </c>
      <c r="W52" s="27"/>
      <c r="X52" s="27">
        <f t="shared" si="16"/>
        <v>2772.2950062945865</v>
      </c>
      <c r="Y52" s="27">
        <f t="shared" si="17"/>
        <v>250.29500629458653</v>
      </c>
      <c r="Z52" s="27">
        <f t="shared" si="18"/>
        <v>250</v>
      </c>
      <c r="AA52" s="17">
        <f t="shared" si="19"/>
        <v>250</v>
      </c>
      <c r="AB52" s="24">
        <f t="shared" si="20"/>
        <v>2772</v>
      </c>
    </row>
    <row r="53" spans="1:28" ht="15" customHeight="1" x14ac:dyDescent="0.25">
      <c r="A53" s="28">
        <v>2426</v>
      </c>
      <c r="B53" s="28">
        <v>2426</v>
      </c>
      <c r="C53" s="25">
        <v>0</v>
      </c>
      <c r="D53" s="25">
        <v>276.08</v>
      </c>
      <c r="E53" s="25">
        <v>212.61</v>
      </c>
      <c r="F53" s="25">
        <v>0</v>
      </c>
      <c r="G53" s="25">
        <f t="shared" si="24"/>
        <v>84.111111111111114</v>
      </c>
      <c r="H53" s="25">
        <v>0</v>
      </c>
      <c r="I53" s="25">
        <f t="shared" si="25"/>
        <v>84.111111111111114</v>
      </c>
      <c r="J53" s="29">
        <f t="shared" si="21"/>
        <v>0</v>
      </c>
      <c r="K53" s="29">
        <f t="shared" si="22"/>
        <v>-1</v>
      </c>
      <c r="L53" s="29">
        <f t="shared" si="23"/>
        <v>0</v>
      </c>
      <c r="M53" s="29">
        <f t="shared" ca="1" si="13"/>
        <v>0</v>
      </c>
      <c r="N53" s="9"/>
      <c r="O53" s="9"/>
      <c r="P53" s="7"/>
      <c r="Q53" s="7"/>
      <c r="T53" s="20">
        <v>0</v>
      </c>
      <c r="U53" s="31">
        <f t="shared" si="14"/>
        <v>-2426</v>
      </c>
      <c r="V53" s="27">
        <f t="shared" si="15"/>
        <v>-2426</v>
      </c>
      <c r="W53" s="27"/>
      <c r="X53" s="27">
        <f t="shared" si="16"/>
        <v>2666.7675199328573</v>
      </c>
      <c r="Y53" s="27">
        <f t="shared" si="17"/>
        <v>240.76751993285734</v>
      </c>
      <c r="Z53" s="27">
        <f t="shared" si="18"/>
        <v>241</v>
      </c>
      <c r="AA53" s="17">
        <f t="shared" si="19"/>
        <v>241</v>
      </c>
      <c r="AB53" s="24">
        <f t="shared" si="20"/>
        <v>2667</v>
      </c>
    </row>
    <row r="54" spans="1:28" ht="15" customHeight="1" x14ac:dyDescent="0.25">
      <c r="A54" s="28">
        <v>2234</v>
      </c>
      <c r="B54" s="28">
        <v>2234</v>
      </c>
      <c r="C54" s="25">
        <v>0</v>
      </c>
      <c r="D54" s="25">
        <v>276.08</v>
      </c>
      <c r="E54" s="25">
        <v>212.57</v>
      </c>
      <c r="F54" s="25">
        <v>0</v>
      </c>
      <c r="G54" s="25">
        <f t="shared" si="24"/>
        <v>94.9</v>
      </c>
      <c r="H54" s="25">
        <v>0</v>
      </c>
      <c r="I54" s="25">
        <f t="shared" si="25"/>
        <v>94.9</v>
      </c>
      <c r="J54" s="29">
        <f t="shared" si="21"/>
        <v>0</v>
      </c>
      <c r="K54" s="29">
        <f t="shared" si="22"/>
        <v>-1</v>
      </c>
      <c r="L54" s="29">
        <f t="shared" si="23"/>
        <v>0</v>
      </c>
      <c r="M54" s="29">
        <f t="shared" ca="1" si="13"/>
        <v>0</v>
      </c>
      <c r="N54" s="9"/>
      <c r="O54" s="9"/>
      <c r="P54" s="7"/>
      <c r="Q54" s="7"/>
      <c r="T54" s="20">
        <v>0</v>
      </c>
      <c r="U54" s="31">
        <f t="shared" si="14"/>
        <v>-2234</v>
      </c>
      <c r="V54" s="27">
        <f t="shared" si="15"/>
        <v>-2234</v>
      </c>
      <c r="W54" s="27"/>
      <c r="X54" s="27">
        <f t="shared" si="16"/>
        <v>2455.7125472093999</v>
      </c>
      <c r="Y54" s="27">
        <f t="shared" si="17"/>
        <v>221.71254720939987</v>
      </c>
      <c r="Z54" s="27">
        <f t="shared" si="18"/>
        <v>222</v>
      </c>
      <c r="AA54" s="17">
        <f t="shared" si="19"/>
        <v>222</v>
      </c>
      <c r="AB54" s="24">
        <f t="shared" si="20"/>
        <v>2456</v>
      </c>
    </row>
    <row r="55" spans="1:28" ht="15" customHeight="1" x14ac:dyDescent="0.25">
      <c r="A55" s="28">
        <v>2042</v>
      </c>
      <c r="B55" s="28">
        <v>2200</v>
      </c>
      <c r="C55" s="25">
        <v>0</v>
      </c>
      <c r="D55" s="25">
        <v>276.06</v>
      </c>
      <c r="E55" s="25">
        <v>212.57</v>
      </c>
      <c r="F55" s="25">
        <v>0</v>
      </c>
      <c r="G55" s="25">
        <f t="shared" si="24"/>
        <v>103.72727272727273</v>
      </c>
      <c r="H55" s="25">
        <v>0</v>
      </c>
      <c r="I55" s="25">
        <f t="shared" si="25"/>
        <v>89.36363636363636</v>
      </c>
      <c r="J55" s="29">
        <f t="shared" si="21"/>
        <v>1</v>
      </c>
      <c r="K55" s="29">
        <f t="shared" si="22"/>
        <v>1</v>
      </c>
      <c r="L55" s="29">
        <f t="shared" si="23"/>
        <v>0</v>
      </c>
      <c r="M55" s="29">
        <f t="shared" ca="1" si="13"/>
        <v>1</v>
      </c>
      <c r="N55" s="9"/>
      <c r="O55" s="9"/>
      <c r="P55" s="7"/>
      <c r="Q55" s="7"/>
      <c r="T55" s="20">
        <v>0</v>
      </c>
      <c r="U55" s="31">
        <f t="shared" si="14"/>
        <v>-2200</v>
      </c>
      <c r="V55" s="27">
        <f t="shared" si="15"/>
        <v>-2200</v>
      </c>
      <c r="W55" s="27"/>
      <c r="X55" s="27">
        <f t="shared" si="16"/>
        <v>2418.3382291229545</v>
      </c>
      <c r="Y55" s="27">
        <f t="shared" si="17"/>
        <v>218.33822912295454</v>
      </c>
      <c r="Z55" s="27">
        <f t="shared" si="18"/>
        <v>218</v>
      </c>
      <c r="AA55" s="17">
        <f t="shared" si="19"/>
        <v>218</v>
      </c>
      <c r="AB55" s="24">
        <f t="shared" si="20"/>
        <v>2418</v>
      </c>
    </row>
    <row r="56" spans="1:28" ht="15" customHeight="1" x14ac:dyDescent="0.25">
      <c r="A56" s="28">
        <v>1850</v>
      </c>
      <c r="B56" s="28">
        <v>2200</v>
      </c>
      <c r="C56" s="25">
        <v>0</v>
      </c>
      <c r="D56" s="25">
        <v>276.02999999999997</v>
      </c>
      <c r="E56" s="25">
        <v>212.57</v>
      </c>
      <c r="F56" s="25">
        <v>0</v>
      </c>
      <c r="G56" s="25">
        <f t="shared" si="24"/>
        <v>111.08333333333333</v>
      </c>
      <c r="H56" s="25">
        <v>0</v>
      </c>
      <c r="I56" s="25">
        <f t="shared" si="25"/>
        <v>81.916666666666671</v>
      </c>
      <c r="J56" s="29">
        <f t="shared" si="21"/>
        <v>1</v>
      </c>
      <c r="K56" s="29">
        <f t="shared" si="22"/>
        <v>1</v>
      </c>
      <c r="L56" s="29">
        <f t="shared" si="23"/>
        <v>0</v>
      </c>
      <c r="M56" s="29">
        <f t="shared" ca="1" si="13"/>
        <v>0</v>
      </c>
      <c r="N56" s="9"/>
      <c r="O56" s="9"/>
      <c r="P56" s="7"/>
      <c r="Q56" s="7"/>
      <c r="T56" s="20">
        <v>0</v>
      </c>
      <c r="U56" s="31">
        <f t="shared" si="14"/>
        <v>-2200</v>
      </c>
      <c r="V56" s="27">
        <f t="shared" si="15"/>
        <v>-2200</v>
      </c>
      <c r="W56" s="27"/>
      <c r="X56" s="27">
        <f t="shared" si="16"/>
        <v>2418.3382291229545</v>
      </c>
      <c r="Y56" s="27">
        <f t="shared" si="17"/>
        <v>218.33822912295454</v>
      </c>
      <c r="Z56" s="27">
        <f t="shared" si="18"/>
        <v>218</v>
      </c>
      <c r="AA56" s="17">
        <f t="shared" si="19"/>
        <v>218</v>
      </c>
      <c r="AB56" s="24">
        <f t="shared" si="20"/>
        <v>2418</v>
      </c>
    </row>
    <row r="57" spans="1:28" ht="15" customHeight="1" x14ac:dyDescent="0.25">
      <c r="A57" s="28">
        <v>1742</v>
      </c>
      <c r="B57" s="28">
        <v>2060</v>
      </c>
      <c r="C57" s="25">
        <v>0</v>
      </c>
      <c r="D57" s="25">
        <v>276</v>
      </c>
      <c r="E57" s="25">
        <v>212.54</v>
      </c>
      <c r="F57" s="25">
        <v>0</v>
      </c>
      <c r="G57" s="25">
        <f t="shared" si="24"/>
        <v>110.84615384615384</v>
      </c>
      <c r="H57" s="25">
        <v>0</v>
      </c>
      <c r="I57" s="25">
        <f t="shared" si="25"/>
        <v>86.384615384615387</v>
      </c>
      <c r="J57" s="29">
        <f t="shared" si="21"/>
        <v>0</v>
      </c>
      <c r="K57" s="29">
        <f t="shared" si="22"/>
        <v>-1</v>
      </c>
      <c r="L57" s="29">
        <f t="shared" si="23"/>
        <v>0</v>
      </c>
      <c r="M57" s="29">
        <f t="shared" ca="1" si="13"/>
        <v>0</v>
      </c>
      <c r="N57" s="9"/>
      <c r="O57" s="9"/>
      <c r="P57" s="7"/>
      <c r="Q57" s="7"/>
      <c r="T57" s="20">
        <v>0</v>
      </c>
      <c r="U57" s="31">
        <f t="shared" si="14"/>
        <v>-2060</v>
      </c>
      <c r="V57" s="27">
        <f t="shared" si="15"/>
        <v>-2060</v>
      </c>
      <c r="W57" s="27"/>
      <c r="X57" s="27">
        <f t="shared" si="16"/>
        <v>2264.4439781787664</v>
      </c>
      <c r="Y57" s="27">
        <f t="shared" si="17"/>
        <v>204.44397817876643</v>
      </c>
      <c r="Z57" s="27">
        <f t="shared" si="18"/>
        <v>204</v>
      </c>
      <c r="AA57" s="17">
        <f t="shared" si="19"/>
        <v>204</v>
      </c>
      <c r="AB57" s="24">
        <f t="shared" si="20"/>
        <v>2264</v>
      </c>
    </row>
    <row r="58" spans="1:28" ht="15" customHeight="1" x14ac:dyDescent="0.25">
      <c r="A58" s="28">
        <v>1634</v>
      </c>
      <c r="B58" s="28">
        <v>2060</v>
      </c>
      <c r="C58" s="25">
        <v>0</v>
      </c>
      <c r="D58" s="25">
        <v>275.95</v>
      </c>
      <c r="E58" s="25">
        <v>212.54</v>
      </c>
      <c r="F58" s="25">
        <v>0</v>
      </c>
      <c r="G58" s="25">
        <f t="shared" si="24"/>
        <v>110.64285714285714</v>
      </c>
      <c r="H58" s="25">
        <v>0</v>
      </c>
      <c r="I58" s="25">
        <f t="shared" si="25"/>
        <v>80.214285714285708</v>
      </c>
      <c r="J58" s="29">
        <f t="shared" si="21"/>
        <v>1</v>
      </c>
      <c r="K58" s="29">
        <f t="shared" si="22"/>
        <v>1</v>
      </c>
      <c r="L58" s="29">
        <f t="shared" si="23"/>
        <v>0</v>
      </c>
      <c r="M58" s="29">
        <f t="shared" ca="1" si="13"/>
        <v>1</v>
      </c>
      <c r="N58" s="9"/>
      <c r="O58" s="9"/>
      <c r="P58" s="7"/>
      <c r="Q58" s="7"/>
      <c r="T58" s="20">
        <v>0</v>
      </c>
      <c r="U58" s="31">
        <f t="shared" si="14"/>
        <v>-2060</v>
      </c>
      <c r="V58" s="27">
        <f t="shared" si="15"/>
        <v>-2060</v>
      </c>
      <c r="W58" s="27"/>
      <c r="X58" s="27">
        <f t="shared" si="16"/>
        <v>2264.4439781787664</v>
      </c>
      <c r="Y58" s="27">
        <f t="shared" si="17"/>
        <v>204.44397817876643</v>
      </c>
      <c r="Z58" s="27">
        <f t="shared" si="18"/>
        <v>204</v>
      </c>
      <c r="AA58" s="17">
        <f t="shared" si="19"/>
        <v>204</v>
      </c>
      <c r="AB58" s="24">
        <f t="shared" si="20"/>
        <v>2264</v>
      </c>
    </row>
    <row r="59" spans="1:28" ht="15" customHeight="1" x14ac:dyDescent="0.25">
      <c r="A59" s="28">
        <v>1527</v>
      </c>
      <c r="B59" s="28">
        <v>2060</v>
      </c>
      <c r="C59" s="25">
        <v>0</v>
      </c>
      <c r="D59" s="25">
        <v>275.89999999999998</v>
      </c>
      <c r="E59" s="25">
        <v>212.54</v>
      </c>
      <c r="F59" s="25">
        <v>0</v>
      </c>
      <c r="G59" s="25">
        <f t="shared" si="24"/>
        <v>110.4</v>
      </c>
      <c r="H59" s="25">
        <v>0</v>
      </c>
      <c r="I59" s="25">
        <f t="shared" si="25"/>
        <v>74.86666666666666</v>
      </c>
      <c r="J59" s="29">
        <f t="shared" si="21"/>
        <v>1</v>
      </c>
      <c r="K59" s="29">
        <f t="shared" si="22"/>
        <v>1</v>
      </c>
      <c r="L59" s="29">
        <f t="shared" si="23"/>
        <v>0</v>
      </c>
      <c r="M59" s="29">
        <f t="shared" ca="1" si="13"/>
        <v>0</v>
      </c>
      <c r="N59" s="9"/>
      <c r="O59" s="9"/>
      <c r="P59" s="7"/>
      <c r="Q59" s="7"/>
      <c r="T59" s="20">
        <v>0</v>
      </c>
      <c r="U59" s="31">
        <f t="shared" si="14"/>
        <v>-2060</v>
      </c>
      <c r="V59" s="27">
        <f t="shared" si="15"/>
        <v>-2060</v>
      </c>
      <c r="W59" s="27"/>
      <c r="X59" s="27">
        <f t="shared" si="16"/>
        <v>2264.4439781787664</v>
      </c>
      <c r="Y59" s="27">
        <f t="shared" si="17"/>
        <v>204.44397817876643</v>
      </c>
      <c r="Z59" s="27">
        <f t="shared" si="18"/>
        <v>204</v>
      </c>
      <c r="AA59" s="17">
        <f t="shared" si="19"/>
        <v>204</v>
      </c>
      <c r="AB59" s="24">
        <f t="shared" si="20"/>
        <v>2264</v>
      </c>
    </row>
    <row r="60" spans="1:28" ht="15" customHeight="1" x14ac:dyDescent="0.25">
      <c r="A60" s="28">
        <v>1406</v>
      </c>
      <c r="B60" s="28">
        <v>1810</v>
      </c>
      <c r="C60" s="25">
        <v>0</v>
      </c>
      <c r="D60" s="25">
        <v>275.85000000000002</v>
      </c>
      <c r="E60" s="25">
        <v>212.5</v>
      </c>
      <c r="F60" s="25">
        <v>0</v>
      </c>
      <c r="G60" s="25">
        <f t="shared" si="24"/>
        <v>111.0625</v>
      </c>
      <c r="H60" s="25">
        <v>0</v>
      </c>
      <c r="I60" s="25">
        <f t="shared" si="25"/>
        <v>85.8125</v>
      </c>
      <c r="J60" s="29">
        <f t="shared" si="21"/>
        <v>0</v>
      </c>
      <c r="K60" s="29">
        <f t="shared" si="22"/>
        <v>-1</v>
      </c>
      <c r="L60" s="29">
        <f t="shared" si="23"/>
        <v>0</v>
      </c>
      <c r="M60" s="29">
        <f t="shared" ca="1" si="13"/>
        <v>0</v>
      </c>
      <c r="N60" s="9"/>
      <c r="O60" s="9"/>
      <c r="P60" s="7"/>
      <c r="Q60" s="7"/>
      <c r="T60" s="20">
        <v>0</v>
      </c>
      <c r="U60" s="31">
        <f t="shared" si="14"/>
        <v>-1810</v>
      </c>
      <c r="V60" s="27">
        <f t="shared" si="15"/>
        <v>-1810</v>
      </c>
      <c r="W60" s="27"/>
      <c r="X60" s="27">
        <f t="shared" si="16"/>
        <v>1989.6328157784305</v>
      </c>
      <c r="Y60" s="27">
        <f t="shared" si="17"/>
        <v>179.63281577843054</v>
      </c>
      <c r="Z60" s="27">
        <f t="shared" si="18"/>
        <v>180</v>
      </c>
      <c r="AA60" s="17">
        <f t="shared" si="19"/>
        <v>180</v>
      </c>
      <c r="AB60" s="24">
        <f t="shared" si="20"/>
        <v>1990</v>
      </c>
    </row>
    <row r="61" spans="1:28" ht="15" customHeight="1" x14ac:dyDescent="0.25">
      <c r="A61" s="28">
        <v>1284</v>
      </c>
      <c r="B61" s="28">
        <v>1810</v>
      </c>
      <c r="C61" s="25">
        <v>5.71</v>
      </c>
      <c r="D61" s="25">
        <v>275.8</v>
      </c>
      <c r="E61" s="25">
        <v>212.5</v>
      </c>
      <c r="F61" s="25">
        <v>0</v>
      </c>
      <c r="G61" s="25">
        <f t="shared" si="24"/>
        <v>111.70588235294117</v>
      </c>
      <c r="H61" s="25">
        <v>0</v>
      </c>
      <c r="I61" s="25">
        <f t="shared" si="25"/>
        <v>80.764705882352942</v>
      </c>
      <c r="J61" s="29">
        <f t="shared" si="21"/>
        <v>1</v>
      </c>
      <c r="K61" s="29">
        <f t="shared" si="22"/>
        <v>1</v>
      </c>
      <c r="L61" s="29">
        <f t="shared" si="23"/>
        <v>0</v>
      </c>
      <c r="M61" s="29">
        <f t="shared" ca="1" si="13"/>
        <v>1</v>
      </c>
      <c r="N61" s="9"/>
      <c r="O61" s="9"/>
      <c r="P61" s="7"/>
      <c r="Q61" s="7"/>
      <c r="T61" s="20">
        <v>0</v>
      </c>
      <c r="U61" s="31">
        <f t="shared" si="14"/>
        <v>-1810</v>
      </c>
      <c r="V61" s="27">
        <f t="shared" si="15"/>
        <v>-1810</v>
      </c>
      <c r="W61" s="27"/>
      <c r="X61" s="27">
        <f t="shared" si="16"/>
        <v>1989.6328157784305</v>
      </c>
      <c r="Y61" s="27">
        <f t="shared" si="17"/>
        <v>179.63281577843054</v>
      </c>
      <c r="Z61" s="27">
        <f t="shared" si="18"/>
        <v>180</v>
      </c>
      <c r="AA61" s="17">
        <f t="shared" si="19"/>
        <v>180</v>
      </c>
      <c r="AB61" s="24">
        <f t="shared" si="20"/>
        <v>1990</v>
      </c>
    </row>
    <row r="62" spans="1:28" ht="15" customHeight="1" x14ac:dyDescent="0.25">
      <c r="A62" s="28">
        <v>1162</v>
      </c>
      <c r="B62" s="28">
        <v>1810</v>
      </c>
      <c r="C62" s="25">
        <v>5.17</v>
      </c>
      <c r="D62" s="25">
        <v>275.73</v>
      </c>
      <c r="E62" s="25">
        <v>212.5</v>
      </c>
      <c r="F62" s="25">
        <v>0</v>
      </c>
      <c r="G62" s="25">
        <f t="shared" si="24"/>
        <v>112.27777777777777</v>
      </c>
      <c r="H62" s="25">
        <v>0</v>
      </c>
      <c r="I62" s="25">
        <f t="shared" si="25"/>
        <v>76.277777777777771</v>
      </c>
      <c r="J62" s="29">
        <f t="shared" si="21"/>
        <v>1</v>
      </c>
      <c r="K62" s="29">
        <f t="shared" si="22"/>
        <v>1</v>
      </c>
      <c r="L62" s="29">
        <f t="shared" si="23"/>
        <v>0</v>
      </c>
      <c r="M62" s="29">
        <f t="shared" ca="1" si="13"/>
        <v>0</v>
      </c>
      <c r="N62" s="9"/>
      <c r="O62" s="9"/>
      <c r="P62" s="7"/>
      <c r="Q62" s="7"/>
      <c r="T62" s="20">
        <v>0</v>
      </c>
      <c r="U62" s="31">
        <f t="shared" si="14"/>
        <v>-1810</v>
      </c>
      <c r="V62" s="27">
        <f t="shared" si="15"/>
        <v>-1810</v>
      </c>
      <c r="W62" s="27"/>
      <c r="X62" s="27">
        <f t="shared" si="16"/>
        <v>1989.6328157784305</v>
      </c>
      <c r="Y62" s="27">
        <f t="shared" si="17"/>
        <v>179.63281577843054</v>
      </c>
      <c r="Z62" s="27">
        <f t="shared" si="18"/>
        <v>180</v>
      </c>
      <c r="AA62" s="17">
        <f t="shared" si="19"/>
        <v>180</v>
      </c>
      <c r="AB62" s="24">
        <f t="shared" si="20"/>
        <v>1990</v>
      </c>
    </row>
    <row r="63" spans="1:28" ht="15" customHeight="1" x14ac:dyDescent="0.25">
      <c r="A63" s="28">
        <v>1120</v>
      </c>
      <c r="B63" s="28">
        <v>1570</v>
      </c>
      <c r="C63" s="25">
        <v>4.9800000000000004</v>
      </c>
      <c r="D63" s="25">
        <v>275.69</v>
      </c>
      <c r="E63" s="25">
        <v>212.43</v>
      </c>
      <c r="F63" s="25">
        <v>0</v>
      </c>
      <c r="G63" s="25">
        <f t="shared" si="24"/>
        <v>108.57894736842105</v>
      </c>
      <c r="H63" s="25">
        <v>0</v>
      </c>
      <c r="I63" s="25">
        <f t="shared" si="25"/>
        <v>84.89473684210526</v>
      </c>
      <c r="J63" s="29">
        <f t="shared" si="21"/>
        <v>0</v>
      </c>
      <c r="K63" s="29">
        <f t="shared" si="22"/>
        <v>-1</v>
      </c>
      <c r="L63" s="29">
        <f t="shared" si="23"/>
        <v>0</v>
      </c>
      <c r="M63" s="29">
        <f t="shared" ca="1" si="13"/>
        <v>1</v>
      </c>
      <c r="N63" s="9"/>
      <c r="O63" s="9"/>
      <c r="P63" s="7"/>
      <c r="Q63" s="7"/>
      <c r="T63" s="20">
        <v>0</v>
      </c>
      <c r="U63" s="31">
        <f t="shared" si="14"/>
        <v>-1570</v>
      </c>
      <c r="V63" s="27">
        <f t="shared" si="15"/>
        <v>-1570</v>
      </c>
      <c r="W63" s="27"/>
      <c r="X63" s="27">
        <f t="shared" si="16"/>
        <v>1725.8140998741083</v>
      </c>
      <c r="Y63" s="27">
        <f t="shared" si="17"/>
        <v>155.81409987410825</v>
      </c>
      <c r="Z63" s="27">
        <f t="shared" si="18"/>
        <v>156</v>
      </c>
      <c r="AA63" s="17">
        <f t="shared" si="19"/>
        <v>156</v>
      </c>
      <c r="AB63" s="24">
        <f t="shared" si="20"/>
        <v>1726</v>
      </c>
    </row>
    <row r="64" spans="1:28" ht="15" customHeight="1" x14ac:dyDescent="0.25">
      <c r="A64" s="28">
        <v>1078</v>
      </c>
      <c r="B64" s="28">
        <v>1570</v>
      </c>
      <c r="C64" s="25">
        <v>4.79</v>
      </c>
      <c r="D64" s="25">
        <v>275.64</v>
      </c>
      <c r="E64" s="25">
        <v>212.43</v>
      </c>
      <c r="F64" s="25">
        <v>0</v>
      </c>
      <c r="G64" s="25">
        <f t="shared" si="24"/>
        <v>105.25</v>
      </c>
      <c r="H64" s="25">
        <v>0</v>
      </c>
      <c r="I64" s="25">
        <f t="shared" si="25"/>
        <v>80.650000000000006</v>
      </c>
      <c r="J64" s="29">
        <f t="shared" si="21"/>
        <v>1</v>
      </c>
      <c r="K64" s="29">
        <f t="shared" si="22"/>
        <v>1</v>
      </c>
      <c r="L64" s="29">
        <f t="shared" si="23"/>
        <v>0</v>
      </c>
      <c r="M64" s="29">
        <f t="shared" ca="1" si="13"/>
        <v>0</v>
      </c>
      <c r="N64" s="9"/>
      <c r="O64" s="9"/>
      <c r="P64" s="7"/>
      <c r="Q64" s="7"/>
      <c r="T64" s="20">
        <v>0</v>
      </c>
      <c r="U64" s="31">
        <f t="shared" si="14"/>
        <v>-1570</v>
      </c>
      <c r="V64" s="27">
        <f t="shared" si="15"/>
        <v>-1570</v>
      </c>
      <c r="W64" s="27"/>
      <c r="X64" s="27">
        <f t="shared" si="16"/>
        <v>1725.8140998741083</v>
      </c>
      <c r="Y64" s="27">
        <f t="shared" si="17"/>
        <v>155.81409987410825</v>
      </c>
      <c r="Z64" s="27">
        <f t="shared" si="18"/>
        <v>156</v>
      </c>
      <c r="AA64" s="17">
        <f t="shared" si="19"/>
        <v>156</v>
      </c>
      <c r="AB64" s="24">
        <f t="shared" si="20"/>
        <v>1726</v>
      </c>
    </row>
    <row r="65" spans="1:28" ht="15" customHeight="1" x14ac:dyDescent="0.25">
      <c r="A65" s="28">
        <v>1035</v>
      </c>
      <c r="B65" s="28">
        <v>1570</v>
      </c>
      <c r="C65" s="25">
        <v>4.5999999999999996</v>
      </c>
      <c r="D65" s="25">
        <v>275.58</v>
      </c>
      <c r="E65" s="25">
        <v>212.43</v>
      </c>
      <c r="F65" s="25">
        <v>0</v>
      </c>
      <c r="G65" s="25">
        <f t="shared" si="24"/>
        <v>102.28571428571429</v>
      </c>
      <c r="H65" s="25">
        <v>0</v>
      </c>
      <c r="I65" s="25">
        <f t="shared" si="25"/>
        <v>76.80952380952381</v>
      </c>
      <c r="J65" s="29">
        <f t="shared" si="21"/>
        <v>1</v>
      </c>
      <c r="K65" s="29">
        <f t="shared" si="22"/>
        <v>1</v>
      </c>
      <c r="L65" s="29">
        <f t="shared" si="23"/>
        <v>0</v>
      </c>
      <c r="M65" s="29">
        <f t="shared" ca="1" si="13"/>
        <v>0</v>
      </c>
      <c r="N65" s="9"/>
      <c r="O65" s="9"/>
      <c r="P65" s="7"/>
      <c r="Q65" s="7"/>
      <c r="T65" s="20">
        <v>0</v>
      </c>
      <c r="U65" s="31">
        <f t="shared" si="14"/>
        <v>-1570</v>
      </c>
      <c r="V65" s="27">
        <f t="shared" si="15"/>
        <v>-1570</v>
      </c>
      <c r="W65" s="27"/>
      <c r="X65" s="27">
        <f t="shared" si="16"/>
        <v>1725.8140998741083</v>
      </c>
      <c r="Y65" s="27">
        <f t="shared" si="17"/>
        <v>155.81409987410825</v>
      </c>
      <c r="Z65" s="27">
        <f t="shared" si="18"/>
        <v>156</v>
      </c>
      <c r="AA65" s="17">
        <f t="shared" si="19"/>
        <v>156</v>
      </c>
      <c r="AB65" s="24">
        <f t="shared" si="20"/>
        <v>1726</v>
      </c>
    </row>
    <row r="66" spans="1:28" ht="15" customHeight="1" x14ac:dyDescent="0.25">
      <c r="A66" s="28">
        <v>1034</v>
      </c>
      <c r="B66" s="28">
        <v>1330</v>
      </c>
      <c r="C66" s="25">
        <v>4.59</v>
      </c>
      <c r="D66" s="25">
        <v>275.55</v>
      </c>
      <c r="E66" s="25">
        <v>212.36</v>
      </c>
      <c r="F66" s="25">
        <v>0</v>
      </c>
      <c r="G66" s="25">
        <f t="shared" si="24"/>
        <v>97.681818181818187</v>
      </c>
      <c r="H66" s="25">
        <v>0</v>
      </c>
      <c r="I66" s="25">
        <f t="shared" si="25"/>
        <v>84.227272727272734</v>
      </c>
      <c r="J66" s="29">
        <f t="shared" si="21"/>
        <v>0</v>
      </c>
      <c r="K66" s="29">
        <f t="shared" si="22"/>
        <v>-1</v>
      </c>
      <c r="L66" s="29">
        <f t="shared" si="23"/>
        <v>0</v>
      </c>
      <c r="M66" s="29">
        <f t="shared" ref="M66:M95" ca="1" si="26">IF(RAND()&lt;0.5,0,1)</f>
        <v>0</v>
      </c>
      <c r="N66" s="9"/>
      <c r="O66" s="9"/>
      <c r="P66" s="7"/>
      <c r="Q66" s="7"/>
      <c r="T66" s="20">
        <v>0</v>
      </c>
      <c r="U66" s="31">
        <f t="shared" ref="U66:U97" si="27">T66-B66</f>
        <v>-1330</v>
      </c>
      <c r="V66" s="27">
        <f t="shared" ref="V66:V97" si="28">ROUND(U66,0)</f>
        <v>-1330</v>
      </c>
      <c r="W66" s="27"/>
      <c r="X66" s="27">
        <f t="shared" ref="X66:X95" si="29">B66/$W$2*$W$3</f>
        <v>1461.995383969786</v>
      </c>
      <c r="Y66" s="27">
        <f t="shared" ref="Y66:Y97" si="30">X66-B66</f>
        <v>131.99538396978596</v>
      </c>
      <c r="Z66" s="27">
        <f t="shared" ref="Z66:Z97" si="31">ROUND(Y66,0)</f>
        <v>132</v>
      </c>
      <c r="AA66" s="17">
        <f t="shared" ref="AA66:AA97" si="32">IF(V66&gt;=0,V66,Z66)</f>
        <v>132</v>
      </c>
      <c r="AB66" s="24">
        <f t="shared" ref="AB66:AB97" si="33">B66+AA66</f>
        <v>1462</v>
      </c>
    </row>
    <row r="67" spans="1:28" ht="15" customHeight="1" x14ac:dyDescent="0.25">
      <c r="A67" s="28">
        <v>1032</v>
      </c>
      <c r="B67" s="28">
        <v>1330</v>
      </c>
      <c r="C67" s="25">
        <v>4.59</v>
      </c>
      <c r="D67" s="25">
        <v>275.52</v>
      </c>
      <c r="E67" s="25">
        <v>212.36</v>
      </c>
      <c r="F67" s="25">
        <v>0</v>
      </c>
      <c r="G67" s="25">
        <f t="shared" si="24"/>
        <v>93.521739130434781</v>
      </c>
      <c r="H67" s="25">
        <v>0</v>
      </c>
      <c r="I67" s="25">
        <f t="shared" si="25"/>
        <v>80.565217391304344</v>
      </c>
      <c r="J67" s="29">
        <f t="shared" ref="J67:J95" si="34">IF(ABS(B67-B66)&lt;=50,1,0)</f>
        <v>1</v>
      </c>
      <c r="K67" s="29">
        <f t="shared" ref="K67:K95" si="35">IF(ABS((B67-B66))&lt;=50,1,IF((B67-B66)*(1)&gt;=0,1,-1))</f>
        <v>1</v>
      </c>
      <c r="L67" s="29">
        <f t="shared" si="23"/>
        <v>0</v>
      </c>
      <c r="M67" s="29">
        <f t="shared" ca="1" si="26"/>
        <v>1</v>
      </c>
      <c r="N67" s="9"/>
      <c r="O67" s="9"/>
      <c r="P67" s="7"/>
      <c r="Q67" s="7"/>
      <c r="T67" s="20">
        <v>0</v>
      </c>
      <c r="U67" s="31">
        <f t="shared" si="27"/>
        <v>-1330</v>
      </c>
      <c r="V67" s="27">
        <f t="shared" si="28"/>
        <v>-1330</v>
      </c>
      <c r="W67" s="27"/>
      <c r="X67" s="27">
        <f t="shared" si="29"/>
        <v>1461.995383969786</v>
      </c>
      <c r="Y67" s="27">
        <f t="shared" si="30"/>
        <v>131.99538396978596</v>
      </c>
      <c r="Z67" s="27">
        <f t="shared" si="31"/>
        <v>132</v>
      </c>
      <c r="AA67" s="17">
        <f t="shared" si="32"/>
        <v>132</v>
      </c>
      <c r="AB67" s="24">
        <f t="shared" si="33"/>
        <v>1462</v>
      </c>
    </row>
    <row r="68" spans="1:28" ht="15" customHeight="1" x14ac:dyDescent="0.25">
      <c r="A68" s="28">
        <v>1029</v>
      </c>
      <c r="B68" s="28">
        <v>1330</v>
      </c>
      <c r="C68" s="25">
        <v>4.57</v>
      </c>
      <c r="D68" s="25">
        <v>275.49</v>
      </c>
      <c r="E68" s="25">
        <v>212.36</v>
      </c>
      <c r="F68" s="25">
        <v>0</v>
      </c>
      <c r="G68" s="25">
        <f t="shared" si="24"/>
        <v>89.75</v>
      </c>
      <c r="H68" s="25">
        <v>0</v>
      </c>
      <c r="I68" s="25">
        <f t="shared" si="25"/>
        <v>77.208333333333329</v>
      </c>
      <c r="J68" s="29">
        <f t="shared" si="34"/>
        <v>1</v>
      </c>
      <c r="K68" s="29">
        <f t="shared" si="35"/>
        <v>1</v>
      </c>
      <c r="L68" s="29">
        <f t="shared" si="23"/>
        <v>0</v>
      </c>
      <c r="M68" s="29">
        <f t="shared" ca="1" si="26"/>
        <v>0</v>
      </c>
      <c r="N68" s="9"/>
      <c r="O68" s="9"/>
      <c r="P68" s="7"/>
      <c r="Q68" s="7"/>
      <c r="T68" s="20">
        <v>0</v>
      </c>
      <c r="U68" s="31">
        <f t="shared" si="27"/>
        <v>-1330</v>
      </c>
      <c r="V68" s="27">
        <f t="shared" si="28"/>
        <v>-1330</v>
      </c>
      <c r="W68" s="27"/>
      <c r="X68" s="27">
        <f t="shared" si="29"/>
        <v>1461.995383969786</v>
      </c>
      <c r="Y68" s="27">
        <f t="shared" si="30"/>
        <v>131.99538396978596</v>
      </c>
      <c r="Z68" s="27">
        <f t="shared" si="31"/>
        <v>132</v>
      </c>
      <c r="AA68" s="17">
        <f t="shared" si="32"/>
        <v>132</v>
      </c>
      <c r="AB68" s="24">
        <f t="shared" si="33"/>
        <v>1462</v>
      </c>
    </row>
    <row r="69" spans="1:28" ht="15" customHeight="1" x14ac:dyDescent="0.25">
      <c r="A69" s="28">
        <v>1018</v>
      </c>
      <c r="B69" s="28">
        <v>1080</v>
      </c>
      <c r="C69" s="25">
        <v>4.53</v>
      </c>
      <c r="D69" s="25">
        <v>275.48</v>
      </c>
      <c r="E69" s="25">
        <v>212.25</v>
      </c>
      <c r="F69" s="25">
        <v>0</v>
      </c>
      <c r="G69" s="25">
        <f t="shared" si="24"/>
        <v>86.6</v>
      </c>
      <c r="H69" s="25">
        <v>0</v>
      </c>
      <c r="I69" s="25">
        <f t="shared" si="25"/>
        <v>84.12</v>
      </c>
      <c r="J69" s="29">
        <f t="shared" si="34"/>
        <v>0</v>
      </c>
      <c r="K69" s="29">
        <f t="shared" si="35"/>
        <v>-1</v>
      </c>
      <c r="L69" s="29">
        <f t="shared" si="23"/>
        <v>0</v>
      </c>
      <c r="M69" s="29">
        <f t="shared" ca="1" si="26"/>
        <v>1</v>
      </c>
      <c r="N69" s="9"/>
      <c r="O69" s="9"/>
      <c r="P69" s="7"/>
      <c r="Q69" s="7"/>
      <c r="T69" s="20">
        <v>0</v>
      </c>
      <c r="U69" s="31">
        <f t="shared" si="27"/>
        <v>-1080</v>
      </c>
      <c r="V69" s="27">
        <f t="shared" si="28"/>
        <v>-1080</v>
      </c>
      <c r="W69" s="27"/>
      <c r="X69" s="27">
        <f t="shared" si="29"/>
        <v>1187.1842215694503</v>
      </c>
      <c r="Y69" s="27">
        <f t="shared" si="30"/>
        <v>107.1842215694503</v>
      </c>
      <c r="Z69" s="27">
        <f t="shared" si="31"/>
        <v>107</v>
      </c>
      <c r="AA69" s="17">
        <f t="shared" si="32"/>
        <v>107</v>
      </c>
      <c r="AB69" s="24">
        <f t="shared" si="33"/>
        <v>1187</v>
      </c>
    </row>
    <row r="70" spans="1:28" ht="15" customHeight="1" x14ac:dyDescent="0.25">
      <c r="A70" s="28">
        <v>1008</v>
      </c>
      <c r="B70" s="28">
        <v>1080</v>
      </c>
      <c r="C70" s="25">
        <v>4.4800000000000004</v>
      </c>
      <c r="D70" s="25">
        <v>275.48</v>
      </c>
      <c r="E70" s="25">
        <v>212.25</v>
      </c>
      <c r="F70" s="25">
        <v>0</v>
      </c>
      <c r="G70" s="25">
        <f t="shared" si="24"/>
        <v>83.65384615384616</v>
      </c>
      <c r="H70" s="25">
        <v>0</v>
      </c>
      <c r="I70" s="25">
        <f t="shared" si="25"/>
        <v>80.884615384615387</v>
      </c>
      <c r="J70" s="29">
        <f t="shared" si="34"/>
        <v>1</v>
      </c>
      <c r="K70" s="29">
        <f t="shared" si="35"/>
        <v>1</v>
      </c>
      <c r="L70" s="29">
        <f t="shared" si="23"/>
        <v>0</v>
      </c>
      <c r="M70" s="29">
        <f t="shared" ca="1" si="26"/>
        <v>1</v>
      </c>
      <c r="N70" s="9"/>
      <c r="O70" s="9"/>
      <c r="P70" s="7"/>
      <c r="Q70" s="7"/>
      <c r="T70" s="20">
        <v>0</v>
      </c>
      <c r="U70" s="31">
        <f t="shared" si="27"/>
        <v>-1080</v>
      </c>
      <c r="V70" s="27">
        <f t="shared" si="28"/>
        <v>-1080</v>
      </c>
      <c r="W70" s="27"/>
      <c r="X70" s="27">
        <f t="shared" si="29"/>
        <v>1187.1842215694503</v>
      </c>
      <c r="Y70" s="27">
        <f t="shared" si="30"/>
        <v>107.1842215694503</v>
      </c>
      <c r="Z70" s="27">
        <f t="shared" si="31"/>
        <v>107</v>
      </c>
      <c r="AA70" s="17">
        <f t="shared" si="32"/>
        <v>107</v>
      </c>
      <c r="AB70" s="24">
        <f t="shared" si="33"/>
        <v>1187</v>
      </c>
    </row>
    <row r="71" spans="1:28" ht="15" customHeight="1" x14ac:dyDescent="0.25">
      <c r="A71" s="28">
        <v>998</v>
      </c>
      <c r="B71" s="28">
        <v>1080</v>
      </c>
      <c r="C71" s="25">
        <v>4.43</v>
      </c>
      <c r="D71" s="25">
        <v>275.47000000000003</v>
      </c>
      <c r="E71" s="25">
        <v>212.25</v>
      </c>
      <c r="F71" s="25">
        <v>0</v>
      </c>
      <c r="G71" s="25">
        <f t="shared" si="24"/>
        <v>80.925925925925924</v>
      </c>
      <c r="H71" s="25">
        <v>0</v>
      </c>
      <c r="I71" s="25">
        <f t="shared" si="25"/>
        <v>77.888888888888886</v>
      </c>
      <c r="J71" s="29">
        <f t="shared" si="34"/>
        <v>1</v>
      </c>
      <c r="K71" s="29">
        <f t="shared" si="35"/>
        <v>1</v>
      </c>
      <c r="L71" s="29">
        <f t="shared" ref="L71:L102" si="36">IF(OR(COUNTIF(K67:K71,1)=5,COUNTIF(K67:K71,-1)=5),1,0)</f>
        <v>0</v>
      </c>
      <c r="M71" s="29">
        <f t="shared" ca="1" si="26"/>
        <v>1</v>
      </c>
      <c r="N71" s="9"/>
      <c r="O71" s="9"/>
      <c r="P71" s="7"/>
      <c r="Q71" s="7"/>
      <c r="T71" s="20">
        <v>0</v>
      </c>
      <c r="U71" s="31">
        <f t="shared" si="27"/>
        <v>-1080</v>
      </c>
      <c r="V71" s="27">
        <f t="shared" si="28"/>
        <v>-1080</v>
      </c>
      <c r="W71" s="27"/>
      <c r="X71" s="27">
        <f t="shared" si="29"/>
        <v>1187.1842215694503</v>
      </c>
      <c r="Y71" s="27">
        <f t="shared" si="30"/>
        <v>107.1842215694503</v>
      </c>
      <c r="Z71" s="27">
        <f t="shared" si="31"/>
        <v>107</v>
      </c>
      <c r="AA71" s="17">
        <f t="shared" si="32"/>
        <v>107</v>
      </c>
      <c r="AB71" s="24">
        <f t="shared" si="33"/>
        <v>1187</v>
      </c>
    </row>
    <row r="72" spans="1:28" ht="15" customHeight="1" x14ac:dyDescent="0.25">
      <c r="A72" s="28">
        <v>956</v>
      </c>
      <c r="B72" s="28">
        <v>840</v>
      </c>
      <c r="C72" s="25">
        <v>0</v>
      </c>
      <c r="D72" s="25">
        <v>275.48</v>
      </c>
      <c r="E72" s="25">
        <v>212.04</v>
      </c>
      <c r="F72" s="25">
        <v>0</v>
      </c>
      <c r="G72" s="25">
        <f t="shared" si="24"/>
        <v>79.535714285714292</v>
      </c>
      <c r="H72" s="25">
        <v>0</v>
      </c>
      <c r="I72" s="25">
        <f t="shared" si="25"/>
        <v>83.678571428571431</v>
      </c>
      <c r="J72" s="29">
        <f t="shared" si="34"/>
        <v>0</v>
      </c>
      <c r="K72" s="29">
        <f t="shared" si="35"/>
        <v>-1</v>
      </c>
      <c r="L72" s="29">
        <f t="shared" si="36"/>
        <v>0</v>
      </c>
      <c r="M72" s="29">
        <f t="shared" ca="1" si="26"/>
        <v>0</v>
      </c>
      <c r="N72" s="9"/>
      <c r="O72" s="9"/>
      <c r="P72" s="7"/>
      <c r="Q72" s="7"/>
      <c r="T72" s="20">
        <v>0</v>
      </c>
      <c r="U72" s="31">
        <f t="shared" si="27"/>
        <v>-840</v>
      </c>
      <c r="V72" s="27">
        <f t="shared" si="28"/>
        <v>-840</v>
      </c>
      <c r="W72" s="27"/>
      <c r="X72" s="27">
        <f t="shared" si="29"/>
        <v>923.3655056651279</v>
      </c>
      <c r="Y72" s="27">
        <f t="shared" si="30"/>
        <v>83.365505665127898</v>
      </c>
      <c r="Z72" s="27">
        <f t="shared" si="31"/>
        <v>83</v>
      </c>
      <c r="AA72" s="17">
        <f t="shared" si="32"/>
        <v>83</v>
      </c>
      <c r="AB72" s="24">
        <f t="shared" si="33"/>
        <v>923</v>
      </c>
    </row>
    <row r="73" spans="1:28" ht="15" customHeight="1" x14ac:dyDescent="0.25">
      <c r="A73" s="28">
        <v>914</v>
      </c>
      <c r="B73" s="28">
        <v>840</v>
      </c>
      <c r="C73" s="25">
        <v>0</v>
      </c>
      <c r="D73" s="25">
        <v>275.49</v>
      </c>
      <c r="E73" s="25">
        <v>212.04</v>
      </c>
      <c r="F73" s="25">
        <v>0</v>
      </c>
      <c r="G73" s="25">
        <f t="shared" si="24"/>
        <v>78.241379310344826</v>
      </c>
      <c r="H73" s="25">
        <v>0</v>
      </c>
      <c r="I73" s="25">
        <f t="shared" si="25"/>
        <v>80.793103448275858</v>
      </c>
      <c r="J73" s="29">
        <f t="shared" si="34"/>
        <v>1</v>
      </c>
      <c r="K73" s="29">
        <f t="shared" si="35"/>
        <v>1</v>
      </c>
      <c r="L73" s="29">
        <f t="shared" si="36"/>
        <v>0</v>
      </c>
      <c r="M73" s="29">
        <f t="shared" ca="1" si="26"/>
        <v>0</v>
      </c>
      <c r="N73" s="9"/>
      <c r="O73" s="9"/>
      <c r="P73" s="7"/>
      <c r="Q73" s="7"/>
      <c r="T73" s="20">
        <v>0</v>
      </c>
      <c r="U73" s="31">
        <f t="shared" si="27"/>
        <v>-840</v>
      </c>
      <c r="V73" s="27">
        <f t="shared" si="28"/>
        <v>-840</v>
      </c>
      <c r="W73" s="27"/>
      <c r="X73" s="27">
        <f t="shared" si="29"/>
        <v>923.3655056651279</v>
      </c>
      <c r="Y73" s="27">
        <f t="shared" si="30"/>
        <v>83.365505665127898</v>
      </c>
      <c r="Z73" s="27">
        <f t="shared" si="31"/>
        <v>83</v>
      </c>
      <c r="AA73" s="17">
        <f t="shared" si="32"/>
        <v>83</v>
      </c>
      <c r="AB73" s="24">
        <f t="shared" si="33"/>
        <v>923</v>
      </c>
    </row>
    <row r="74" spans="1:28" ht="15" customHeight="1" x14ac:dyDescent="0.25">
      <c r="A74" s="28">
        <v>873</v>
      </c>
      <c r="B74" s="28">
        <v>840</v>
      </c>
      <c r="C74" s="25">
        <v>0</v>
      </c>
      <c r="D74" s="25">
        <v>275.49</v>
      </c>
      <c r="E74" s="25">
        <v>212.04</v>
      </c>
      <c r="F74" s="25">
        <v>0</v>
      </c>
      <c r="G74" s="25">
        <f t="shared" si="24"/>
        <v>77</v>
      </c>
      <c r="H74" s="25">
        <v>0</v>
      </c>
      <c r="I74" s="25">
        <f t="shared" si="25"/>
        <v>78.099999999999994</v>
      </c>
      <c r="J74" s="29">
        <f t="shared" si="34"/>
        <v>1</v>
      </c>
      <c r="K74" s="29">
        <f t="shared" si="35"/>
        <v>1</v>
      </c>
      <c r="L74" s="29">
        <f t="shared" si="36"/>
        <v>0</v>
      </c>
      <c r="M74" s="29">
        <f t="shared" ca="1" si="26"/>
        <v>0</v>
      </c>
      <c r="N74" s="9"/>
      <c r="O74" s="9"/>
      <c r="P74" s="7"/>
      <c r="Q74" s="7"/>
      <c r="T74" s="20">
        <v>0</v>
      </c>
      <c r="U74" s="31">
        <f t="shared" si="27"/>
        <v>-840</v>
      </c>
      <c r="V74" s="27">
        <f t="shared" si="28"/>
        <v>-840</v>
      </c>
      <c r="W74" s="27"/>
      <c r="X74" s="27">
        <f t="shared" si="29"/>
        <v>923.3655056651279</v>
      </c>
      <c r="Y74" s="27">
        <f t="shared" si="30"/>
        <v>83.365505665127898</v>
      </c>
      <c r="Z74" s="27">
        <f t="shared" si="31"/>
        <v>83</v>
      </c>
      <c r="AA74" s="17">
        <f t="shared" si="32"/>
        <v>83</v>
      </c>
      <c r="AB74" s="24">
        <f t="shared" si="33"/>
        <v>923</v>
      </c>
    </row>
    <row r="75" spans="1:28" ht="15" customHeight="1" x14ac:dyDescent="0.25">
      <c r="A75" s="28">
        <v>890</v>
      </c>
      <c r="B75" s="28">
        <v>590</v>
      </c>
      <c r="C75" s="25">
        <v>0</v>
      </c>
      <c r="D75" s="25">
        <v>275.52</v>
      </c>
      <c r="E75" s="25">
        <v>211.72</v>
      </c>
      <c r="F75" s="25">
        <v>0</v>
      </c>
      <c r="G75" s="25">
        <f t="shared" si="24"/>
        <v>73.967741935483872</v>
      </c>
      <c r="H75" s="25">
        <v>0</v>
      </c>
      <c r="I75" s="25">
        <f t="shared" si="25"/>
        <v>83.645161290322577</v>
      </c>
      <c r="J75" s="29">
        <f t="shared" si="34"/>
        <v>0</v>
      </c>
      <c r="K75" s="29">
        <f t="shared" si="35"/>
        <v>-1</v>
      </c>
      <c r="L75" s="29">
        <f t="shared" si="36"/>
        <v>0</v>
      </c>
      <c r="M75" s="29">
        <f t="shared" ca="1" si="26"/>
        <v>1</v>
      </c>
      <c r="N75" s="9"/>
      <c r="O75" s="9"/>
      <c r="P75" s="7"/>
      <c r="Q75" s="7"/>
      <c r="T75" s="20">
        <v>0</v>
      </c>
      <c r="U75" s="31">
        <f t="shared" si="27"/>
        <v>-590</v>
      </c>
      <c r="V75" s="27">
        <f t="shared" si="28"/>
        <v>-590</v>
      </c>
      <c r="W75" s="27"/>
      <c r="X75" s="27">
        <f t="shared" si="29"/>
        <v>648.55434326479235</v>
      </c>
      <c r="Y75" s="27">
        <f t="shared" si="30"/>
        <v>58.554343264792351</v>
      </c>
      <c r="Z75" s="27">
        <f t="shared" si="31"/>
        <v>59</v>
      </c>
      <c r="AA75" s="17">
        <f t="shared" si="32"/>
        <v>59</v>
      </c>
      <c r="AB75" s="24">
        <f t="shared" si="33"/>
        <v>649</v>
      </c>
    </row>
    <row r="76" spans="1:28" ht="15" customHeight="1" x14ac:dyDescent="0.25">
      <c r="A76" s="28">
        <v>906</v>
      </c>
      <c r="B76" s="28">
        <v>590</v>
      </c>
      <c r="C76" s="25">
        <v>4.03</v>
      </c>
      <c r="D76" s="25">
        <v>275.55</v>
      </c>
      <c r="E76" s="25">
        <v>211.72</v>
      </c>
      <c r="F76" s="25">
        <v>0</v>
      </c>
      <c r="G76" s="25">
        <f t="shared" si="24"/>
        <v>71.15625</v>
      </c>
      <c r="H76" s="25">
        <v>0</v>
      </c>
      <c r="I76" s="25">
        <f t="shared" si="25"/>
        <v>81.03125</v>
      </c>
      <c r="J76" s="29">
        <f t="shared" si="34"/>
        <v>1</v>
      </c>
      <c r="K76" s="29">
        <f t="shared" si="35"/>
        <v>1</v>
      </c>
      <c r="L76" s="29">
        <f t="shared" si="36"/>
        <v>0</v>
      </c>
      <c r="M76" s="29">
        <f t="shared" ca="1" si="26"/>
        <v>1</v>
      </c>
      <c r="N76" s="9"/>
      <c r="O76" s="9"/>
      <c r="P76" s="7"/>
      <c r="Q76" s="7"/>
      <c r="T76" s="20">
        <v>0</v>
      </c>
      <c r="U76" s="31">
        <f t="shared" si="27"/>
        <v>-590</v>
      </c>
      <c r="V76" s="27">
        <f t="shared" si="28"/>
        <v>-590</v>
      </c>
      <c r="W76" s="27"/>
      <c r="X76" s="27">
        <f t="shared" si="29"/>
        <v>648.55434326479235</v>
      </c>
      <c r="Y76" s="27">
        <f t="shared" si="30"/>
        <v>58.554343264792351</v>
      </c>
      <c r="Z76" s="27">
        <f t="shared" si="31"/>
        <v>59</v>
      </c>
      <c r="AA76" s="17">
        <f t="shared" si="32"/>
        <v>59</v>
      </c>
      <c r="AB76" s="24">
        <f t="shared" si="33"/>
        <v>649</v>
      </c>
    </row>
    <row r="77" spans="1:28" ht="15" customHeight="1" x14ac:dyDescent="0.25">
      <c r="A77" s="28">
        <v>922</v>
      </c>
      <c r="B77" s="28">
        <v>590</v>
      </c>
      <c r="C77" s="25">
        <v>4.0999999999999996</v>
      </c>
      <c r="D77" s="25">
        <v>275.58999999999997</v>
      </c>
      <c r="E77" s="25">
        <v>211.72</v>
      </c>
      <c r="F77" s="25">
        <v>0</v>
      </c>
      <c r="G77" s="25">
        <f t="shared" ref="G77:G95" si="37">($A$44-A77)/(ROW(A77)-ROW($A$44))</f>
        <v>68.515151515151516</v>
      </c>
      <c r="H77" s="25">
        <v>0</v>
      </c>
      <c r="I77" s="25">
        <f t="shared" ref="I77:I95" si="38">($A$44-B77)/(ROW(B77)-ROW($A$44))</f>
        <v>78.575757575757578</v>
      </c>
      <c r="J77" s="29">
        <f t="shared" si="34"/>
        <v>1</v>
      </c>
      <c r="K77" s="29">
        <f t="shared" si="35"/>
        <v>1</v>
      </c>
      <c r="L77" s="29">
        <f t="shared" si="36"/>
        <v>0</v>
      </c>
      <c r="M77" s="29">
        <f t="shared" ca="1" si="26"/>
        <v>1</v>
      </c>
      <c r="N77" s="9"/>
      <c r="O77" s="9"/>
      <c r="P77" s="7"/>
      <c r="Q77" s="7"/>
      <c r="T77" s="20">
        <v>0</v>
      </c>
      <c r="U77" s="31">
        <f t="shared" si="27"/>
        <v>-590</v>
      </c>
      <c r="V77" s="27">
        <f t="shared" si="28"/>
        <v>-590</v>
      </c>
      <c r="W77" s="27"/>
      <c r="X77" s="27">
        <f t="shared" si="29"/>
        <v>648.55434326479235</v>
      </c>
      <c r="Y77" s="27">
        <f t="shared" si="30"/>
        <v>58.554343264792351</v>
      </c>
      <c r="Z77" s="27">
        <f t="shared" si="31"/>
        <v>59</v>
      </c>
      <c r="AA77" s="17">
        <f t="shared" si="32"/>
        <v>59</v>
      </c>
      <c r="AB77" s="24">
        <f t="shared" si="33"/>
        <v>649</v>
      </c>
    </row>
    <row r="78" spans="1:28" ht="15" customHeight="1" x14ac:dyDescent="0.25">
      <c r="A78" s="28">
        <v>922</v>
      </c>
      <c r="B78" s="28">
        <v>350</v>
      </c>
      <c r="C78" s="25">
        <v>4.0999999999999996</v>
      </c>
      <c r="D78" s="25">
        <v>275.64999999999998</v>
      </c>
      <c r="E78" s="25">
        <v>211.34</v>
      </c>
      <c r="F78" s="25">
        <v>0</v>
      </c>
      <c r="G78" s="25">
        <f t="shared" si="37"/>
        <v>66.5</v>
      </c>
      <c r="H78" s="25">
        <v>0</v>
      </c>
      <c r="I78" s="25">
        <f t="shared" si="38"/>
        <v>83.32352941176471</v>
      </c>
      <c r="J78" s="29">
        <f t="shared" si="34"/>
        <v>0</v>
      </c>
      <c r="K78" s="29">
        <f t="shared" si="35"/>
        <v>-1</v>
      </c>
      <c r="L78" s="29">
        <f t="shared" si="36"/>
        <v>0</v>
      </c>
      <c r="M78" s="29">
        <f t="shared" ca="1" si="26"/>
        <v>1</v>
      </c>
      <c r="N78" s="9"/>
      <c r="O78" s="9"/>
      <c r="P78" s="7"/>
      <c r="Q78" s="7"/>
      <c r="T78" s="20">
        <v>0</v>
      </c>
      <c r="U78" s="31">
        <f t="shared" si="27"/>
        <v>-350</v>
      </c>
      <c r="V78" s="27">
        <f t="shared" si="28"/>
        <v>-350</v>
      </c>
      <c r="W78" s="27"/>
      <c r="X78" s="27">
        <f t="shared" si="29"/>
        <v>384.73562736047</v>
      </c>
      <c r="Y78" s="27">
        <f t="shared" si="30"/>
        <v>34.735627360470005</v>
      </c>
      <c r="Z78" s="27">
        <f t="shared" si="31"/>
        <v>35</v>
      </c>
      <c r="AA78" s="17">
        <f t="shared" si="32"/>
        <v>35</v>
      </c>
      <c r="AB78" s="24">
        <f t="shared" si="33"/>
        <v>385</v>
      </c>
    </row>
    <row r="79" spans="1:28" ht="15" customHeight="1" x14ac:dyDescent="0.25">
      <c r="A79" s="28">
        <v>922</v>
      </c>
      <c r="B79" s="28">
        <v>350</v>
      </c>
      <c r="C79" s="25">
        <v>4.0999999999999996</v>
      </c>
      <c r="D79" s="25">
        <v>275.70999999999998</v>
      </c>
      <c r="E79" s="25">
        <v>211.34</v>
      </c>
      <c r="F79" s="25">
        <v>0</v>
      </c>
      <c r="G79" s="25">
        <f t="shared" si="37"/>
        <v>64.599999999999994</v>
      </c>
      <c r="H79" s="25">
        <v>0</v>
      </c>
      <c r="I79" s="25">
        <f t="shared" si="38"/>
        <v>80.942857142857136</v>
      </c>
      <c r="J79" s="29">
        <f t="shared" si="34"/>
        <v>1</v>
      </c>
      <c r="K79" s="29">
        <f t="shared" si="35"/>
        <v>1</v>
      </c>
      <c r="L79" s="29">
        <f t="shared" si="36"/>
        <v>0</v>
      </c>
      <c r="M79" s="29">
        <f t="shared" ca="1" si="26"/>
        <v>1</v>
      </c>
      <c r="N79" s="9"/>
      <c r="O79" s="9"/>
      <c r="P79" s="7"/>
      <c r="Q79" s="7"/>
      <c r="T79" s="20">
        <v>0</v>
      </c>
      <c r="U79" s="31">
        <f t="shared" si="27"/>
        <v>-350</v>
      </c>
      <c r="V79" s="27">
        <f t="shared" si="28"/>
        <v>-350</v>
      </c>
      <c r="W79" s="27"/>
      <c r="X79" s="27">
        <f t="shared" si="29"/>
        <v>384.73562736047</v>
      </c>
      <c r="Y79" s="27">
        <f t="shared" si="30"/>
        <v>34.735627360470005</v>
      </c>
      <c r="Z79" s="27">
        <f t="shared" si="31"/>
        <v>35</v>
      </c>
      <c r="AA79" s="17">
        <f t="shared" si="32"/>
        <v>35</v>
      </c>
      <c r="AB79" s="24">
        <f t="shared" si="33"/>
        <v>385</v>
      </c>
    </row>
    <row r="80" spans="1:28" ht="15" customHeight="1" x14ac:dyDescent="0.25">
      <c r="A80" s="28">
        <v>922</v>
      </c>
      <c r="B80" s="28">
        <v>350</v>
      </c>
      <c r="C80" s="25">
        <v>4.0999999999999996</v>
      </c>
      <c r="D80" s="25">
        <v>275.76</v>
      </c>
      <c r="E80" s="25">
        <v>211.34</v>
      </c>
      <c r="F80" s="25">
        <v>0</v>
      </c>
      <c r="G80" s="25">
        <f t="shared" si="37"/>
        <v>62.805555555555557</v>
      </c>
      <c r="H80" s="25">
        <v>0</v>
      </c>
      <c r="I80" s="25">
        <f t="shared" si="38"/>
        <v>78.694444444444443</v>
      </c>
      <c r="J80" s="29">
        <f t="shared" si="34"/>
        <v>1</v>
      </c>
      <c r="K80" s="29">
        <f t="shared" si="35"/>
        <v>1</v>
      </c>
      <c r="L80" s="29">
        <f t="shared" si="36"/>
        <v>0</v>
      </c>
      <c r="M80" s="29">
        <f t="shared" ca="1" si="26"/>
        <v>0</v>
      </c>
      <c r="N80" s="9"/>
      <c r="O80" s="9"/>
      <c r="P80" s="7"/>
      <c r="Q80" s="7"/>
      <c r="T80" s="20">
        <v>0</v>
      </c>
      <c r="U80" s="31">
        <f t="shared" si="27"/>
        <v>-350</v>
      </c>
      <c r="V80" s="27">
        <f t="shared" si="28"/>
        <v>-350</v>
      </c>
      <c r="W80" s="27"/>
      <c r="X80" s="27">
        <f t="shared" si="29"/>
        <v>384.73562736047</v>
      </c>
      <c r="Y80" s="27">
        <f t="shared" si="30"/>
        <v>34.735627360470005</v>
      </c>
      <c r="Z80" s="27">
        <f t="shared" si="31"/>
        <v>35</v>
      </c>
      <c r="AA80" s="17">
        <f t="shared" si="32"/>
        <v>35</v>
      </c>
      <c r="AB80" s="24">
        <f t="shared" si="33"/>
        <v>385</v>
      </c>
    </row>
    <row r="81" spans="1:28" ht="15" customHeight="1" x14ac:dyDescent="0.25">
      <c r="A81" s="28">
        <v>890</v>
      </c>
      <c r="B81" s="28">
        <v>100</v>
      </c>
      <c r="C81" s="25">
        <v>3.95</v>
      </c>
      <c r="D81" s="25">
        <v>275.85000000000002</v>
      </c>
      <c r="E81" s="25">
        <v>210.13</v>
      </c>
      <c r="F81" s="25">
        <v>0</v>
      </c>
      <c r="G81" s="25">
        <f t="shared" si="37"/>
        <v>61.972972972972975</v>
      </c>
      <c r="H81" s="25">
        <v>0</v>
      </c>
      <c r="I81" s="25">
        <f t="shared" si="38"/>
        <v>83.324324324324323</v>
      </c>
      <c r="J81" s="29">
        <f t="shared" si="34"/>
        <v>0</v>
      </c>
      <c r="K81" s="29">
        <f t="shared" si="35"/>
        <v>-1</v>
      </c>
      <c r="L81" s="29">
        <f t="shared" si="36"/>
        <v>0</v>
      </c>
      <c r="M81" s="29">
        <f t="shared" ca="1" si="26"/>
        <v>1</v>
      </c>
      <c r="N81" s="9"/>
      <c r="O81" s="9"/>
      <c r="P81" s="7"/>
      <c r="Q81" s="7"/>
      <c r="T81" s="20">
        <v>0</v>
      </c>
      <c r="U81" s="31">
        <f t="shared" si="27"/>
        <v>-100</v>
      </c>
      <c r="V81" s="27">
        <f t="shared" si="28"/>
        <v>-100</v>
      </c>
      <c r="W81" s="27"/>
      <c r="X81" s="27">
        <f t="shared" si="29"/>
        <v>109.92446496013429</v>
      </c>
      <c r="Y81" s="27">
        <f t="shared" si="30"/>
        <v>9.9244649601342871</v>
      </c>
      <c r="Z81" s="27">
        <f t="shared" si="31"/>
        <v>10</v>
      </c>
      <c r="AA81" s="17">
        <f t="shared" si="32"/>
        <v>10</v>
      </c>
      <c r="AB81" s="24">
        <f t="shared" si="33"/>
        <v>110</v>
      </c>
    </row>
    <row r="82" spans="1:28" ht="15" customHeight="1" x14ac:dyDescent="0.25">
      <c r="A82" s="28">
        <v>856</v>
      </c>
      <c r="B82" s="28">
        <v>100</v>
      </c>
      <c r="C82" s="25">
        <v>3.81</v>
      </c>
      <c r="D82" s="25">
        <v>275.92</v>
      </c>
      <c r="E82" s="25">
        <v>210.13</v>
      </c>
      <c r="F82" s="25">
        <v>0</v>
      </c>
      <c r="G82" s="25">
        <f t="shared" si="37"/>
        <v>61.236842105263158</v>
      </c>
      <c r="H82" s="25">
        <v>0</v>
      </c>
      <c r="I82" s="25">
        <f t="shared" si="38"/>
        <v>81.131578947368425</v>
      </c>
      <c r="J82" s="29">
        <f t="shared" si="34"/>
        <v>1</v>
      </c>
      <c r="K82" s="29">
        <f t="shared" si="35"/>
        <v>1</v>
      </c>
      <c r="L82" s="29">
        <f t="shared" si="36"/>
        <v>0</v>
      </c>
      <c r="M82" s="29">
        <f t="shared" ca="1" si="26"/>
        <v>1</v>
      </c>
      <c r="N82" s="9"/>
      <c r="O82" s="9"/>
      <c r="P82" s="7"/>
      <c r="Q82" s="7"/>
      <c r="T82" s="20">
        <v>0</v>
      </c>
      <c r="U82" s="31">
        <f t="shared" si="27"/>
        <v>-100</v>
      </c>
      <c r="V82" s="27">
        <f t="shared" si="28"/>
        <v>-100</v>
      </c>
      <c r="W82" s="27"/>
      <c r="X82" s="27">
        <f t="shared" si="29"/>
        <v>109.92446496013429</v>
      </c>
      <c r="Y82" s="27">
        <f t="shared" si="30"/>
        <v>9.9244649601342871</v>
      </c>
      <c r="Z82" s="27">
        <f t="shared" si="31"/>
        <v>10</v>
      </c>
      <c r="AA82" s="17">
        <f t="shared" si="32"/>
        <v>10</v>
      </c>
      <c r="AB82" s="24">
        <f t="shared" si="33"/>
        <v>110</v>
      </c>
    </row>
    <row r="83" spans="1:28" ht="15" customHeight="1" x14ac:dyDescent="0.25">
      <c r="A83" s="28">
        <v>825</v>
      </c>
      <c r="B83" s="28">
        <v>100</v>
      </c>
      <c r="C83" s="25">
        <v>3.67</v>
      </c>
      <c r="D83" s="25">
        <v>276</v>
      </c>
      <c r="E83" s="25">
        <v>210.13</v>
      </c>
      <c r="F83" s="25">
        <v>0</v>
      </c>
      <c r="G83" s="25">
        <f t="shared" si="37"/>
        <v>60.46153846153846</v>
      </c>
      <c r="H83" s="25">
        <v>0</v>
      </c>
      <c r="I83" s="25">
        <f t="shared" si="38"/>
        <v>79.051282051282058</v>
      </c>
      <c r="J83" s="29">
        <f t="shared" si="34"/>
        <v>1</v>
      </c>
      <c r="K83" s="29">
        <f t="shared" si="35"/>
        <v>1</v>
      </c>
      <c r="L83" s="29">
        <f t="shared" si="36"/>
        <v>0</v>
      </c>
      <c r="M83" s="29">
        <f t="shared" ca="1" si="26"/>
        <v>0</v>
      </c>
      <c r="N83" s="9"/>
      <c r="O83" s="9"/>
      <c r="P83" s="7"/>
      <c r="Q83" s="7"/>
      <c r="T83" s="20">
        <v>0</v>
      </c>
      <c r="U83" s="31">
        <f t="shared" si="27"/>
        <v>-100</v>
      </c>
      <c r="V83" s="27">
        <f t="shared" si="28"/>
        <v>-100</v>
      </c>
      <c r="W83" s="27"/>
      <c r="X83" s="27">
        <f t="shared" si="29"/>
        <v>109.92446496013429</v>
      </c>
      <c r="Y83" s="27">
        <f t="shared" si="30"/>
        <v>9.9244649601342871</v>
      </c>
      <c r="Z83" s="27">
        <f t="shared" si="31"/>
        <v>10</v>
      </c>
      <c r="AA83" s="17">
        <f t="shared" si="32"/>
        <v>10</v>
      </c>
      <c r="AB83" s="24">
        <f t="shared" si="33"/>
        <v>110</v>
      </c>
    </row>
    <row r="84" spans="1:28" ht="15" customHeight="1" x14ac:dyDescent="0.25">
      <c r="A84" s="28">
        <v>825</v>
      </c>
      <c r="B84" s="28">
        <v>32</v>
      </c>
      <c r="C84" s="25">
        <v>3.67</v>
      </c>
      <c r="D84" s="25">
        <v>276.08</v>
      </c>
      <c r="E84" s="25">
        <v>209.44</v>
      </c>
      <c r="F84" s="25">
        <v>0</v>
      </c>
      <c r="G84" s="25">
        <f t="shared" si="37"/>
        <v>58.95</v>
      </c>
      <c r="H84" s="25">
        <v>0</v>
      </c>
      <c r="I84" s="25">
        <f t="shared" si="38"/>
        <v>78.775000000000006</v>
      </c>
      <c r="J84" s="29">
        <f t="shared" si="34"/>
        <v>0</v>
      </c>
      <c r="K84" s="29">
        <f t="shared" si="35"/>
        <v>-1</v>
      </c>
      <c r="L84" s="29">
        <f t="shared" si="36"/>
        <v>0</v>
      </c>
      <c r="M84" s="29">
        <f t="shared" ca="1" si="26"/>
        <v>1</v>
      </c>
      <c r="N84" s="9"/>
      <c r="O84" s="9"/>
      <c r="P84" s="7"/>
      <c r="Q84" s="7"/>
      <c r="T84" s="20">
        <v>0</v>
      </c>
      <c r="U84" s="31">
        <f t="shared" si="27"/>
        <v>-32</v>
      </c>
      <c r="V84" s="27">
        <f t="shared" si="28"/>
        <v>-32</v>
      </c>
      <c r="W84" s="27"/>
      <c r="X84" s="27">
        <f t="shared" si="29"/>
        <v>35.17582878724297</v>
      </c>
      <c r="Y84" s="27">
        <f t="shared" si="30"/>
        <v>3.1758287872429705</v>
      </c>
      <c r="Z84" s="27">
        <f t="shared" si="31"/>
        <v>3</v>
      </c>
      <c r="AA84" s="17">
        <f t="shared" si="32"/>
        <v>3</v>
      </c>
      <c r="AB84" s="24">
        <f t="shared" si="33"/>
        <v>35</v>
      </c>
    </row>
    <row r="85" spans="1:28" ht="15" customHeight="1" x14ac:dyDescent="0.25">
      <c r="A85" s="28">
        <v>825</v>
      </c>
      <c r="B85" s="28">
        <v>825</v>
      </c>
      <c r="C85" s="25">
        <v>3.67</v>
      </c>
      <c r="D85" s="25">
        <v>276.08</v>
      </c>
      <c r="E85" s="25">
        <v>212.02</v>
      </c>
      <c r="F85" s="25">
        <v>0</v>
      </c>
      <c r="G85" s="25">
        <f t="shared" si="37"/>
        <v>57.512195121951223</v>
      </c>
      <c r="H85" s="25">
        <v>0</v>
      </c>
      <c r="I85" s="25">
        <f t="shared" si="38"/>
        <v>57.512195121951223</v>
      </c>
      <c r="J85" s="29">
        <f t="shared" si="34"/>
        <v>0</v>
      </c>
      <c r="K85" s="29">
        <f t="shared" si="35"/>
        <v>1</v>
      </c>
      <c r="L85" s="29">
        <f t="shared" si="36"/>
        <v>0</v>
      </c>
      <c r="M85" s="29">
        <f t="shared" ca="1" si="26"/>
        <v>0</v>
      </c>
      <c r="N85" s="9"/>
      <c r="O85" s="9"/>
      <c r="P85" s="7"/>
      <c r="Q85" s="7"/>
      <c r="T85" s="20">
        <v>0</v>
      </c>
      <c r="U85" s="31">
        <f t="shared" si="27"/>
        <v>-825</v>
      </c>
      <c r="V85" s="27">
        <f t="shared" si="28"/>
        <v>-825</v>
      </c>
      <c r="W85" s="27"/>
      <c r="X85" s="27">
        <f t="shared" si="29"/>
        <v>906.87683592110784</v>
      </c>
      <c r="Y85" s="27">
        <f t="shared" si="30"/>
        <v>81.87683592110784</v>
      </c>
      <c r="Z85" s="27">
        <f t="shared" si="31"/>
        <v>82</v>
      </c>
      <c r="AA85" s="17">
        <f t="shared" si="32"/>
        <v>82</v>
      </c>
      <c r="AB85" s="24">
        <f t="shared" si="33"/>
        <v>907</v>
      </c>
    </row>
    <row r="86" spans="1:28" ht="15" customHeight="1" x14ac:dyDescent="0.25">
      <c r="A86" s="28">
        <v>825</v>
      </c>
      <c r="B86" s="28">
        <v>825</v>
      </c>
      <c r="C86" s="25">
        <v>3.67</v>
      </c>
      <c r="D86" s="25">
        <v>276.08</v>
      </c>
      <c r="E86" s="25">
        <v>212.02</v>
      </c>
      <c r="F86" s="25">
        <v>0</v>
      </c>
      <c r="G86" s="25">
        <f t="shared" si="37"/>
        <v>56.142857142857146</v>
      </c>
      <c r="H86" s="25">
        <v>0</v>
      </c>
      <c r="I86" s="25">
        <f t="shared" si="38"/>
        <v>56.142857142857146</v>
      </c>
      <c r="J86" s="29">
        <f t="shared" si="34"/>
        <v>1</v>
      </c>
      <c r="K86" s="29">
        <f t="shared" si="35"/>
        <v>1</v>
      </c>
      <c r="L86" s="29">
        <f t="shared" si="36"/>
        <v>0</v>
      </c>
      <c r="M86" s="29">
        <f t="shared" ca="1" si="26"/>
        <v>1</v>
      </c>
      <c r="N86" s="9"/>
      <c r="O86" s="9"/>
      <c r="P86" s="7"/>
      <c r="Q86" s="7"/>
      <c r="T86" s="20">
        <v>0</v>
      </c>
      <c r="U86" s="31">
        <f t="shared" si="27"/>
        <v>-825</v>
      </c>
      <c r="V86" s="27">
        <f t="shared" si="28"/>
        <v>-825</v>
      </c>
      <c r="W86" s="27"/>
      <c r="X86" s="27">
        <f t="shared" si="29"/>
        <v>906.87683592110784</v>
      </c>
      <c r="Y86" s="27">
        <f t="shared" si="30"/>
        <v>81.87683592110784</v>
      </c>
      <c r="Z86" s="27">
        <f t="shared" si="31"/>
        <v>82</v>
      </c>
      <c r="AA86" s="17">
        <f t="shared" si="32"/>
        <v>82</v>
      </c>
      <c r="AB86" s="24">
        <f t="shared" si="33"/>
        <v>907</v>
      </c>
    </row>
    <row r="87" spans="1:28" ht="15" customHeight="1" x14ac:dyDescent="0.25">
      <c r="A87" s="28">
        <v>808</v>
      </c>
      <c r="B87" s="28">
        <v>808</v>
      </c>
      <c r="C87" s="25">
        <v>0</v>
      </c>
      <c r="D87" s="25">
        <v>276.08</v>
      </c>
      <c r="E87" s="25">
        <v>212.01</v>
      </c>
      <c r="F87" s="25">
        <v>0</v>
      </c>
      <c r="G87" s="25">
        <f t="shared" si="37"/>
        <v>55.232558139534881</v>
      </c>
      <c r="H87" s="25">
        <v>0</v>
      </c>
      <c r="I87" s="25">
        <f t="shared" si="38"/>
        <v>55.232558139534881</v>
      </c>
      <c r="J87" s="29">
        <f t="shared" si="34"/>
        <v>1</v>
      </c>
      <c r="K87" s="29">
        <f t="shared" si="35"/>
        <v>1</v>
      </c>
      <c r="L87" s="29">
        <f t="shared" si="36"/>
        <v>0</v>
      </c>
      <c r="M87" s="29">
        <f t="shared" ca="1" si="26"/>
        <v>1</v>
      </c>
      <c r="N87" s="9"/>
      <c r="O87" s="9"/>
      <c r="P87" s="7"/>
      <c r="Q87" s="7"/>
      <c r="T87" s="20">
        <v>0</v>
      </c>
      <c r="U87" s="31">
        <f t="shared" si="27"/>
        <v>-808</v>
      </c>
      <c r="V87" s="27">
        <f t="shared" si="28"/>
        <v>-808</v>
      </c>
      <c r="W87" s="27"/>
      <c r="X87" s="27">
        <f t="shared" si="29"/>
        <v>888.18967687788495</v>
      </c>
      <c r="Y87" s="27">
        <f t="shared" si="30"/>
        <v>80.189676877884949</v>
      </c>
      <c r="Z87" s="27">
        <f t="shared" si="31"/>
        <v>80</v>
      </c>
      <c r="AA87" s="17">
        <f t="shared" si="32"/>
        <v>80</v>
      </c>
      <c r="AB87" s="24">
        <f t="shared" si="33"/>
        <v>888</v>
      </c>
    </row>
    <row r="88" spans="1:28" ht="15" customHeight="1" x14ac:dyDescent="0.25">
      <c r="A88" s="28">
        <v>792</v>
      </c>
      <c r="B88" s="28">
        <v>792</v>
      </c>
      <c r="C88" s="25">
        <v>0</v>
      </c>
      <c r="D88" s="25">
        <v>276.08</v>
      </c>
      <c r="E88" s="25">
        <v>211.99</v>
      </c>
      <c r="F88" s="25">
        <v>0</v>
      </c>
      <c r="G88" s="25">
        <f t="shared" si="37"/>
        <v>54.340909090909093</v>
      </c>
      <c r="H88" s="25">
        <v>0</v>
      </c>
      <c r="I88" s="25">
        <f t="shared" si="38"/>
        <v>54.340909090909093</v>
      </c>
      <c r="J88" s="29">
        <f t="shared" si="34"/>
        <v>1</v>
      </c>
      <c r="K88" s="29">
        <f t="shared" si="35"/>
        <v>1</v>
      </c>
      <c r="L88" s="29">
        <f t="shared" si="36"/>
        <v>0</v>
      </c>
      <c r="M88" s="29">
        <f t="shared" ca="1" si="26"/>
        <v>0</v>
      </c>
      <c r="N88" s="9"/>
      <c r="O88" s="9"/>
      <c r="P88" s="7"/>
      <c r="Q88" s="7"/>
      <c r="T88" s="20">
        <v>0</v>
      </c>
      <c r="U88" s="31">
        <f t="shared" si="27"/>
        <v>-792</v>
      </c>
      <c r="V88" s="27">
        <f t="shared" si="28"/>
        <v>-792</v>
      </c>
      <c r="W88" s="27"/>
      <c r="X88" s="27">
        <f t="shared" si="29"/>
        <v>870.60176248426353</v>
      </c>
      <c r="Y88" s="27">
        <f t="shared" si="30"/>
        <v>78.601762484263531</v>
      </c>
      <c r="Z88" s="27">
        <f t="shared" si="31"/>
        <v>79</v>
      </c>
      <c r="AA88" s="17">
        <f t="shared" si="32"/>
        <v>79</v>
      </c>
      <c r="AB88" s="24">
        <f t="shared" si="33"/>
        <v>871</v>
      </c>
    </row>
    <row r="89" spans="1:28" ht="15" customHeight="1" x14ac:dyDescent="0.25">
      <c r="A89" s="28">
        <v>774</v>
      </c>
      <c r="B89" s="28">
        <v>774</v>
      </c>
      <c r="C89" s="25">
        <v>0</v>
      </c>
      <c r="D89" s="25">
        <v>276.08</v>
      </c>
      <c r="E89" s="25">
        <v>211.97</v>
      </c>
      <c r="F89" s="25">
        <v>0</v>
      </c>
      <c r="G89" s="25">
        <f t="shared" si="37"/>
        <v>53.533333333333331</v>
      </c>
      <c r="H89" s="25">
        <v>0</v>
      </c>
      <c r="I89" s="25">
        <f t="shared" si="38"/>
        <v>53.533333333333331</v>
      </c>
      <c r="J89" s="29">
        <f t="shared" si="34"/>
        <v>1</v>
      </c>
      <c r="K89" s="29">
        <f t="shared" si="35"/>
        <v>1</v>
      </c>
      <c r="L89" s="29">
        <f t="shared" si="36"/>
        <v>1</v>
      </c>
      <c r="M89" s="29">
        <f t="shared" ca="1" si="26"/>
        <v>0</v>
      </c>
      <c r="N89" s="9"/>
      <c r="O89" s="9"/>
      <c r="P89" s="7"/>
      <c r="Q89" s="7"/>
      <c r="T89" s="20">
        <v>0</v>
      </c>
      <c r="U89" s="31">
        <f t="shared" si="27"/>
        <v>-774</v>
      </c>
      <c r="V89" s="27">
        <f t="shared" si="28"/>
        <v>-774</v>
      </c>
      <c r="W89" s="27"/>
      <c r="X89" s="27">
        <f t="shared" si="29"/>
        <v>850.81535879143928</v>
      </c>
      <c r="Y89" s="27">
        <f t="shared" si="30"/>
        <v>76.81535879143928</v>
      </c>
      <c r="Z89" s="27">
        <f t="shared" si="31"/>
        <v>77</v>
      </c>
      <c r="AA89" s="17">
        <f t="shared" si="32"/>
        <v>77</v>
      </c>
      <c r="AB89" s="24">
        <f t="shared" si="33"/>
        <v>851</v>
      </c>
    </row>
    <row r="90" spans="1:28" ht="15" customHeight="1" x14ac:dyDescent="0.25">
      <c r="A90" s="28">
        <v>738</v>
      </c>
      <c r="B90" s="28">
        <v>738</v>
      </c>
      <c r="C90" s="25">
        <v>0</v>
      </c>
      <c r="D90" s="25">
        <v>276.08</v>
      </c>
      <c r="E90" s="25">
        <v>211.92</v>
      </c>
      <c r="F90" s="25">
        <v>0</v>
      </c>
      <c r="G90" s="25">
        <f t="shared" si="37"/>
        <v>53.152173913043477</v>
      </c>
      <c r="H90" s="25">
        <v>0</v>
      </c>
      <c r="I90" s="25">
        <f t="shared" si="38"/>
        <v>53.152173913043477</v>
      </c>
      <c r="J90" s="29">
        <f t="shared" si="34"/>
        <v>1</v>
      </c>
      <c r="K90" s="29">
        <f t="shared" si="35"/>
        <v>1</v>
      </c>
      <c r="L90" s="29">
        <f t="shared" si="36"/>
        <v>1</v>
      </c>
      <c r="M90" s="29">
        <f t="shared" ca="1" si="26"/>
        <v>1</v>
      </c>
      <c r="N90" s="9"/>
      <c r="O90" s="9"/>
      <c r="P90" s="7"/>
      <c r="Q90" s="7"/>
      <c r="T90" s="20">
        <v>0</v>
      </c>
      <c r="U90" s="31">
        <f t="shared" si="27"/>
        <v>-738</v>
      </c>
      <c r="V90" s="27">
        <f t="shared" si="28"/>
        <v>-738</v>
      </c>
      <c r="W90" s="27"/>
      <c r="X90" s="27">
        <f t="shared" si="29"/>
        <v>811.242551405791</v>
      </c>
      <c r="Y90" s="27">
        <f t="shared" si="30"/>
        <v>73.242551405791005</v>
      </c>
      <c r="Z90" s="27">
        <f t="shared" si="31"/>
        <v>73</v>
      </c>
      <c r="AA90" s="17">
        <f t="shared" si="32"/>
        <v>73</v>
      </c>
      <c r="AB90" s="24">
        <f t="shared" si="33"/>
        <v>811</v>
      </c>
    </row>
    <row r="91" spans="1:28" ht="15" customHeight="1" x14ac:dyDescent="0.25">
      <c r="A91" s="28">
        <v>702</v>
      </c>
      <c r="B91" s="28">
        <v>702</v>
      </c>
      <c r="C91" s="25">
        <v>0</v>
      </c>
      <c r="D91" s="25">
        <v>276.08</v>
      </c>
      <c r="E91" s="25">
        <v>211.87</v>
      </c>
      <c r="F91" s="25">
        <v>0</v>
      </c>
      <c r="G91" s="25">
        <f t="shared" si="37"/>
        <v>52.787234042553195</v>
      </c>
      <c r="H91" s="25">
        <v>0</v>
      </c>
      <c r="I91" s="25">
        <f t="shared" si="38"/>
        <v>52.787234042553195</v>
      </c>
      <c r="J91" s="29">
        <f t="shared" si="34"/>
        <v>1</v>
      </c>
      <c r="K91" s="29">
        <f t="shared" si="35"/>
        <v>1</v>
      </c>
      <c r="L91" s="29">
        <f t="shared" si="36"/>
        <v>1</v>
      </c>
      <c r="M91" s="29">
        <f t="shared" ca="1" si="26"/>
        <v>0</v>
      </c>
      <c r="N91" s="9"/>
      <c r="O91" s="9"/>
      <c r="P91" s="7"/>
      <c r="Q91" s="7"/>
      <c r="T91" s="20">
        <v>0</v>
      </c>
      <c r="U91" s="31">
        <f t="shared" si="27"/>
        <v>-702</v>
      </c>
      <c r="V91" s="27">
        <f t="shared" si="28"/>
        <v>-702</v>
      </c>
      <c r="W91" s="27"/>
      <c r="X91" s="27">
        <f t="shared" si="29"/>
        <v>771.66974402014262</v>
      </c>
      <c r="Y91" s="27">
        <f t="shared" si="30"/>
        <v>69.669744020142616</v>
      </c>
      <c r="Z91" s="27">
        <f t="shared" si="31"/>
        <v>70</v>
      </c>
      <c r="AA91" s="17">
        <f t="shared" si="32"/>
        <v>70</v>
      </c>
      <c r="AB91" s="24">
        <f t="shared" si="33"/>
        <v>772</v>
      </c>
    </row>
    <row r="92" spans="1:28" ht="15" customHeight="1" x14ac:dyDescent="0.25">
      <c r="A92" s="28">
        <v>668</v>
      </c>
      <c r="B92" s="28">
        <v>668</v>
      </c>
      <c r="C92" s="25">
        <v>0</v>
      </c>
      <c r="D92" s="25">
        <v>276.08</v>
      </c>
      <c r="E92" s="25">
        <v>211.83</v>
      </c>
      <c r="F92" s="25">
        <v>0</v>
      </c>
      <c r="G92" s="25">
        <f t="shared" si="37"/>
        <v>52.395833333333336</v>
      </c>
      <c r="H92" s="25">
        <v>0</v>
      </c>
      <c r="I92" s="25">
        <f t="shared" si="38"/>
        <v>52.395833333333336</v>
      </c>
      <c r="J92" s="29">
        <f t="shared" si="34"/>
        <v>1</v>
      </c>
      <c r="K92" s="29">
        <f t="shared" si="35"/>
        <v>1</v>
      </c>
      <c r="L92" s="29">
        <f t="shared" si="36"/>
        <v>1</v>
      </c>
      <c r="M92" s="29">
        <f t="shared" ca="1" si="26"/>
        <v>0</v>
      </c>
      <c r="N92" s="9"/>
      <c r="O92" s="9"/>
      <c r="P92" s="7"/>
      <c r="Q92" s="7"/>
      <c r="T92" s="20">
        <v>0</v>
      </c>
      <c r="U92" s="31">
        <f t="shared" si="27"/>
        <v>-668</v>
      </c>
      <c r="V92" s="27">
        <f t="shared" si="28"/>
        <v>-668</v>
      </c>
      <c r="W92" s="27"/>
      <c r="X92" s="27">
        <f t="shared" si="29"/>
        <v>734.29542593369695</v>
      </c>
      <c r="Y92" s="27">
        <f t="shared" si="30"/>
        <v>66.295425933696947</v>
      </c>
      <c r="Z92" s="27">
        <f t="shared" si="31"/>
        <v>66</v>
      </c>
      <c r="AA92" s="17">
        <f t="shared" si="32"/>
        <v>66</v>
      </c>
      <c r="AB92" s="24">
        <f t="shared" si="33"/>
        <v>734</v>
      </c>
    </row>
    <row r="93" spans="1:28" ht="15" customHeight="1" x14ac:dyDescent="0.25">
      <c r="A93" s="28">
        <v>668</v>
      </c>
      <c r="B93" s="28">
        <v>668</v>
      </c>
      <c r="C93" s="25">
        <v>0</v>
      </c>
      <c r="D93" s="25">
        <v>276.08</v>
      </c>
      <c r="E93" s="25">
        <v>211.83</v>
      </c>
      <c r="F93" s="25">
        <v>0</v>
      </c>
      <c r="G93" s="25">
        <f t="shared" si="37"/>
        <v>51.326530612244895</v>
      </c>
      <c r="H93" s="25">
        <v>0</v>
      </c>
      <c r="I93" s="25">
        <f t="shared" si="38"/>
        <v>51.326530612244895</v>
      </c>
      <c r="J93" s="29">
        <f t="shared" si="34"/>
        <v>1</v>
      </c>
      <c r="K93" s="29">
        <f t="shared" si="35"/>
        <v>1</v>
      </c>
      <c r="L93" s="29">
        <f t="shared" si="36"/>
        <v>1</v>
      </c>
      <c r="M93" s="29">
        <f t="shared" ca="1" si="26"/>
        <v>0</v>
      </c>
      <c r="N93" s="9"/>
      <c r="O93" s="9"/>
      <c r="P93" s="7"/>
      <c r="Q93" s="7"/>
      <c r="T93" s="20">
        <v>0</v>
      </c>
      <c r="U93" s="31">
        <f t="shared" si="27"/>
        <v>-668</v>
      </c>
      <c r="V93" s="27">
        <f t="shared" si="28"/>
        <v>-668</v>
      </c>
      <c r="W93" s="27"/>
      <c r="X93" s="27">
        <f t="shared" si="29"/>
        <v>734.29542593369695</v>
      </c>
      <c r="Y93" s="27">
        <f t="shared" si="30"/>
        <v>66.295425933696947</v>
      </c>
      <c r="Z93" s="27">
        <f t="shared" si="31"/>
        <v>66</v>
      </c>
      <c r="AA93" s="17">
        <f t="shared" si="32"/>
        <v>66</v>
      </c>
      <c r="AB93" s="24">
        <f t="shared" si="33"/>
        <v>734</v>
      </c>
    </row>
    <row r="94" spans="1:28" ht="15" customHeight="1" x14ac:dyDescent="0.25">
      <c r="A94" s="28">
        <v>668</v>
      </c>
      <c r="B94" s="28">
        <v>668</v>
      </c>
      <c r="C94" s="25">
        <v>0</v>
      </c>
      <c r="D94" s="25">
        <v>276.08</v>
      </c>
      <c r="E94" s="25">
        <v>211.83</v>
      </c>
      <c r="F94" s="25">
        <v>0</v>
      </c>
      <c r="G94" s="25">
        <f t="shared" si="37"/>
        <v>50.3</v>
      </c>
      <c r="H94" s="25">
        <v>0</v>
      </c>
      <c r="I94" s="25">
        <f t="shared" si="38"/>
        <v>50.3</v>
      </c>
      <c r="J94" s="29">
        <f t="shared" si="34"/>
        <v>1</v>
      </c>
      <c r="K94" s="29">
        <f t="shared" si="35"/>
        <v>1</v>
      </c>
      <c r="L94" s="29">
        <f t="shared" si="36"/>
        <v>1</v>
      </c>
      <c r="M94" s="29">
        <f t="shared" ca="1" si="26"/>
        <v>1</v>
      </c>
      <c r="N94" s="9"/>
      <c r="O94" s="9"/>
      <c r="P94" s="7"/>
      <c r="Q94" s="7"/>
      <c r="T94" s="20">
        <v>0</v>
      </c>
      <c r="U94" s="31">
        <f t="shared" si="27"/>
        <v>-668</v>
      </c>
      <c r="V94" s="27">
        <f t="shared" si="28"/>
        <v>-668</v>
      </c>
      <c r="W94" s="27"/>
      <c r="X94" s="27">
        <f t="shared" si="29"/>
        <v>734.29542593369695</v>
      </c>
      <c r="Y94" s="27">
        <f t="shared" si="30"/>
        <v>66.295425933696947</v>
      </c>
      <c r="Z94" s="27">
        <f t="shared" si="31"/>
        <v>66</v>
      </c>
      <c r="AA94" s="17">
        <f t="shared" si="32"/>
        <v>66</v>
      </c>
      <c r="AB94" s="24">
        <f t="shared" si="33"/>
        <v>734</v>
      </c>
    </row>
    <row r="95" spans="1:28" ht="15" customHeight="1" x14ac:dyDescent="0.25">
      <c r="A95" s="28">
        <v>668</v>
      </c>
      <c r="B95" s="28">
        <v>668</v>
      </c>
      <c r="C95" s="25">
        <v>0</v>
      </c>
      <c r="D95" s="25">
        <v>276.08</v>
      </c>
      <c r="E95" s="25">
        <v>211.83</v>
      </c>
      <c r="F95" s="25">
        <v>0</v>
      </c>
      <c r="G95" s="25">
        <f t="shared" si="37"/>
        <v>49.313725490196077</v>
      </c>
      <c r="H95" s="25">
        <v>0</v>
      </c>
      <c r="I95" s="25">
        <f t="shared" si="38"/>
        <v>49.313725490196077</v>
      </c>
      <c r="J95" s="29">
        <f t="shared" si="34"/>
        <v>1</v>
      </c>
      <c r="K95" s="29">
        <f t="shared" si="35"/>
        <v>1</v>
      </c>
      <c r="L95" s="29">
        <f t="shared" si="36"/>
        <v>1</v>
      </c>
      <c r="M95" s="29">
        <f t="shared" ca="1" si="26"/>
        <v>1</v>
      </c>
      <c r="N95" s="9"/>
      <c r="O95" s="9"/>
      <c r="P95" s="7"/>
      <c r="Q95" s="7"/>
      <c r="T95" s="20">
        <v>0</v>
      </c>
      <c r="U95" s="31">
        <f t="shared" si="27"/>
        <v>-668</v>
      </c>
      <c r="V95" s="27">
        <f t="shared" si="28"/>
        <v>-668</v>
      </c>
      <c r="W95" s="27"/>
      <c r="X95" s="27">
        <f t="shared" si="29"/>
        <v>734.29542593369695</v>
      </c>
      <c r="Y95" s="27">
        <f t="shared" si="30"/>
        <v>66.295425933696947</v>
      </c>
      <c r="Z95" s="27">
        <f t="shared" si="31"/>
        <v>66</v>
      </c>
      <c r="AA95" s="17">
        <f t="shared" si="32"/>
        <v>66</v>
      </c>
      <c r="AB95" s="24">
        <f t="shared" si="33"/>
        <v>734</v>
      </c>
    </row>
    <row r="96" spans="1:28" ht="15" customHeight="1" x14ac:dyDescent="0.25">
      <c r="A96" s="28"/>
      <c r="B96" s="28"/>
      <c r="C96" s="25"/>
      <c r="D96" s="25"/>
      <c r="E96" s="25"/>
      <c r="F96" s="25"/>
      <c r="G96" s="25"/>
      <c r="H96" s="25"/>
      <c r="I96" s="25"/>
      <c r="J96" s="29"/>
      <c r="K96" s="29"/>
      <c r="L96" s="29"/>
      <c r="M96" s="29"/>
      <c r="N96" s="9"/>
      <c r="O96" s="9"/>
      <c r="P96" s="7"/>
      <c r="Q96" s="7"/>
      <c r="U96" s="31"/>
      <c r="V96" s="27"/>
      <c r="W96" s="27"/>
      <c r="X96" s="27"/>
      <c r="Y96" s="27"/>
      <c r="Z96" s="27"/>
      <c r="AA96" s="17"/>
    </row>
    <row r="97" spans="1:27" ht="15" customHeight="1" x14ac:dyDescent="0.25">
      <c r="A97" s="28"/>
      <c r="B97" s="28"/>
      <c r="C97" s="25"/>
      <c r="D97" s="25"/>
      <c r="E97" s="25"/>
      <c r="F97" s="25"/>
      <c r="G97" s="25"/>
      <c r="H97" s="25"/>
      <c r="I97" s="25"/>
      <c r="J97" s="29"/>
      <c r="K97" s="29"/>
      <c r="L97" s="29"/>
      <c r="M97" s="29"/>
      <c r="N97" s="9"/>
      <c r="O97" s="9"/>
      <c r="P97" s="7"/>
      <c r="Q97" s="7"/>
      <c r="U97" s="31"/>
      <c r="V97" s="27"/>
      <c r="W97" s="27"/>
      <c r="X97" s="27"/>
      <c r="Y97" s="27"/>
      <c r="Z97" s="27"/>
      <c r="AA97" s="17"/>
    </row>
    <row r="98" spans="1:27" ht="15" customHeight="1" x14ac:dyDescent="0.25">
      <c r="A98" s="28"/>
      <c r="B98" s="28"/>
      <c r="C98" s="25"/>
      <c r="D98" s="25"/>
      <c r="E98" s="25"/>
      <c r="F98" s="25"/>
      <c r="G98" s="25"/>
      <c r="H98" s="25"/>
      <c r="I98" s="25"/>
      <c r="J98" s="29"/>
      <c r="K98" s="29"/>
      <c r="L98" s="29"/>
      <c r="M98" s="29"/>
      <c r="N98" s="9"/>
      <c r="O98" s="9"/>
      <c r="P98" s="7"/>
      <c r="Q98" s="7"/>
      <c r="U98" s="31"/>
      <c r="V98" s="27"/>
      <c r="W98" s="27"/>
      <c r="X98" s="27"/>
      <c r="Y98" s="27"/>
      <c r="Z98" s="27"/>
      <c r="AA98" s="17"/>
    </row>
    <row r="99" spans="1:27" ht="15" customHeight="1" x14ac:dyDescent="0.25">
      <c r="A99" s="28"/>
      <c r="B99" s="28"/>
      <c r="C99" s="25"/>
      <c r="D99" s="25"/>
      <c r="E99" s="25"/>
      <c r="F99" s="25"/>
      <c r="G99" s="25"/>
      <c r="H99" s="25"/>
      <c r="I99" s="25"/>
      <c r="J99" s="29"/>
      <c r="K99" s="29"/>
      <c r="L99" s="29"/>
      <c r="M99" s="29"/>
      <c r="N99" s="9"/>
      <c r="O99" s="9"/>
      <c r="P99" s="7"/>
      <c r="Q99" s="7"/>
      <c r="U99" s="31"/>
      <c r="V99" s="27"/>
      <c r="W99" s="27"/>
      <c r="X99" s="27"/>
      <c r="Y99" s="27"/>
      <c r="Z99" s="27"/>
      <c r="AA99" s="17"/>
    </row>
    <row r="100" spans="1:27" ht="15" customHeight="1" x14ac:dyDescent="0.25">
      <c r="A100" s="28"/>
      <c r="B100" s="28"/>
      <c r="C100" s="25"/>
      <c r="D100" s="25"/>
      <c r="E100" s="25"/>
      <c r="F100" s="25"/>
      <c r="G100" s="25"/>
      <c r="H100" s="25"/>
      <c r="I100" s="25"/>
      <c r="J100" s="29"/>
      <c r="K100" s="29"/>
      <c r="L100" s="29"/>
      <c r="M100" s="29"/>
      <c r="N100" s="9"/>
      <c r="O100" s="9"/>
      <c r="P100" s="7"/>
      <c r="Q100" s="7"/>
      <c r="U100" s="31"/>
      <c r="V100" s="27"/>
      <c r="W100" s="27"/>
      <c r="X100" s="27"/>
      <c r="Y100" s="27"/>
      <c r="Z100" s="27"/>
      <c r="AA100" s="17"/>
    </row>
    <row r="101" spans="1:27" ht="15" customHeight="1" x14ac:dyDescent="0.25">
      <c r="A101" s="28"/>
      <c r="B101" s="28"/>
      <c r="C101" s="25"/>
      <c r="D101" s="25"/>
      <c r="E101" s="25"/>
      <c r="F101" s="25"/>
      <c r="G101" s="25"/>
      <c r="H101" s="25"/>
      <c r="I101" s="25"/>
      <c r="J101" s="29"/>
      <c r="K101" s="29"/>
      <c r="L101" s="29"/>
      <c r="M101" s="29"/>
      <c r="N101" s="9"/>
      <c r="O101" s="9"/>
      <c r="P101" s="7"/>
      <c r="Q101" s="7"/>
      <c r="U101" s="31"/>
      <c r="V101" s="27"/>
      <c r="W101" s="27"/>
      <c r="X101" s="27"/>
      <c r="Y101" s="27"/>
      <c r="Z101" s="27"/>
      <c r="AA101" s="17"/>
    </row>
    <row r="102" spans="1:27" ht="15" customHeight="1" x14ac:dyDescent="0.25">
      <c r="A102" s="28"/>
      <c r="B102" s="28"/>
      <c r="C102" s="25"/>
      <c r="D102" s="25"/>
      <c r="E102" s="25"/>
      <c r="F102" s="25"/>
      <c r="G102" s="25"/>
      <c r="H102" s="25"/>
      <c r="I102" s="25"/>
      <c r="J102" s="29"/>
      <c r="K102" s="29"/>
      <c r="L102" s="29"/>
      <c r="M102" s="29"/>
      <c r="N102" s="9"/>
      <c r="O102" s="9"/>
      <c r="P102" s="7"/>
      <c r="Q102" s="7"/>
      <c r="U102" s="31"/>
      <c r="V102" s="27"/>
      <c r="W102" s="27"/>
      <c r="X102" s="27"/>
      <c r="Y102" s="27"/>
      <c r="Z102" s="27"/>
      <c r="AA102" s="17"/>
    </row>
    <row r="103" spans="1:27" ht="15" customHeight="1" x14ac:dyDescent="0.25">
      <c r="A103" s="28"/>
      <c r="B103" s="28"/>
      <c r="C103" s="25"/>
      <c r="D103" s="25"/>
      <c r="E103" s="25"/>
      <c r="F103" s="25"/>
      <c r="G103" s="25"/>
      <c r="H103" s="25"/>
      <c r="I103" s="25"/>
      <c r="J103" s="29"/>
      <c r="K103" s="29"/>
      <c r="L103" s="29"/>
      <c r="M103" s="29"/>
      <c r="N103" s="9"/>
      <c r="O103" s="9"/>
      <c r="P103" s="7"/>
      <c r="Q103" s="7"/>
      <c r="U103" s="31"/>
      <c r="V103" s="27"/>
      <c r="W103" s="27"/>
      <c r="X103" s="27"/>
      <c r="Y103" s="27"/>
      <c r="Z103" s="27"/>
      <c r="AA103" s="17"/>
    </row>
    <row r="104" spans="1:27" ht="15" customHeight="1" x14ac:dyDescent="0.25">
      <c r="A104" s="28"/>
      <c r="B104" s="28"/>
      <c r="C104" s="25"/>
      <c r="D104" s="25"/>
      <c r="E104" s="25"/>
      <c r="F104" s="25"/>
      <c r="G104" s="25"/>
      <c r="H104" s="25"/>
      <c r="I104" s="25"/>
      <c r="J104" s="29"/>
      <c r="K104" s="29"/>
      <c r="L104" s="29"/>
      <c r="M104" s="29"/>
      <c r="N104" s="9"/>
      <c r="O104" s="9"/>
      <c r="P104" s="7"/>
      <c r="Q104" s="7"/>
      <c r="U104" s="31"/>
      <c r="V104" s="27"/>
      <c r="W104" s="27"/>
      <c r="X104" s="27"/>
      <c r="Y104" s="27"/>
      <c r="Z104" s="27"/>
      <c r="AA104" s="17"/>
    </row>
    <row r="105" spans="1:27" ht="15" customHeight="1" x14ac:dyDescent="0.25">
      <c r="A105" s="28"/>
      <c r="B105" s="28"/>
      <c r="C105" s="25"/>
      <c r="D105" s="25"/>
      <c r="E105" s="25"/>
      <c r="F105" s="25"/>
      <c r="G105" s="25"/>
      <c r="H105" s="25"/>
      <c r="I105" s="25"/>
      <c r="J105" s="29"/>
      <c r="K105" s="29"/>
      <c r="L105" s="29"/>
      <c r="M105" s="29"/>
      <c r="N105" s="9"/>
      <c r="O105" s="9"/>
      <c r="P105" s="7"/>
      <c r="Q105" s="7"/>
      <c r="U105" s="31"/>
      <c r="V105" s="27"/>
      <c r="W105" s="27"/>
      <c r="X105" s="27"/>
      <c r="Y105" s="27"/>
      <c r="Z105" s="27"/>
      <c r="AA105" s="17"/>
    </row>
    <row r="106" spans="1:27" ht="15" customHeight="1" x14ac:dyDescent="0.25">
      <c r="A106" s="28"/>
      <c r="B106" s="28"/>
      <c r="C106" s="25"/>
      <c r="D106" s="25"/>
      <c r="E106" s="25"/>
      <c r="F106" s="25"/>
      <c r="G106" s="25"/>
      <c r="H106" s="25"/>
      <c r="I106" s="25"/>
      <c r="J106" s="29"/>
      <c r="K106" s="29"/>
      <c r="L106" s="29"/>
      <c r="M106" s="29"/>
      <c r="N106" s="9"/>
      <c r="O106" s="9"/>
      <c r="P106" s="7"/>
      <c r="Q106" s="7"/>
      <c r="U106" s="31"/>
      <c r="V106" s="27"/>
      <c r="W106" s="27"/>
      <c r="X106" s="27"/>
      <c r="Y106" s="27"/>
      <c r="Z106" s="27"/>
      <c r="AA106" s="17"/>
    </row>
    <row r="107" spans="1:27" ht="15" customHeight="1" x14ac:dyDescent="0.25">
      <c r="A107" s="28"/>
      <c r="B107" s="28"/>
      <c r="C107" s="25"/>
      <c r="D107" s="25"/>
      <c r="E107" s="25"/>
      <c r="F107" s="25"/>
      <c r="G107" s="25"/>
      <c r="H107" s="25"/>
      <c r="I107" s="25"/>
      <c r="J107" s="29"/>
      <c r="K107" s="29"/>
      <c r="L107" s="29"/>
      <c r="M107" s="29"/>
      <c r="N107" s="9"/>
      <c r="O107" s="9"/>
      <c r="P107" s="7"/>
      <c r="Q107" s="7"/>
      <c r="U107" s="31"/>
      <c r="V107" s="27"/>
      <c r="W107" s="27"/>
      <c r="X107" s="27"/>
      <c r="Y107" s="27"/>
      <c r="Z107" s="27"/>
      <c r="AA107" s="17"/>
    </row>
    <row r="108" spans="1:27" ht="15" customHeight="1" x14ac:dyDescent="0.25">
      <c r="A108" s="28"/>
      <c r="B108" s="28"/>
      <c r="C108" s="25"/>
      <c r="D108" s="25"/>
      <c r="E108" s="25"/>
      <c r="F108" s="25"/>
      <c r="G108" s="25"/>
      <c r="H108" s="25"/>
      <c r="I108" s="25"/>
      <c r="J108" s="29"/>
      <c r="K108" s="29"/>
      <c r="L108" s="29"/>
      <c r="M108" s="29"/>
      <c r="N108" s="9"/>
      <c r="O108" s="9"/>
      <c r="P108" s="7"/>
      <c r="Q108" s="7"/>
      <c r="U108" s="31"/>
      <c r="V108" s="27"/>
      <c r="W108" s="27"/>
      <c r="X108" s="27"/>
      <c r="Y108" s="27"/>
      <c r="Z108" s="27"/>
      <c r="AA108" s="17"/>
    </row>
    <row r="109" spans="1:27" ht="15" customHeight="1" x14ac:dyDescent="0.25">
      <c r="A109" s="28"/>
      <c r="B109" s="28"/>
      <c r="C109" s="25"/>
      <c r="D109" s="25"/>
      <c r="E109" s="25"/>
      <c r="F109" s="25"/>
      <c r="G109" s="25"/>
      <c r="H109" s="25"/>
      <c r="I109" s="25"/>
      <c r="J109" s="29"/>
      <c r="K109" s="29"/>
      <c r="L109" s="29"/>
      <c r="M109" s="29"/>
      <c r="N109" s="9"/>
      <c r="O109" s="9"/>
      <c r="P109" s="7"/>
      <c r="Q109" s="7"/>
      <c r="U109" s="31"/>
      <c r="V109" s="27"/>
      <c r="W109" s="27"/>
      <c r="X109" s="27"/>
      <c r="Y109" s="27"/>
      <c r="Z109" s="27"/>
      <c r="AA109" s="17"/>
    </row>
    <row r="110" spans="1:27" ht="15" customHeight="1" x14ac:dyDescent="0.25">
      <c r="A110" s="28"/>
      <c r="B110" s="28"/>
      <c r="C110" s="25"/>
      <c r="D110" s="25"/>
      <c r="E110" s="25"/>
      <c r="F110" s="25"/>
      <c r="G110" s="25"/>
      <c r="H110" s="25"/>
      <c r="I110" s="25"/>
      <c r="J110" s="29"/>
      <c r="K110" s="29"/>
      <c r="L110" s="29"/>
      <c r="M110" s="29"/>
      <c r="N110" s="9"/>
      <c r="O110" s="9"/>
      <c r="P110" s="7"/>
      <c r="Q110" s="7"/>
      <c r="U110" s="31"/>
      <c r="V110" s="27"/>
      <c r="W110" s="27"/>
      <c r="X110" s="27"/>
      <c r="Y110" s="27"/>
      <c r="Z110" s="27"/>
      <c r="AA110" s="17"/>
    </row>
    <row r="111" spans="1:27" ht="15" customHeight="1" x14ac:dyDescent="0.25">
      <c r="A111" s="28"/>
      <c r="B111" s="28"/>
      <c r="C111" s="25"/>
      <c r="D111" s="25"/>
      <c r="E111" s="25"/>
      <c r="F111" s="25"/>
      <c r="G111" s="25"/>
      <c r="H111" s="25"/>
      <c r="I111" s="25"/>
      <c r="J111" s="29"/>
      <c r="K111" s="29"/>
      <c r="L111" s="29"/>
      <c r="M111" s="29"/>
      <c r="N111" s="9"/>
      <c r="O111" s="9"/>
      <c r="P111" s="7"/>
      <c r="Q111" s="7"/>
      <c r="U111" s="31"/>
      <c r="V111" s="27"/>
      <c r="W111" s="27"/>
      <c r="X111" s="27"/>
      <c r="Y111" s="27"/>
      <c r="Z111" s="27"/>
      <c r="AA111" s="17"/>
    </row>
    <row r="112" spans="1:27" ht="15" customHeight="1" x14ac:dyDescent="0.25">
      <c r="A112" s="28"/>
      <c r="B112" s="28"/>
      <c r="C112" s="25"/>
      <c r="D112" s="25"/>
      <c r="E112" s="25"/>
      <c r="F112" s="25"/>
      <c r="G112" s="25"/>
      <c r="H112" s="25"/>
      <c r="I112" s="25"/>
      <c r="J112" s="29"/>
      <c r="K112" s="29"/>
      <c r="L112" s="29"/>
      <c r="M112" s="29"/>
      <c r="N112" s="9"/>
      <c r="O112" s="9"/>
      <c r="P112" s="7"/>
      <c r="Q112" s="7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5">
      <c r="A113" s="28"/>
      <c r="B113" s="28"/>
      <c r="C113" s="25"/>
      <c r="D113" s="25"/>
      <c r="E113" s="25"/>
      <c r="F113" s="25"/>
      <c r="G113" s="25"/>
      <c r="H113" s="25"/>
      <c r="I113" s="25"/>
      <c r="J113" s="29"/>
      <c r="K113" s="29"/>
      <c r="L113" s="29"/>
      <c r="M113" s="29"/>
      <c r="N113" s="9"/>
      <c r="O113" s="9"/>
      <c r="P113" s="7"/>
      <c r="Q113" s="7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5">
      <c r="A114" s="28"/>
      <c r="B114" s="28"/>
      <c r="C114" s="25"/>
      <c r="D114" s="25"/>
      <c r="E114" s="25"/>
      <c r="F114" s="25"/>
      <c r="G114" s="25"/>
      <c r="H114" s="25"/>
      <c r="I114" s="25"/>
      <c r="J114" s="29"/>
      <c r="K114" s="29"/>
      <c r="L114" s="29"/>
      <c r="M114" s="29"/>
      <c r="N114" s="9"/>
      <c r="O114" s="9"/>
      <c r="P114" s="7"/>
      <c r="Q114" s="7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5">
      <c r="A115" s="28"/>
      <c r="B115" s="28"/>
      <c r="C115" s="25"/>
      <c r="D115" s="25"/>
      <c r="E115" s="25"/>
      <c r="F115" s="25"/>
      <c r="G115" s="25"/>
      <c r="H115" s="25"/>
      <c r="I115" s="25"/>
      <c r="J115" s="29"/>
      <c r="K115" s="29"/>
      <c r="L115" s="29"/>
      <c r="M115" s="29"/>
      <c r="N115" s="9"/>
      <c r="O115" s="9"/>
      <c r="P115" s="7"/>
      <c r="Q115" s="7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28"/>
      <c r="B116" s="28"/>
      <c r="C116" s="25"/>
      <c r="D116" s="25"/>
      <c r="E116" s="25"/>
      <c r="F116" s="25"/>
      <c r="G116" s="25"/>
      <c r="H116" s="25"/>
      <c r="I116" s="25"/>
      <c r="J116" s="29"/>
      <c r="K116" s="29"/>
      <c r="L116" s="29"/>
      <c r="M116" s="29"/>
      <c r="N116" s="9"/>
      <c r="O116" s="9"/>
      <c r="P116" s="7"/>
      <c r="Q116" s="7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5">
      <c r="A117" s="28"/>
      <c r="B117" s="28"/>
      <c r="C117" s="25"/>
      <c r="D117" s="25"/>
      <c r="E117" s="25"/>
      <c r="F117" s="25"/>
      <c r="G117" s="25"/>
      <c r="H117" s="25"/>
      <c r="I117" s="25"/>
      <c r="J117" s="29"/>
      <c r="K117" s="29"/>
      <c r="L117" s="29"/>
      <c r="M117" s="29"/>
      <c r="N117" s="9"/>
      <c r="O117" s="9"/>
      <c r="P117" s="7"/>
      <c r="Q117" s="7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5">
      <c r="A118" s="28"/>
      <c r="B118" s="28"/>
      <c r="C118" s="25"/>
      <c r="D118" s="25"/>
      <c r="E118" s="25"/>
      <c r="F118" s="25"/>
      <c r="G118" s="25"/>
      <c r="H118" s="25"/>
      <c r="I118" s="25"/>
      <c r="J118" s="29"/>
      <c r="K118" s="29"/>
      <c r="L118" s="29"/>
      <c r="M118" s="29"/>
      <c r="N118" s="9"/>
      <c r="O118" s="9"/>
      <c r="P118" s="7"/>
      <c r="Q118" s="7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5">
      <c r="A119" s="28"/>
      <c r="B119" s="28"/>
      <c r="C119" s="25"/>
      <c r="D119" s="25"/>
      <c r="E119" s="25"/>
      <c r="F119" s="25"/>
      <c r="G119" s="25"/>
      <c r="H119" s="25"/>
      <c r="I119" s="25"/>
      <c r="J119" s="29"/>
      <c r="K119" s="29"/>
      <c r="L119" s="29"/>
      <c r="M119" s="29"/>
      <c r="N119" s="9"/>
      <c r="O119" s="9"/>
      <c r="P119" s="7"/>
      <c r="Q119" s="7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5">
      <c r="A120" s="28"/>
      <c r="B120" s="28"/>
      <c r="C120" s="25"/>
      <c r="D120" s="25"/>
      <c r="E120" s="25"/>
      <c r="F120" s="25"/>
      <c r="G120" s="25"/>
      <c r="H120" s="25"/>
      <c r="I120" s="25"/>
      <c r="J120" s="29"/>
      <c r="K120" s="29"/>
      <c r="L120" s="29"/>
      <c r="M120" s="29"/>
      <c r="N120" s="9"/>
      <c r="O120" s="9"/>
      <c r="P120" s="7"/>
      <c r="Q120" s="7"/>
      <c r="U120" s="31"/>
      <c r="V120" s="27"/>
      <c r="W120" s="27"/>
      <c r="X120" s="27"/>
      <c r="Y120" s="27"/>
      <c r="Z120" s="27"/>
      <c r="AA120" s="17"/>
    </row>
    <row r="121" spans="1:27" ht="15" customHeight="1" x14ac:dyDescent="0.25">
      <c r="A121" s="28"/>
      <c r="B121" s="28"/>
      <c r="C121" s="25"/>
      <c r="D121" s="25"/>
      <c r="E121" s="25"/>
      <c r="F121" s="25"/>
      <c r="G121" s="25"/>
      <c r="H121" s="25"/>
      <c r="I121" s="25"/>
      <c r="J121" s="29"/>
      <c r="K121" s="29"/>
      <c r="L121" s="29"/>
      <c r="M121" s="29"/>
      <c r="N121" s="9"/>
      <c r="O121" s="9"/>
      <c r="P121" s="7"/>
      <c r="Q121" s="7"/>
      <c r="U121" s="31"/>
      <c r="V121" s="27"/>
      <c r="W121" s="27"/>
      <c r="X121" s="27"/>
      <c r="Y121" s="27"/>
      <c r="Z121" s="27"/>
      <c r="AA121" s="17"/>
    </row>
    <row r="122" spans="1:27" ht="15" customHeight="1" x14ac:dyDescent="0.25">
      <c r="A122" s="28"/>
      <c r="B122" s="28"/>
      <c r="C122" s="25"/>
      <c r="D122" s="25"/>
      <c r="E122" s="25"/>
      <c r="F122" s="25"/>
      <c r="G122" s="25"/>
      <c r="H122" s="25"/>
      <c r="I122" s="25"/>
      <c r="J122" s="29"/>
      <c r="K122" s="29"/>
      <c r="L122" s="29"/>
      <c r="M122" s="29"/>
      <c r="N122" s="7"/>
      <c r="O122" s="7"/>
      <c r="P122" s="7"/>
      <c r="Q122" s="7"/>
      <c r="U122" s="31"/>
      <c r="V122" s="27"/>
      <c r="W122" s="27"/>
      <c r="X122" s="27"/>
      <c r="Y122" s="27"/>
      <c r="Z122" s="27"/>
      <c r="AA122" s="17"/>
    </row>
    <row r="123" spans="1:27" ht="15" customHeight="1" x14ac:dyDescent="0.25">
      <c r="A123" s="28"/>
      <c r="B123" s="28"/>
      <c r="C123" s="25"/>
      <c r="D123" s="25"/>
      <c r="E123" s="25"/>
      <c r="F123" s="25"/>
      <c r="G123" s="25"/>
      <c r="H123" s="25"/>
      <c r="I123" s="25"/>
      <c r="J123" s="29"/>
      <c r="K123" s="29"/>
      <c r="L123" s="29"/>
      <c r="M123" s="29"/>
      <c r="N123" s="7"/>
      <c r="O123" s="7"/>
      <c r="P123" s="7"/>
      <c r="Q123" s="7"/>
      <c r="U123" s="31"/>
      <c r="V123" s="27"/>
      <c r="W123" s="27"/>
      <c r="X123" s="27"/>
      <c r="Y123" s="27"/>
      <c r="Z123" s="27"/>
      <c r="AA123" s="17"/>
    </row>
    <row r="124" spans="1:27" ht="15" customHeight="1" x14ac:dyDescent="0.25">
      <c r="A124" s="28"/>
      <c r="B124" s="28"/>
      <c r="C124" s="25"/>
      <c r="D124" s="25"/>
      <c r="E124" s="25"/>
      <c r="F124" s="25"/>
      <c r="G124" s="25"/>
      <c r="H124" s="25"/>
      <c r="I124" s="25"/>
      <c r="J124" s="29"/>
      <c r="K124" s="29"/>
      <c r="L124" s="29"/>
      <c r="M124" s="29"/>
      <c r="N124" s="7"/>
      <c r="O124" s="7"/>
      <c r="P124" s="7"/>
      <c r="Q124" s="7"/>
      <c r="U124" s="31"/>
      <c r="V124" s="27"/>
      <c r="W124" s="27"/>
      <c r="X124" s="27"/>
      <c r="Y124" s="27"/>
      <c r="Z124" s="27"/>
      <c r="AA124" s="17"/>
    </row>
    <row r="125" spans="1:27" ht="15" customHeight="1" x14ac:dyDescent="0.25">
      <c r="A125" s="28"/>
      <c r="B125" s="28"/>
      <c r="C125" s="25"/>
      <c r="D125" s="25"/>
      <c r="E125" s="25"/>
      <c r="F125" s="25"/>
      <c r="G125" s="25"/>
      <c r="H125" s="25"/>
      <c r="I125" s="25"/>
      <c r="J125" s="29"/>
      <c r="K125" s="29"/>
      <c r="L125" s="29"/>
      <c r="M125" s="29"/>
      <c r="N125" s="7"/>
      <c r="O125" s="7"/>
      <c r="P125" s="7"/>
      <c r="Q125" s="7"/>
      <c r="U125" s="31"/>
      <c r="V125" s="27"/>
      <c r="W125" s="27"/>
      <c r="X125" s="27"/>
      <c r="Y125" s="27"/>
      <c r="Z125" s="27"/>
      <c r="AA125" s="17"/>
    </row>
    <row r="126" spans="1:27" ht="15" customHeight="1" x14ac:dyDescent="0.25">
      <c r="A126" s="28"/>
      <c r="B126" s="28"/>
      <c r="C126" s="25"/>
      <c r="D126" s="25"/>
      <c r="E126" s="25"/>
      <c r="F126" s="25"/>
      <c r="G126" s="25"/>
      <c r="H126" s="25"/>
      <c r="I126" s="25"/>
      <c r="J126" s="29"/>
      <c r="K126" s="29"/>
      <c r="L126" s="29"/>
      <c r="M126" s="29"/>
      <c r="N126" s="7"/>
      <c r="O126" s="7"/>
      <c r="P126" s="7"/>
      <c r="Q126" s="7"/>
      <c r="U126" s="31"/>
      <c r="V126" s="27"/>
      <c r="W126" s="27"/>
      <c r="X126" s="27"/>
      <c r="Y126" s="27"/>
      <c r="Z126" s="27"/>
      <c r="AA126" s="17"/>
    </row>
    <row r="127" spans="1:27" ht="15" customHeight="1" x14ac:dyDescent="0.25">
      <c r="A127" s="28"/>
      <c r="B127" s="28"/>
      <c r="C127" s="25"/>
      <c r="D127" s="25"/>
      <c r="E127" s="25"/>
      <c r="F127" s="25"/>
      <c r="G127" s="25"/>
      <c r="H127" s="25"/>
      <c r="I127" s="25"/>
      <c r="J127" s="29"/>
      <c r="K127" s="29"/>
      <c r="L127" s="29"/>
      <c r="M127" s="29"/>
      <c r="N127" s="7"/>
      <c r="O127" s="7"/>
      <c r="P127" s="7"/>
      <c r="Q127" s="7"/>
      <c r="U127" s="31"/>
      <c r="V127" s="27"/>
      <c r="W127" s="27"/>
      <c r="X127" s="27"/>
      <c r="Y127" s="27"/>
      <c r="Z127" s="27"/>
      <c r="AA127" s="17"/>
    </row>
    <row r="128" spans="1:27" ht="15" customHeight="1" x14ac:dyDescent="0.25">
      <c r="A128" s="28"/>
      <c r="B128" s="28"/>
      <c r="C128" s="25"/>
      <c r="D128" s="25"/>
      <c r="E128" s="25"/>
      <c r="F128" s="25"/>
      <c r="G128" s="25"/>
      <c r="H128" s="25"/>
      <c r="I128" s="25"/>
      <c r="J128" s="29"/>
      <c r="K128" s="29"/>
      <c r="L128" s="29"/>
      <c r="M128" s="29"/>
      <c r="N128" s="7"/>
      <c r="O128" s="7"/>
      <c r="P128" s="7"/>
      <c r="Q128" s="7"/>
      <c r="U128" s="31"/>
      <c r="V128" s="27"/>
      <c r="W128" s="27"/>
      <c r="X128" s="27"/>
      <c r="Y128" s="27"/>
      <c r="Z128" s="27"/>
      <c r="AA128" s="17"/>
    </row>
    <row r="129" spans="1:27" ht="15" customHeight="1" x14ac:dyDescent="0.25">
      <c r="A129" s="28"/>
      <c r="B129" s="28"/>
      <c r="C129" s="25"/>
      <c r="D129" s="25"/>
      <c r="E129" s="25"/>
      <c r="F129" s="25"/>
      <c r="G129" s="25"/>
      <c r="H129" s="25"/>
      <c r="I129" s="25"/>
      <c r="J129" s="29"/>
      <c r="K129" s="29"/>
      <c r="L129" s="29"/>
      <c r="M129" s="29"/>
      <c r="N129" s="7"/>
      <c r="O129" s="7"/>
      <c r="P129" s="7"/>
      <c r="Q129" s="7"/>
      <c r="U129" s="31"/>
      <c r="V129" s="27"/>
      <c r="W129" s="27"/>
      <c r="X129" s="27"/>
      <c r="Y129" s="27"/>
      <c r="Z129" s="27"/>
      <c r="AA129" s="17"/>
    </row>
    <row r="130" spans="1:27" ht="15" customHeight="1" x14ac:dyDescent="0.25">
      <c r="A130" s="28"/>
      <c r="B130" s="28"/>
      <c r="C130" s="25"/>
      <c r="D130" s="25"/>
      <c r="E130" s="25"/>
      <c r="F130" s="25"/>
      <c r="G130" s="25"/>
      <c r="H130" s="25"/>
      <c r="I130" s="25"/>
      <c r="J130" s="29"/>
      <c r="K130" s="29"/>
      <c r="L130" s="29"/>
      <c r="M130" s="29"/>
      <c r="N130" s="7"/>
      <c r="O130" s="7"/>
      <c r="P130" s="7"/>
      <c r="Q130" s="7"/>
      <c r="U130" s="31"/>
      <c r="V130" s="27"/>
      <c r="W130" s="27"/>
      <c r="X130" s="27"/>
      <c r="Y130" s="27"/>
      <c r="Z130" s="27"/>
      <c r="AA130" s="17"/>
    </row>
    <row r="131" spans="1:27" ht="15" customHeight="1" x14ac:dyDescent="0.2">
      <c r="A131" s="28"/>
      <c r="B131" s="28"/>
      <c r="C131" s="25"/>
      <c r="D131" s="25"/>
      <c r="E131" s="25"/>
      <c r="F131" s="25"/>
      <c r="G131" s="25"/>
      <c r="H131" s="25"/>
      <c r="I131" s="25"/>
      <c r="J131" s="29"/>
      <c r="K131" s="29"/>
      <c r="L131" s="29"/>
      <c r="M131" s="29"/>
      <c r="U131" s="31"/>
      <c r="V131" s="27"/>
      <c r="W131" s="27"/>
      <c r="X131" s="27"/>
      <c r="Y131" s="27"/>
      <c r="Z131" s="27"/>
      <c r="AA131" s="17"/>
    </row>
    <row r="132" spans="1:27" ht="15" customHeight="1" x14ac:dyDescent="0.2">
      <c r="A132" s="28"/>
      <c r="B132" s="28"/>
      <c r="C132" s="25"/>
      <c r="D132" s="25"/>
      <c r="E132" s="25"/>
      <c r="F132" s="25"/>
      <c r="G132" s="25"/>
      <c r="H132" s="25"/>
      <c r="I132" s="25"/>
      <c r="J132" s="29"/>
      <c r="K132" s="29"/>
      <c r="L132" s="29"/>
      <c r="M132" s="29"/>
      <c r="U132" s="31"/>
      <c r="V132" s="27"/>
      <c r="W132" s="27"/>
      <c r="X132" s="27"/>
      <c r="Y132" s="27"/>
      <c r="Z132" s="27"/>
      <c r="AA132" s="17"/>
    </row>
    <row r="133" spans="1:27" ht="15" customHeight="1" x14ac:dyDescent="0.2">
      <c r="A133" s="28"/>
      <c r="B133" s="28"/>
      <c r="C133" s="25"/>
      <c r="D133" s="25"/>
      <c r="E133" s="25"/>
      <c r="F133" s="25"/>
      <c r="G133" s="25"/>
      <c r="H133" s="25"/>
      <c r="I133" s="25"/>
      <c r="J133" s="29"/>
      <c r="K133" s="29"/>
      <c r="L133" s="29"/>
      <c r="M133" s="29"/>
      <c r="U133" s="31"/>
      <c r="V133" s="27"/>
      <c r="W133" s="27"/>
      <c r="X133" s="27"/>
      <c r="Y133" s="27"/>
      <c r="Z133" s="27"/>
      <c r="AA133" s="17"/>
    </row>
    <row r="134" spans="1:27" ht="15" customHeight="1" x14ac:dyDescent="0.2">
      <c r="A134" s="28"/>
      <c r="B134" s="28"/>
      <c r="C134" s="25"/>
      <c r="D134" s="25"/>
      <c r="E134" s="25"/>
      <c r="F134" s="25"/>
      <c r="G134" s="25"/>
      <c r="H134" s="25"/>
      <c r="I134" s="25"/>
      <c r="J134" s="29"/>
      <c r="K134" s="29"/>
      <c r="L134" s="29"/>
      <c r="M134" s="29"/>
      <c r="U134" s="31"/>
      <c r="V134" s="27"/>
      <c r="W134" s="27"/>
      <c r="X134" s="27"/>
      <c r="Y134" s="27"/>
      <c r="Z134" s="27"/>
      <c r="AA134" s="17"/>
    </row>
    <row r="135" spans="1:27" ht="15" customHeight="1" x14ac:dyDescent="0.2">
      <c r="A135" s="28"/>
      <c r="B135" s="28"/>
      <c r="C135" s="25"/>
      <c r="D135" s="25"/>
      <c r="E135" s="25"/>
      <c r="F135" s="25"/>
      <c r="G135" s="25"/>
      <c r="H135" s="25"/>
      <c r="I135" s="25"/>
      <c r="J135" s="29"/>
      <c r="K135" s="29"/>
      <c r="L135" s="29"/>
      <c r="M135" s="29"/>
      <c r="U135" s="31"/>
      <c r="V135" s="27"/>
      <c r="W135" s="27"/>
      <c r="X135" s="27"/>
      <c r="Y135" s="27"/>
      <c r="Z135" s="27"/>
      <c r="AA135" s="17"/>
    </row>
    <row r="136" spans="1:27" ht="15" customHeight="1" x14ac:dyDescent="0.2">
      <c r="A136" s="28"/>
      <c r="B136" s="28"/>
      <c r="C136" s="25"/>
      <c r="D136" s="25"/>
      <c r="E136" s="25"/>
      <c r="F136" s="25"/>
      <c r="G136" s="25"/>
      <c r="H136" s="25"/>
      <c r="I136" s="25"/>
      <c r="J136" s="29"/>
      <c r="K136" s="29"/>
      <c r="L136" s="29"/>
      <c r="M136" s="29"/>
      <c r="U136" s="31"/>
      <c r="V136" s="27"/>
      <c r="W136" s="27"/>
      <c r="X136" s="27"/>
      <c r="Y136" s="27"/>
      <c r="Z136" s="27"/>
      <c r="AA136" s="17"/>
    </row>
    <row r="137" spans="1:27" ht="15" customHeight="1" x14ac:dyDescent="0.2">
      <c r="A137" s="28"/>
      <c r="B137" s="28"/>
      <c r="C137" s="25"/>
      <c r="D137" s="25"/>
      <c r="E137" s="25"/>
      <c r="F137" s="25"/>
      <c r="G137" s="25"/>
      <c r="H137" s="25"/>
      <c r="I137" s="25"/>
      <c r="J137" s="29"/>
      <c r="K137" s="29"/>
      <c r="L137" s="29"/>
      <c r="M137" s="29"/>
      <c r="U137" s="31"/>
      <c r="V137" s="27"/>
      <c r="W137" s="27"/>
      <c r="X137" s="27"/>
      <c r="Y137" s="27"/>
      <c r="Z137" s="27"/>
      <c r="AA137" s="17"/>
    </row>
    <row r="138" spans="1:27" ht="15" customHeight="1" x14ac:dyDescent="0.25">
      <c r="A138" s="7"/>
      <c r="B138" s="7"/>
      <c r="C138" s="7"/>
      <c r="D138" s="7"/>
      <c r="E138" s="7"/>
      <c r="F138" s="7"/>
      <c r="G138" s="25"/>
      <c r="H138" s="7"/>
      <c r="I138" s="25"/>
      <c r="J138" s="29"/>
      <c r="K138" s="29"/>
      <c r="L138" s="29"/>
      <c r="M138" s="29"/>
      <c r="U138" s="31"/>
      <c r="V138" s="27"/>
      <c r="W138" s="27"/>
      <c r="X138" s="27"/>
      <c r="Y138" s="27"/>
      <c r="Z138" s="27"/>
      <c r="AA138" s="17"/>
    </row>
    <row r="139" spans="1:27" ht="15" customHeight="1" x14ac:dyDescent="0.25">
      <c r="A139" s="7"/>
      <c r="B139" s="7"/>
      <c r="C139" s="7"/>
      <c r="D139" s="7"/>
      <c r="E139" s="7"/>
      <c r="F139" s="7"/>
      <c r="G139" s="25"/>
      <c r="H139" s="7"/>
      <c r="I139" s="25"/>
      <c r="J139" s="29"/>
      <c r="K139" s="29"/>
      <c r="L139" s="29"/>
      <c r="M139" s="29"/>
      <c r="U139" s="31"/>
      <c r="V139" s="27"/>
      <c r="W139" s="27"/>
      <c r="X139" s="27"/>
      <c r="Y139" s="27"/>
      <c r="Z139" s="27"/>
      <c r="AA139" s="17"/>
    </row>
    <row r="140" spans="1:27" ht="15" customHeight="1" x14ac:dyDescent="0.25">
      <c r="A140" s="7"/>
      <c r="B140" s="7"/>
      <c r="C140" s="7"/>
      <c r="D140" s="7"/>
      <c r="E140" s="7"/>
      <c r="F140" s="7"/>
      <c r="G140" s="25"/>
      <c r="H140" s="7"/>
      <c r="I140" s="25"/>
      <c r="J140" s="29"/>
      <c r="K140" s="29"/>
      <c r="L140" s="29"/>
      <c r="M140" s="29"/>
      <c r="U140" s="31"/>
      <c r="V140" s="27"/>
      <c r="W140" s="27"/>
      <c r="X140" s="27"/>
      <c r="Y140" s="27"/>
      <c r="Z140" s="27"/>
      <c r="AA140" s="17"/>
    </row>
    <row r="141" spans="1:27" ht="15" customHeight="1" x14ac:dyDescent="0.25">
      <c r="A141" s="7"/>
      <c r="B141" s="7"/>
      <c r="C141" s="7"/>
      <c r="D141" s="7"/>
      <c r="E141" s="7"/>
      <c r="F141" s="7"/>
      <c r="G141" s="25"/>
      <c r="H141" s="7"/>
      <c r="I141" s="25"/>
      <c r="J141" s="29"/>
      <c r="K141" s="29"/>
      <c r="L141" s="29"/>
      <c r="M141" s="29"/>
      <c r="U141" s="31"/>
      <c r="V141" s="27"/>
      <c r="W141" s="27"/>
      <c r="X141" s="27"/>
      <c r="Y141" s="27"/>
      <c r="Z141" s="27"/>
      <c r="AA141" s="17"/>
    </row>
    <row r="142" spans="1:27" ht="15" customHeight="1" x14ac:dyDescent="0.25">
      <c r="A142" s="7"/>
      <c r="B142" s="7"/>
      <c r="C142" s="7"/>
      <c r="D142" s="7"/>
      <c r="E142" s="7"/>
      <c r="F142" s="7"/>
      <c r="G142" s="25"/>
      <c r="H142" s="7"/>
      <c r="I142" s="25"/>
      <c r="J142" s="29"/>
      <c r="K142" s="29"/>
      <c r="L142" s="29"/>
      <c r="M142" s="29"/>
      <c r="U142" s="31"/>
      <c r="V142" s="27"/>
      <c r="W142" s="27"/>
      <c r="X142" s="27"/>
      <c r="Y142" s="27"/>
      <c r="Z142" s="27"/>
      <c r="AA142" s="17"/>
    </row>
    <row r="143" spans="1:27" ht="15" customHeight="1" x14ac:dyDescent="0.25">
      <c r="A143" s="7"/>
      <c r="B143" s="7"/>
      <c r="C143" s="7"/>
      <c r="D143" s="7"/>
      <c r="E143" s="7"/>
      <c r="F143" s="7"/>
      <c r="G143" s="25"/>
      <c r="H143" s="7"/>
      <c r="I143" s="25"/>
      <c r="J143" s="29"/>
      <c r="K143" s="29"/>
      <c r="L143" s="29"/>
      <c r="M143" s="29"/>
      <c r="U143" s="31"/>
      <c r="V143" s="27"/>
      <c r="W143" s="27"/>
      <c r="X143" s="27"/>
      <c r="Y143" s="27"/>
      <c r="Z143" s="27"/>
      <c r="AA143" s="17"/>
    </row>
    <row r="144" spans="1:27" ht="15" customHeight="1" x14ac:dyDescent="0.25">
      <c r="A144" s="7"/>
      <c r="B144" s="7"/>
      <c r="C144" s="7"/>
      <c r="D144" s="7"/>
      <c r="E144" s="7"/>
      <c r="F144" s="7"/>
      <c r="G144" s="25"/>
      <c r="H144" s="7"/>
      <c r="I144" s="25"/>
      <c r="J144" s="29"/>
      <c r="K144" s="29"/>
      <c r="L144" s="29"/>
      <c r="M144" s="29"/>
      <c r="U144" s="31"/>
      <c r="V144" s="27"/>
      <c r="W144" s="27"/>
      <c r="X144" s="27"/>
      <c r="Y144" s="27"/>
      <c r="Z144" s="27"/>
      <c r="AA144" s="17"/>
    </row>
    <row r="145" spans="1:27" ht="15" customHeight="1" x14ac:dyDescent="0.25">
      <c r="A145" s="7"/>
      <c r="B145" s="7"/>
      <c r="C145" s="7"/>
      <c r="D145" s="7"/>
      <c r="E145" s="7"/>
      <c r="F145" s="7"/>
      <c r="G145" s="25"/>
      <c r="H145" s="7"/>
      <c r="I145" s="25"/>
      <c r="J145" s="29"/>
      <c r="K145" s="29"/>
      <c r="L145" s="29"/>
      <c r="M145" s="29"/>
      <c r="U145" s="31"/>
      <c r="V145" s="27"/>
      <c r="W145" s="27"/>
      <c r="X145" s="27"/>
      <c r="Y145" s="27"/>
      <c r="Z145" s="27"/>
      <c r="AA145" s="17"/>
    </row>
    <row r="146" spans="1:27" ht="15" customHeight="1" x14ac:dyDescent="0.25">
      <c r="A146" s="7"/>
      <c r="B146" s="7"/>
      <c r="C146" s="7"/>
      <c r="D146" s="7"/>
      <c r="E146" s="7"/>
      <c r="F146" s="7"/>
      <c r="G146" s="25"/>
      <c r="H146" s="7"/>
      <c r="I146" s="25"/>
      <c r="J146" s="29"/>
      <c r="K146" s="29"/>
      <c r="L146" s="29"/>
      <c r="M146" s="29"/>
      <c r="U146" s="31"/>
      <c r="V146" s="27"/>
      <c r="W146" s="27"/>
      <c r="X146" s="27"/>
      <c r="Y146" s="27"/>
      <c r="Z146" s="27"/>
      <c r="AA146" s="17"/>
    </row>
    <row r="147" spans="1:27" x14ac:dyDescent="0.2">
      <c r="U147" s="31"/>
      <c r="V147" s="27"/>
      <c r="W147" s="27"/>
      <c r="X147" s="27"/>
      <c r="Y147" s="27"/>
      <c r="Z147" s="27"/>
      <c r="AA147" s="17"/>
    </row>
    <row r="148" spans="1:27" x14ac:dyDescent="0.2">
      <c r="U148" s="31"/>
      <c r="V148" s="27"/>
      <c r="W148" s="27"/>
      <c r="X148" s="27"/>
      <c r="Y148" s="27"/>
      <c r="Z148" s="27"/>
      <c r="AA148" s="17"/>
    </row>
    <row r="149" spans="1:27" x14ac:dyDescent="0.2">
      <c r="U149" s="31"/>
      <c r="V149" s="27"/>
      <c r="W149" s="27"/>
      <c r="X149" s="27"/>
      <c r="Y149" s="27"/>
      <c r="Z149" s="27"/>
      <c r="AA149" s="17"/>
    </row>
    <row r="150" spans="1:27" x14ac:dyDescent="0.2">
      <c r="U150" s="31"/>
      <c r="V150" s="27"/>
      <c r="W150" s="27"/>
      <c r="X150" s="27"/>
      <c r="Y150" s="27"/>
      <c r="Z150" s="27"/>
      <c r="AA150" s="17"/>
    </row>
    <row r="151" spans="1:27" x14ac:dyDescent="0.2">
      <c r="U151" s="31"/>
      <c r="V151" s="27"/>
      <c r="W151" s="27"/>
      <c r="X151" s="27"/>
      <c r="Y151" s="27"/>
      <c r="Z151" s="27"/>
      <c r="AA151" s="17"/>
    </row>
    <row r="152" spans="1:27" x14ac:dyDescent="0.2">
      <c r="U152" s="31"/>
      <c r="V152" s="27"/>
      <c r="W152" s="27"/>
      <c r="X152" s="27"/>
      <c r="Y152" s="27"/>
      <c r="Z152" s="27"/>
      <c r="AA152" s="17"/>
    </row>
    <row r="153" spans="1:27" x14ac:dyDescent="0.2">
      <c r="U153" s="31"/>
      <c r="V153" s="27"/>
      <c r="W153" s="27"/>
      <c r="X153" s="27"/>
      <c r="Y153" s="27"/>
      <c r="Z153" s="27"/>
      <c r="AA153" s="17"/>
    </row>
    <row r="154" spans="1:27" x14ac:dyDescent="0.2">
      <c r="U154" s="31"/>
      <c r="V154" s="27"/>
      <c r="W154" s="27"/>
      <c r="X154" s="27"/>
      <c r="Y154" s="27"/>
      <c r="Z154" s="27"/>
      <c r="AA154" s="17"/>
    </row>
    <row r="155" spans="1:27" x14ac:dyDescent="0.2">
      <c r="U155" s="31"/>
      <c r="V155" s="27"/>
      <c r="W155" s="27"/>
      <c r="X155" s="27"/>
      <c r="Y155" s="27"/>
      <c r="Z155" s="27"/>
      <c r="AA155" s="17"/>
    </row>
    <row r="156" spans="1:27" x14ac:dyDescent="0.2">
      <c r="U156" s="31"/>
      <c r="V156" s="27"/>
      <c r="W156" s="27"/>
      <c r="X156" s="27"/>
      <c r="Y156" s="27"/>
      <c r="Z156" s="27"/>
      <c r="AA156" s="17"/>
    </row>
    <row r="157" spans="1:27" x14ac:dyDescent="0.2">
      <c r="U157" s="31"/>
      <c r="V157" s="27"/>
      <c r="W157" s="27"/>
      <c r="X157" s="27"/>
      <c r="Y157" s="27"/>
      <c r="Z157" s="27"/>
      <c r="AA157" s="17"/>
    </row>
    <row r="158" spans="1:27" x14ac:dyDescent="0.2">
      <c r="U158" s="31"/>
      <c r="V158" s="27"/>
      <c r="W158" s="27"/>
      <c r="X158" s="27"/>
      <c r="Y158" s="27"/>
      <c r="Z158" s="27"/>
      <c r="AA158" s="17"/>
    </row>
    <row r="159" spans="1:27" x14ac:dyDescent="0.2">
      <c r="U159" s="31"/>
      <c r="V159" s="27"/>
      <c r="W159" s="27"/>
      <c r="X159" s="27"/>
      <c r="Y159" s="27"/>
      <c r="Z159" s="27"/>
      <c r="AA159" s="17"/>
    </row>
    <row r="160" spans="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B278"/>
  <sheetViews>
    <sheetView topLeftCell="M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20.375" style="21" customWidth="1"/>
    <col min="5" max="5" width="21.37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4.875" style="21" customWidth="1"/>
    <col min="16" max="16" width="18.125" style="21" customWidth="1"/>
    <col min="17" max="17" width="8.87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6378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348</v>
      </c>
      <c r="B2" s="28">
        <v>490</v>
      </c>
      <c r="C2" s="25">
        <v>0</v>
      </c>
      <c r="D2" s="25">
        <v>276.04000000000002</v>
      </c>
      <c r="E2" s="25">
        <v>211.59</v>
      </c>
      <c r="F2" s="25">
        <f t="shared" ref="F2:F33" si="0">($A$53-A2)/(ROW($A$53)-ROW(A2))</f>
        <v>118.23529411764706</v>
      </c>
      <c r="G2" s="25">
        <v>0</v>
      </c>
      <c r="H2" s="25">
        <f t="shared" ref="H2:H33" si="1">($A$53-B2)/(ROW($A$53)-ROW(B2))</f>
        <v>115.45098039215686</v>
      </c>
      <c r="I2" s="25">
        <v>0</v>
      </c>
      <c r="J2" s="29"/>
      <c r="K2" s="29"/>
      <c r="L2" s="29"/>
      <c r="M2" s="29">
        <f t="shared" ref="M2:M33" ca="1" si="2">IF(RAND()&lt;0.5,0,1)</f>
        <v>1</v>
      </c>
      <c r="N2" s="8" t="s">
        <v>38</v>
      </c>
      <c r="O2" s="30">
        <v>5.0000000000000001E-3</v>
      </c>
      <c r="P2" s="6" t="s">
        <v>39</v>
      </c>
      <c r="Q2" s="7">
        <f>LARGE(A:A,2)</f>
        <v>6252</v>
      </c>
      <c r="T2" s="20">
        <v>0</v>
      </c>
      <c r="U2" s="31">
        <f t="shared" ref="U2:U33" si="3">T2-B2</f>
        <v>-490</v>
      </c>
      <c r="V2" s="27">
        <f t="shared" ref="V2:V33" si="4">ROUND(U2,0)</f>
        <v>-490</v>
      </c>
      <c r="W2" s="27">
        <v>4766</v>
      </c>
      <c r="X2" s="27">
        <f t="shared" ref="X2:X33" si="5">B2/$W$2*$W$3</f>
        <v>538.62987830465795</v>
      </c>
      <c r="Y2" s="27">
        <f t="shared" ref="Y2:Y33" si="6">X2-B2</f>
        <v>48.62987830465795</v>
      </c>
      <c r="Z2" s="27">
        <f t="shared" ref="Z2:Z33" si="7">ROUND(Y2,0)</f>
        <v>49</v>
      </c>
      <c r="AA2" s="17">
        <f t="shared" ref="AA2:AA33" si="8">IF(V2&gt;=0,V2,Z2)</f>
        <v>49</v>
      </c>
      <c r="AB2" s="24">
        <f t="shared" ref="AB2:AB33" si="9">B2+AA2</f>
        <v>539</v>
      </c>
    </row>
    <row r="3" spans="1:28" ht="15" customHeight="1" x14ac:dyDescent="0.25">
      <c r="A3" s="28">
        <v>364</v>
      </c>
      <c r="B3" s="28">
        <v>490</v>
      </c>
      <c r="C3" s="25">
        <v>0</v>
      </c>
      <c r="D3" s="25">
        <v>276.02</v>
      </c>
      <c r="E3" s="25">
        <v>211.59</v>
      </c>
      <c r="F3" s="25">
        <f t="shared" si="0"/>
        <v>120.28</v>
      </c>
      <c r="G3" s="25">
        <v>0</v>
      </c>
      <c r="H3" s="25">
        <f t="shared" si="1"/>
        <v>117.76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154</v>
      </c>
      <c r="P3" s="6" t="s">
        <v>41</v>
      </c>
      <c r="Q3" s="7">
        <f>LARGE(A:A,3)</f>
        <v>6238</v>
      </c>
      <c r="T3" s="20">
        <v>0</v>
      </c>
      <c r="U3" s="31">
        <f t="shared" si="3"/>
        <v>-490</v>
      </c>
      <c r="V3" s="27">
        <f t="shared" si="4"/>
        <v>-490</v>
      </c>
      <c r="W3" s="27">
        <v>5239</v>
      </c>
      <c r="X3" s="27">
        <f t="shared" si="5"/>
        <v>538.62987830465795</v>
      </c>
      <c r="Y3" s="27">
        <f t="shared" si="6"/>
        <v>48.62987830465795</v>
      </c>
      <c r="Z3" s="27">
        <f t="shared" si="7"/>
        <v>49</v>
      </c>
      <c r="AA3" s="17">
        <f t="shared" si="8"/>
        <v>49</v>
      </c>
      <c r="AB3" s="24">
        <f t="shared" si="9"/>
        <v>539</v>
      </c>
    </row>
    <row r="4" spans="1:28" ht="15" customHeight="1" x14ac:dyDescent="0.25">
      <c r="A4" s="28">
        <v>381</v>
      </c>
      <c r="B4" s="28">
        <v>490</v>
      </c>
      <c r="C4" s="25">
        <v>0</v>
      </c>
      <c r="D4" s="25">
        <v>276.01</v>
      </c>
      <c r="E4" s="25">
        <v>211.59</v>
      </c>
      <c r="F4" s="25">
        <f t="shared" si="0"/>
        <v>122.38775510204081</v>
      </c>
      <c r="G4" s="25">
        <v>0</v>
      </c>
      <c r="H4" s="25">
        <f t="shared" si="1"/>
        <v>120.16326530612245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0</v>
      </c>
      <c r="N4" s="9" t="s">
        <v>42</v>
      </c>
      <c r="O4" s="32">
        <f>MAX(A:A)</f>
        <v>6378</v>
      </c>
      <c r="P4" s="6" t="s">
        <v>43</v>
      </c>
      <c r="Q4" s="7">
        <f>LARGE(B:B,1)</f>
        <v>6000</v>
      </c>
      <c r="T4" s="20">
        <v>0</v>
      </c>
      <c r="U4" s="31">
        <f t="shared" si="3"/>
        <v>-490</v>
      </c>
      <c r="V4" s="27">
        <f t="shared" si="4"/>
        <v>-490</v>
      </c>
      <c r="W4" s="27"/>
      <c r="X4" s="27">
        <f t="shared" si="5"/>
        <v>538.62987830465795</v>
      </c>
      <c r="Y4" s="27">
        <f t="shared" si="6"/>
        <v>48.62987830465795</v>
      </c>
      <c r="Z4" s="27">
        <f t="shared" si="7"/>
        <v>49</v>
      </c>
      <c r="AA4" s="17">
        <f t="shared" si="8"/>
        <v>49</v>
      </c>
      <c r="AB4" s="24">
        <f t="shared" si="9"/>
        <v>539</v>
      </c>
    </row>
    <row r="5" spans="1:28" ht="15" customHeight="1" x14ac:dyDescent="0.25">
      <c r="A5" s="28">
        <v>398</v>
      </c>
      <c r="B5" s="28">
        <v>490</v>
      </c>
      <c r="C5" s="25">
        <v>0</v>
      </c>
      <c r="D5" s="25">
        <v>276</v>
      </c>
      <c r="E5" s="25">
        <v>211.59</v>
      </c>
      <c r="F5" s="25">
        <f t="shared" si="0"/>
        <v>124.58333333333333</v>
      </c>
      <c r="G5" s="25">
        <v>0</v>
      </c>
      <c r="H5" s="25">
        <f t="shared" si="1"/>
        <v>122.66666666666667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0</v>
      </c>
      <c r="N5" s="9" t="s">
        <v>44</v>
      </c>
      <c r="O5" s="33">
        <v>2.42</v>
      </c>
      <c r="P5" s="6" t="s">
        <v>45</v>
      </c>
      <c r="Q5" s="7">
        <f>LARGE(B:B,2)</f>
        <v>5818</v>
      </c>
      <c r="T5" s="20">
        <v>0</v>
      </c>
      <c r="U5" s="31">
        <f t="shared" si="3"/>
        <v>-490</v>
      </c>
      <c r="V5" s="27">
        <f t="shared" si="4"/>
        <v>-490</v>
      </c>
      <c r="W5" s="27"/>
      <c r="X5" s="27">
        <f t="shared" si="5"/>
        <v>538.62987830465795</v>
      </c>
      <c r="Y5" s="27">
        <f t="shared" si="6"/>
        <v>48.62987830465795</v>
      </c>
      <c r="Z5" s="27">
        <f t="shared" si="7"/>
        <v>49</v>
      </c>
      <c r="AA5" s="17">
        <f t="shared" si="8"/>
        <v>49</v>
      </c>
      <c r="AB5" s="24">
        <f t="shared" si="9"/>
        <v>539</v>
      </c>
    </row>
    <row r="6" spans="1:28" ht="15" customHeight="1" x14ac:dyDescent="0.25">
      <c r="A6" s="28">
        <v>388</v>
      </c>
      <c r="B6" s="28">
        <v>780</v>
      </c>
      <c r="C6" s="25">
        <v>0</v>
      </c>
      <c r="D6" s="25">
        <v>275.95999999999998</v>
      </c>
      <c r="E6" s="25">
        <v>211.97</v>
      </c>
      <c r="F6" s="25">
        <f t="shared" si="0"/>
        <v>127.44680851063829</v>
      </c>
      <c r="G6" s="25">
        <v>0</v>
      </c>
      <c r="H6" s="25">
        <f t="shared" si="1"/>
        <v>119.1063829787234</v>
      </c>
      <c r="I6" s="25">
        <v>0</v>
      </c>
      <c r="J6" s="29">
        <f t="shared" si="10"/>
        <v>0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4.32</v>
      </c>
      <c r="P6" s="6" t="s">
        <v>47</v>
      </c>
      <c r="Q6" s="7">
        <f>LARGE(B:B,3)</f>
        <v>5637</v>
      </c>
      <c r="T6" s="20">
        <v>0</v>
      </c>
      <c r="U6" s="31">
        <f t="shared" si="3"/>
        <v>-780</v>
      </c>
      <c r="V6" s="27">
        <f t="shared" si="4"/>
        <v>-780</v>
      </c>
      <c r="W6" s="27"/>
      <c r="X6" s="27">
        <f t="shared" si="5"/>
        <v>857.41082668904744</v>
      </c>
      <c r="Y6" s="27">
        <f t="shared" si="6"/>
        <v>77.41082668904744</v>
      </c>
      <c r="Z6" s="27">
        <f t="shared" si="7"/>
        <v>77</v>
      </c>
      <c r="AA6" s="17">
        <f t="shared" si="8"/>
        <v>77</v>
      </c>
      <c r="AB6" s="24">
        <f t="shared" si="9"/>
        <v>857</v>
      </c>
    </row>
    <row r="7" spans="1:28" ht="15" customHeight="1" x14ac:dyDescent="0.25">
      <c r="A7" s="28">
        <v>380</v>
      </c>
      <c r="B7" s="28">
        <v>780</v>
      </c>
      <c r="C7" s="25">
        <v>0</v>
      </c>
      <c r="D7" s="25">
        <v>275.92</v>
      </c>
      <c r="E7" s="25">
        <v>211.97</v>
      </c>
      <c r="F7" s="25">
        <f t="shared" si="0"/>
        <v>130.39130434782609</v>
      </c>
      <c r="G7" s="25">
        <v>0</v>
      </c>
      <c r="H7" s="25">
        <f t="shared" si="1"/>
        <v>121.69565217391305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0</v>
      </c>
      <c r="N7" s="9" t="s">
        <v>48</v>
      </c>
      <c r="O7" s="33">
        <v>5.28</v>
      </c>
      <c r="P7" s="7"/>
      <c r="Q7" s="7"/>
      <c r="T7" s="20">
        <v>0</v>
      </c>
      <c r="U7" s="31">
        <f t="shared" si="3"/>
        <v>-780</v>
      </c>
      <c r="V7" s="27">
        <f t="shared" si="4"/>
        <v>-780</v>
      </c>
      <c r="W7" s="27"/>
      <c r="X7" s="27">
        <f t="shared" si="5"/>
        <v>857.41082668904744</v>
      </c>
      <c r="Y7" s="27">
        <f t="shared" si="6"/>
        <v>77.41082668904744</v>
      </c>
      <c r="Z7" s="27">
        <f t="shared" si="7"/>
        <v>77</v>
      </c>
      <c r="AA7" s="17">
        <f t="shared" si="8"/>
        <v>77</v>
      </c>
      <c r="AB7" s="24">
        <f t="shared" si="9"/>
        <v>857</v>
      </c>
    </row>
    <row r="8" spans="1:28" ht="15" customHeight="1" x14ac:dyDescent="0.25">
      <c r="A8" s="28">
        <v>372</v>
      </c>
      <c r="B8" s="28">
        <v>780</v>
      </c>
      <c r="C8" s="25">
        <v>0</v>
      </c>
      <c r="D8" s="25">
        <v>275.88</v>
      </c>
      <c r="E8" s="25">
        <v>211.97</v>
      </c>
      <c r="F8" s="25">
        <f t="shared" si="0"/>
        <v>133.46666666666667</v>
      </c>
      <c r="G8" s="25">
        <v>0</v>
      </c>
      <c r="H8" s="25">
        <f t="shared" si="1"/>
        <v>124.4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-780</v>
      </c>
      <c r="V8" s="27">
        <f t="shared" si="4"/>
        <v>-780</v>
      </c>
      <c r="W8" s="27"/>
      <c r="X8" s="27">
        <f t="shared" si="5"/>
        <v>857.41082668904744</v>
      </c>
      <c r="Y8" s="27">
        <f t="shared" si="6"/>
        <v>77.41082668904744</v>
      </c>
      <c r="Z8" s="27">
        <f t="shared" si="7"/>
        <v>77</v>
      </c>
      <c r="AA8" s="17">
        <f t="shared" si="8"/>
        <v>77</v>
      </c>
      <c r="AB8" s="24">
        <f t="shared" si="9"/>
        <v>857</v>
      </c>
    </row>
    <row r="9" spans="1:28" ht="15" customHeight="1" x14ac:dyDescent="0.25">
      <c r="A9" s="28">
        <v>484</v>
      </c>
      <c r="B9" s="28">
        <v>780</v>
      </c>
      <c r="C9" s="25">
        <v>0</v>
      </c>
      <c r="D9" s="25">
        <v>275.85000000000002</v>
      </c>
      <c r="E9" s="25">
        <v>211.97</v>
      </c>
      <c r="F9" s="25">
        <f t="shared" si="0"/>
        <v>133.95454545454547</v>
      </c>
      <c r="G9" s="25">
        <v>0</v>
      </c>
      <c r="H9" s="25">
        <f t="shared" si="1"/>
        <v>127.22727272727273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-780</v>
      </c>
      <c r="V9" s="27">
        <f t="shared" si="4"/>
        <v>-780</v>
      </c>
      <c r="W9" s="27"/>
      <c r="X9" s="27">
        <f t="shared" si="5"/>
        <v>857.41082668904744</v>
      </c>
      <c r="Y9" s="27">
        <f t="shared" si="6"/>
        <v>77.41082668904744</v>
      </c>
      <c r="Z9" s="27">
        <f t="shared" si="7"/>
        <v>77</v>
      </c>
      <c r="AA9" s="17">
        <f t="shared" si="8"/>
        <v>77</v>
      </c>
      <c r="AB9" s="24">
        <f t="shared" si="9"/>
        <v>857</v>
      </c>
    </row>
    <row r="10" spans="1:28" ht="15" customHeight="1" x14ac:dyDescent="0.25">
      <c r="A10" s="28">
        <v>597</v>
      </c>
      <c r="B10" s="28">
        <v>1060</v>
      </c>
      <c r="C10" s="25">
        <v>0</v>
      </c>
      <c r="D10" s="25">
        <v>275.8</v>
      </c>
      <c r="E10" s="25">
        <v>212.24</v>
      </c>
      <c r="F10" s="25">
        <f t="shared" si="0"/>
        <v>134.44186046511629</v>
      </c>
      <c r="G10" s="25">
        <v>0</v>
      </c>
      <c r="H10" s="25">
        <f t="shared" si="1"/>
        <v>123.67441860465117</v>
      </c>
      <c r="I10" s="25">
        <v>0</v>
      </c>
      <c r="J10" s="29">
        <f t="shared" si="10"/>
        <v>0</v>
      </c>
      <c r="K10" s="29">
        <f t="shared" si="11"/>
        <v>1</v>
      </c>
      <c r="L10" s="29">
        <f t="shared" si="12"/>
        <v>1</v>
      </c>
      <c r="M10" s="29">
        <f t="shared" ca="1" si="2"/>
        <v>1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-1060</v>
      </c>
      <c r="V10" s="27">
        <f t="shared" si="4"/>
        <v>-1060</v>
      </c>
      <c r="W10" s="27"/>
      <c r="X10" s="27">
        <f t="shared" si="5"/>
        <v>1165.1993285774236</v>
      </c>
      <c r="Y10" s="27">
        <f t="shared" si="6"/>
        <v>105.19932857742356</v>
      </c>
      <c r="Z10" s="27">
        <f t="shared" si="7"/>
        <v>105</v>
      </c>
      <c r="AA10" s="17">
        <f t="shared" si="8"/>
        <v>105</v>
      </c>
      <c r="AB10" s="24">
        <f t="shared" si="9"/>
        <v>1165</v>
      </c>
    </row>
    <row r="11" spans="1:28" ht="15" customHeight="1" x14ac:dyDescent="0.25">
      <c r="A11" s="28">
        <v>711</v>
      </c>
      <c r="B11" s="28">
        <v>1060</v>
      </c>
      <c r="C11" s="25">
        <v>3.16</v>
      </c>
      <c r="D11" s="25">
        <v>275.76</v>
      </c>
      <c r="E11" s="25">
        <v>212.24</v>
      </c>
      <c r="F11" s="25">
        <f t="shared" si="0"/>
        <v>134.92857142857142</v>
      </c>
      <c r="G11" s="25">
        <v>0</v>
      </c>
      <c r="H11" s="25">
        <f t="shared" si="1"/>
        <v>126.61904761904762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280</v>
      </c>
      <c r="P11" s="14" t="s">
        <v>53</v>
      </c>
      <c r="Q11" s="7">
        <f>MIN(D:D)</f>
        <v>272</v>
      </c>
      <c r="T11" s="20">
        <v>0</v>
      </c>
      <c r="U11" s="31">
        <f t="shared" si="3"/>
        <v>-1060</v>
      </c>
      <c r="V11" s="27">
        <f t="shared" si="4"/>
        <v>-1060</v>
      </c>
      <c r="W11" s="27"/>
      <c r="X11" s="27">
        <f t="shared" si="5"/>
        <v>1165.1993285774236</v>
      </c>
      <c r="Y11" s="27">
        <f t="shared" si="6"/>
        <v>105.19932857742356</v>
      </c>
      <c r="Z11" s="27">
        <f t="shared" si="7"/>
        <v>105</v>
      </c>
      <c r="AA11" s="17">
        <f t="shared" si="8"/>
        <v>105</v>
      </c>
      <c r="AB11" s="24">
        <f t="shared" si="9"/>
        <v>1165</v>
      </c>
    </row>
    <row r="12" spans="1:28" ht="15" customHeight="1" x14ac:dyDescent="0.25">
      <c r="A12" s="28">
        <v>834</v>
      </c>
      <c r="B12" s="28">
        <v>1060</v>
      </c>
      <c r="C12" s="25">
        <v>3.71</v>
      </c>
      <c r="D12" s="25">
        <v>275.74</v>
      </c>
      <c r="E12" s="25">
        <v>212.24</v>
      </c>
      <c r="F12" s="25">
        <f t="shared" si="0"/>
        <v>135.21951219512195</v>
      </c>
      <c r="G12" s="25">
        <v>0</v>
      </c>
      <c r="H12" s="25">
        <f t="shared" si="1"/>
        <v>129.70731707317074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276.04000000000002</v>
      </c>
      <c r="T12" s="20">
        <v>0</v>
      </c>
      <c r="U12" s="31">
        <f t="shared" si="3"/>
        <v>-1060</v>
      </c>
      <c r="V12" s="27">
        <f t="shared" si="4"/>
        <v>-1060</v>
      </c>
      <c r="W12" s="27"/>
      <c r="X12" s="27">
        <f t="shared" si="5"/>
        <v>1165.1993285774236</v>
      </c>
      <c r="Y12" s="27">
        <f t="shared" si="6"/>
        <v>105.19932857742356</v>
      </c>
      <c r="Z12" s="27">
        <f t="shared" si="7"/>
        <v>105</v>
      </c>
      <c r="AA12" s="17">
        <f t="shared" si="8"/>
        <v>105</v>
      </c>
      <c r="AB12" s="24">
        <f t="shared" si="9"/>
        <v>1165</v>
      </c>
    </row>
    <row r="13" spans="1:28" ht="15" customHeight="1" x14ac:dyDescent="0.25">
      <c r="A13" s="28">
        <v>957</v>
      </c>
      <c r="B13" s="28">
        <v>1060</v>
      </c>
      <c r="C13" s="25">
        <v>4.25</v>
      </c>
      <c r="D13" s="25">
        <v>275.73</v>
      </c>
      <c r="E13" s="25">
        <v>212.24</v>
      </c>
      <c r="F13" s="25">
        <f t="shared" si="0"/>
        <v>135.52500000000001</v>
      </c>
      <c r="G13" s="25">
        <v>0</v>
      </c>
      <c r="H13" s="25">
        <f t="shared" si="1"/>
        <v>132.94999999999999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1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-1060</v>
      </c>
      <c r="V13" s="27">
        <f t="shared" si="4"/>
        <v>-1060</v>
      </c>
      <c r="W13" s="27"/>
      <c r="X13" s="27">
        <f t="shared" si="5"/>
        <v>1165.1993285774236</v>
      </c>
      <c r="Y13" s="27">
        <f t="shared" si="6"/>
        <v>105.19932857742356</v>
      </c>
      <c r="Z13" s="27">
        <f t="shared" si="7"/>
        <v>105</v>
      </c>
      <c r="AA13" s="17">
        <f t="shared" si="8"/>
        <v>105</v>
      </c>
      <c r="AB13" s="24">
        <f t="shared" si="9"/>
        <v>1165</v>
      </c>
    </row>
    <row r="14" spans="1:28" ht="15" customHeight="1" x14ac:dyDescent="0.25">
      <c r="A14" s="28">
        <v>1080</v>
      </c>
      <c r="B14" s="28">
        <v>1350</v>
      </c>
      <c r="C14" s="25">
        <v>4.8</v>
      </c>
      <c r="D14" s="25">
        <v>275.7</v>
      </c>
      <c r="E14" s="25">
        <v>212.37</v>
      </c>
      <c r="F14" s="25">
        <f t="shared" si="0"/>
        <v>135.84615384615384</v>
      </c>
      <c r="G14" s="25">
        <v>0</v>
      </c>
      <c r="H14" s="25">
        <f t="shared" si="1"/>
        <v>128.92307692307693</v>
      </c>
      <c r="I14" s="25">
        <v>0</v>
      </c>
      <c r="J14" s="29">
        <f t="shared" si="10"/>
        <v>0</v>
      </c>
      <c r="K14" s="29">
        <f t="shared" si="11"/>
        <v>1</v>
      </c>
      <c r="L14" s="29">
        <f t="shared" si="12"/>
        <v>1</v>
      </c>
      <c r="M14" s="29">
        <f t="shared" ca="1" si="2"/>
        <v>0</v>
      </c>
      <c r="N14" s="11" t="s">
        <v>58</v>
      </c>
      <c r="O14" s="34">
        <v>245</v>
      </c>
      <c r="P14" s="14" t="s">
        <v>59</v>
      </c>
      <c r="Q14" s="7">
        <f>MAX(B:B)</f>
        <v>6000</v>
      </c>
      <c r="T14" s="20">
        <v>0</v>
      </c>
      <c r="U14" s="31">
        <f t="shared" si="3"/>
        <v>-1350</v>
      </c>
      <c r="V14" s="27">
        <f t="shared" si="4"/>
        <v>-1350</v>
      </c>
      <c r="W14" s="27"/>
      <c r="X14" s="27">
        <f t="shared" si="5"/>
        <v>1483.9802769618127</v>
      </c>
      <c r="Y14" s="27">
        <f t="shared" si="6"/>
        <v>133.98027696181271</v>
      </c>
      <c r="Z14" s="27">
        <f t="shared" si="7"/>
        <v>134</v>
      </c>
      <c r="AA14" s="17">
        <f t="shared" si="8"/>
        <v>134</v>
      </c>
      <c r="AB14" s="24">
        <f t="shared" si="9"/>
        <v>1484</v>
      </c>
    </row>
    <row r="15" spans="1:28" ht="15" customHeight="1" x14ac:dyDescent="0.25">
      <c r="A15" s="28">
        <v>892</v>
      </c>
      <c r="B15" s="28">
        <v>1350</v>
      </c>
      <c r="C15" s="25">
        <v>3.97</v>
      </c>
      <c r="D15" s="25">
        <v>275.66000000000003</v>
      </c>
      <c r="E15" s="25">
        <v>212.37</v>
      </c>
      <c r="F15" s="25">
        <f t="shared" si="0"/>
        <v>144.36842105263159</v>
      </c>
      <c r="G15" s="25">
        <v>0</v>
      </c>
      <c r="H15" s="25">
        <f t="shared" si="1"/>
        <v>132.31578947368422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0</v>
      </c>
      <c r="N15" s="9" t="s">
        <v>60</v>
      </c>
      <c r="O15" s="9">
        <f>COUNT(C:C)</f>
        <v>154</v>
      </c>
      <c r="P15" s="14" t="s">
        <v>61</v>
      </c>
      <c r="Q15" s="7">
        <f>MAX(D:D)</f>
        <v>276.13</v>
      </c>
      <c r="R15" s="20">
        <f ca="1">TREND(OFFSET('Z-V'!B1,MATCH(Q15,'Z-V'!A:A,1)-1,,2,1),OFFSET('Z-V'!A1,MATCH(Q15,'Z-V'!A:A,1)-1,,2,1),Q15)</f>
        <v>73955</v>
      </c>
      <c r="T15" s="20">
        <v>0</v>
      </c>
      <c r="U15" s="31">
        <f t="shared" si="3"/>
        <v>-1350</v>
      </c>
      <c r="V15" s="27">
        <f t="shared" si="4"/>
        <v>-1350</v>
      </c>
      <c r="W15" s="27"/>
      <c r="X15" s="27">
        <f t="shared" si="5"/>
        <v>1483.9802769618127</v>
      </c>
      <c r="Y15" s="27">
        <f t="shared" si="6"/>
        <v>133.98027696181271</v>
      </c>
      <c r="Z15" s="27">
        <f t="shared" si="7"/>
        <v>134</v>
      </c>
      <c r="AA15" s="17">
        <f t="shared" si="8"/>
        <v>134</v>
      </c>
      <c r="AB15" s="24">
        <f t="shared" si="9"/>
        <v>1484</v>
      </c>
    </row>
    <row r="16" spans="1:28" ht="15" customHeight="1" x14ac:dyDescent="0.25">
      <c r="A16" s="28">
        <v>705</v>
      </c>
      <c r="B16" s="28">
        <v>1350</v>
      </c>
      <c r="C16" s="25">
        <v>3.13</v>
      </c>
      <c r="D16" s="25">
        <v>275.58999999999997</v>
      </c>
      <c r="E16" s="25">
        <v>212.37</v>
      </c>
      <c r="F16" s="25">
        <f t="shared" si="0"/>
        <v>153.32432432432432</v>
      </c>
      <c r="G16" s="25">
        <v>0</v>
      </c>
      <c r="H16" s="25">
        <f t="shared" si="1"/>
        <v>135.8918918918919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1</v>
      </c>
      <c r="N16" s="9" t="s">
        <v>62</v>
      </c>
      <c r="O16" s="36">
        <f>MAX(C:C)</f>
        <v>28.35</v>
      </c>
      <c r="P16" s="14" t="s">
        <v>63</v>
      </c>
      <c r="Q16" s="35">
        <f>D2</f>
        <v>276.04000000000002</v>
      </c>
      <c r="R16" s="20">
        <f ca="1">TREND(OFFSET('Z-V'!B1,MATCH(Q16,'Z-V'!A:A,1)-1,,2,1),OFFSET('Z-V'!A1,MATCH(Q16,'Z-V'!A:A,1)-1,,2,1),Q16)</f>
        <v>73640</v>
      </c>
      <c r="T16" s="20">
        <v>0</v>
      </c>
      <c r="U16" s="31">
        <f t="shared" si="3"/>
        <v>-1350</v>
      </c>
      <c r="V16" s="27">
        <f t="shared" si="4"/>
        <v>-1350</v>
      </c>
      <c r="W16" s="27"/>
      <c r="X16" s="27">
        <f t="shared" si="5"/>
        <v>1483.9802769618127</v>
      </c>
      <c r="Y16" s="27">
        <f t="shared" si="6"/>
        <v>133.98027696181271</v>
      </c>
      <c r="Z16" s="27">
        <f t="shared" si="7"/>
        <v>134</v>
      </c>
      <c r="AA16" s="17">
        <f t="shared" si="8"/>
        <v>134</v>
      </c>
      <c r="AB16" s="24">
        <f t="shared" si="9"/>
        <v>1484</v>
      </c>
    </row>
    <row r="17" spans="1:28" ht="15" customHeight="1" x14ac:dyDescent="0.25">
      <c r="A17" s="28">
        <v>519</v>
      </c>
      <c r="B17" s="28">
        <v>1350</v>
      </c>
      <c r="C17" s="25">
        <v>2.31</v>
      </c>
      <c r="D17" s="25">
        <v>275.5</v>
      </c>
      <c r="E17" s="25">
        <v>212.37</v>
      </c>
      <c r="F17" s="25">
        <f t="shared" si="0"/>
        <v>162.75</v>
      </c>
      <c r="G17" s="25">
        <v>0</v>
      </c>
      <c r="H17" s="25">
        <f t="shared" si="1"/>
        <v>139.66666666666666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1</v>
      </c>
      <c r="N17" s="9" t="s">
        <v>64</v>
      </c>
      <c r="O17" s="12">
        <v>1000</v>
      </c>
      <c r="P17" s="14" t="s">
        <v>65</v>
      </c>
      <c r="Q17" s="7">
        <f>INDEX(D:D, COUNTA(D:D))</f>
        <v>273.77</v>
      </c>
      <c r="T17" s="20">
        <v>0</v>
      </c>
      <c r="U17" s="31">
        <f t="shared" si="3"/>
        <v>-1350</v>
      </c>
      <c r="V17" s="27">
        <f t="shared" si="4"/>
        <v>-1350</v>
      </c>
      <c r="W17" s="27"/>
      <c r="X17" s="27">
        <f t="shared" si="5"/>
        <v>1483.9802769618127</v>
      </c>
      <c r="Y17" s="27">
        <f t="shared" si="6"/>
        <v>133.98027696181271</v>
      </c>
      <c r="Z17" s="27">
        <f t="shared" si="7"/>
        <v>134</v>
      </c>
      <c r="AA17" s="17">
        <f t="shared" si="8"/>
        <v>134</v>
      </c>
      <c r="AB17" s="24">
        <f t="shared" si="9"/>
        <v>1484</v>
      </c>
    </row>
    <row r="18" spans="1:28" ht="15" customHeight="1" x14ac:dyDescent="0.2">
      <c r="A18" s="28">
        <v>872</v>
      </c>
      <c r="B18" s="28">
        <v>1640</v>
      </c>
      <c r="C18" s="25">
        <v>3.87</v>
      </c>
      <c r="D18" s="25">
        <v>275.42</v>
      </c>
      <c r="E18" s="25">
        <v>212.45</v>
      </c>
      <c r="F18" s="25">
        <f t="shared" si="0"/>
        <v>157.31428571428572</v>
      </c>
      <c r="G18" s="25">
        <v>0</v>
      </c>
      <c r="H18" s="25">
        <f t="shared" si="1"/>
        <v>135.37142857142857</v>
      </c>
      <c r="I18" s="25">
        <v>0</v>
      </c>
      <c r="J18" s="29">
        <f t="shared" si="10"/>
        <v>0</v>
      </c>
      <c r="K18" s="29">
        <f t="shared" si="11"/>
        <v>1</v>
      </c>
      <c r="L18" s="29">
        <f t="shared" si="12"/>
        <v>1</v>
      </c>
      <c r="M18" s="29">
        <f t="shared" ca="1" si="2"/>
        <v>1</v>
      </c>
      <c r="N18" s="9" t="s">
        <v>66</v>
      </c>
      <c r="O18" s="9">
        <f>MAX(B:B)</f>
        <v>6000</v>
      </c>
      <c r="R18" s="20"/>
      <c r="S18" s="20"/>
      <c r="T18" s="20">
        <v>0</v>
      </c>
      <c r="U18" s="31">
        <f t="shared" si="3"/>
        <v>-1640</v>
      </c>
      <c r="V18" s="27">
        <f t="shared" si="4"/>
        <v>-1640</v>
      </c>
      <c r="W18" s="27"/>
      <c r="X18" s="27">
        <f t="shared" si="5"/>
        <v>1802.7612253462023</v>
      </c>
      <c r="Y18" s="27">
        <f t="shared" si="6"/>
        <v>162.76122534620231</v>
      </c>
      <c r="Z18" s="27">
        <f t="shared" si="7"/>
        <v>163</v>
      </c>
      <c r="AA18" s="17">
        <f t="shared" si="8"/>
        <v>163</v>
      </c>
      <c r="AB18" s="24">
        <f t="shared" si="9"/>
        <v>1803</v>
      </c>
    </row>
    <row r="19" spans="1:28" ht="15" customHeight="1" x14ac:dyDescent="0.25">
      <c r="A19" s="28">
        <v>1224</v>
      </c>
      <c r="B19" s="28">
        <v>1640</v>
      </c>
      <c r="C19" s="25">
        <v>5.44</v>
      </c>
      <c r="D19" s="25">
        <v>275.38</v>
      </c>
      <c r="E19" s="25">
        <v>212.45</v>
      </c>
      <c r="F19" s="25">
        <f t="shared" si="0"/>
        <v>151.58823529411765</v>
      </c>
      <c r="G19" s="25">
        <v>0</v>
      </c>
      <c r="H19" s="25">
        <f t="shared" si="1"/>
        <v>139.35294117647058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1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0.26624290010023388</v>
      </c>
      <c r="R19" s="37">
        <f>MAX(AB:AB)</f>
        <v>6595</v>
      </c>
      <c r="S19" s="37">
        <f>'Z-V'!P8-R19</f>
        <v>2384</v>
      </c>
      <c r="T19" s="20">
        <v>0</v>
      </c>
      <c r="U19" s="31">
        <f t="shared" si="3"/>
        <v>-1640</v>
      </c>
      <c r="V19" s="27">
        <f t="shared" si="4"/>
        <v>-1640</v>
      </c>
      <c r="W19" s="27"/>
      <c r="X19" s="27">
        <f t="shared" si="5"/>
        <v>1802.7612253462023</v>
      </c>
      <c r="Y19" s="27">
        <f t="shared" si="6"/>
        <v>162.76122534620231</v>
      </c>
      <c r="Z19" s="27">
        <f t="shared" si="7"/>
        <v>163</v>
      </c>
      <c r="AA19" s="17">
        <f t="shared" si="8"/>
        <v>163</v>
      </c>
      <c r="AB19" s="24">
        <f t="shared" si="9"/>
        <v>1803</v>
      </c>
    </row>
    <row r="20" spans="1:28" ht="15" customHeight="1" x14ac:dyDescent="0.25">
      <c r="A20" s="28">
        <v>1578</v>
      </c>
      <c r="B20" s="28">
        <v>1640</v>
      </c>
      <c r="C20" s="25">
        <v>7.01</v>
      </c>
      <c r="D20" s="25">
        <v>275.38</v>
      </c>
      <c r="E20" s="25">
        <v>212.45</v>
      </c>
      <c r="F20" s="25">
        <f t="shared" si="0"/>
        <v>145.45454545454547</v>
      </c>
      <c r="G20" s="25">
        <v>0</v>
      </c>
      <c r="H20" s="25">
        <f t="shared" si="1"/>
        <v>143.57575757575756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1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0.99411583769633505</v>
      </c>
      <c r="R20" s="20">
        <f ca="1">R15-R16</f>
        <v>315</v>
      </c>
      <c r="S20" s="20">
        <f ca="1">'Z-V'!P9-R20</f>
        <v>53165</v>
      </c>
      <c r="T20" s="20">
        <v>0</v>
      </c>
      <c r="U20" s="31">
        <f t="shared" si="3"/>
        <v>-1640</v>
      </c>
      <c r="V20" s="27">
        <f t="shared" si="4"/>
        <v>-1640</v>
      </c>
      <c r="W20" s="27"/>
      <c r="X20" s="27">
        <f t="shared" si="5"/>
        <v>1802.7612253462023</v>
      </c>
      <c r="Y20" s="27">
        <f t="shared" si="6"/>
        <v>162.76122534620231</v>
      </c>
      <c r="Z20" s="27">
        <f t="shared" si="7"/>
        <v>163</v>
      </c>
      <c r="AA20" s="17">
        <f t="shared" si="8"/>
        <v>163</v>
      </c>
      <c r="AB20" s="24">
        <f t="shared" si="9"/>
        <v>1803</v>
      </c>
    </row>
    <row r="21" spans="1:28" ht="15" customHeight="1" x14ac:dyDescent="0.25">
      <c r="A21" s="28">
        <v>1569</v>
      </c>
      <c r="B21" s="28">
        <v>1640</v>
      </c>
      <c r="C21" s="25">
        <v>6.97</v>
      </c>
      <c r="D21" s="25">
        <v>275.37</v>
      </c>
      <c r="E21" s="25">
        <v>212.45</v>
      </c>
      <c r="F21" s="25">
        <f t="shared" si="0"/>
        <v>150.28125</v>
      </c>
      <c r="G21" s="25">
        <v>0</v>
      </c>
      <c r="H21" s="25">
        <f t="shared" si="1"/>
        <v>148.0625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0</v>
      </c>
      <c r="N21" s="9" t="s">
        <v>69</v>
      </c>
      <c r="O21" s="9">
        <v>-1</v>
      </c>
      <c r="P21" s="14" t="s">
        <v>2</v>
      </c>
      <c r="Q21" s="7">
        <f>('Z-V'!R16-'Z-V'!R17)*(S21-'Z-V'!R14)/('Z-V'!R10-'Z-V'!R14)+'Z-V'!R17</f>
        <v>0.89640338053905722</v>
      </c>
      <c r="R21" s="20">
        <f>ABS(Q12-Q17)</f>
        <v>2.2700000000000387</v>
      </c>
      <c r="S21" s="20">
        <f>'Z-V'!P10-R21</f>
        <v>19.619999999999962</v>
      </c>
      <c r="T21" s="20">
        <v>0</v>
      </c>
      <c r="U21" s="31">
        <f t="shared" si="3"/>
        <v>-1640</v>
      </c>
      <c r="V21" s="27">
        <f t="shared" si="4"/>
        <v>-1640</v>
      </c>
      <c r="W21" s="27"/>
      <c r="X21" s="27">
        <f t="shared" si="5"/>
        <v>1802.7612253462023</v>
      </c>
      <c r="Y21" s="27">
        <f t="shared" si="6"/>
        <v>162.76122534620231</v>
      </c>
      <c r="Z21" s="27">
        <f t="shared" si="7"/>
        <v>163</v>
      </c>
      <c r="AA21" s="17">
        <f t="shared" si="8"/>
        <v>163</v>
      </c>
      <c r="AB21" s="24">
        <f t="shared" si="9"/>
        <v>1803</v>
      </c>
    </row>
    <row r="22" spans="1:28" ht="15" customHeight="1" x14ac:dyDescent="0.25">
      <c r="A22" s="28">
        <v>1560</v>
      </c>
      <c r="B22" s="28">
        <v>1930</v>
      </c>
      <c r="C22" s="25">
        <v>6.93</v>
      </c>
      <c r="D22" s="25">
        <v>275.33</v>
      </c>
      <c r="E22" s="25">
        <v>212.52</v>
      </c>
      <c r="F22" s="25">
        <f t="shared" si="0"/>
        <v>155.41935483870967</v>
      </c>
      <c r="G22" s="25">
        <v>0</v>
      </c>
      <c r="H22" s="25">
        <f t="shared" si="1"/>
        <v>143.48387096774192</v>
      </c>
      <c r="I22" s="25">
        <v>0</v>
      </c>
      <c r="J22" s="29">
        <f t="shared" si="10"/>
        <v>0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0.7016</v>
      </c>
      <c r="R22" s="20"/>
      <c r="S22" s="20"/>
      <c r="T22" s="20">
        <v>0</v>
      </c>
      <c r="U22" s="31">
        <f t="shared" si="3"/>
        <v>-1930</v>
      </c>
      <c r="V22" s="27">
        <f t="shared" si="4"/>
        <v>-1930</v>
      </c>
      <c r="W22" s="27"/>
      <c r="X22" s="27">
        <f t="shared" si="5"/>
        <v>2121.5421737305915</v>
      </c>
      <c r="Y22" s="27">
        <f t="shared" si="6"/>
        <v>191.54217373059146</v>
      </c>
      <c r="Z22" s="27">
        <f t="shared" si="7"/>
        <v>192</v>
      </c>
      <c r="AA22" s="17">
        <f t="shared" si="8"/>
        <v>192</v>
      </c>
      <c r="AB22" s="24">
        <f t="shared" si="9"/>
        <v>2122</v>
      </c>
    </row>
    <row r="23" spans="1:28" ht="15" customHeight="1" x14ac:dyDescent="0.25">
      <c r="A23" s="28">
        <v>1552</v>
      </c>
      <c r="B23" s="28">
        <v>1930</v>
      </c>
      <c r="C23" s="25">
        <v>6.9</v>
      </c>
      <c r="D23" s="25">
        <v>275.29000000000002</v>
      </c>
      <c r="E23" s="25">
        <v>212.52</v>
      </c>
      <c r="F23" s="25">
        <f t="shared" si="0"/>
        <v>160.86666666666667</v>
      </c>
      <c r="G23" s="25">
        <v>0</v>
      </c>
      <c r="H23" s="25">
        <f t="shared" si="1"/>
        <v>148.26666666666668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-1930</v>
      </c>
      <c r="V23" s="27">
        <f t="shared" si="4"/>
        <v>-1930</v>
      </c>
      <c r="W23" s="27"/>
      <c r="X23" s="27">
        <f t="shared" si="5"/>
        <v>2121.5421737305915</v>
      </c>
      <c r="Y23" s="27">
        <f t="shared" si="6"/>
        <v>191.54217373059146</v>
      </c>
      <c r="Z23" s="27">
        <f t="shared" si="7"/>
        <v>192</v>
      </c>
      <c r="AA23" s="17">
        <f t="shared" si="8"/>
        <v>192</v>
      </c>
      <c r="AB23" s="24">
        <f t="shared" si="9"/>
        <v>2122</v>
      </c>
    </row>
    <row r="24" spans="1:28" ht="15" customHeight="1" x14ac:dyDescent="0.25">
      <c r="A24" s="28">
        <v>1600</v>
      </c>
      <c r="B24" s="28">
        <v>1930</v>
      </c>
      <c r="C24" s="25">
        <v>7.11</v>
      </c>
      <c r="D24" s="25">
        <v>275.26</v>
      </c>
      <c r="E24" s="25">
        <v>212.52</v>
      </c>
      <c r="F24" s="25">
        <f t="shared" si="0"/>
        <v>164.75862068965517</v>
      </c>
      <c r="G24" s="25">
        <v>0</v>
      </c>
      <c r="H24" s="25">
        <f t="shared" si="1"/>
        <v>153.37931034482759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-1930</v>
      </c>
      <c r="V24" s="27">
        <f t="shared" si="4"/>
        <v>-1930</v>
      </c>
      <c r="W24" s="27"/>
      <c r="X24" s="27">
        <f t="shared" si="5"/>
        <v>2121.5421737305915</v>
      </c>
      <c r="Y24" s="27">
        <f t="shared" si="6"/>
        <v>191.54217373059146</v>
      </c>
      <c r="Z24" s="27">
        <f t="shared" si="7"/>
        <v>192</v>
      </c>
      <c r="AA24" s="17">
        <f t="shared" si="8"/>
        <v>192</v>
      </c>
      <c r="AB24" s="24">
        <f t="shared" si="9"/>
        <v>2122</v>
      </c>
    </row>
    <row r="25" spans="1:28" ht="15" customHeight="1" x14ac:dyDescent="0.25">
      <c r="A25" s="28">
        <v>1648</v>
      </c>
      <c r="B25" s="28">
        <v>1930</v>
      </c>
      <c r="C25" s="25">
        <v>7.33</v>
      </c>
      <c r="D25" s="25">
        <v>275.23</v>
      </c>
      <c r="E25" s="25">
        <v>212.52</v>
      </c>
      <c r="F25" s="25">
        <f t="shared" si="0"/>
        <v>168.92857142857142</v>
      </c>
      <c r="G25" s="25">
        <v>0</v>
      </c>
      <c r="H25" s="25">
        <f t="shared" si="1"/>
        <v>158.85714285714286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-1930</v>
      </c>
      <c r="V25" s="27">
        <f t="shared" si="4"/>
        <v>-1930</v>
      </c>
      <c r="W25" s="27"/>
      <c r="X25" s="27">
        <f t="shared" si="5"/>
        <v>2121.5421737305915</v>
      </c>
      <c r="Y25" s="27">
        <f t="shared" si="6"/>
        <v>191.54217373059146</v>
      </c>
      <c r="Z25" s="27">
        <f t="shared" si="7"/>
        <v>192</v>
      </c>
      <c r="AA25" s="17">
        <f t="shared" si="8"/>
        <v>192</v>
      </c>
      <c r="AB25" s="24">
        <f t="shared" si="9"/>
        <v>2122</v>
      </c>
    </row>
    <row r="26" spans="1:28" ht="15" customHeight="1" x14ac:dyDescent="0.25">
      <c r="A26" s="28">
        <v>1698</v>
      </c>
      <c r="B26" s="28">
        <v>2210</v>
      </c>
      <c r="C26" s="25">
        <v>7.55</v>
      </c>
      <c r="D26" s="25">
        <v>275.18</v>
      </c>
      <c r="E26" s="25">
        <v>212.57</v>
      </c>
      <c r="F26" s="25">
        <f t="shared" si="0"/>
        <v>173.33333333333334</v>
      </c>
      <c r="G26" s="25">
        <v>0</v>
      </c>
      <c r="H26" s="25">
        <f t="shared" si="1"/>
        <v>154.37037037037038</v>
      </c>
      <c r="I26" s="25">
        <v>0</v>
      </c>
      <c r="J26" s="29">
        <f t="shared" si="10"/>
        <v>0</v>
      </c>
      <c r="K26" s="29">
        <f t="shared" si="11"/>
        <v>1</v>
      </c>
      <c r="L26" s="29">
        <f t="shared" si="12"/>
        <v>1</v>
      </c>
      <c r="M26" s="29">
        <f t="shared" ca="1" si="2"/>
        <v>0</v>
      </c>
      <c r="N26" s="9"/>
      <c r="O26" s="9"/>
      <c r="P26" s="7"/>
      <c r="Q26" s="7"/>
      <c r="T26" s="20">
        <v>0</v>
      </c>
      <c r="U26" s="31">
        <f t="shared" si="3"/>
        <v>-2210</v>
      </c>
      <c r="V26" s="27">
        <f t="shared" si="4"/>
        <v>-2210</v>
      </c>
      <c r="W26" s="27"/>
      <c r="X26" s="27">
        <f t="shared" si="5"/>
        <v>2429.3306756189677</v>
      </c>
      <c r="Y26" s="27">
        <f t="shared" si="6"/>
        <v>219.33067561896769</v>
      </c>
      <c r="Z26" s="27">
        <f t="shared" si="7"/>
        <v>219</v>
      </c>
      <c r="AA26" s="17">
        <f t="shared" si="8"/>
        <v>219</v>
      </c>
      <c r="AB26" s="24">
        <f t="shared" si="9"/>
        <v>2429</v>
      </c>
    </row>
    <row r="27" spans="1:28" ht="15" customHeight="1" x14ac:dyDescent="0.25">
      <c r="A27" s="28">
        <v>1646</v>
      </c>
      <c r="B27" s="28">
        <v>2210</v>
      </c>
      <c r="C27" s="25">
        <v>7.31</v>
      </c>
      <c r="D27" s="25">
        <v>275.12</v>
      </c>
      <c r="E27" s="25">
        <v>212.57</v>
      </c>
      <c r="F27" s="25">
        <f t="shared" si="0"/>
        <v>182</v>
      </c>
      <c r="G27" s="25">
        <v>0</v>
      </c>
      <c r="H27" s="25">
        <f t="shared" si="1"/>
        <v>160.30769230769232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1</v>
      </c>
      <c r="N27" s="9"/>
      <c r="O27" s="9"/>
      <c r="P27" s="7"/>
      <c r="Q27" s="7"/>
      <c r="T27" s="20">
        <v>0</v>
      </c>
      <c r="U27" s="31">
        <f t="shared" si="3"/>
        <v>-2210</v>
      </c>
      <c r="V27" s="27">
        <f t="shared" si="4"/>
        <v>-2210</v>
      </c>
      <c r="W27" s="27"/>
      <c r="X27" s="27">
        <f t="shared" si="5"/>
        <v>2429.3306756189677</v>
      </c>
      <c r="Y27" s="27">
        <f t="shared" si="6"/>
        <v>219.33067561896769</v>
      </c>
      <c r="Z27" s="27">
        <f t="shared" si="7"/>
        <v>219</v>
      </c>
      <c r="AA27" s="17">
        <f t="shared" si="8"/>
        <v>219</v>
      </c>
      <c r="AB27" s="24">
        <f t="shared" si="9"/>
        <v>2429</v>
      </c>
    </row>
    <row r="28" spans="1:28" ht="15" customHeight="1" x14ac:dyDescent="0.25">
      <c r="A28" s="28">
        <v>1593</v>
      </c>
      <c r="B28" s="28">
        <v>2210</v>
      </c>
      <c r="C28" s="25">
        <v>7.08</v>
      </c>
      <c r="D28" s="25">
        <v>275.05</v>
      </c>
      <c r="E28" s="25">
        <v>212.57</v>
      </c>
      <c r="F28" s="25">
        <f t="shared" si="0"/>
        <v>191.4</v>
      </c>
      <c r="G28" s="25">
        <v>0</v>
      </c>
      <c r="H28" s="25">
        <f t="shared" si="1"/>
        <v>166.72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-2210</v>
      </c>
      <c r="V28" s="27">
        <f t="shared" si="4"/>
        <v>-2210</v>
      </c>
      <c r="W28" s="27"/>
      <c r="X28" s="27">
        <f t="shared" si="5"/>
        <v>2429.3306756189677</v>
      </c>
      <c r="Y28" s="27">
        <f t="shared" si="6"/>
        <v>219.33067561896769</v>
      </c>
      <c r="Z28" s="27">
        <f t="shared" si="7"/>
        <v>219</v>
      </c>
      <c r="AA28" s="17">
        <f t="shared" si="8"/>
        <v>219</v>
      </c>
      <c r="AB28" s="24">
        <f t="shared" si="9"/>
        <v>2429</v>
      </c>
    </row>
    <row r="29" spans="1:28" ht="15" customHeight="1" x14ac:dyDescent="0.25">
      <c r="A29" s="28">
        <v>1542</v>
      </c>
      <c r="B29" s="28">
        <v>2210</v>
      </c>
      <c r="C29" s="25">
        <v>6.85</v>
      </c>
      <c r="D29" s="25">
        <v>274.99</v>
      </c>
      <c r="E29" s="25">
        <v>212.57</v>
      </c>
      <c r="F29" s="25">
        <f t="shared" si="0"/>
        <v>201.5</v>
      </c>
      <c r="G29" s="25">
        <v>0</v>
      </c>
      <c r="H29" s="25">
        <f t="shared" si="1"/>
        <v>173.66666666666666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-2210</v>
      </c>
      <c r="V29" s="27">
        <f t="shared" si="4"/>
        <v>-2210</v>
      </c>
      <c r="W29" s="27"/>
      <c r="X29" s="27">
        <f t="shared" si="5"/>
        <v>2429.3306756189677</v>
      </c>
      <c r="Y29" s="27">
        <f t="shared" si="6"/>
        <v>219.33067561896769</v>
      </c>
      <c r="Z29" s="27">
        <f t="shared" si="7"/>
        <v>219</v>
      </c>
      <c r="AA29" s="17">
        <f t="shared" si="8"/>
        <v>219</v>
      </c>
      <c r="AB29" s="24">
        <f t="shared" si="9"/>
        <v>2429</v>
      </c>
    </row>
    <row r="30" spans="1:28" ht="15" customHeight="1" x14ac:dyDescent="0.25">
      <c r="A30" s="28">
        <v>1494</v>
      </c>
      <c r="B30" s="28">
        <v>2500</v>
      </c>
      <c r="C30" s="25">
        <v>6.64</v>
      </c>
      <c r="D30" s="25">
        <v>274.88</v>
      </c>
      <c r="E30" s="25">
        <v>212.62</v>
      </c>
      <c r="F30" s="25">
        <f t="shared" si="0"/>
        <v>212.34782608695653</v>
      </c>
      <c r="G30" s="25">
        <v>0</v>
      </c>
      <c r="H30" s="25">
        <f t="shared" si="1"/>
        <v>168.60869565217391</v>
      </c>
      <c r="I30" s="25">
        <v>0</v>
      </c>
      <c r="J30" s="29">
        <f t="shared" si="10"/>
        <v>0</v>
      </c>
      <c r="K30" s="29">
        <f t="shared" si="11"/>
        <v>1</v>
      </c>
      <c r="L30" s="29">
        <f t="shared" si="12"/>
        <v>1</v>
      </c>
      <c r="M30" s="29">
        <f t="shared" ca="1" si="2"/>
        <v>1</v>
      </c>
      <c r="N30" s="9"/>
      <c r="O30" s="9"/>
      <c r="P30" s="7"/>
      <c r="Q30" s="7"/>
      <c r="T30" s="20">
        <v>0</v>
      </c>
      <c r="U30" s="31">
        <f t="shared" si="3"/>
        <v>-2500</v>
      </c>
      <c r="V30" s="27">
        <f t="shared" si="4"/>
        <v>-2500</v>
      </c>
      <c r="W30" s="27"/>
      <c r="X30" s="27">
        <f t="shared" si="5"/>
        <v>2748.1116240033575</v>
      </c>
      <c r="Y30" s="27">
        <f t="shared" si="6"/>
        <v>248.11162400335752</v>
      </c>
      <c r="Z30" s="27">
        <f t="shared" si="7"/>
        <v>248</v>
      </c>
      <c r="AA30" s="17">
        <f t="shared" si="8"/>
        <v>248</v>
      </c>
      <c r="AB30" s="24">
        <f t="shared" si="9"/>
        <v>2748</v>
      </c>
    </row>
    <row r="31" spans="1:28" ht="15" customHeight="1" x14ac:dyDescent="0.25">
      <c r="A31" s="28">
        <v>1446</v>
      </c>
      <c r="B31" s="28">
        <v>2500</v>
      </c>
      <c r="C31" s="25">
        <v>6.43</v>
      </c>
      <c r="D31" s="25">
        <v>274.77</v>
      </c>
      <c r="E31" s="25">
        <v>212.62</v>
      </c>
      <c r="F31" s="25">
        <f t="shared" si="0"/>
        <v>224.18181818181819</v>
      </c>
      <c r="G31" s="25">
        <v>0</v>
      </c>
      <c r="H31" s="25">
        <f t="shared" si="1"/>
        <v>176.27272727272728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-2500</v>
      </c>
      <c r="V31" s="27">
        <f t="shared" si="4"/>
        <v>-2500</v>
      </c>
      <c r="W31" s="27"/>
      <c r="X31" s="27">
        <f t="shared" si="5"/>
        <v>2748.1116240033575</v>
      </c>
      <c r="Y31" s="27">
        <f t="shared" si="6"/>
        <v>248.11162400335752</v>
      </c>
      <c r="Z31" s="27">
        <f t="shared" si="7"/>
        <v>248</v>
      </c>
      <c r="AA31" s="17">
        <f t="shared" si="8"/>
        <v>248</v>
      </c>
      <c r="AB31" s="24">
        <f t="shared" si="9"/>
        <v>2748</v>
      </c>
    </row>
    <row r="32" spans="1:28" ht="15" customHeight="1" x14ac:dyDescent="0.25">
      <c r="A32" s="28">
        <v>1398</v>
      </c>
      <c r="B32" s="28">
        <v>2500</v>
      </c>
      <c r="C32" s="25">
        <v>6.21</v>
      </c>
      <c r="D32" s="25">
        <v>274.66000000000003</v>
      </c>
      <c r="E32" s="25">
        <v>212.62</v>
      </c>
      <c r="F32" s="25">
        <f t="shared" si="0"/>
        <v>237.14285714285714</v>
      </c>
      <c r="G32" s="25">
        <v>0</v>
      </c>
      <c r="H32" s="25">
        <f t="shared" si="1"/>
        <v>184.66666666666666</v>
      </c>
      <c r="I32" s="25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-2500</v>
      </c>
      <c r="V32" s="27">
        <f t="shared" si="4"/>
        <v>-2500</v>
      </c>
      <c r="W32" s="27"/>
      <c r="X32" s="27">
        <f t="shared" si="5"/>
        <v>2748.1116240033575</v>
      </c>
      <c r="Y32" s="27">
        <f t="shared" si="6"/>
        <v>248.11162400335752</v>
      </c>
      <c r="Z32" s="27">
        <f t="shared" si="7"/>
        <v>248</v>
      </c>
      <c r="AA32" s="17">
        <f t="shared" si="8"/>
        <v>248</v>
      </c>
      <c r="AB32" s="24">
        <f t="shared" si="9"/>
        <v>2748</v>
      </c>
    </row>
    <row r="33" spans="1:28" ht="15" customHeight="1" x14ac:dyDescent="0.25">
      <c r="A33" s="28">
        <v>1497</v>
      </c>
      <c r="B33" s="28">
        <v>2500</v>
      </c>
      <c r="C33" s="25">
        <v>6.65</v>
      </c>
      <c r="D33" s="25">
        <v>274.56</v>
      </c>
      <c r="E33" s="25">
        <v>212.62</v>
      </c>
      <c r="F33" s="25">
        <f t="shared" si="0"/>
        <v>244.05</v>
      </c>
      <c r="G33" s="25">
        <v>0</v>
      </c>
      <c r="H33" s="25">
        <f t="shared" si="1"/>
        <v>193.9</v>
      </c>
      <c r="I33" s="25">
        <v>0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-2500</v>
      </c>
      <c r="V33" s="27">
        <f t="shared" si="4"/>
        <v>-2500</v>
      </c>
      <c r="W33" s="27"/>
      <c r="X33" s="27">
        <f t="shared" si="5"/>
        <v>2748.1116240033575</v>
      </c>
      <c r="Y33" s="27">
        <f t="shared" si="6"/>
        <v>248.11162400335752</v>
      </c>
      <c r="Z33" s="27">
        <f t="shared" si="7"/>
        <v>248</v>
      </c>
      <c r="AA33" s="17">
        <f t="shared" si="8"/>
        <v>248</v>
      </c>
      <c r="AB33" s="24">
        <f t="shared" si="9"/>
        <v>2748</v>
      </c>
    </row>
    <row r="34" spans="1:28" ht="15" customHeight="1" x14ac:dyDescent="0.25">
      <c r="A34" s="28">
        <v>1596</v>
      </c>
      <c r="B34" s="28">
        <v>2790</v>
      </c>
      <c r="C34" s="25">
        <v>7.09</v>
      </c>
      <c r="D34" s="25">
        <v>274.43</v>
      </c>
      <c r="E34" s="25">
        <v>212.67</v>
      </c>
      <c r="F34" s="25">
        <f t="shared" ref="F34:F52" si="13">($A$53-A34)/(ROW($A$53)-ROW(A34))</f>
        <v>251.68421052631578</v>
      </c>
      <c r="G34" s="25">
        <v>0</v>
      </c>
      <c r="H34" s="25">
        <f t="shared" ref="H34:H52" si="14">($A$53-B34)/(ROW($A$53)-ROW(B34))</f>
        <v>188.84210526315789</v>
      </c>
      <c r="I34" s="25">
        <v>0</v>
      </c>
      <c r="J34" s="29">
        <f t="shared" si="10"/>
        <v>0</v>
      </c>
      <c r="K34" s="29">
        <f t="shared" si="11"/>
        <v>1</v>
      </c>
      <c r="L34" s="29">
        <f t="shared" si="12"/>
        <v>1</v>
      </c>
      <c r="M34" s="29">
        <f t="shared" ref="M34:M65" ca="1" si="15">IF(RAND()&lt;0.5,0,1)</f>
        <v>0</v>
      </c>
      <c r="N34" s="9"/>
      <c r="O34" s="9"/>
      <c r="P34" s="7"/>
      <c r="Q34" s="7"/>
      <c r="T34" s="20">
        <v>0</v>
      </c>
      <c r="U34" s="31">
        <f t="shared" ref="U34:U65" si="16">T34-B34</f>
        <v>-2790</v>
      </c>
      <c r="V34" s="27">
        <f t="shared" ref="V34:V65" si="17">ROUND(U34,0)</f>
        <v>-2790</v>
      </c>
      <c r="W34" s="27"/>
      <c r="X34" s="27">
        <f t="shared" ref="X34:X65" si="18">B34/$W$2*$W$3</f>
        <v>3066.8925723877464</v>
      </c>
      <c r="Y34" s="27">
        <f t="shared" ref="Y34:Y65" si="19">X34-B34</f>
        <v>276.89257238774644</v>
      </c>
      <c r="Z34" s="27">
        <f t="shared" ref="Z34:Z65" si="20">ROUND(Y34,0)</f>
        <v>277</v>
      </c>
      <c r="AA34" s="17">
        <f t="shared" ref="AA34:AA65" si="21">IF(V34&gt;=0,V34,Z34)</f>
        <v>277</v>
      </c>
      <c r="AB34" s="24">
        <f t="shared" ref="AB34:AB65" si="22">B34+AA34</f>
        <v>3067</v>
      </c>
    </row>
    <row r="35" spans="1:28" ht="15" customHeight="1" x14ac:dyDescent="0.25">
      <c r="A35" s="28">
        <v>1694</v>
      </c>
      <c r="B35" s="28">
        <v>2790</v>
      </c>
      <c r="C35" s="25">
        <v>7.53</v>
      </c>
      <c r="D35" s="25">
        <v>274.32</v>
      </c>
      <c r="E35" s="25">
        <v>212.67</v>
      </c>
      <c r="F35" s="25">
        <f t="shared" si="13"/>
        <v>260.22222222222223</v>
      </c>
      <c r="G35" s="25">
        <v>0</v>
      </c>
      <c r="H35" s="25">
        <f t="shared" si="14"/>
        <v>199.33333333333334</v>
      </c>
      <c r="I35" s="25">
        <v>0</v>
      </c>
      <c r="J35" s="29">
        <f t="shared" ref="J35:J66" si="23">IF(ABS(B35-B34)&lt;=50,1,0)</f>
        <v>1</v>
      </c>
      <c r="K35" s="29">
        <f t="shared" ref="K35:K66" si="24">IF(ABS((B35-B34))&lt;=50,1,IF((B35-B34)*(1)&gt;=0,1,-1))</f>
        <v>1</v>
      </c>
      <c r="L35" s="29">
        <f t="shared" si="12"/>
        <v>1</v>
      </c>
      <c r="M35" s="29">
        <f t="shared" ca="1" si="15"/>
        <v>1</v>
      </c>
      <c r="N35" s="9"/>
      <c r="O35" s="9"/>
      <c r="P35" s="7"/>
      <c r="Q35" s="7"/>
      <c r="T35" s="20">
        <v>0</v>
      </c>
      <c r="U35" s="31">
        <f t="shared" si="16"/>
        <v>-2790</v>
      </c>
      <c r="V35" s="27">
        <f t="shared" si="17"/>
        <v>-2790</v>
      </c>
      <c r="W35" s="27"/>
      <c r="X35" s="27">
        <f t="shared" si="18"/>
        <v>3066.8925723877464</v>
      </c>
      <c r="Y35" s="27">
        <f t="shared" si="19"/>
        <v>276.89257238774644</v>
      </c>
      <c r="Z35" s="27">
        <f t="shared" si="20"/>
        <v>277</v>
      </c>
      <c r="AA35" s="17">
        <f t="shared" si="21"/>
        <v>277</v>
      </c>
      <c r="AB35" s="24">
        <f t="shared" si="22"/>
        <v>3067</v>
      </c>
    </row>
    <row r="36" spans="1:28" ht="15" customHeight="1" x14ac:dyDescent="0.25">
      <c r="A36" s="28">
        <v>1665</v>
      </c>
      <c r="B36" s="28">
        <v>2790</v>
      </c>
      <c r="C36" s="25">
        <v>7.4</v>
      </c>
      <c r="D36" s="25">
        <v>274.20999999999998</v>
      </c>
      <c r="E36" s="25">
        <v>212.67</v>
      </c>
      <c r="F36" s="25">
        <f t="shared" si="13"/>
        <v>277.23529411764707</v>
      </c>
      <c r="G36" s="25">
        <v>0</v>
      </c>
      <c r="H36" s="25">
        <f t="shared" si="14"/>
        <v>211.05882352941177</v>
      </c>
      <c r="I36" s="25">
        <v>0</v>
      </c>
      <c r="J36" s="29">
        <f t="shared" si="23"/>
        <v>1</v>
      </c>
      <c r="K36" s="29">
        <f t="shared" si="24"/>
        <v>1</v>
      </c>
      <c r="L36" s="29">
        <f t="shared" si="12"/>
        <v>1</v>
      </c>
      <c r="M36" s="29">
        <f t="shared" ca="1" si="15"/>
        <v>0</v>
      </c>
      <c r="N36" s="9"/>
      <c r="O36" s="9"/>
      <c r="P36" s="7"/>
      <c r="Q36" s="7"/>
      <c r="T36" s="20">
        <v>0</v>
      </c>
      <c r="U36" s="31">
        <f t="shared" si="16"/>
        <v>-2790</v>
      </c>
      <c r="V36" s="27">
        <f t="shared" si="17"/>
        <v>-2790</v>
      </c>
      <c r="W36" s="27"/>
      <c r="X36" s="27">
        <f t="shared" si="18"/>
        <v>3066.8925723877464</v>
      </c>
      <c r="Y36" s="27">
        <f t="shared" si="19"/>
        <v>276.89257238774644</v>
      </c>
      <c r="Z36" s="27">
        <f t="shared" si="20"/>
        <v>277</v>
      </c>
      <c r="AA36" s="17">
        <f t="shared" si="21"/>
        <v>277</v>
      </c>
      <c r="AB36" s="24">
        <f t="shared" si="22"/>
        <v>3067</v>
      </c>
    </row>
    <row r="37" spans="1:28" ht="15" customHeight="1" x14ac:dyDescent="0.25">
      <c r="A37" s="28">
        <v>1636</v>
      </c>
      <c r="B37" s="28">
        <v>2790</v>
      </c>
      <c r="C37" s="25">
        <v>7.27</v>
      </c>
      <c r="D37" s="25">
        <v>274.08999999999997</v>
      </c>
      <c r="E37" s="25">
        <v>212.67</v>
      </c>
      <c r="F37" s="25">
        <f t="shared" si="13"/>
        <v>296.375</v>
      </c>
      <c r="G37" s="25">
        <v>0</v>
      </c>
      <c r="H37" s="25">
        <f t="shared" si="14"/>
        <v>224.25</v>
      </c>
      <c r="I37" s="25">
        <v>0</v>
      </c>
      <c r="J37" s="29">
        <f t="shared" si="23"/>
        <v>1</v>
      </c>
      <c r="K37" s="29">
        <f t="shared" si="24"/>
        <v>1</v>
      </c>
      <c r="L37" s="29">
        <f t="shared" si="12"/>
        <v>1</v>
      </c>
      <c r="M37" s="29">
        <f t="shared" ca="1" si="15"/>
        <v>0</v>
      </c>
      <c r="N37" s="9"/>
      <c r="O37" s="9"/>
      <c r="P37" s="7"/>
      <c r="Q37" s="7"/>
      <c r="T37" s="20">
        <v>0</v>
      </c>
      <c r="U37" s="31">
        <f t="shared" si="16"/>
        <v>-2790</v>
      </c>
      <c r="V37" s="27">
        <f t="shared" si="17"/>
        <v>-2790</v>
      </c>
      <c r="W37" s="27"/>
      <c r="X37" s="27">
        <f t="shared" si="18"/>
        <v>3066.8925723877464</v>
      </c>
      <c r="Y37" s="27">
        <f t="shared" si="19"/>
        <v>276.89257238774644</v>
      </c>
      <c r="Z37" s="27">
        <f t="shared" si="20"/>
        <v>277</v>
      </c>
      <c r="AA37" s="17">
        <f t="shared" si="21"/>
        <v>277</v>
      </c>
      <c r="AB37" s="24">
        <f t="shared" si="22"/>
        <v>3067</v>
      </c>
    </row>
    <row r="38" spans="1:28" ht="15" customHeight="1" x14ac:dyDescent="0.25">
      <c r="A38" s="28">
        <v>1610</v>
      </c>
      <c r="B38" s="28">
        <v>3080</v>
      </c>
      <c r="C38" s="25">
        <v>7.15</v>
      </c>
      <c r="D38" s="25">
        <v>273.94</v>
      </c>
      <c r="E38" s="25">
        <v>212.71</v>
      </c>
      <c r="F38" s="25">
        <f t="shared" si="13"/>
        <v>317.86666666666667</v>
      </c>
      <c r="G38" s="25">
        <v>0</v>
      </c>
      <c r="H38" s="25">
        <f t="shared" si="14"/>
        <v>219.86666666666667</v>
      </c>
      <c r="I38" s="25">
        <v>0</v>
      </c>
      <c r="J38" s="29">
        <f t="shared" si="23"/>
        <v>0</v>
      </c>
      <c r="K38" s="29">
        <f t="shared" si="24"/>
        <v>1</v>
      </c>
      <c r="L38" s="29">
        <f t="shared" si="12"/>
        <v>1</v>
      </c>
      <c r="M38" s="29">
        <f t="shared" ca="1" si="15"/>
        <v>1</v>
      </c>
      <c r="N38" s="9"/>
      <c r="O38" s="9"/>
      <c r="P38" s="7"/>
      <c r="Q38" s="7"/>
      <c r="T38" s="20">
        <v>0</v>
      </c>
      <c r="U38" s="31">
        <f t="shared" si="16"/>
        <v>-3080</v>
      </c>
      <c r="V38" s="27">
        <f t="shared" si="17"/>
        <v>-3080</v>
      </c>
      <c r="W38" s="27"/>
      <c r="X38" s="27">
        <f t="shared" si="18"/>
        <v>3385.6735207721363</v>
      </c>
      <c r="Y38" s="27">
        <f t="shared" si="19"/>
        <v>305.67352077213627</v>
      </c>
      <c r="Z38" s="27">
        <f t="shared" si="20"/>
        <v>306</v>
      </c>
      <c r="AA38" s="17">
        <f t="shared" si="21"/>
        <v>306</v>
      </c>
      <c r="AB38" s="24">
        <f t="shared" si="22"/>
        <v>3386</v>
      </c>
    </row>
    <row r="39" spans="1:28" ht="15" customHeight="1" x14ac:dyDescent="0.25">
      <c r="A39" s="28">
        <v>1894</v>
      </c>
      <c r="B39" s="28">
        <v>3080</v>
      </c>
      <c r="C39" s="25">
        <v>8.42</v>
      </c>
      <c r="D39" s="25">
        <v>273.81</v>
      </c>
      <c r="E39" s="25">
        <v>212.71</v>
      </c>
      <c r="F39" s="25">
        <f t="shared" si="13"/>
        <v>320.28571428571428</v>
      </c>
      <c r="G39" s="25">
        <v>0</v>
      </c>
      <c r="H39" s="25">
        <f t="shared" si="14"/>
        <v>235.57142857142858</v>
      </c>
      <c r="I39" s="25">
        <v>0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1</v>
      </c>
      <c r="M39" s="29">
        <f t="shared" ca="1" si="15"/>
        <v>0</v>
      </c>
      <c r="N39" s="9"/>
      <c r="O39" s="9"/>
      <c r="P39" s="7"/>
      <c r="Q39" s="7"/>
      <c r="T39" s="20">
        <v>0</v>
      </c>
      <c r="U39" s="31">
        <f t="shared" si="16"/>
        <v>-3080</v>
      </c>
      <c r="V39" s="27">
        <f t="shared" si="17"/>
        <v>-3080</v>
      </c>
      <c r="W39" s="27"/>
      <c r="X39" s="27">
        <f t="shared" si="18"/>
        <v>3385.6735207721363</v>
      </c>
      <c r="Y39" s="27">
        <f t="shared" si="19"/>
        <v>305.67352077213627</v>
      </c>
      <c r="Z39" s="27">
        <f t="shared" si="20"/>
        <v>306</v>
      </c>
      <c r="AA39" s="17">
        <f t="shared" si="21"/>
        <v>306</v>
      </c>
      <c r="AB39" s="24">
        <f t="shared" si="22"/>
        <v>3386</v>
      </c>
    </row>
    <row r="40" spans="1:28" ht="15" customHeight="1" x14ac:dyDescent="0.25">
      <c r="A40" s="28">
        <v>2180</v>
      </c>
      <c r="B40" s="28">
        <v>3080</v>
      </c>
      <c r="C40" s="25">
        <v>9.69</v>
      </c>
      <c r="D40" s="25">
        <v>273.72000000000003</v>
      </c>
      <c r="E40" s="25">
        <v>212.71</v>
      </c>
      <c r="F40" s="25">
        <f t="shared" si="13"/>
        <v>322.92307692307691</v>
      </c>
      <c r="G40" s="25">
        <v>0</v>
      </c>
      <c r="H40" s="25">
        <f t="shared" si="14"/>
        <v>253.69230769230768</v>
      </c>
      <c r="I40" s="25">
        <v>0</v>
      </c>
      <c r="J40" s="29">
        <f t="shared" si="23"/>
        <v>1</v>
      </c>
      <c r="K40" s="29">
        <f t="shared" si="24"/>
        <v>1</v>
      </c>
      <c r="L40" s="29">
        <f t="shared" si="25"/>
        <v>1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-3080</v>
      </c>
      <c r="V40" s="27">
        <f t="shared" si="17"/>
        <v>-3080</v>
      </c>
      <c r="W40" s="27"/>
      <c r="X40" s="27">
        <f t="shared" si="18"/>
        <v>3385.6735207721363</v>
      </c>
      <c r="Y40" s="27">
        <f t="shared" si="19"/>
        <v>305.67352077213627</v>
      </c>
      <c r="Z40" s="27">
        <f t="shared" si="20"/>
        <v>306</v>
      </c>
      <c r="AA40" s="17">
        <f t="shared" si="21"/>
        <v>306</v>
      </c>
      <c r="AB40" s="24">
        <f t="shared" si="22"/>
        <v>3386</v>
      </c>
    </row>
    <row r="41" spans="1:28" ht="15" customHeight="1" x14ac:dyDescent="0.25">
      <c r="A41" s="28">
        <v>2466</v>
      </c>
      <c r="B41" s="28">
        <v>3080</v>
      </c>
      <c r="C41" s="25">
        <v>10.96</v>
      </c>
      <c r="D41" s="25">
        <v>273.66000000000003</v>
      </c>
      <c r="E41" s="25">
        <v>212.71</v>
      </c>
      <c r="F41" s="25">
        <f t="shared" si="13"/>
        <v>326</v>
      </c>
      <c r="G41" s="25">
        <v>0</v>
      </c>
      <c r="H41" s="25">
        <f t="shared" si="14"/>
        <v>274.83333333333331</v>
      </c>
      <c r="I41" s="25">
        <v>0</v>
      </c>
      <c r="J41" s="29">
        <f t="shared" si="23"/>
        <v>1</v>
      </c>
      <c r="K41" s="29">
        <f t="shared" si="24"/>
        <v>1</v>
      </c>
      <c r="L41" s="29">
        <f t="shared" si="25"/>
        <v>1</v>
      </c>
      <c r="M41" s="29">
        <f t="shared" ca="1" si="15"/>
        <v>0</v>
      </c>
      <c r="N41" s="9"/>
      <c r="O41" s="9"/>
      <c r="P41" s="7"/>
      <c r="Q41" s="7"/>
      <c r="T41" s="20">
        <v>0</v>
      </c>
      <c r="U41" s="31">
        <f t="shared" si="16"/>
        <v>-3080</v>
      </c>
      <c r="V41" s="27">
        <f t="shared" si="17"/>
        <v>-3080</v>
      </c>
      <c r="W41" s="27"/>
      <c r="X41" s="27">
        <f t="shared" si="18"/>
        <v>3385.6735207721363</v>
      </c>
      <c r="Y41" s="27">
        <f t="shared" si="19"/>
        <v>305.67352077213627</v>
      </c>
      <c r="Z41" s="27">
        <f t="shared" si="20"/>
        <v>306</v>
      </c>
      <c r="AA41" s="17">
        <f t="shared" si="21"/>
        <v>306</v>
      </c>
      <c r="AB41" s="24">
        <f t="shared" si="22"/>
        <v>3386</v>
      </c>
    </row>
    <row r="42" spans="1:28" ht="15" customHeight="1" x14ac:dyDescent="0.25">
      <c r="A42" s="28">
        <v>3352</v>
      </c>
      <c r="B42" s="28">
        <v>3370</v>
      </c>
      <c r="C42" s="25">
        <v>14.9</v>
      </c>
      <c r="D42" s="25">
        <v>273.66000000000003</v>
      </c>
      <c r="E42" s="25">
        <v>212.77</v>
      </c>
      <c r="F42" s="25">
        <f t="shared" si="13"/>
        <v>275.09090909090907</v>
      </c>
      <c r="G42" s="25">
        <v>0</v>
      </c>
      <c r="H42" s="25">
        <f t="shared" si="14"/>
        <v>273.45454545454544</v>
      </c>
      <c r="I42" s="25">
        <v>0</v>
      </c>
      <c r="J42" s="29">
        <f t="shared" si="23"/>
        <v>0</v>
      </c>
      <c r="K42" s="29">
        <f t="shared" si="24"/>
        <v>1</v>
      </c>
      <c r="L42" s="29">
        <f t="shared" si="25"/>
        <v>1</v>
      </c>
      <c r="M42" s="29">
        <f t="shared" ca="1" si="15"/>
        <v>1</v>
      </c>
      <c r="N42" s="9"/>
      <c r="O42" s="9"/>
      <c r="P42" s="7"/>
      <c r="Q42" s="7"/>
      <c r="T42" s="20">
        <v>0</v>
      </c>
      <c r="U42" s="31">
        <f t="shared" si="16"/>
        <v>-3370</v>
      </c>
      <c r="V42" s="27">
        <f t="shared" si="17"/>
        <v>-3370</v>
      </c>
      <c r="W42" s="27"/>
      <c r="X42" s="27">
        <f t="shared" si="18"/>
        <v>3704.4544691565252</v>
      </c>
      <c r="Y42" s="27">
        <f t="shared" si="19"/>
        <v>334.45446915652519</v>
      </c>
      <c r="Z42" s="27">
        <f t="shared" si="20"/>
        <v>334</v>
      </c>
      <c r="AA42" s="17">
        <f t="shared" si="21"/>
        <v>334</v>
      </c>
      <c r="AB42" s="24">
        <f t="shared" si="22"/>
        <v>3704</v>
      </c>
    </row>
    <row r="43" spans="1:28" ht="15" customHeight="1" x14ac:dyDescent="0.25">
      <c r="A43" s="28">
        <v>4239</v>
      </c>
      <c r="B43" s="28">
        <v>3370</v>
      </c>
      <c r="C43" s="25">
        <v>18.84</v>
      </c>
      <c r="D43" s="25">
        <v>273.75</v>
      </c>
      <c r="E43" s="25">
        <v>212.77</v>
      </c>
      <c r="F43" s="25">
        <f t="shared" si="13"/>
        <v>213.9</v>
      </c>
      <c r="G43" s="25">
        <v>0</v>
      </c>
      <c r="H43" s="25">
        <f t="shared" si="14"/>
        <v>300.8</v>
      </c>
      <c r="I43" s="25">
        <v>0</v>
      </c>
      <c r="J43" s="29">
        <f t="shared" si="23"/>
        <v>1</v>
      </c>
      <c r="K43" s="29">
        <f t="shared" si="24"/>
        <v>1</v>
      </c>
      <c r="L43" s="29">
        <f t="shared" si="25"/>
        <v>1</v>
      </c>
      <c r="M43" s="29">
        <f t="shared" ca="1" si="15"/>
        <v>1</v>
      </c>
      <c r="N43" s="9"/>
      <c r="O43" s="9"/>
      <c r="P43" s="7"/>
      <c r="Q43" s="7"/>
      <c r="T43" s="20">
        <v>0</v>
      </c>
      <c r="U43" s="31">
        <f t="shared" si="16"/>
        <v>-3370</v>
      </c>
      <c r="V43" s="27">
        <f t="shared" si="17"/>
        <v>-3370</v>
      </c>
      <c r="W43" s="27"/>
      <c r="X43" s="27">
        <f t="shared" si="18"/>
        <v>3704.4544691565252</v>
      </c>
      <c r="Y43" s="27">
        <f t="shared" si="19"/>
        <v>334.45446915652519</v>
      </c>
      <c r="Z43" s="27">
        <f t="shared" si="20"/>
        <v>334</v>
      </c>
      <c r="AA43" s="17">
        <f t="shared" si="21"/>
        <v>334</v>
      </c>
      <c r="AB43" s="24">
        <f t="shared" si="22"/>
        <v>3704</v>
      </c>
    </row>
    <row r="44" spans="1:28" ht="15" customHeight="1" x14ac:dyDescent="0.25">
      <c r="A44" s="28">
        <v>5126</v>
      </c>
      <c r="B44" s="28">
        <v>3370</v>
      </c>
      <c r="C44" s="25">
        <v>22.78</v>
      </c>
      <c r="D44" s="25">
        <v>273.93</v>
      </c>
      <c r="E44" s="25">
        <v>212.77</v>
      </c>
      <c r="F44" s="25">
        <f t="shared" si="13"/>
        <v>139.11111111111111</v>
      </c>
      <c r="G44" s="25">
        <v>0</v>
      </c>
      <c r="H44" s="25">
        <f t="shared" si="14"/>
        <v>334.22222222222223</v>
      </c>
      <c r="I44" s="25">
        <v>0</v>
      </c>
      <c r="J44" s="29">
        <f t="shared" si="23"/>
        <v>1</v>
      </c>
      <c r="K44" s="29">
        <f t="shared" si="24"/>
        <v>1</v>
      </c>
      <c r="L44" s="29">
        <f t="shared" si="25"/>
        <v>1</v>
      </c>
      <c r="M44" s="29">
        <f t="shared" ca="1" si="15"/>
        <v>1</v>
      </c>
      <c r="N44" s="9"/>
      <c r="O44" s="9"/>
      <c r="P44" s="7"/>
      <c r="Q44" s="7"/>
      <c r="T44" s="20">
        <v>0</v>
      </c>
      <c r="U44" s="31">
        <f t="shared" si="16"/>
        <v>-3370</v>
      </c>
      <c r="V44" s="27">
        <f t="shared" si="17"/>
        <v>-3370</v>
      </c>
      <c r="W44" s="27"/>
      <c r="X44" s="27">
        <f t="shared" si="18"/>
        <v>3704.4544691565252</v>
      </c>
      <c r="Y44" s="27">
        <f t="shared" si="19"/>
        <v>334.45446915652519</v>
      </c>
      <c r="Z44" s="27">
        <f t="shared" si="20"/>
        <v>334</v>
      </c>
      <c r="AA44" s="17">
        <f t="shared" si="21"/>
        <v>334</v>
      </c>
      <c r="AB44" s="24">
        <f t="shared" si="22"/>
        <v>3704</v>
      </c>
    </row>
    <row r="45" spans="1:28" ht="15" customHeight="1" x14ac:dyDescent="0.25">
      <c r="A45" s="28">
        <v>4920</v>
      </c>
      <c r="B45" s="28">
        <v>3370</v>
      </c>
      <c r="C45" s="25">
        <v>21.87</v>
      </c>
      <c r="D45" s="25">
        <v>274.08999999999997</v>
      </c>
      <c r="E45" s="25">
        <v>212.77</v>
      </c>
      <c r="F45" s="25">
        <f t="shared" si="13"/>
        <v>182.25</v>
      </c>
      <c r="G45" s="25">
        <v>0</v>
      </c>
      <c r="H45" s="25">
        <f t="shared" si="14"/>
        <v>376</v>
      </c>
      <c r="I45" s="25">
        <v>0</v>
      </c>
      <c r="J45" s="29">
        <f t="shared" si="23"/>
        <v>1</v>
      </c>
      <c r="K45" s="29">
        <f t="shared" si="24"/>
        <v>1</v>
      </c>
      <c r="L45" s="29">
        <f t="shared" si="25"/>
        <v>1</v>
      </c>
      <c r="M45" s="29">
        <f t="shared" ca="1" si="15"/>
        <v>1</v>
      </c>
      <c r="N45" s="9"/>
      <c r="O45" s="9"/>
      <c r="P45" s="7"/>
      <c r="Q45" s="7"/>
      <c r="T45" s="20">
        <v>0</v>
      </c>
      <c r="U45" s="31">
        <f t="shared" si="16"/>
        <v>-3370</v>
      </c>
      <c r="V45" s="27">
        <f t="shared" si="17"/>
        <v>-3370</v>
      </c>
      <c r="W45" s="27"/>
      <c r="X45" s="27">
        <f t="shared" si="18"/>
        <v>3704.4544691565252</v>
      </c>
      <c r="Y45" s="27">
        <f t="shared" si="19"/>
        <v>334.45446915652519</v>
      </c>
      <c r="Z45" s="27">
        <f t="shared" si="20"/>
        <v>334</v>
      </c>
      <c r="AA45" s="17">
        <f t="shared" si="21"/>
        <v>334</v>
      </c>
      <c r="AB45" s="24">
        <f t="shared" si="22"/>
        <v>3704</v>
      </c>
    </row>
    <row r="46" spans="1:28" ht="15" customHeight="1" x14ac:dyDescent="0.25">
      <c r="A46" s="28">
        <v>4714</v>
      </c>
      <c r="B46" s="28">
        <v>3650</v>
      </c>
      <c r="C46" s="25">
        <v>20.95</v>
      </c>
      <c r="D46" s="25">
        <v>274.2</v>
      </c>
      <c r="E46" s="25">
        <v>212.82</v>
      </c>
      <c r="F46" s="25">
        <f t="shared" si="13"/>
        <v>237.71428571428572</v>
      </c>
      <c r="G46" s="25">
        <v>0</v>
      </c>
      <c r="H46" s="25">
        <f t="shared" si="14"/>
        <v>389.71428571428572</v>
      </c>
      <c r="I46" s="25">
        <v>0</v>
      </c>
      <c r="J46" s="29">
        <f t="shared" si="23"/>
        <v>0</v>
      </c>
      <c r="K46" s="29">
        <f t="shared" si="24"/>
        <v>1</v>
      </c>
      <c r="L46" s="29">
        <f t="shared" si="25"/>
        <v>1</v>
      </c>
      <c r="M46" s="29">
        <f t="shared" ca="1" si="15"/>
        <v>1</v>
      </c>
      <c r="N46" s="9"/>
      <c r="O46" s="9"/>
      <c r="P46" s="7"/>
      <c r="Q46" s="7"/>
      <c r="T46" s="20">
        <v>0</v>
      </c>
      <c r="U46" s="31">
        <f t="shared" si="16"/>
        <v>-3650</v>
      </c>
      <c r="V46" s="27">
        <f t="shared" si="17"/>
        <v>-3650</v>
      </c>
      <c r="W46" s="27"/>
      <c r="X46" s="27">
        <f t="shared" si="18"/>
        <v>4012.2429710449014</v>
      </c>
      <c r="Y46" s="27">
        <f t="shared" si="19"/>
        <v>362.24297104490142</v>
      </c>
      <c r="Z46" s="27">
        <f t="shared" si="20"/>
        <v>362</v>
      </c>
      <c r="AA46" s="17">
        <f t="shared" si="21"/>
        <v>362</v>
      </c>
      <c r="AB46" s="24">
        <f t="shared" si="22"/>
        <v>4012</v>
      </c>
    </row>
    <row r="47" spans="1:28" ht="15" customHeight="1" x14ac:dyDescent="0.25">
      <c r="A47" s="28">
        <v>4508</v>
      </c>
      <c r="B47" s="40">
        <v>3650</v>
      </c>
      <c r="C47" s="25">
        <v>20.03</v>
      </c>
      <c r="D47" s="25">
        <v>274.27999999999997</v>
      </c>
      <c r="E47" s="25">
        <v>212.82</v>
      </c>
      <c r="F47" s="25">
        <f t="shared" si="13"/>
        <v>311.66666666666669</v>
      </c>
      <c r="G47" s="25">
        <v>0</v>
      </c>
      <c r="H47" s="25">
        <f t="shared" si="14"/>
        <v>454.66666666666669</v>
      </c>
      <c r="I47" s="25">
        <v>0</v>
      </c>
      <c r="J47" s="29">
        <f t="shared" si="23"/>
        <v>1</v>
      </c>
      <c r="K47" s="29">
        <f t="shared" si="24"/>
        <v>1</v>
      </c>
      <c r="L47" s="29">
        <f t="shared" si="25"/>
        <v>1</v>
      </c>
      <c r="M47" s="29">
        <f t="shared" ca="1" si="15"/>
        <v>0</v>
      </c>
      <c r="N47" s="9"/>
      <c r="O47" s="9"/>
      <c r="P47" s="7"/>
      <c r="Q47" s="7"/>
      <c r="T47" s="20">
        <v>0</v>
      </c>
      <c r="U47" s="31">
        <f t="shared" si="16"/>
        <v>-3650</v>
      </c>
      <c r="V47" s="27">
        <f t="shared" si="17"/>
        <v>-3650</v>
      </c>
      <c r="W47" s="27"/>
      <c r="X47" s="27">
        <f t="shared" si="18"/>
        <v>4012.2429710449014</v>
      </c>
      <c r="Y47" s="27">
        <f t="shared" si="19"/>
        <v>362.24297104490142</v>
      </c>
      <c r="Z47" s="27">
        <f t="shared" si="20"/>
        <v>362</v>
      </c>
      <c r="AA47" s="17">
        <f t="shared" si="21"/>
        <v>362</v>
      </c>
      <c r="AB47" s="24">
        <f t="shared" si="22"/>
        <v>4012</v>
      </c>
    </row>
    <row r="48" spans="1:28" ht="15" customHeight="1" x14ac:dyDescent="0.25">
      <c r="A48" s="28">
        <v>4992</v>
      </c>
      <c r="B48" s="28">
        <v>3650</v>
      </c>
      <c r="C48" s="25">
        <v>22.19</v>
      </c>
      <c r="D48" s="25">
        <v>274.42</v>
      </c>
      <c r="E48" s="25">
        <v>212.82</v>
      </c>
      <c r="F48" s="25">
        <f t="shared" si="13"/>
        <v>277.2</v>
      </c>
      <c r="G48" s="25">
        <v>0</v>
      </c>
      <c r="H48" s="25">
        <f t="shared" si="14"/>
        <v>545.6</v>
      </c>
      <c r="I48" s="25">
        <v>0</v>
      </c>
      <c r="J48" s="29">
        <f t="shared" si="23"/>
        <v>1</v>
      </c>
      <c r="K48" s="29">
        <f t="shared" si="24"/>
        <v>1</v>
      </c>
      <c r="L48" s="29">
        <f t="shared" si="25"/>
        <v>1</v>
      </c>
      <c r="M48" s="29">
        <f t="shared" ca="1" si="15"/>
        <v>1</v>
      </c>
      <c r="N48" s="9"/>
      <c r="O48" s="9"/>
      <c r="P48" s="7"/>
      <c r="Q48" s="7"/>
      <c r="T48" s="20">
        <v>0</v>
      </c>
      <c r="U48" s="31">
        <f t="shared" si="16"/>
        <v>-3650</v>
      </c>
      <c r="V48" s="27">
        <f t="shared" si="17"/>
        <v>-3650</v>
      </c>
      <c r="W48" s="27"/>
      <c r="X48" s="27">
        <f t="shared" si="18"/>
        <v>4012.2429710449014</v>
      </c>
      <c r="Y48" s="27">
        <f t="shared" si="19"/>
        <v>362.24297104490142</v>
      </c>
      <c r="Z48" s="27">
        <f t="shared" si="20"/>
        <v>362</v>
      </c>
      <c r="AA48" s="17">
        <f t="shared" si="21"/>
        <v>362</v>
      </c>
      <c r="AB48" s="24">
        <f t="shared" si="22"/>
        <v>4012</v>
      </c>
    </row>
    <row r="49" spans="1:28" ht="15" customHeight="1" x14ac:dyDescent="0.25">
      <c r="A49" s="28">
        <v>5476</v>
      </c>
      <c r="B49" s="28">
        <v>3650</v>
      </c>
      <c r="C49" s="25">
        <v>24.34</v>
      </c>
      <c r="D49" s="25">
        <v>274.61</v>
      </c>
      <c r="E49" s="25">
        <v>212.82</v>
      </c>
      <c r="F49" s="25">
        <f t="shared" si="13"/>
        <v>225.5</v>
      </c>
      <c r="G49" s="25">
        <v>0</v>
      </c>
      <c r="H49" s="25">
        <f t="shared" si="14"/>
        <v>682</v>
      </c>
      <c r="I49" s="25">
        <v>0</v>
      </c>
      <c r="J49" s="29">
        <f t="shared" si="23"/>
        <v>1</v>
      </c>
      <c r="K49" s="29">
        <f t="shared" si="24"/>
        <v>1</v>
      </c>
      <c r="L49" s="29">
        <f t="shared" si="25"/>
        <v>1</v>
      </c>
      <c r="M49" s="29">
        <f t="shared" ca="1" si="15"/>
        <v>0</v>
      </c>
      <c r="N49" s="9"/>
      <c r="O49" s="9"/>
      <c r="P49" s="7"/>
      <c r="Q49" s="7"/>
      <c r="T49" s="20">
        <v>0</v>
      </c>
      <c r="U49" s="31">
        <f t="shared" si="16"/>
        <v>-3650</v>
      </c>
      <c r="V49" s="27">
        <f t="shared" si="17"/>
        <v>-3650</v>
      </c>
      <c r="W49" s="27"/>
      <c r="X49" s="27">
        <f t="shared" si="18"/>
        <v>4012.2429710449014</v>
      </c>
      <c r="Y49" s="27">
        <f t="shared" si="19"/>
        <v>362.24297104490142</v>
      </c>
      <c r="Z49" s="27">
        <f t="shared" si="20"/>
        <v>362</v>
      </c>
      <c r="AA49" s="17">
        <f t="shared" si="21"/>
        <v>362</v>
      </c>
      <c r="AB49" s="24">
        <f t="shared" si="22"/>
        <v>4012</v>
      </c>
    </row>
    <row r="50" spans="1:28" ht="15" customHeight="1" x14ac:dyDescent="0.25">
      <c r="A50" s="28">
        <v>5962</v>
      </c>
      <c r="B50" s="28">
        <v>3650</v>
      </c>
      <c r="C50" s="25">
        <v>26.5</v>
      </c>
      <c r="D50" s="25">
        <v>274.85000000000002</v>
      </c>
      <c r="E50" s="25">
        <v>212.82</v>
      </c>
      <c r="F50" s="25">
        <f t="shared" si="13"/>
        <v>138.66666666666666</v>
      </c>
      <c r="G50" s="25">
        <v>0</v>
      </c>
      <c r="H50" s="25">
        <f t="shared" si="14"/>
        <v>909.33333333333337</v>
      </c>
      <c r="I50" s="25">
        <v>0</v>
      </c>
      <c r="J50" s="29">
        <f t="shared" si="23"/>
        <v>1</v>
      </c>
      <c r="K50" s="29">
        <f t="shared" si="24"/>
        <v>1</v>
      </c>
      <c r="L50" s="29">
        <f t="shared" si="25"/>
        <v>1</v>
      </c>
      <c r="M50" s="29">
        <f t="shared" ca="1" si="15"/>
        <v>0</v>
      </c>
      <c r="N50" s="9"/>
      <c r="O50" s="9"/>
      <c r="P50" s="7"/>
      <c r="Q50" s="7"/>
      <c r="T50" s="20">
        <v>0</v>
      </c>
      <c r="U50" s="31">
        <f t="shared" si="16"/>
        <v>-3650</v>
      </c>
      <c r="V50" s="27">
        <f t="shared" si="17"/>
        <v>-3650</v>
      </c>
      <c r="W50" s="27"/>
      <c r="X50" s="27">
        <f t="shared" si="18"/>
        <v>4012.2429710449014</v>
      </c>
      <c r="Y50" s="27">
        <f t="shared" si="19"/>
        <v>362.24297104490142</v>
      </c>
      <c r="Z50" s="27">
        <f t="shared" si="20"/>
        <v>362</v>
      </c>
      <c r="AA50" s="17">
        <f t="shared" si="21"/>
        <v>362</v>
      </c>
      <c r="AB50" s="24">
        <f t="shared" si="22"/>
        <v>4012</v>
      </c>
    </row>
    <row r="51" spans="1:28" ht="15" customHeight="1" x14ac:dyDescent="0.25">
      <c r="A51" s="28">
        <v>6100</v>
      </c>
      <c r="B51" s="28">
        <v>3650</v>
      </c>
      <c r="C51" s="25">
        <v>27.11</v>
      </c>
      <c r="D51" s="25">
        <v>275.10000000000002</v>
      </c>
      <c r="E51" s="25">
        <v>212.82</v>
      </c>
      <c r="F51" s="25">
        <f t="shared" si="13"/>
        <v>139</v>
      </c>
      <c r="G51" s="25">
        <v>0</v>
      </c>
      <c r="H51" s="25">
        <f t="shared" si="14"/>
        <v>1364</v>
      </c>
      <c r="I51" s="25">
        <v>0</v>
      </c>
      <c r="J51" s="29">
        <f t="shared" si="23"/>
        <v>1</v>
      </c>
      <c r="K51" s="29">
        <f t="shared" si="24"/>
        <v>1</v>
      </c>
      <c r="L51" s="29">
        <f t="shared" si="25"/>
        <v>1</v>
      </c>
      <c r="M51" s="29">
        <f t="shared" ca="1" si="15"/>
        <v>1</v>
      </c>
      <c r="N51" s="9"/>
      <c r="O51" s="9"/>
      <c r="P51" s="7"/>
      <c r="Q51" s="7"/>
      <c r="T51" s="20">
        <v>0</v>
      </c>
      <c r="U51" s="31">
        <f t="shared" si="16"/>
        <v>-3650</v>
      </c>
      <c r="V51" s="27">
        <f t="shared" si="17"/>
        <v>-3650</v>
      </c>
      <c r="W51" s="27"/>
      <c r="X51" s="27">
        <f t="shared" si="18"/>
        <v>4012.2429710449014</v>
      </c>
      <c r="Y51" s="27">
        <f t="shared" si="19"/>
        <v>362.24297104490142</v>
      </c>
      <c r="Z51" s="27">
        <f t="shared" si="20"/>
        <v>362</v>
      </c>
      <c r="AA51" s="17">
        <f t="shared" si="21"/>
        <v>362</v>
      </c>
      <c r="AB51" s="24">
        <f t="shared" si="22"/>
        <v>4012</v>
      </c>
    </row>
    <row r="52" spans="1:28" ht="15" customHeight="1" x14ac:dyDescent="0.25">
      <c r="A52" s="28">
        <v>6238</v>
      </c>
      <c r="B52" s="28">
        <v>3650</v>
      </c>
      <c r="C52" s="25">
        <v>27.73</v>
      </c>
      <c r="D52" s="25">
        <v>275.37</v>
      </c>
      <c r="E52" s="25">
        <v>212.82</v>
      </c>
      <c r="F52" s="25">
        <f t="shared" si="13"/>
        <v>140</v>
      </c>
      <c r="G52" s="25">
        <v>0</v>
      </c>
      <c r="H52" s="25">
        <f t="shared" si="14"/>
        <v>2728</v>
      </c>
      <c r="I52" s="25">
        <v>0</v>
      </c>
      <c r="J52" s="29">
        <f t="shared" si="23"/>
        <v>1</v>
      </c>
      <c r="K52" s="29">
        <f t="shared" si="24"/>
        <v>1</v>
      </c>
      <c r="L52" s="29">
        <f t="shared" si="25"/>
        <v>1</v>
      </c>
      <c r="M52" s="29">
        <f t="shared" ca="1" si="15"/>
        <v>0</v>
      </c>
      <c r="N52" s="9"/>
      <c r="O52" s="9"/>
      <c r="P52" s="7"/>
      <c r="Q52" s="7"/>
      <c r="T52" s="20">
        <v>0</v>
      </c>
      <c r="U52" s="31">
        <f t="shared" si="16"/>
        <v>-3650</v>
      </c>
      <c r="V52" s="27">
        <f t="shared" si="17"/>
        <v>-3650</v>
      </c>
      <c r="W52" s="27"/>
      <c r="X52" s="27">
        <f t="shared" si="18"/>
        <v>4012.2429710449014</v>
      </c>
      <c r="Y52" s="27">
        <f t="shared" si="19"/>
        <v>362.24297104490142</v>
      </c>
      <c r="Z52" s="27">
        <f t="shared" si="20"/>
        <v>362</v>
      </c>
      <c r="AA52" s="17">
        <f t="shared" si="21"/>
        <v>362</v>
      </c>
      <c r="AB52" s="24">
        <f t="shared" si="22"/>
        <v>4012</v>
      </c>
    </row>
    <row r="53" spans="1:28" ht="15" customHeight="1" x14ac:dyDescent="0.25">
      <c r="A53" s="40">
        <v>6378</v>
      </c>
      <c r="B53" s="28">
        <v>3650</v>
      </c>
      <c r="C53" s="25">
        <v>28.35</v>
      </c>
      <c r="D53" s="25">
        <v>275.64999999999998</v>
      </c>
      <c r="E53" s="25">
        <v>212.82</v>
      </c>
      <c r="F53" s="39">
        <v>0</v>
      </c>
      <c r="G53" s="39">
        <v>0</v>
      </c>
      <c r="H53" s="39">
        <v>0</v>
      </c>
      <c r="I53" s="39">
        <v>0</v>
      </c>
      <c r="J53" s="29">
        <f t="shared" si="23"/>
        <v>1</v>
      </c>
      <c r="K53" s="29">
        <f t="shared" si="24"/>
        <v>1</v>
      </c>
      <c r="L53" s="29">
        <f t="shared" si="25"/>
        <v>1</v>
      </c>
      <c r="M53" s="29">
        <f t="shared" ca="1" si="15"/>
        <v>0</v>
      </c>
      <c r="N53" s="9"/>
      <c r="O53" s="9"/>
      <c r="P53" s="7"/>
      <c r="Q53" s="7"/>
      <c r="T53" s="20">
        <v>0</v>
      </c>
      <c r="U53" s="31">
        <f t="shared" si="16"/>
        <v>-3650</v>
      </c>
      <c r="V53" s="27">
        <f t="shared" si="17"/>
        <v>-3650</v>
      </c>
      <c r="W53" s="27"/>
      <c r="X53" s="27">
        <f t="shared" si="18"/>
        <v>4012.2429710449014</v>
      </c>
      <c r="Y53" s="27">
        <f t="shared" si="19"/>
        <v>362.24297104490142</v>
      </c>
      <c r="Z53" s="27">
        <f t="shared" si="20"/>
        <v>362</v>
      </c>
      <c r="AA53" s="17">
        <f t="shared" si="21"/>
        <v>362</v>
      </c>
      <c r="AB53" s="24">
        <f t="shared" si="22"/>
        <v>4012</v>
      </c>
    </row>
    <row r="54" spans="1:28" ht="15" customHeight="1" x14ac:dyDescent="0.25">
      <c r="A54" s="28">
        <v>6252</v>
      </c>
      <c r="B54" s="28">
        <v>3650</v>
      </c>
      <c r="C54" s="25">
        <v>27.79</v>
      </c>
      <c r="D54" s="25">
        <v>275.91000000000003</v>
      </c>
      <c r="E54" s="25">
        <v>212.82</v>
      </c>
      <c r="F54" s="25">
        <v>0</v>
      </c>
      <c r="G54" s="25">
        <f t="shared" ref="G54:G85" si="26">($A$53-A54)/(ROW(A54)-ROW($A$53))</f>
        <v>126</v>
      </c>
      <c r="H54" s="25">
        <v>0</v>
      </c>
      <c r="I54" s="25">
        <f t="shared" ref="I54:I85" si="27">($A$53-B54)/(ROW(B54)-ROW($A$53))</f>
        <v>2728</v>
      </c>
      <c r="J54" s="29">
        <f t="shared" si="23"/>
        <v>1</v>
      </c>
      <c r="K54" s="29">
        <f t="shared" si="24"/>
        <v>1</v>
      </c>
      <c r="L54" s="29">
        <f t="shared" si="25"/>
        <v>1</v>
      </c>
      <c r="M54" s="29">
        <f t="shared" ca="1" si="15"/>
        <v>0</v>
      </c>
      <c r="N54" s="9"/>
      <c r="O54" s="9"/>
      <c r="P54" s="7"/>
      <c r="Q54" s="7"/>
      <c r="T54" s="20">
        <v>0</v>
      </c>
      <c r="U54" s="31">
        <f t="shared" si="16"/>
        <v>-3650</v>
      </c>
      <c r="V54" s="27">
        <f t="shared" si="17"/>
        <v>-3650</v>
      </c>
      <c r="W54" s="27"/>
      <c r="X54" s="27">
        <f t="shared" si="18"/>
        <v>4012.2429710449014</v>
      </c>
      <c r="Y54" s="27">
        <f t="shared" si="19"/>
        <v>362.24297104490142</v>
      </c>
      <c r="Z54" s="27">
        <f t="shared" si="20"/>
        <v>362</v>
      </c>
      <c r="AA54" s="17">
        <f t="shared" si="21"/>
        <v>362</v>
      </c>
      <c r="AB54" s="24">
        <f t="shared" si="22"/>
        <v>4012</v>
      </c>
    </row>
    <row r="55" spans="1:28" ht="15" customHeight="1" x14ac:dyDescent="0.25">
      <c r="A55" s="28">
        <v>6126</v>
      </c>
      <c r="B55" s="28">
        <v>4023</v>
      </c>
      <c r="C55" s="25">
        <v>27.23</v>
      </c>
      <c r="D55" s="25">
        <v>276.13</v>
      </c>
      <c r="E55" s="25">
        <v>212.89</v>
      </c>
      <c r="F55" s="25">
        <v>0</v>
      </c>
      <c r="G55" s="25">
        <f t="shared" si="26"/>
        <v>126</v>
      </c>
      <c r="H55" s="25">
        <v>0</v>
      </c>
      <c r="I55" s="25">
        <f t="shared" si="27"/>
        <v>1177.5</v>
      </c>
      <c r="J55" s="29">
        <f t="shared" si="23"/>
        <v>0</v>
      </c>
      <c r="K55" s="29">
        <f t="shared" si="24"/>
        <v>1</v>
      </c>
      <c r="L55" s="29">
        <f t="shared" si="25"/>
        <v>1</v>
      </c>
      <c r="M55" s="29">
        <f t="shared" ca="1" si="15"/>
        <v>1</v>
      </c>
      <c r="N55" s="9"/>
      <c r="O55" s="9"/>
      <c r="P55" s="7"/>
      <c r="Q55" s="7"/>
      <c r="T55" s="20">
        <v>0</v>
      </c>
      <c r="U55" s="31">
        <f t="shared" si="16"/>
        <v>-4023</v>
      </c>
      <c r="V55" s="27">
        <f t="shared" si="17"/>
        <v>-4023</v>
      </c>
      <c r="W55" s="27"/>
      <c r="X55" s="27">
        <f t="shared" si="18"/>
        <v>4422.2612253462021</v>
      </c>
      <c r="Y55" s="27">
        <f t="shared" si="19"/>
        <v>399.26122534620208</v>
      </c>
      <c r="Z55" s="27">
        <f t="shared" si="20"/>
        <v>399</v>
      </c>
      <c r="AA55" s="17">
        <f t="shared" si="21"/>
        <v>399</v>
      </c>
      <c r="AB55" s="24">
        <f t="shared" si="22"/>
        <v>4422</v>
      </c>
    </row>
    <row r="56" spans="1:28" ht="15" customHeight="1" x14ac:dyDescent="0.25">
      <c r="A56" s="28">
        <v>6000</v>
      </c>
      <c r="B56" s="28">
        <v>6000</v>
      </c>
      <c r="C56" s="25">
        <v>26.67</v>
      </c>
      <c r="D56" s="25">
        <v>276.13</v>
      </c>
      <c r="E56" s="25">
        <v>213.36</v>
      </c>
      <c r="F56" s="25">
        <v>0</v>
      </c>
      <c r="G56" s="25">
        <f t="shared" si="26"/>
        <v>126</v>
      </c>
      <c r="H56" s="25">
        <v>0</v>
      </c>
      <c r="I56" s="25">
        <f t="shared" si="27"/>
        <v>126</v>
      </c>
      <c r="J56" s="29">
        <f t="shared" si="23"/>
        <v>0</v>
      </c>
      <c r="K56" s="29">
        <f t="shared" si="24"/>
        <v>1</v>
      </c>
      <c r="L56" s="29">
        <f t="shared" si="25"/>
        <v>1</v>
      </c>
      <c r="M56" s="29">
        <f t="shared" ca="1" si="15"/>
        <v>0</v>
      </c>
      <c r="N56" s="9"/>
      <c r="O56" s="9"/>
      <c r="P56" s="7"/>
      <c r="Q56" s="7"/>
      <c r="T56" s="20">
        <v>0</v>
      </c>
      <c r="U56" s="31">
        <f t="shared" si="16"/>
        <v>-6000</v>
      </c>
      <c r="V56" s="27">
        <f t="shared" si="17"/>
        <v>-6000</v>
      </c>
      <c r="W56" s="27"/>
      <c r="X56" s="27">
        <f t="shared" si="18"/>
        <v>6595.4678976080577</v>
      </c>
      <c r="Y56" s="27">
        <f t="shared" si="19"/>
        <v>595.46789760805768</v>
      </c>
      <c r="Z56" s="27">
        <f t="shared" si="20"/>
        <v>595</v>
      </c>
      <c r="AA56" s="17">
        <f t="shared" si="21"/>
        <v>595</v>
      </c>
      <c r="AB56" s="24">
        <f t="shared" si="22"/>
        <v>6595</v>
      </c>
    </row>
    <row r="57" spans="1:28" ht="15" customHeight="1" x14ac:dyDescent="0.25">
      <c r="A57" s="28">
        <v>5818</v>
      </c>
      <c r="B57" s="28">
        <v>5818</v>
      </c>
      <c r="C57" s="25">
        <v>25.86</v>
      </c>
      <c r="D57" s="25">
        <v>276.13</v>
      </c>
      <c r="E57" s="25">
        <v>213.29</v>
      </c>
      <c r="F57" s="25">
        <v>0</v>
      </c>
      <c r="G57" s="25">
        <f t="shared" si="26"/>
        <v>140</v>
      </c>
      <c r="H57" s="25">
        <v>0</v>
      </c>
      <c r="I57" s="25">
        <f t="shared" si="27"/>
        <v>140</v>
      </c>
      <c r="J57" s="29">
        <f t="shared" si="23"/>
        <v>0</v>
      </c>
      <c r="K57" s="29">
        <f t="shared" si="24"/>
        <v>-1</v>
      </c>
      <c r="L57" s="29">
        <f t="shared" si="25"/>
        <v>0</v>
      </c>
      <c r="M57" s="29">
        <f t="shared" ca="1" si="15"/>
        <v>0</v>
      </c>
      <c r="N57" s="9"/>
      <c r="O57" s="9"/>
      <c r="P57" s="7"/>
      <c r="Q57" s="7"/>
      <c r="T57" s="20">
        <v>0</v>
      </c>
      <c r="U57" s="31">
        <f t="shared" si="16"/>
        <v>-5818</v>
      </c>
      <c r="V57" s="27">
        <f t="shared" si="17"/>
        <v>-5818</v>
      </c>
      <c r="W57" s="27"/>
      <c r="X57" s="27">
        <f t="shared" si="18"/>
        <v>6395.4053713806125</v>
      </c>
      <c r="Y57" s="27">
        <f t="shared" si="19"/>
        <v>577.40537138061245</v>
      </c>
      <c r="Z57" s="27">
        <f t="shared" si="20"/>
        <v>577</v>
      </c>
      <c r="AA57" s="17">
        <f t="shared" si="21"/>
        <v>577</v>
      </c>
      <c r="AB57" s="24">
        <f t="shared" si="22"/>
        <v>6395</v>
      </c>
    </row>
    <row r="58" spans="1:28" ht="15" customHeight="1" x14ac:dyDescent="0.25">
      <c r="A58" s="28">
        <v>5637</v>
      </c>
      <c r="B58" s="28">
        <v>5637</v>
      </c>
      <c r="C58" s="25">
        <v>25.05</v>
      </c>
      <c r="D58" s="25">
        <v>276.13</v>
      </c>
      <c r="E58" s="25">
        <v>213.25</v>
      </c>
      <c r="F58" s="25">
        <v>0</v>
      </c>
      <c r="G58" s="25">
        <f t="shared" si="26"/>
        <v>148.19999999999999</v>
      </c>
      <c r="H58" s="25">
        <v>0</v>
      </c>
      <c r="I58" s="25">
        <f t="shared" si="27"/>
        <v>148.19999999999999</v>
      </c>
      <c r="J58" s="29">
        <f t="shared" si="23"/>
        <v>0</v>
      </c>
      <c r="K58" s="29">
        <f t="shared" si="24"/>
        <v>-1</v>
      </c>
      <c r="L58" s="29">
        <f t="shared" si="25"/>
        <v>0</v>
      </c>
      <c r="M58" s="29">
        <f t="shared" ca="1" si="15"/>
        <v>0</v>
      </c>
      <c r="N58" s="9"/>
      <c r="O58" s="9"/>
      <c r="P58" s="7"/>
      <c r="Q58" s="7"/>
      <c r="T58" s="20">
        <v>0</v>
      </c>
      <c r="U58" s="31">
        <f t="shared" si="16"/>
        <v>-5637</v>
      </c>
      <c r="V58" s="27">
        <f t="shared" si="17"/>
        <v>-5637</v>
      </c>
      <c r="W58" s="27"/>
      <c r="X58" s="27">
        <f t="shared" si="18"/>
        <v>6196.4420898027693</v>
      </c>
      <c r="Y58" s="27">
        <f t="shared" si="19"/>
        <v>559.44208980276926</v>
      </c>
      <c r="Z58" s="27">
        <f t="shared" si="20"/>
        <v>559</v>
      </c>
      <c r="AA58" s="17">
        <f t="shared" si="21"/>
        <v>559</v>
      </c>
      <c r="AB58" s="24">
        <f t="shared" si="22"/>
        <v>6196</v>
      </c>
    </row>
    <row r="59" spans="1:28" ht="15" customHeight="1" x14ac:dyDescent="0.25">
      <c r="A59" s="28">
        <v>5454</v>
      </c>
      <c r="B59" s="28">
        <v>5454</v>
      </c>
      <c r="C59" s="25">
        <v>24.24</v>
      </c>
      <c r="D59" s="25">
        <v>276.13</v>
      </c>
      <c r="E59" s="25">
        <v>213.2</v>
      </c>
      <c r="F59" s="25">
        <v>0</v>
      </c>
      <c r="G59" s="25">
        <f t="shared" si="26"/>
        <v>154</v>
      </c>
      <c r="H59" s="25">
        <v>0</v>
      </c>
      <c r="I59" s="25">
        <f t="shared" si="27"/>
        <v>154</v>
      </c>
      <c r="J59" s="29">
        <f t="shared" si="23"/>
        <v>0</v>
      </c>
      <c r="K59" s="29">
        <f t="shared" si="24"/>
        <v>-1</v>
      </c>
      <c r="L59" s="29">
        <f t="shared" si="25"/>
        <v>0</v>
      </c>
      <c r="M59" s="29">
        <f t="shared" ca="1" si="15"/>
        <v>0</v>
      </c>
      <c r="N59" s="9"/>
      <c r="O59" s="9"/>
      <c r="P59" s="7"/>
      <c r="Q59" s="7"/>
      <c r="T59" s="20">
        <v>0</v>
      </c>
      <c r="U59" s="31">
        <f t="shared" si="16"/>
        <v>-5454</v>
      </c>
      <c r="V59" s="27">
        <f t="shared" si="17"/>
        <v>-5454</v>
      </c>
      <c r="W59" s="27"/>
      <c r="X59" s="27">
        <f t="shared" si="18"/>
        <v>5995.2803189257238</v>
      </c>
      <c r="Y59" s="27">
        <f t="shared" si="19"/>
        <v>541.2803189257238</v>
      </c>
      <c r="Z59" s="27">
        <f t="shared" si="20"/>
        <v>541</v>
      </c>
      <c r="AA59" s="17">
        <f t="shared" si="21"/>
        <v>541</v>
      </c>
      <c r="AB59" s="24">
        <f t="shared" si="22"/>
        <v>5995</v>
      </c>
    </row>
    <row r="60" spans="1:28" ht="15" customHeight="1" x14ac:dyDescent="0.25">
      <c r="A60" s="28">
        <v>5319</v>
      </c>
      <c r="B60" s="28">
        <v>5319</v>
      </c>
      <c r="C60" s="25">
        <v>23.64</v>
      </c>
      <c r="D60" s="25">
        <v>276.13</v>
      </c>
      <c r="E60" s="25">
        <v>213.17</v>
      </c>
      <c r="F60" s="25">
        <v>0</v>
      </c>
      <c r="G60" s="25">
        <f t="shared" si="26"/>
        <v>151.28571428571428</v>
      </c>
      <c r="H60" s="25">
        <v>0</v>
      </c>
      <c r="I60" s="25">
        <f t="shared" si="27"/>
        <v>151.28571428571428</v>
      </c>
      <c r="J60" s="29">
        <f t="shared" si="23"/>
        <v>0</v>
      </c>
      <c r="K60" s="29">
        <f t="shared" si="24"/>
        <v>-1</v>
      </c>
      <c r="L60" s="29">
        <f t="shared" si="25"/>
        <v>0</v>
      </c>
      <c r="M60" s="29">
        <f t="shared" ca="1" si="15"/>
        <v>0</v>
      </c>
      <c r="N60" s="9"/>
      <c r="O60" s="9"/>
      <c r="P60" s="7"/>
      <c r="Q60" s="7"/>
      <c r="T60" s="20">
        <v>0</v>
      </c>
      <c r="U60" s="31">
        <f t="shared" si="16"/>
        <v>-5319</v>
      </c>
      <c r="V60" s="27">
        <f t="shared" si="17"/>
        <v>-5319</v>
      </c>
      <c r="W60" s="27"/>
      <c r="X60" s="27">
        <f t="shared" si="18"/>
        <v>5846.8822912295427</v>
      </c>
      <c r="Y60" s="27">
        <f t="shared" si="19"/>
        <v>527.88229122954272</v>
      </c>
      <c r="Z60" s="27">
        <f t="shared" si="20"/>
        <v>528</v>
      </c>
      <c r="AA60" s="17">
        <f t="shared" si="21"/>
        <v>528</v>
      </c>
      <c r="AB60" s="24">
        <f t="shared" si="22"/>
        <v>5847</v>
      </c>
    </row>
    <row r="61" spans="1:28" ht="15" customHeight="1" x14ac:dyDescent="0.25">
      <c r="A61" s="28">
        <v>5184</v>
      </c>
      <c r="B61" s="28">
        <v>5184</v>
      </c>
      <c r="C61" s="25">
        <v>23.04</v>
      </c>
      <c r="D61" s="25">
        <v>276.13</v>
      </c>
      <c r="E61" s="25">
        <v>213.14</v>
      </c>
      <c r="F61" s="25">
        <v>0</v>
      </c>
      <c r="G61" s="25">
        <f t="shared" si="26"/>
        <v>149.25</v>
      </c>
      <c r="H61" s="25">
        <v>0</v>
      </c>
      <c r="I61" s="25">
        <f t="shared" si="27"/>
        <v>149.25</v>
      </c>
      <c r="J61" s="29">
        <f t="shared" si="23"/>
        <v>0</v>
      </c>
      <c r="K61" s="29">
        <f t="shared" si="24"/>
        <v>-1</v>
      </c>
      <c r="L61" s="29">
        <f t="shared" si="25"/>
        <v>1</v>
      </c>
      <c r="M61" s="29">
        <f t="shared" ca="1" si="15"/>
        <v>1</v>
      </c>
      <c r="N61" s="9"/>
      <c r="O61" s="9"/>
      <c r="P61" s="7"/>
      <c r="Q61" s="7"/>
      <c r="T61" s="20">
        <v>0</v>
      </c>
      <c r="U61" s="31">
        <f t="shared" si="16"/>
        <v>-5184</v>
      </c>
      <c r="V61" s="27">
        <f t="shared" si="17"/>
        <v>-5184</v>
      </c>
      <c r="W61" s="27"/>
      <c r="X61" s="27">
        <f t="shared" si="18"/>
        <v>5698.4842635333607</v>
      </c>
      <c r="Y61" s="27">
        <f t="shared" si="19"/>
        <v>514.48426353336072</v>
      </c>
      <c r="Z61" s="27">
        <f t="shared" si="20"/>
        <v>514</v>
      </c>
      <c r="AA61" s="17">
        <f t="shared" si="21"/>
        <v>514</v>
      </c>
      <c r="AB61" s="24">
        <f t="shared" si="22"/>
        <v>5698</v>
      </c>
    </row>
    <row r="62" spans="1:28" ht="15" customHeight="1" x14ac:dyDescent="0.25">
      <c r="A62" s="28">
        <v>5050</v>
      </c>
      <c r="B62" s="28">
        <v>5050</v>
      </c>
      <c r="C62" s="25">
        <v>22.45</v>
      </c>
      <c r="D62" s="25">
        <v>276.13</v>
      </c>
      <c r="E62" s="25">
        <v>213.1</v>
      </c>
      <c r="F62" s="25">
        <v>0</v>
      </c>
      <c r="G62" s="25">
        <f t="shared" si="26"/>
        <v>147.55555555555554</v>
      </c>
      <c r="H62" s="25">
        <v>0</v>
      </c>
      <c r="I62" s="25">
        <f t="shared" si="27"/>
        <v>147.55555555555554</v>
      </c>
      <c r="J62" s="29">
        <f t="shared" si="23"/>
        <v>0</v>
      </c>
      <c r="K62" s="29">
        <f t="shared" si="24"/>
        <v>-1</v>
      </c>
      <c r="L62" s="29">
        <f t="shared" si="25"/>
        <v>1</v>
      </c>
      <c r="M62" s="29">
        <f t="shared" ca="1" si="15"/>
        <v>1</v>
      </c>
      <c r="N62" s="9"/>
      <c r="O62" s="9"/>
      <c r="P62" s="7"/>
      <c r="Q62" s="7"/>
      <c r="T62" s="20">
        <v>0</v>
      </c>
      <c r="U62" s="31">
        <f t="shared" si="16"/>
        <v>-5050</v>
      </c>
      <c r="V62" s="27">
        <f t="shared" si="17"/>
        <v>-5050</v>
      </c>
      <c r="W62" s="27"/>
      <c r="X62" s="27">
        <f t="shared" si="18"/>
        <v>5551.1854804867817</v>
      </c>
      <c r="Y62" s="27">
        <f t="shared" si="19"/>
        <v>501.18548048678167</v>
      </c>
      <c r="Z62" s="27">
        <f t="shared" si="20"/>
        <v>501</v>
      </c>
      <c r="AA62" s="17">
        <f t="shared" si="21"/>
        <v>501</v>
      </c>
      <c r="AB62" s="24">
        <f t="shared" si="22"/>
        <v>5551</v>
      </c>
    </row>
    <row r="63" spans="1:28" ht="15" customHeight="1" x14ac:dyDescent="0.25">
      <c r="A63" s="28">
        <v>4576</v>
      </c>
      <c r="B63" s="28">
        <v>4576</v>
      </c>
      <c r="C63" s="25">
        <v>20.34</v>
      </c>
      <c r="D63" s="25">
        <v>276.13</v>
      </c>
      <c r="E63" s="25">
        <v>212.99</v>
      </c>
      <c r="F63" s="25">
        <v>0</v>
      </c>
      <c r="G63" s="25">
        <f t="shared" si="26"/>
        <v>180.2</v>
      </c>
      <c r="H63" s="25">
        <v>0</v>
      </c>
      <c r="I63" s="25">
        <f t="shared" si="27"/>
        <v>180.2</v>
      </c>
      <c r="J63" s="29">
        <f t="shared" si="23"/>
        <v>0</v>
      </c>
      <c r="K63" s="29">
        <f t="shared" si="24"/>
        <v>-1</v>
      </c>
      <c r="L63" s="29">
        <f t="shared" si="25"/>
        <v>1</v>
      </c>
      <c r="M63" s="29">
        <f t="shared" ca="1" si="15"/>
        <v>1</v>
      </c>
      <c r="N63" s="9"/>
      <c r="O63" s="9"/>
      <c r="P63" s="7"/>
      <c r="Q63" s="7"/>
      <c r="T63" s="20">
        <v>0</v>
      </c>
      <c r="U63" s="31">
        <f t="shared" si="16"/>
        <v>-4576</v>
      </c>
      <c r="V63" s="27">
        <f t="shared" si="17"/>
        <v>-4576</v>
      </c>
      <c r="W63" s="27"/>
      <c r="X63" s="27">
        <f t="shared" si="18"/>
        <v>5030.1435165757448</v>
      </c>
      <c r="Y63" s="27">
        <f t="shared" si="19"/>
        <v>454.1435165757448</v>
      </c>
      <c r="Z63" s="27">
        <f t="shared" si="20"/>
        <v>454</v>
      </c>
      <c r="AA63" s="17">
        <f t="shared" si="21"/>
        <v>454</v>
      </c>
      <c r="AB63" s="24">
        <f t="shared" si="22"/>
        <v>5030</v>
      </c>
    </row>
    <row r="64" spans="1:28" ht="15" customHeight="1" x14ac:dyDescent="0.25">
      <c r="A64" s="28">
        <v>4102</v>
      </c>
      <c r="B64" s="28">
        <v>4102</v>
      </c>
      <c r="C64" s="25">
        <v>18.23</v>
      </c>
      <c r="D64" s="25">
        <v>276.13</v>
      </c>
      <c r="E64" s="25">
        <v>212.9</v>
      </c>
      <c r="F64" s="25">
        <v>0</v>
      </c>
      <c r="G64" s="25">
        <f t="shared" si="26"/>
        <v>206.90909090909091</v>
      </c>
      <c r="H64" s="25">
        <v>0</v>
      </c>
      <c r="I64" s="25">
        <f t="shared" si="27"/>
        <v>206.90909090909091</v>
      </c>
      <c r="J64" s="29">
        <f t="shared" si="23"/>
        <v>0</v>
      </c>
      <c r="K64" s="29">
        <f t="shared" si="24"/>
        <v>-1</v>
      </c>
      <c r="L64" s="29">
        <f t="shared" si="25"/>
        <v>1</v>
      </c>
      <c r="M64" s="29">
        <f t="shared" ca="1" si="15"/>
        <v>0</v>
      </c>
      <c r="N64" s="9"/>
      <c r="O64" s="9"/>
      <c r="P64" s="7"/>
      <c r="Q64" s="7"/>
      <c r="T64" s="20">
        <v>0</v>
      </c>
      <c r="U64" s="31">
        <f t="shared" si="16"/>
        <v>-4102</v>
      </c>
      <c r="V64" s="27">
        <f t="shared" si="17"/>
        <v>-4102</v>
      </c>
      <c r="W64" s="27"/>
      <c r="X64" s="27">
        <f t="shared" si="18"/>
        <v>4509.1015526647088</v>
      </c>
      <c r="Y64" s="27">
        <f t="shared" si="19"/>
        <v>407.10155266470883</v>
      </c>
      <c r="Z64" s="27">
        <f t="shared" si="20"/>
        <v>407</v>
      </c>
      <c r="AA64" s="17">
        <f t="shared" si="21"/>
        <v>407</v>
      </c>
      <c r="AB64" s="24">
        <f t="shared" si="22"/>
        <v>4509</v>
      </c>
    </row>
    <row r="65" spans="1:28" ht="15" customHeight="1" x14ac:dyDescent="0.25">
      <c r="A65" s="28">
        <v>3628</v>
      </c>
      <c r="B65" s="28">
        <v>3628</v>
      </c>
      <c r="C65" s="25">
        <v>16.13</v>
      </c>
      <c r="D65" s="25">
        <v>276.13</v>
      </c>
      <c r="E65" s="25">
        <v>212.81</v>
      </c>
      <c r="F65" s="25">
        <v>0</v>
      </c>
      <c r="G65" s="25">
        <f t="shared" si="26"/>
        <v>229.16666666666666</v>
      </c>
      <c r="H65" s="25">
        <v>0</v>
      </c>
      <c r="I65" s="25">
        <f t="shared" si="27"/>
        <v>229.16666666666666</v>
      </c>
      <c r="J65" s="29">
        <f t="shared" si="23"/>
        <v>0</v>
      </c>
      <c r="K65" s="29">
        <f t="shared" si="24"/>
        <v>-1</v>
      </c>
      <c r="L65" s="29">
        <f t="shared" si="25"/>
        <v>1</v>
      </c>
      <c r="M65" s="29">
        <f t="shared" ca="1" si="15"/>
        <v>1</v>
      </c>
      <c r="N65" s="9"/>
      <c r="O65" s="9"/>
      <c r="P65" s="7"/>
      <c r="Q65" s="7"/>
      <c r="T65" s="20">
        <v>0</v>
      </c>
      <c r="U65" s="31">
        <f t="shared" si="16"/>
        <v>-3628</v>
      </c>
      <c r="V65" s="27">
        <f t="shared" si="17"/>
        <v>-3628</v>
      </c>
      <c r="W65" s="27"/>
      <c r="X65" s="27">
        <f t="shared" si="18"/>
        <v>3988.0595887536715</v>
      </c>
      <c r="Y65" s="27">
        <f t="shared" si="19"/>
        <v>360.05958875367151</v>
      </c>
      <c r="Z65" s="27">
        <f t="shared" si="20"/>
        <v>360</v>
      </c>
      <c r="AA65" s="17">
        <f t="shared" si="21"/>
        <v>360</v>
      </c>
      <c r="AB65" s="24">
        <f t="shared" si="22"/>
        <v>3988</v>
      </c>
    </row>
    <row r="66" spans="1:28" ht="15" customHeight="1" x14ac:dyDescent="0.25">
      <c r="A66" s="28">
        <v>3594</v>
      </c>
      <c r="B66" s="28">
        <v>3594</v>
      </c>
      <c r="C66" s="25">
        <v>15.97</v>
      </c>
      <c r="D66" s="25">
        <v>276.13</v>
      </c>
      <c r="E66" s="25">
        <v>212.81</v>
      </c>
      <c r="F66" s="25">
        <v>0</v>
      </c>
      <c r="G66" s="25">
        <f t="shared" si="26"/>
        <v>214.15384615384616</v>
      </c>
      <c r="H66" s="25">
        <v>0</v>
      </c>
      <c r="I66" s="25">
        <f t="shared" si="27"/>
        <v>214.15384615384616</v>
      </c>
      <c r="J66" s="29">
        <f t="shared" si="23"/>
        <v>1</v>
      </c>
      <c r="K66" s="29">
        <f t="shared" si="24"/>
        <v>1</v>
      </c>
      <c r="L66" s="29">
        <f t="shared" si="25"/>
        <v>0</v>
      </c>
      <c r="M66" s="29">
        <f t="shared" ref="M66:M97" ca="1" si="28">IF(RAND()&lt;0.5,0,1)</f>
        <v>1</v>
      </c>
      <c r="N66" s="9"/>
      <c r="O66" s="9"/>
      <c r="P66" s="7"/>
      <c r="Q66" s="7"/>
      <c r="T66" s="20">
        <v>0</v>
      </c>
      <c r="U66" s="31">
        <f t="shared" ref="U66:U97" si="29">T66-B66</f>
        <v>-3594</v>
      </c>
      <c r="V66" s="27">
        <f t="shared" ref="V66:V97" si="30">ROUND(U66,0)</f>
        <v>-3594</v>
      </c>
      <c r="W66" s="27"/>
      <c r="X66" s="27">
        <f t="shared" ref="X66:X97" si="31">B66/$W$2*$W$3</f>
        <v>3950.6852706672266</v>
      </c>
      <c r="Y66" s="27">
        <f t="shared" ref="Y66:Y97" si="32">X66-B66</f>
        <v>356.68527066722663</v>
      </c>
      <c r="Z66" s="27">
        <f t="shared" ref="Z66:Z97" si="33">ROUND(Y66,0)</f>
        <v>357</v>
      </c>
      <c r="AA66" s="17">
        <f t="shared" ref="AA66:AA97" si="34">IF(V66&gt;=0,V66,Z66)</f>
        <v>357</v>
      </c>
      <c r="AB66" s="24">
        <f t="shared" ref="AB66:AB97" si="35">B66+AA66</f>
        <v>3951</v>
      </c>
    </row>
    <row r="67" spans="1:28" ht="15" customHeight="1" x14ac:dyDescent="0.25">
      <c r="A67" s="28">
        <v>3560</v>
      </c>
      <c r="B67" s="28">
        <v>3560</v>
      </c>
      <c r="C67" s="25">
        <v>15.82</v>
      </c>
      <c r="D67" s="25">
        <v>276.13</v>
      </c>
      <c r="E67" s="25">
        <v>212.8</v>
      </c>
      <c r="F67" s="25">
        <v>0</v>
      </c>
      <c r="G67" s="25">
        <f t="shared" si="26"/>
        <v>201.28571428571428</v>
      </c>
      <c r="H67" s="25">
        <v>0</v>
      </c>
      <c r="I67" s="25">
        <f t="shared" si="27"/>
        <v>201.28571428571428</v>
      </c>
      <c r="J67" s="29">
        <f t="shared" ref="J67:J98" si="36">IF(ABS(B67-B66)&lt;=50,1,0)</f>
        <v>1</v>
      </c>
      <c r="K67" s="29">
        <f t="shared" ref="K67:K98" si="37">IF(ABS((B67-B66))&lt;=50,1,IF((B67-B66)*(1)&gt;=0,1,-1))</f>
        <v>1</v>
      </c>
      <c r="L67" s="29">
        <f t="shared" si="25"/>
        <v>0</v>
      </c>
      <c r="M67" s="29">
        <f t="shared" ca="1" si="28"/>
        <v>0</v>
      </c>
      <c r="N67" s="9"/>
      <c r="O67" s="9"/>
      <c r="P67" s="7"/>
      <c r="Q67" s="7"/>
      <c r="T67" s="20">
        <v>0</v>
      </c>
      <c r="U67" s="31">
        <f t="shared" si="29"/>
        <v>-3560</v>
      </c>
      <c r="V67" s="27">
        <f t="shared" si="30"/>
        <v>-3560</v>
      </c>
      <c r="W67" s="27"/>
      <c r="X67" s="27">
        <f t="shared" si="31"/>
        <v>3913.3109525807808</v>
      </c>
      <c r="Y67" s="27">
        <f t="shared" si="32"/>
        <v>353.31095258078085</v>
      </c>
      <c r="Z67" s="27">
        <f t="shared" si="33"/>
        <v>353</v>
      </c>
      <c r="AA67" s="17">
        <f t="shared" si="34"/>
        <v>353</v>
      </c>
      <c r="AB67" s="24">
        <f t="shared" si="35"/>
        <v>3913</v>
      </c>
    </row>
    <row r="68" spans="1:28" ht="15" customHeight="1" x14ac:dyDescent="0.25">
      <c r="A68" s="28">
        <v>3524</v>
      </c>
      <c r="B68" s="28">
        <v>3524</v>
      </c>
      <c r="C68" s="25">
        <v>15.66</v>
      </c>
      <c r="D68" s="25">
        <v>276.13</v>
      </c>
      <c r="E68" s="25">
        <v>212.8</v>
      </c>
      <c r="F68" s="25">
        <v>0</v>
      </c>
      <c r="G68" s="25">
        <f t="shared" si="26"/>
        <v>190.26666666666668</v>
      </c>
      <c r="H68" s="25">
        <v>0</v>
      </c>
      <c r="I68" s="25">
        <f t="shared" si="27"/>
        <v>190.26666666666668</v>
      </c>
      <c r="J68" s="29">
        <f t="shared" si="36"/>
        <v>1</v>
      </c>
      <c r="K68" s="29">
        <f t="shared" si="37"/>
        <v>1</v>
      </c>
      <c r="L68" s="29">
        <f t="shared" si="25"/>
        <v>0</v>
      </c>
      <c r="M68" s="29">
        <f t="shared" ca="1" si="28"/>
        <v>1</v>
      </c>
      <c r="N68" s="9"/>
      <c r="O68" s="9"/>
      <c r="P68" s="7"/>
      <c r="Q68" s="7"/>
      <c r="T68" s="20">
        <v>0</v>
      </c>
      <c r="U68" s="31">
        <f t="shared" si="29"/>
        <v>-3524</v>
      </c>
      <c r="V68" s="27">
        <f t="shared" si="30"/>
        <v>-3524</v>
      </c>
      <c r="W68" s="27"/>
      <c r="X68" s="27">
        <f t="shared" si="31"/>
        <v>3873.7381451951319</v>
      </c>
      <c r="Y68" s="27">
        <f t="shared" si="32"/>
        <v>349.73814519513189</v>
      </c>
      <c r="Z68" s="27">
        <f t="shared" si="33"/>
        <v>350</v>
      </c>
      <c r="AA68" s="17">
        <f t="shared" si="34"/>
        <v>350</v>
      </c>
      <c r="AB68" s="24">
        <f t="shared" si="35"/>
        <v>3874</v>
      </c>
    </row>
    <row r="69" spans="1:28" ht="15" customHeight="1" x14ac:dyDescent="0.25">
      <c r="A69" s="28">
        <v>3204</v>
      </c>
      <c r="B69" s="28">
        <v>3204</v>
      </c>
      <c r="C69" s="25">
        <v>14.24</v>
      </c>
      <c r="D69" s="25">
        <v>276.13</v>
      </c>
      <c r="E69" s="25">
        <v>212.74</v>
      </c>
      <c r="F69" s="25">
        <v>0</v>
      </c>
      <c r="G69" s="25">
        <f t="shared" si="26"/>
        <v>198.375</v>
      </c>
      <c r="H69" s="25">
        <v>0</v>
      </c>
      <c r="I69" s="25">
        <f t="shared" si="27"/>
        <v>198.375</v>
      </c>
      <c r="J69" s="29">
        <f t="shared" si="36"/>
        <v>0</v>
      </c>
      <c r="K69" s="29">
        <f t="shared" si="37"/>
        <v>-1</v>
      </c>
      <c r="L69" s="29">
        <f t="shared" si="25"/>
        <v>0</v>
      </c>
      <c r="M69" s="29">
        <f t="shared" ca="1" si="28"/>
        <v>0</v>
      </c>
      <c r="N69" s="9"/>
      <c r="O69" s="9"/>
      <c r="P69" s="7"/>
      <c r="Q69" s="7"/>
      <c r="T69" s="20">
        <v>0</v>
      </c>
      <c r="U69" s="31">
        <f t="shared" si="29"/>
        <v>-3204</v>
      </c>
      <c r="V69" s="27">
        <f t="shared" si="30"/>
        <v>-3204</v>
      </c>
      <c r="W69" s="27"/>
      <c r="X69" s="27">
        <f t="shared" si="31"/>
        <v>3521.9798573227022</v>
      </c>
      <c r="Y69" s="27">
        <f t="shared" si="32"/>
        <v>317.97985732270217</v>
      </c>
      <c r="Z69" s="27">
        <f t="shared" si="33"/>
        <v>318</v>
      </c>
      <c r="AA69" s="17">
        <f t="shared" si="34"/>
        <v>318</v>
      </c>
      <c r="AB69" s="24">
        <f t="shared" si="35"/>
        <v>3522</v>
      </c>
    </row>
    <row r="70" spans="1:28" ht="15" customHeight="1" x14ac:dyDescent="0.25">
      <c r="A70" s="28">
        <v>2884</v>
      </c>
      <c r="B70" s="28">
        <v>3010</v>
      </c>
      <c r="C70" s="25">
        <v>12.82</v>
      </c>
      <c r="D70" s="25">
        <v>276.12</v>
      </c>
      <c r="E70" s="25">
        <v>212.7</v>
      </c>
      <c r="F70" s="25">
        <v>0</v>
      </c>
      <c r="G70" s="25">
        <f t="shared" si="26"/>
        <v>205.52941176470588</v>
      </c>
      <c r="H70" s="25">
        <v>0</v>
      </c>
      <c r="I70" s="25">
        <f t="shared" si="27"/>
        <v>198.11764705882354</v>
      </c>
      <c r="J70" s="29">
        <f t="shared" si="36"/>
        <v>0</v>
      </c>
      <c r="K70" s="29">
        <f t="shared" si="37"/>
        <v>-1</v>
      </c>
      <c r="L70" s="29">
        <f t="shared" si="25"/>
        <v>0</v>
      </c>
      <c r="M70" s="29">
        <f t="shared" ca="1" si="28"/>
        <v>0</v>
      </c>
      <c r="N70" s="9"/>
      <c r="O70" s="9"/>
      <c r="P70" s="7"/>
      <c r="Q70" s="7"/>
      <c r="T70" s="20">
        <v>0</v>
      </c>
      <c r="U70" s="31">
        <f t="shared" si="29"/>
        <v>-3010</v>
      </c>
      <c r="V70" s="27">
        <f t="shared" si="30"/>
        <v>-3010</v>
      </c>
      <c r="W70" s="27"/>
      <c r="X70" s="27">
        <f t="shared" si="31"/>
        <v>3308.7263953000415</v>
      </c>
      <c r="Y70" s="27">
        <f t="shared" si="32"/>
        <v>298.72639530004153</v>
      </c>
      <c r="Z70" s="27">
        <f t="shared" si="33"/>
        <v>299</v>
      </c>
      <c r="AA70" s="17">
        <f t="shared" si="34"/>
        <v>299</v>
      </c>
      <c r="AB70" s="24">
        <f t="shared" si="35"/>
        <v>3309</v>
      </c>
    </row>
    <row r="71" spans="1:28" ht="15" customHeight="1" x14ac:dyDescent="0.25">
      <c r="A71" s="28">
        <v>2565</v>
      </c>
      <c r="B71" s="28">
        <v>3010</v>
      </c>
      <c r="C71" s="25">
        <v>11.4</v>
      </c>
      <c r="D71" s="25">
        <v>276.07</v>
      </c>
      <c r="E71" s="25">
        <v>212.7</v>
      </c>
      <c r="F71" s="25">
        <v>0</v>
      </c>
      <c r="G71" s="25">
        <f t="shared" si="26"/>
        <v>211.83333333333334</v>
      </c>
      <c r="H71" s="25">
        <v>0</v>
      </c>
      <c r="I71" s="25">
        <f t="shared" si="27"/>
        <v>187.11111111111111</v>
      </c>
      <c r="J71" s="29">
        <f t="shared" si="36"/>
        <v>1</v>
      </c>
      <c r="K71" s="29">
        <f t="shared" si="37"/>
        <v>1</v>
      </c>
      <c r="L71" s="29">
        <f t="shared" ref="L71:L102" si="38">IF(OR(COUNTIF(K67:K71,1)=5,COUNTIF(K67:K71,-1)=5),1,0)</f>
        <v>0</v>
      </c>
      <c r="M71" s="29">
        <f t="shared" ca="1" si="28"/>
        <v>1</v>
      </c>
      <c r="N71" s="9"/>
      <c r="O71" s="9"/>
      <c r="P71" s="7"/>
      <c r="Q71" s="7"/>
      <c r="T71" s="20">
        <v>0</v>
      </c>
      <c r="U71" s="31">
        <f t="shared" si="29"/>
        <v>-3010</v>
      </c>
      <c r="V71" s="27">
        <f t="shared" si="30"/>
        <v>-3010</v>
      </c>
      <c r="W71" s="27"/>
      <c r="X71" s="27">
        <f t="shared" si="31"/>
        <v>3308.7263953000415</v>
      </c>
      <c r="Y71" s="27">
        <f t="shared" si="32"/>
        <v>298.72639530004153</v>
      </c>
      <c r="Z71" s="27">
        <f t="shared" si="33"/>
        <v>299</v>
      </c>
      <c r="AA71" s="17">
        <f t="shared" si="34"/>
        <v>299</v>
      </c>
      <c r="AB71" s="24">
        <f t="shared" si="35"/>
        <v>3309</v>
      </c>
    </row>
    <row r="72" spans="1:28" ht="15" customHeight="1" x14ac:dyDescent="0.25">
      <c r="A72" s="28">
        <v>2402</v>
      </c>
      <c r="B72" s="28">
        <v>2850</v>
      </c>
      <c r="C72" s="25">
        <v>10.67</v>
      </c>
      <c r="D72" s="25">
        <v>276.02999999999997</v>
      </c>
      <c r="E72" s="25">
        <v>212.68</v>
      </c>
      <c r="F72" s="25">
        <v>0</v>
      </c>
      <c r="G72" s="25">
        <f t="shared" si="26"/>
        <v>209.26315789473685</v>
      </c>
      <c r="H72" s="25">
        <v>0</v>
      </c>
      <c r="I72" s="25">
        <f t="shared" si="27"/>
        <v>185.68421052631578</v>
      </c>
      <c r="J72" s="29">
        <f t="shared" si="36"/>
        <v>0</v>
      </c>
      <c r="K72" s="29">
        <f t="shared" si="37"/>
        <v>-1</v>
      </c>
      <c r="L72" s="29">
        <f t="shared" si="38"/>
        <v>0</v>
      </c>
      <c r="M72" s="29">
        <f t="shared" ca="1" si="28"/>
        <v>1</v>
      </c>
      <c r="N72" s="9"/>
      <c r="O72" s="9"/>
      <c r="P72" s="7"/>
      <c r="Q72" s="7"/>
      <c r="T72" s="20">
        <v>0</v>
      </c>
      <c r="U72" s="31">
        <f t="shared" si="29"/>
        <v>-2850</v>
      </c>
      <c r="V72" s="27">
        <f t="shared" si="30"/>
        <v>-2850</v>
      </c>
      <c r="W72" s="27"/>
      <c r="X72" s="27">
        <f t="shared" si="31"/>
        <v>3132.8472513638267</v>
      </c>
      <c r="Y72" s="27">
        <f t="shared" si="32"/>
        <v>282.84725136382667</v>
      </c>
      <c r="Z72" s="27">
        <f t="shared" si="33"/>
        <v>283</v>
      </c>
      <c r="AA72" s="17">
        <f t="shared" si="34"/>
        <v>283</v>
      </c>
      <c r="AB72" s="24">
        <f t="shared" si="35"/>
        <v>3133</v>
      </c>
    </row>
    <row r="73" spans="1:28" ht="15" customHeight="1" x14ac:dyDescent="0.25">
      <c r="A73" s="28">
        <v>2238</v>
      </c>
      <c r="B73" s="28">
        <v>2850</v>
      </c>
      <c r="C73" s="25">
        <v>9.9499999999999993</v>
      </c>
      <c r="D73" s="25">
        <v>275.95999999999998</v>
      </c>
      <c r="E73" s="25">
        <v>212.68</v>
      </c>
      <c r="F73" s="25">
        <v>0</v>
      </c>
      <c r="G73" s="25">
        <f t="shared" si="26"/>
        <v>207</v>
      </c>
      <c r="H73" s="25">
        <v>0</v>
      </c>
      <c r="I73" s="25">
        <f t="shared" si="27"/>
        <v>176.4</v>
      </c>
      <c r="J73" s="29">
        <f t="shared" si="36"/>
        <v>1</v>
      </c>
      <c r="K73" s="29">
        <f t="shared" si="37"/>
        <v>1</v>
      </c>
      <c r="L73" s="29">
        <f t="shared" si="38"/>
        <v>0</v>
      </c>
      <c r="M73" s="29">
        <f t="shared" ca="1" si="28"/>
        <v>1</v>
      </c>
      <c r="N73" s="9"/>
      <c r="O73" s="9"/>
      <c r="P73" s="7"/>
      <c r="Q73" s="7"/>
      <c r="T73" s="20">
        <v>0</v>
      </c>
      <c r="U73" s="31">
        <f t="shared" si="29"/>
        <v>-2850</v>
      </c>
      <c r="V73" s="27">
        <f t="shared" si="30"/>
        <v>-2850</v>
      </c>
      <c r="W73" s="27"/>
      <c r="X73" s="27">
        <f t="shared" si="31"/>
        <v>3132.8472513638267</v>
      </c>
      <c r="Y73" s="27">
        <f t="shared" si="32"/>
        <v>282.84725136382667</v>
      </c>
      <c r="Z73" s="27">
        <f t="shared" si="33"/>
        <v>283</v>
      </c>
      <c r="AA73" s="17">
        <f t="shared" si="34"/>
        <v>283</v>
      </c>
      <c r="AB73" s="24">
        <f t="shared" si="35"/>
        <v>3133</v>
      </c>
    </row>
    <row r="74" spans="1:28" ht="15" customHeight="1" x14ac:dyDescent="0.25">
      <c r="A74" s="28">
        <v>2074</v>
      </c>
      <c r="B74" s="28">
        <v>2850</v>
      </c>
      <c r="C74" s="25">
        <v>9.2200000000000006</v>
      </c>
      <c r="D74" s="25">
        <v>275.88</v>
      </c>
      <c r="E74" s="25">
        <v>212.68</v>
      </c>
      <c r="F74" s="25">
        <v>0</v>
      </c>
      <c r="G74" s="25">
        <f t="shared" si="26"/>
        <v>204.95238095238096</v>
      </c>
      <c r="H74" s="25">
        <v>0</v>
      </c>
      <c r="I74" s="25">
        <f t="shared" si="27"/>
        <v>168</v>
      </c>
      <c r="J74" s="29">
        <f t="shared" si="36"/>
        <v>1</v>
      </c>
      <c r="K74" s="29">
        <f t="shared" si="37"/>
        <v>1</v>
      </c>
      <c r="L74" s="29">
        <f t="shared" si="38"/>
        <v>0</v>
      </c>
      <c r="M74" s="29">
        <f t="shared" ca="1" si="28"/>
        <v>1</v>
      </c>
      <c r="N74" s="9"/>
      <c r="O74" s="9"/>
      <c r="P74" s="7"/>
      <c r="Q74" s="7"/>
      <c r="T74" s="20">
        <v>0</v>
      </c>
      <c r="U74" s="31">
        <f t="shared" si="29"/>
        <v>-2850</v>
      </c>
      <c r="V74" s="27">
        <f t="shared" si="30"/>
        <v>-2850</v>
      </c>
      <c r="W74" s="27"/>
      <c r="X74" s="27">
        <f t="shared" si="31"/>
        <v>3132.8472513638267</v>
      </c>
      <c r="Y74" s="27">
        <f t="shared" si="32"/>
        <v>282.84725136382667</v>
      </c>
      <c r="Z74" s="27">
        <f t="shared" si="33"/>
        <v>283</v>
      </c>
      <c r="AA74" s="17">
        <f t="shared" si="34"/>
        <v>283</v>
      </c>
      <c r="AB74" s="24">
        <f t="shared" si="35"/>
        <v>3133</v>
      </c>
    </row>
    <row r="75" spans="1:28" ht="15" customHeight="1" x14ac:dyDescent="0.25">
      <c r="A75" s="28">
        <v>1923</v>
      </c>
      <c r="B75" s="28">
        <v>2850</v>
      </c>
      <c r="C75" s="25">
        <v>8.5500000000000007</v>
      </c>
      <c r="D75" s="25">
        <v>275.79000000000002</v>
      </c>
      <c r="E75" s="25">
        <v>212.68</v>
      </c>
      <c r="F75" s="25">
        <v>0</v>
      </c>
      <c r="G75" s="25">
        <f t="shared" si="26"/>
        <v>202.5</v>
      </c>
      <c r="H75" s="25">
        <v>0</v>
      </c>
      <c r="I75" s="25">
        <f t="shared" si="27"/>
        <v>160.36363636363637</v>
      </c>
      <c r="J75" s="29">
        <f t="shared" si="36"/>
        <v>1</v>
      </c>
      <c r="K75" s="29">
        <f t="shared" si="37"/>
        <v>1</v>
      </c>
      <c r="L75" s="29">
        <f t="shared" si="38"/>
        <v>0</v>
      </c>
      <c r="M75" s="29">
        <f t="shared" ca="1" si="28"/>
        <v>1</v>
      </c>
      <c r="N75" s="9"/>
      <c r="O75" s="9"/>
      <c r="P75" s="7"/>
      <c r="Q75" s="7"/>
      <c r="T75" s="20">
        <v>0</v>
      </c>
      <c r="U75" s="31">
        <f t="shared" si="29"/>
        <v>-2850</v>
      </c>
      <c r="V75" s="27">
        <f t="shared" si="30"/>
        <v>-2850</v>
      </c>
      <c r="W75" s="27"/>
      <c r="X75" s="27">
        <f t="shared" si="31"/>
        <v>3132.8472513638267</v>
      </c>
      <c r="Y75" s="27">
        <f t="shared" si="32"/>
        <v>282.84725136382667</v>
      </c>
      <c r="Z75" s="27">
        <f t="shared" si="33"/>
        <v>283</v>
      </c>
      <c r="AA75" s="17">
        <f t="shared" si="34"/>
        <v>283</v>
      </c>
      <c r="AB75" s="24">
        <f t="shared" si="35"/>
        <v>3133</v>
      </c>
    </row>
    <row r="76" spans="1:28" ht="15" customHeight="1" x14ac:dyDescent="0.25">
      <c r="A76" s="28">
        <v>1772</v>
      </c>
      <c r="B76" s="28">
        <v>2700</v>
      </c>
      <c r="C76" s="25">
        <v>7.87</v>
      </c>
      <c r="D76" s="25">
        <v>275.69</v>
      </c>
      <c r="E76" s="25">
        <v>212.65</v>
      </c>
      <c r="F76" s="25">
        <v>0</v>
      </c>
      <c r="G76" s="25">
        <f t="shared" si="26"/>
        <v>200.2608695652174</v>
      </c>
      <c r="H76" s="25">
        <v>0</v>
      </c>
      <c r="I76" s="25">
        <f t="shared" si="27"/>
        <v>159.91304347826087</v>
      </c>
      <c r="J76" s="29">
        <f t="shared" si="36"/>
        <v>0</v>
      </c>
      <c r="K76" s="29">
        <f t="shared" si="37"/>
        <v>-1</v>
      </c>
      <c r="L76" s="29">
        <f t="shared" si="38"/>
        <v>0</v>
      </c>
      <c r="M76" s="29">
        <f t="shared" ca="1" si="28"/>
        <v>0</v>
      </c>
      <c r="N76" s="9"/>
      <c r="O76" s="9"/>
      <c r="P76" s="7"/>
      <c r="Q76" s="7"/>
      <c r="T76" s="20">
        <v>0</v>
      </c>
      <c r="U76" s="31">
        <f t="shared" si="29"/>
        <v>-2700</v>
      </c>
      <c r="V76" s="27">
        <f t="shared" si="30"/>
        <v>-2700</v>
      </c>
      <c r="W76" s="27"/>
      <c r="X76" s="27">
        <f t="shared" si="31"/>
        <v>2967.9605539236254</v>
      </c>
      <c r="Y76" s="27">
        <f t="shared" si="32"/>
        <v>267.96055392362541</v>
      </c>
      <c r="Z76" s="27">
        <f t="shared" si="33"/>
        <v>268</v>
      </c>
      <c r="AA76" s="17">
        <f t="shared" si="34"/>
        <v>268</v>
      </c>
      <c r="AB76" s="24">
        <f t="shared" si="35"/>
        <v>2968</v>
      </c>
    </row>
    <row r="77" spans="1:28" ht="15" customHeight="1" x14ac:dyDescent="0.25">
      <c r="A77" s="28">
        <v>1618</v>
      </c>
      <c r="B77" s="28">
        <v>2700</v>
      </c>
      <c r="C77" s="25">
        <v>7.19</v>
      </c>
      <c r="D77" s="25">
        <v>275.58</v>
      </c>
      <c r="E77" s="25">
        <v>212.65</v>
      </c>
      <c r="F77" s="25">
        <v>0</v>
      </c>
      <c r="G77" s="25">
        <f t="shared" si="26"/>
        <v>198.33333333333334</v>
      </c>
      <c r="H77" s="25">
        <v>0</v>
      </c>
      <c r="I77" s="25">
        <f t="shared" si="27"/>
        <v>153.25</v>
      </c>
      <c r="J77" s="29">
        <f t="shared" si="36"/>
        <v>1</v>
      </c>
      <c r="K77" s="29">
        <f t="shared" si="37"/>
        <v>1</v>
      </c>
      <c r="L77" s="29">
        <f t="shared" si="38"/>
        <v>0</v>
      </c>
      <c r="M77" s="29">
        <f t="shared" ca="1" si="28"/>
        <v>0</v>
      </c>
      <c r="N77" s="9"/>
      <c r="O77" s="9"/>
      <c r="P77" s="7"/>
      <c r="Q77" s="7"/>
      <c r="T77" s="20">
        <v>0</v>
      </c>
      <c r="U77" s="31">
        <f t="shared" si="29"/>
        <v>-2700</v>
      </c>
      <c r="V77" s="27">
        <f t="shared" si="30"/>
        <v>-2700</v>
      </c>
      <c r="W77" s="27"/>
      <c r="X77" s="27">
        <f t="shared" si="31"/>
        <v>2967.9605539236254</v>
      </c>
      <c r="Y77" s="27">
        <f t="shared" si="32"/>
        <v>267.96055392362541</v>
      </c>
      <c r="Z77" s="27">
        <f t="shared" si="33"/>
        <v>268</v>
      </c>
      <c r="AA77" s="17">
        <f t="shared" si="34"/>
        <v>268</v>
      </c>
      <c r="AB77" s="24">
        <f t="shared" si="35"/>
        <v>2968</v>
      </c>
    </row>
    <row r="78" spans="1:28" ht="15" customHeight="1" x14ac:dyDescent="0.25">
      <c r="A78" s="28">
        <v>1521</v>
      </c>
      <c r="B78" s="28">
        <v>2700</v>
      </c>
      <c r="C78" s="25">
        <v>6.76</v>
      </c>
      <c r="D78" s="25">
        <v>275.45999999999998</v>
      </c>
      <c r="E78" s="25">
        <v>212.65</v>
      </c>
      <c r="F78" s="25">
        <v>0</v>
      </c>
      <c r="G78" s="25">
        <f t="shared" si="26"/>
        <v>194.28</v>
      </c>
      <c r="H78" s="25">
        <v>0</v>
      </c>
      <c r="I78" s="25">
        <f t="shared" si="27"/>
        <v>147.12</v>
      </c>
      <c r="J78" s="29">
        <f t="shared" si="36"/>
        <v>1</v>
      </c>
      <c r="K78" s="29">
        <f t="shared" si="37"/>
        <v>1</v>
      </c>
      <c r="L78" s="29">
        <f t="shared" si="38"/>
        <v>0</v>
      </c>
      <c r="M78" s="29">
        <f t="shared" ca="1" si="28"/>
        <v>0</v>
      </c>
      <c r="N78" s="9"/>
      <c r="O78" s="9"/>
      <c r="P78" s="7"/>
      <c r="Q78" s="7"/>
      <c r="T78" s="20">
        <v>0</v>
      </c>
      <c r="U78" s="31">
        <f t="shared" si="29"/>
        <v>-2700</v>
      </c>
      <c r="V78" s="27">
        <f t="shared" si="30"/>
        <v>-2700</v>
      </c>
      <c r="W78" s="27"/>
      <c r="X78" s="27">
        <f t="shared" si="31"/>
        <v>2967.9605539236254</v>
      </c>
      <c r="Y78" s="27">
        <f t="shared" si="32"/>
        <v>267.96055392362541</v>
      </c>
      <c r="Z78" s="27">
        <f t="shared" si="33"/>
        <v>268</v>
      </c>
      <c r="AA78" s="17">
        <f t="shared" si="34"/>
        <v>268</v>
      </c>
      <c r="AB78" s="24">
        <f t="shared" si="35"/>
        <v>2968</v>
      </c>
    </row>
    <row r="79" spans="1:28" ht="15" customHeight="1" x14ac:dyDescent="0.25">
      <c r="A79" s="28">
        <v>1424</v>
      </c>
      <c r="B79" s="28">
        <v>2700</v>
      </c>
      <c r="C79" s="25">
        <v>6.33</v>
      </c>
      <c r="D79" s="25">
        <v>275.33</v>
      </c>
      <c r="E79" s="25">
        <v>212.65</v>
      </c>
      <c r="F79" s="25">
        <v>0</v>
      </c>
      <c r="G79" s="25">
        <f t="shared" si="26"/>
        <v>190.53846153846155</v>
      </c>
      <c r="H79" s="25">
        <v>0</v>
      </c>
      <c r="I79" s="25">
        <f t="shared" si="27"/>
        <v>141.46153846153845</v>
      </c>
      <c r="J79" s="29">
        <f t="shared" si="36"/>
        <v>1</v>
      </c>
      <c r="K79" s="29">
        <f t="shared" si="37"/>
        <v>1</v>
      </c>
      <c r="L79" s="29">
        <f t="shared" si="38"/>
        <v>0</v>
      </c>
      <c r="M79" s="29">
        <f t="shared" ca="1" si="28"/>
        <v>1</v>
      </c>
      <c r="N79" s="9"/>
      <c r="O79" s="9"/>
      <c r="P79" s="7"/>
      <c r="Q79" s="7"/>
      <c r="T79" s="20">
        <v>0</v>
      </c>
      <c r="U79" s="31">
        <f t="shared" si="29"/>
        <v>-2700</v>
      </c>
      <c r="V79" s="27">
        <f t="shared" si="30"/>
        <v>-2700</v>
      </c>
      <c r="W79" s="27"/>
      <c r="X79" s="27">
        <f t="shared" si="31"/>
        <v>2967.9605539236254</v>
      </c>
      <c r="Y79" s="27">
        <f t="shared" si="32"/>
        <v>267.96055392362541</v>
      </c>
      <c r="Z79" s="27">
        <f t="shared" si="33"/>
        <v>268</v>
      </c>
      <c r="AA79" s="17">
        <f t="shared" si="34"/>
        <v>268</v>
      </c>
      <c r="AB79" s="24">
        <f t="shared" si="35"/>
        <v>2968</v>
      </c>
    </row>
    <row r="80" spans="1:28" ht="15" customHeight="1" x14ac:dyDescent="0.25">
      <c r="A80" s="28">
        <v>1324</v>
      </c>
      <c r="B80" s="28">
        <v>2540</v>
      </c>
      <c r="C80" s="25">
        <v>5.89</v>
      </c>
      <c r="D80" s="25">
        <v>275.2</v>
      </c>
      <c r="E80" s="25">
        <v>212.62</v>
      </c>
      <c r="F80" s="25">
        <v>0</v>
      </c>
      <c r="G80" s="25">
        <f t="shared" si="26"/>
        <v>187.18518518518519</v>
      </c>
      <c r="H80" s="25">
        <v>0</v>
      </c>
      <c r="I80" s="25">
        <f t="shared" si="27"/>
        <v>142.14814814814815</v>
      </c>
      <c r="J80" s="29">
        <f t="shared" si="36"/>
        <v>0</v>
      </c>
      <c r="K80" s="29">
        <f t="shared" si="37"/>
        <v>-1</v>
      </c>
      <c r="L80" s="29">
        <f t="shared" si="38"/>
        <v>0</v>
      </c>
      <c r="M80" s="29">
        <f t="shared" ca="1" si="28"/>
        <v>1</v>
      </c>
      <c r="N80" s="9"/>
      <c r="O80" s="9"/>
      <c r="P80" s="7"/>
      <c r="Q80" s="7"/>
      <c r="T80" s="20">
        <v>0</v>
      </c>
      <c r="U80" s="31">
        <f t="shared" si="29"/>
        <v>-2540</v>
      </c>
      <c r="V80" s="27">
        <f t="shared" si="30"/>
        <v>-2540</v>
      </c>
      <c r="W80" s="27"/>
      <c r="X80" s="27">
        <f t="shared" si="31"/>
        <v>2792.0814099874106</v>
      </c>
      <c r="Y80" s="27">
        <f t="shared" si="32"/>
        <v>252.08140998741055</v>
      </c>
      <c r="Z80" s="27">
        <f t="shared" si="33"/>
        <v>252</v>
      </c>
      <c r="AA80" s="17">
        <f t="shared" si="34"/>
        <v>252</v>
      </c>
      <c r="AB80" s="24">
        <f t="shared" si="35"/>
        <v>2792</v>
      </c>
    </row>
    <row r="81" spans="1:28" ht="15" customHeight="1" x14ac:dyDescent="0.25">
      <c r="A81" s="28">
        <v>1312</v>
      </c>
      <c r="B81" s="28">
        <v>2540</v>
      </c>
      <c r="C81" s="25">
        <v>5.83</v>
      </c>
      <c r="D81" s="25">
        <v>275.08</v>
      </c>
      <c r="E81" s="25">
        <v>212.62</v>
      </c>
      <c r="F81" s="25">
        <v>0</v>
      </c>
      <c r="G81" s="25">
        <f t="shared" si="26"/>
        <v>180.92857142857142</v>
      </c>
      <c r="H81" s="25">
        <v>0</v>
      </c>
      <c r="I81" s="25">
        <f t="shared" si="27"/>
        <v>137.07142857142858</v>
      </c>
      <c r="J81" s="29">
        <f t="shared" si="36"/>
        <v>1</v>
      </c>
      <c r="K81" s="29">
        <f t="shared" si="37"/>
        <v>1</v>
      </c>
      <c r="L81" s="29">
        <f t="shared" si="38"/>
        <v>0</v>
      </c>
      <c r="M81" s="29">
        <f t="shared" ca="1" si="28"/>
        <v>1</v>
      </c>
      <c r="N81" s="9"/>
      <c r="O81" s="9"/>
      <c r="P81" s="7"/>
      <c r="Q81" s="7"/>
      <c r="T81" s="20">
        <v>0</v>
      </c>
      <c r="U81" s="31">
        <f t="shared" si="29"/>
        <v>-2540</v>
      </c>
      <c r="V81" s="27">
        <f t="shared" si="30"/>
        <v>-2540</v>
      </c>
      <c r="W81" s="27"/>
      <c r="X81" s="27">
        <f t="shared" si="31"/>
        <v>2792.0814099874106</v>
      </c>
      <c r="Y81" s="27">
        <f t="shared" si="32"/>
        <v>252.08140998741055</v>
      </c>
      <c r="Z81" s="27">
        <f t="shared" si="33"/>
        <v>252</v>
      </c>
      <c r="AA81" s="17">
        <f t="shared" si="34"/>
        <v>252</v>
      </c>
      <c r="AB81" s="24">
        <f t="shared" si="35"/>
        <v>2792</v>
      </c>
    </row>
    <row r="82" spans="1:28" ht="15" customHeight="1" x14ac:dyDescent="0.25">
      <c r="A82" s="28">
        <v>1300</v>
      </c>
      <c r="B82" s="28">
        <v>2540</v>
      </c>
      <c r="C82" s="25">
        <v>5.78</v>
      </c>
      <c r="D82" s="25">
        <v>274.95</v>
      </c>
      <c r="E82" s="25">
        <v>212.62</v>
      </c>
      <c r="F82" s="25">
        <v>0</v>
      </c>
      <c r="G82" s="25">
        <f t="shared" si="26"/>
        <v>175.10344827586206</v>
      </c>
      <c r="H82" s="25">
        <v>0</v>
      </c>
      <c r="I82" s="25">
        <f t="shared" si="27"/>
        <v>132.34482758620689</v>
      </c>
      <c r="J82" s="29">
        <f t="shared" si="36"/>
        <v>1</v>
      </c>
      <c r="K82" s="29">
        <f t="shared" si="37"/>
        <v>1</v>
      </c>
      <c r="L82" s="29">
        <f t="shared" si="38"/>
        <v>0</v>
      </c>
      <c r="M82" s="29">
        <f t="shared" ca="1" si="28"/>
        <v>1</v>
      </c>
      <c r="N82" s="9"/>
      <c r="O82" s="9"/>
      <c r="P82" s="7"/>
      <c r="Q82" s="7"/>
      <c r="T82" s="20">
        <v>0</v>
      </c>
      <c r="U82" s="31">
        <f t="shared" si="29"/>
        <v>-2540</v>
      </c>
      <c r="V82" s="27">
        <f t="shared" si="30"/>
        <v>-2540</v>
      </c>
      <c r="W82" s="27"/>
      <c r="X82" s="27">
        <f t="shared" si="31"/>
        <v>2792.0814099874106</v>
      </c>
      <c r="Y82" s="27">
        <f t="shared" si="32"/>
        <v>252.08140998741055</v>
      </c>
      <c r="Z82" s="27">
        <f t="shared" si="33"/>
        <v>252</v>
      </c>
      <c r="AA82" s="17">
        <f t="shared" si="34"/>
        <v>252</v>
      </c>
      <c r="AB82" s="24">
        <f t="shared" si="35"/>
        <v>2792</v>
      </c>
    </row>
    <row r="83" spans="1:28" ht="15" customHeight="1" x14ac:dyDescent="0.25">
      <c r="A83" s="28">
        <v>1288</v>
      </c>
      <c r="B83" s="28">
        <v>2540</v>
      </c>
      <c r="C83" s="25">
        <v>5.73</v>
      </c>
      <c r="D83" s="25">
        <v>274.82</v>
      </c>
      <c r="E83" s="25">
        <v>212.62</v>
      </c>
      <c r="F83" s="25">
        <v>0</v>
      </c>
      <c r="G83" s="25">
        <f t="shared" si="26"/>
        <v>169.66666666666666</v>
      </c>
      <c r="H83" s="25">
        <v>0</v>
      </c>
      <c r="I83" s="25">
        <f t="shared" si="27"/>
        <v>127.93333333333334</v>
      </c>
      <c r="J83" s="29">
        <f t="shared" si="36"/>
        <v>1</v>
      </c>
      <c r="K83" s="29">
        <f t="shared" si="37"/>
        <v>1</v>
      </c>
      <c r="L83" s="29">
        <f t="shared" si="38"/>
        <v>0</v>
      </c>
      <c r="M83" s="29">
        <f t="shared" ca="1" si="28"/>
        <v>1</v>
      </c>
      <c r="N83" s="9"/>
      <c r="O83" s="9"/>
      <c r="P83" s="7"/>
      <c r="Q83" s="7"/>
      <c r="T83" s="20">
        <v>0</v>
      </c>
      <c r="U83" s="31">
        <f t="shared" si="29"/>
        <v>-2540</v>
      </c>
      <c r="V83" s="27">
        <f t="shared" si="30"/>
        <v>-2540</v>
      </c>
      <c r="W83" s="27"/>
      <c r="X83" s="27">
        <f t="shared" si="31"/>
        <v>2792.0814099874106</v>
      </c>
      <c r="Y83" s="27">
        <f t="shared" si="32"/>
        <v>252.08140998741055</v>
      </c>
      <c r="Z83" s="27">
        <f t="shared" si="33"/>
        <v>252</v>
      </c>
      <c r="AA83" s="17">
        <f t="shared" si="34"/>
        <v>252</v>
      </c>
      <c r="AB83" s="24">
        <f t="shared" si="35"/>
        <v>2792</v>
      </c>
    </row>
    <row r="84" spans="1:28" ht="15" customHeight="1" x14ac:dyDescent="0.25">
      <c r="A84" s="28">
        <v>1203</v>
      </c>
      <c r="B84" s="28">
        <v>2380</v>
      </c>
      <c r="C84" s="25">
        <v>5.35</v>
      </c>
      <c r="D84" s="25">
        <v>274.7</v>
      </c>
      <c r="E84" s="25">
        <v>212.6</v>
      </c>
      <c r="F84" s="25">
        <v>0</v>
      </c>
      <c r="G84" s="25">
        <f t="shared" si="26"/>
        <v>166.93548387096774</v>
      </c>
      <c r="H84" s="25">
        <v>0</v>
      </c>
      <c r="I84" s="25">
        <f t="shared" si="27"/>
        <v>128.96774193548387</v>
      </c>
      <c r="J84" s="29">
        <f t="shared" si="36"/>
        <v>0</v>
      </c>
      <c r="K84" s="29">
        <f t="shared" si="37"/>
        <v>-1</v>
      </c>
      <c r="L84" s="29">
        <f t="shared" si="38"/>
        <v>0</v>
      </c>
      <c r="M84" s="29">
        <f t="shared" ca="1" si="28"/>
        <v>0</v>
      </c>
      <c r="N84" s="9"/>
      <c r="O84" s="9"/>
      <c r="P84" s="7"/>
      <c r="Q84" s="7"/>
      <c r="T84" s="20">
        <v>0</v>
      </c>
      <c r="U84" s="31">
        <f t="shared" si="29"/>
        <v>-2380</v>
      </c>
      <c r="V84" s="27">
        <f t="shared" si="30"/>
        <v>-2380</v>
      </c>
      <c r="W84" s="27"/>
      <c r="X84" s="27">
        <f t="shared" si="31"/>
        <v>2616.2022660511957</v>
      </c>
      <c r="Y84" s="27">
        <f t="shared" si="32"/>
        <v>236.20226605119569</v>
      </c>
      <c r="Z84" s="27">
        <f t="shared" si="33"/>
        <v>236</v>
      </c>
      <c r="AA84" s="17">
        <f t="shared" si="34"/>
        <v>236</v>
      </c>
      <c r="AB84" s="24">
        <f t="shared" si="35"/>
        <v>2616</v>
      </c>
    </row>
    <row r="85" spans="1:28" ht="15" customHeight="1" x14ac:dyDescent="0.25">
      <c r="A85" s="28">
        <v>1118</v>
      </c>
      <c r="B85" s="28">
        <v>2380</v>
      </c>
      <c r="C85" s="25">
        <v>4.97</v>
      </c>
      <c r="D85" s="25">
        <v>274.57</v>
      </c>
      <c r="E85" s="25">
        <v>212.6</v>
      </c>
      <c r="F85" s="25">
        <v>0</v>
      </c>
      <c r="G85" s="25">
        <f t="shared" si="26"/>
        <v>164.375</v>
      </c>
      <c r="H85" s="25">
        <v>0</v>
      </c>
      <c r="I85" s="25">
        <f t="shared" si="27"/>
        <v>124.9375</v>
      </c>
      <c r="J85" s="29">
        <f t="shared" si="36"/>
        <v>1</v>
      </c>
      <c r="K85" s="29">
        <f t="shared" si="37"/>
        <v>1</v>
      </c>
      <c r="L85" s="29">
        <f t="shared" si="38"/>
        <v>0</v>
      </c>
      <c r="M85" s="29">
        <f t="shared" ca="1" si="28"/>
        <v>0</v>
      </c>
      <c r="N85" s="9"/>
      <c r="O85" s="9"/>
      <c r="P85" s="7"/>
      <c r="Q85" s="7"/>
      <c r="T85" s="20">
        <v>0</v>
      </c>
      <c r="U85" s="31">
        <f t="shared" si="29"/>
        <v>-2380</v>
      </c>
      <c r="V85" s="27">
        <f t="shared" si="30"/>
        <v>-2380</v>
      </c>
      <c r="W85" s="27"/>
      <c r="X85" s="27">
        <f t="shared" si="31"/>
        <v>2616.2022660511957</v>
      </c>
      <c r="Y85" s="27">
        <f t="shared" si="32"/>
        <v>236.20226605119569</v>
      </c>
      <c r="Z85" s="27">
        <f t="shared" si="33"/>
        <v>236</v>
      </c>
      <c r="AA85" s="17">
        <f t="shared" si="34"/>
        <v>236</v>
      </c>
      <c r="AB85" s="24">
        <f t="shared" si="35"/>
        <v>2616</v>
      </c>
    </row>
    <row r="86" spans="1:28" ht="15" customHeight="1" x14ac:dyDescent="0.25">
      <c r="A86" s="28">
        <v>1034</v>
      </c>
      <c r="B86" s="28">
        <v>2380</v>
      </c>
      <c r="C86" s="25">
        <v>4.59</v>
      </c>
      <c r="D86" s="25">
        <v>274.43</v>
      </c>
      <c r="E86" s="25">
        <v>212.6</v>
      </c>
      <c r="F86" s="25">
        <v>0</v>
      </c>
      <c r="G86" s="25">
        <f t="shared" ref="G86:G117" si="39">($A$53-A86)/(ROW(A86)-ROW($A$53))</f>
        <v>161.93939393939394</v>
      </c>
      <c r="H86" s="25">
        <v>0</v>
      </c>
      <c r="I86" s="25">
        <f t="shared" ref="I86:I117" si="40">($A$53-B86)/(ROW(B86)-ROW($A$53))</f>
        <v>121.15151515151516</v>
      </c>
      <c r="J86" s="29">
        <f t="shared" si="36"/>
        <v>1</v>
      </c>
      <c r="K86" s="29">
        <f t="shared" si="37"/>
        <v>1</v>
      </c>
      <c r="L86" s="29">
        <f t="shared" si="38"/>
        <v>0</v>
      </c>
      <c r="M86" s="29">
        <f t="shared" ca="1" si="28"/>
        <v>1</v>
      </c>
      <c r="N86" s="9"/>
      <c r="O86" s="9"/>
      <c r="P86" s="7"/>
      <c r="Q86" s="7"/>
      <c r="T86" s="20">
        <v>0</v>
      </c>
      <c r="U86" s="31">
        <f t="shared" si="29"/>
        <v>-2380</v>
      </c>
      <c r="V86" s="27">
        <f t="shared" si="30"/>
        <v>-2380</v>
      </c>
      <c r="W86" s="27"/>
      <c r="X86" s="27">
        <f t="shared" si="31"/>
        <v>2616.2022660511957</v>
      </c>
      <c r="Y86" s="27">
        <f t="shared" si="32"/>
        <v>236.20226605119569</v>
      </c>
      <c r="Z86" s="27">
        <f t="shared" si="33"/>
        <v>236</v>
      </c>
      <c r="AA86" s="17">
        <f t="shared" si="34"/>
        <v>236</v>
      </c>
      <c r="AB86" s="24">
        <f t="shared" si="35"/>
        <v>2616</v>
      </c>
    </row>
    <row r="87" spans="1:28" ht="15" customHeight="1" x14ac:dyDescent="0.25">
      <c r="A87" s="28">
        <v>1112</v>
      </c>
      <c r="B87" s="28">
        <v>2380</v>
      </c>
      <c r="C87" s="25">
        <v>4.9400000000000004</v>
      </c>
      <c r="D87" s="25">
        <v>274.3</v>
      </c>
      <c r="E87" s="25">
        <v>212.6</v>
      </c>
      <c r="F87" s="25">
        <v>0</v>
      </c>
      <c r="G87" s="25">
        <f t="shared" si="39"/>
        <v>154.88235294117646</v>
      </c>
      <c r="H87" s="25">
        <v>0</v>
      </c>
      <c r="I87" s="25">
        <f t="shared" si="40"/>
        <v>117.58823529411765</v>
      </c>
      <c r="J87" s="29">
        <f t="shared" si="36"/>
        <v>1</v>
      </c>
      <c r="K87" s="29">
        <f t="shared" si="37"/>
        <v>1</v>
      </c>
      <c r="L87" s="29">
        <f t="shared" si="38"/>
        <v>0</v>
      </c>
      <c r="M87" s="29">
        <f t="shared" ca="1" si="28"/>
        <v>1</v>
      </c>
      <c r="N87" s="9"/>
      <c r="O87" s="9"/>
      <c r="P87" s="7"/>
      <c r="Q87" s="7"/>
      <c r="T87" s="20">
        <v>0</v>
      </c>
      <c r="U87" s="31">
        <f t="shared" si="29"/>
        <v>-2380</v>
      </c>
      <c r="V87" s="27">
        <f t="shared" si="30"/>
        <v>-2380</v>
      </c>
      <c r="W87" s="27"/>
      <c r="X87" s="27">
        <f t="shared" si="31"/>
        <v>2616.2022660511957</v>
      </c>
      <c r="Y87" s="27">
        <f t="shared" si="32"/>
        <v>236.20226605119569</v>
      </c>
      <c r="Z87" s="27">
        <f t="shared" si="33"/>
        <v>236</v>
      </c>
      <c r="AA87" s="17">
        <f t="shared" si="34"/>
        <v>236</v>
      </c>
      <c r="AB87" s="24">
        <f t="shared" si="35"/>
        <v>2616</v>
      </c>
    </row>
    <row r="88" spans="1:28" ht="15" customHeight="1" x14ac:dyDescent="0.25">
      <c r="A88" s="28">
        <v>1190</v>
      </c>
      <c r="B88" s="28">
        <v>2220</v>
      </c>
      <c r="C88" s="25">
        <v>5.29</v>
      </c>
      <c r="D88" s="25">
        <v>274.19</v>
      </c>
      <c r="E88" s="25">
        <v>212.57</v>
      </c>
      <c r="F88" s="25">
        <v>0</v>
      </c>
      <c r="G88" s="25">
        <f t="shared" si="39"/>
        <v>148.22857142857143</v>
      </c>
      <c r="H88" s="25">
        <v>0</v>
      </c>
      <c r="I88" s="25">
        <f t="shared" si="40"/>
        <v>118.8</v>
      </c>
      <c r="J88" s="29">
        <f t="shared" si="36"/>
        <v>0</v>
      </c>
      <c r="K88" s="29">
        <f t="shared" si="37"/>
        <v>-1</v>
      </c>
      <c r="L88" s="29">
        <f t="shared" si="38"/>
        <v>0</v>
      </c>
      <c r="M88" s="29">
        <f t="shared" ca="1" si="28"/>
        <v>1</v>
      </c>
      <c r="N88" s="9"/>
      <c r="O88" s="9"/>
      <c r="P88" s="7"/>
      <c r="Q88" s="7"/>
      <c r="T88" s="20">
        <v>0</v>
      </c>
      <c r="U88" s="31">
        <f t="shared" si="29"/>
        <v>-2220</v>
      </c>
      <c r="V88" s="27">
        <f t="shared" si="30"/>
        <v>-2220</v>
      </c>
      <c r="W88" s="27"/>
      <c r="X88" s="27">
        <f t="shared" si="31"/>
        <v>2440.3231221149813</v>
      </c>
      <c r="Y88" s="27">
        <f t="shared" si="32"/>
        <v>220.32312211498129</v>
      </c>
      <c r="Z88" s="27">
        <f t="shared" si="33"/>
        <v>220</v>
      </c>
      <c r="AA88" s="17">
        <f t="shared" si="34"/>
        <v>220</v>
      </c>
      <c r="AB88" s="24">
        <f t="shared" si="35"/>
        <v>2440</v>
      </c>
    </row>
    <row r="89" spans="1:28" ht="15" customHeight="1" x14ac:dyDescent="0.25">
      <c r="A89" s="28">
        <v>1268</v>
      </c>
      <c r="B89" s="28">
        <v>2220</v>
      </c>
      <c r="C89" s="25">
        <v>5.63</v>
      </c>
      <c r="D89" s="25">
        <v>274.10000000000002</v>
      </c>
      <c r="E89" s="25">
        <v>212.57</v>
      </c>
      <c r="F89" s="25">
        <v>0</v>
      </c>
      <c r="G89" s="25">
        <f t="shared" si="39"/>
        <v>141.94444444444446</v>
      </c>
      <c r="H89" s="25">
        <v>0</v>
      </c>
      <c r="I89" s="25">
        <f t="shared" si="40"/>
        <v>115.5</v>
      </c>
      <c r="J89" s="29">
        <f t="shared" si="36"/>
        <v>1</v>
      </c>
      <c r="K89" s="29">
        <f t="shared" si="37"/>
        <v>1</v>
      </c>
      <c r="L89" s="29">
        <f t="shared" si="38"/>
        <v>0</v>
      </c>
      <c r="M89" s="29">
        <f t="shared" ca="1" si="28"/>
        <v>0</v>
      </c>
      <c r="N89" s="9"/>
      <c r="O89" s="9"/>
      <c r="P89" s="7"/>
      <c r="Q89" s="7"/>
      <c r="T89" s="20">
        <v>0</v>
      </c>
      <c r="U89" s="31">
        <f t="shared" si="29"/>
        <v>-2220</v>
      </c>
      <c r="V89" s="27">
        <f t="shared" si="30"/>
        <v>-2220</v>
      </c>
      <c r="W89" s="27"/>
      <c r="X89" s="27">
        <f t="shared" si="31"/>
        <v>2440.3231221149813</v>
      </c>
      <c r="Y89" s="27">
        <f t="shared" si="32"/>
        <v>220.32312211498129</v>
      </c>
      <c r="Z89" s="27">
        <f t="shared" si="33"/>
        <v>220</v>
      </c>
      <c r="AA89" s="17">
        <f t="shared" si="34"/>
        <v>220</v>
      </c>
      <c r="AB89" s="24">
        <f t="shared" si="35"/>
        <v>2440</v>
      </c>
    </row>
    <row r="90" spans="1:28" ht="15" customHeight="1" x14ac:dyDescent="0.25">
      <c r="A90" s="28">
        <v>1239</v>
      </c>
      <c r="B90" s="28">
        <v>2220</v>
      </c>
      <c r="C90" s="25">
        <v>5.51</v>
      </c>
      <c r="D90" s="25">
        <v>274</v>
      </c>
      <c r="E90" s="25">
        <v>212.57</v>
      </c>
      <c r="F90" s="25">
        <v>0</v>
      </c>
      <c r="G90" s="25">
        <f t="shared" si="39"/>
        <v>138.8918918918919</v>
      </c>
      <c r="H90" s="25">
        <v>0</v>
      </c>
      <c r="I90" s="25">
        <f t="shared" si="40"/>
        <v>112.37837837837837</v>
      </c>
      <c r="J90" s="29">
        <f t="shared" si="36"/>
        <v>1</v>
      </c>
      <c r="K90" s="29">
        <f t="shared" si="37"/>
        <v>1</v>
      </c>
      <c r="L90" s="29">
        <f t="shared" si="38"/>
        <v>0</v>
      </c>
      <c r="M90" s="29">
        <f t="shared" ca="1" si="28"/>
        <v>0</v>
      </c>
      <c r="N90" s="9"/>
      <c r="O90" s="9"/>
      <c r="P90" s="7"/>
      <c r="Q90" s="7"/>
      <c r="T90" s="20">
        <v>0</v>
      </c>
      <c r="U90" s="31">
        <f t="shared" si="29"/>
        <v>-2220</v>
      </c>
      <c r="V90" s="27">
        <f t="shared" si="30"/>
        <v>-2220</v>
      </c>
      <c r="W90" s="27"/>
      <c r="X90" s="27">
        <f t="shared" si="31"/>
        <v>2440.3231221149813</v>
      </c>
      <c r="Y90" s="27">
        <f t="shared" si="32"/>
        <v>220.32312211498129</v>
      </c>
      <c r="Z90" s="27">
        <f t="shared" si="33"/>
        <v>220</v>
      </c>
      <c r="AA90" s="17">
        <f t="shared" si="34"/>
        <v>220</v>
      </c>
      <c r="AB90" s="24">
        <f t="shared" si="35"/>
        <v>2440</v>
      </c>
    </row>
    <row r="91" spans="1:28" ht="15" customHeight="1" x14ac:dyDescent="0.25">
      <c r="A91" s="28">
        <v>1210</v>
      </c>
      <c r="B91" s="28">
        <v>2220</v>
      </c>
      <c r="C91" s="25">
        <v>5.38</v>
      </c>
      <c r="D91" s="25">
        <v>273.89</v>
      </c>
      <c r="E91" s="25">
        <v>212.57</v>
      </c>
      <c r="F91" s="25">
        <v>0</v>
      </c>
      <c r="G91" s="25">
        <f t="shared" si="39"/>
        <v>136</v>
      </c>
      <c r="H91" s="25">
        <v>0</v>
      </c>
      <c r="I91" s="25">
        <f t="shared" si="40"/>
        <v>109.42105263157895</v>
      </c>
      <c r="J91" s="29">
        <f t="shared" si="36"/>
        <v>1</v>
      </c>
      <c r="K91" s="29">
        <f t="shared" si="37"/>
        <v>1</v>
      </c>
      <c r="L91" s="29">
        <f t="shared" si="38"/>
        <v>0</v>
      </c>
      <c r="M91" s="29">
        <f t="shared" ca="1" si="28"/>
        <v>0</v>
      </c>
      <c r="N91" s="9"/>
      <c r="O91" s="9"/>
      <c r="P91" s="7"/>
      <c r="Q91" s="7"/>
      <c r="T91" s="20">
        <v>0</v>
      </c>
      <c r="U91" s="31">
        <f t="shared" si="29"/>
        <v>-2220</v>
      </c>
      <c r="V91" s="27">
        <f t="shared" si="30"/>
        <v>-2220</v>
      </c>
      <c r="W91" s="27"/>
      <c r="X91" s="27">
        <f t="shared" si="31"/>
        <v>2440.3231221149813</v>
      </c>
      <c r="Y91" s="27">
        <f t="shared" si="32"/>
        <v>220.32312211498129</v>
      </c>
      <c r="Z91" s="27">
        <f t="shared" si="33"/>
        <v>220</v>
      </c>
      <c r="AA91" s="17">
        <f t="shared" si="34"/>
        <v>220</v>
      </c>
      <c r="AB91" s="24">
        <f t="shared" si="35"/>
        <v>2440</v>
      </c>
    </row>
    <row r="92" spans="1:28" ht="15" customHeight="1" x14ac:dyDescent="0.25">
      <c r="A92" s="28">
        <v>1184</v>
      </c>
      <c r="B92" s="28">
        <v>2060</v>
      </c>
      <c r="C92" s="25">
        <v>5.26</v>
      </c>
      <c r="D92" s="25">
        <v>273.8</v>
      </c>
      <c r="E92" s="25">
        <v>212.54</v>
      </c>
      <c r="F92" s="25">
        <v>0</v>
      </c>
      <c r="G92" s="25">
        <f t="shared" si="39"/>
        <v>133.17948717948718</v>
      </c>
      <c r="H92" s="25">
        <v>0</v>
      </c>
      <c r="I92" s="25">
        <f t="shared" si="40"/>
        <v>110.71794871794872</v>
      </c>
      <c r="J92" s="29">
        <f t="shared" si="36"/>
        <v>0</v>
      </c>
      <c r="K92" s="29">
        <f t="shared" si="37"/>
        <v>-1</v>
      </c>
      <c r="L92" s="29">
        <f t="shared" si="38"/>
        <v>0</v>
      </c>
      <c r="M92" s="29">
        <f t="shared" ca="1" si="28"/>
        <v>0</v>
      </c>
      <c r="N92" s="9"/>
      <c r="O92" s="9"/>
      <c r="P92" s="7"/>
      <c r="Q92" s="7"/>
      <c r="T92" s="20">
        <v>0</v>
      </c>
      <c r="U92" s="31">
        <f t="shared" si="29"/>
        <v>-2060</v>
      </c>
      <c r="V92" s="27">
        <f t="shared" si="30"/>
        <v>-2060</v>
      </c>
      <c r="W92" s="27"/>
      <c r="X92" s="27">
        <f t="shared" si="31"/>
        <v>2264.4439781787664</v>
      </c>
      <c r="Y92" s="27">
        <f t="shared" si="32"/>
        <v>204.44397817876643</v>
      </c>
      <c r="Z92" s="27">
        <f t="shared" si="33"/>
        <v>204</v>
      </c>
      <c r="AA92" s="17">
        <f t="shared" si="34"/>
        <v>204</v>
      </c>
      <c r="AB92" s="24">
        <f t="shared" si="35"/>
        <v>2264</v>
      </c>
    </row>
    <row r="93" spans="1:28" ht="15" customHeight="1" x14ac:dyDescent="0.25">
      <c r="A93" s="28">
        <v>1150</v>
      </c>
      <c r="B93" s="28">
        <v>2060</v>
      </c>
      <c r="C93" s="25">
        <v>5.1100000000000003</v>
      </c>
      <c r="D93" s="25">
        <v>273.70999999999998</v>
      </c>
      <c r="E93" s="25">
        <v>212.54</v>
      </c>
      <c r="F93" s="25">
        <v>0</v>
      </c>
      <c r="G93" s="25">
        <f t="shared" si="39"/>
        <v>130.69999999999999</v>
      </c>
      <c r="H93" s="25">
        <v>0</v>
      </c>
      <c r="I93" s="25">
        <f t="shared" si="40"/>
        <v>107.95</v>
      </c>
      <c r="J93" s="29">
        <f t="shared" si="36"/>
        <v>1</v>
      </c>
      <c r="K93" s="29">
        <f t="shared" si="37"/>
        <v>1</v>
      </c>
      <c r="L93" s="29">
        <f t="shared" si="38"/>
        <v>0</v>
      </c>
      <c r="M93" s="29">
        <f t="shared" ca="1" si="28"/>
        <v>0</v>
      </c>
      <c r="N93" s="9"/>
      <c r="O93" s="9"/>
      <c r="P93" s="7"/>
      <c r="Q93" s="7"/>
      <c r="T93" s="20">
        <v>0</v>
      </c>
      <c r="U93" s="31">
        <f t="shared" si="29"/>
        <v>-2060</v>
      </c>
      <c r="V93" s="27">
        <f t="shared" si="30"/>
        <v>-2060</v>
      </c>
      <c r="W93" s="27"/>
      <c r="X93" s="27">
        <f t="shared" si="31"/>
        <v>2264.4439781787664</v>
      </c>
      <c r="Y93" s="27">
        <f t="shared" si="32"/>
        <v>204.44397817876643</v>
      </c>
      <c r="Z93" s="27">
        <f t="shared" si="33"/>
        <v>204</v>
      </c>
      <c r="AA93" s="17">
        <f t="shared" si="34"/>
        <v>204</v>
      </c>
      <c r="AB93" s="24">
        <f t="shared" si="35"/>
        <v>2264</v>
      </c>
    </row>
    <row r="94" spans="1:28" ht="15" customHeight="1" x14ac:dyDescent="0.25">
      <c r="A94" s="28">
        <v>1118</v>
      </c>
      <c r="B94" s="28">
        <v>2060</v>
      </c>
      <c r="C94" s="25">
        <v>4.97</v>
      </c>
      <c r="D94" s="25">
        <v>273.61</v>
      </c>
      <c r="E94" s="25">
        <v>212.54</v>
      </c>
      <c r="F94" s="25">
        <v>0</v>
      </c>
      <c r="G94" s="25">
        <f t="shared" si="39"/>
        <v>128.29268292682926</v>
      </c>
      <c r="H94" s="25">
        <v>0</v>
      </c>
      <c r="I94" s="25">
        <f t="shared" si="40"/>
        <v>105.3170731707317</v>
      </c>
      <c r="J94" s="29">
        <f t="shared" si="36"/>
        <v>1</v>
      </c>
      <c r="K94" s="29">
        <f t="shared" si="37"/>
        <v>1</v>
      </c>
      <c r="L94" s="29">
        <f t="shared" si="38"/>
        <v>0</v>
      </c>
      <c r="M94" s="29">
        <f t="shared" ca="1" si="28"/>
        <v>0</v>
      </c>
      <c r="N94" s="9"/>
      <c r="O94" s="9"/>
      <c r="P94" s="7"/>
      <c r="Q94" s="7"/>
      <c r="T94" s="20">
        <v>0</v>
      </c>
      <c r="U94" s="31">
        <f t="shared" si="29"/>
        <v>-2060</v>
      </c>
      <c r="V94" s="27">
        <f t="shared" si="30"/>
        <v>-2060</v>
      </c>
      <c r="W94" s="27"/>
      <c r="X94" s="27">
        <f t="shared" si="31"/>
        <v>2264.4439781787664</v>
      </c>
      <c r="Y94" s="27">
        <f t="shared" si="32"/>
        <v>204.44397817876643</v>
      </c>
      <c r="Z94" s="27">
        <f t="shared" si="33"/>
        <v>204</v>
      </c>
      <c r="AA94" s="17">
        <f t="shared" si="34"/>
        <v>204</v>
      </c>
      <c r="AB94" s="24">
        <f t="shared" si="35"/>
        <v>2264</v>
      </c>
    </row>
    <row r="95" spans="1:28" ht="15" customHeight="1" x14ac:dyDescent="0.25">
      <c r="A95" s="28">
        <v>1086</v>
      </c>
      <c r="B95" s="28">
        <v>2060</v>
      </c>
      <c r="C95" s="25">
        <v>4.83</v>
      </c>
      <c r="D95" s="25">
        <v>273.51</v>
      </c>
      <c r="E95" s="25">
        <v>212.54</v>
      </c>
      <c r="F95" s="25">
        <v>0</v>
      </c>
      <c r="G95" s="25">
        <f t="shared" si="39"/>
        <v>126</v>
      </c>
      <c r="H95" s="25">
        <v>0</v>
      </c>
      <c r="I95" s="25">
        <f t="shared" si="40"/>
        <v>102.80952380952381</v>
      </c>
      <c r="J95" s="29">
        <f t="shared" si="36"/>
        <v>1</v>
      </c>
      <c r="K95" s="29">
        <f t="shared" si="37"/>
        <v>1</v>
      </c>
      <c r="L95" s="29">
        <f t="shared" si="38"/>
        <v>0</v>
      </c>
      <c r="M95" s="29">
        <f t="shared" ca="1" si="28"/>
        <v>0</v>
      </c>
      <c r="N95" s="9"/>
      <c r="O95" s="9"/>
      <c r="P95" s="7"/>
      <c r="Q95" s="7"/>
      <c r="T95" s="20">
        <v>0</v>
      </c>
      <c r="U95" s="31">
        <f t="shared" si="29"/>
        <v>-2060</v>
      </c>
      <c r="V95" s="27">
        <f t="shared" si="30"/>
        <v>-2060</v>
      </c>
      <c r="W95" s="27"/>
      <c r="X95" s="27">
        <f t="shared" si="31"/>
        <v>2264.4439781787664</v>
      </c>
      <c r="Y95" s="27">
        <f t="shared" si="32"/>
        <v>204.44397817876643</v>
      </c>
      <c r="Z95" s="27">
        <f t="shared" si="33"/>
        <v>204</v>
      </c>
      <c r="AA95" s="17">
        <f t="shared" si="34"/>
        <v>204</v>
      </c>
      <c r="AB95" s="24">
        <f t="shared" si="35"/>
        <v>2264</v>
      </c>
    </row>
    <row r="96" spans="1:28" ht="15" customHeight="1" x14ac:dyDescent="0.25">
      <c r="A96" s="28">
        <v>1038</v>
      </c>
      <c r="B96" s="28">
        <v>1900</v>
      </c>
      <c r="C96" s="25">
        <v>4.6100000000000003</v>
      </c>
      <c r="D96" s="25">
        <v>273.42</v>
      </c>
      <c r="E96" s="25">
        <v>212.52</v>
      </c>
      <c r="F96" s="25">
        <v>0</v>
      </c>
      <c r="G96" s="25">
        <f t="shared" si="39"/>
        <v>124.18604651162791</v>
      </c>
      <c r="H96" s="25">
        <v>0</v>
      </c>
      <c r="I96" s="25">
        <f t="shared" si="40"/>
        <v>104.13953488372093</v>
      </c>
      <c r="J96" s="29">
        <f t="shared" si="36"/>
        <v>0</v>
      </c>
      <c r="K96" s="29">
        <f t="shared" si="37"/>
        <v>-1</v>
      </c>
      <c r="L96" s="29">
        <f t="shared" si="38"/>
        <v>0</v>
      </c>
      <c r="M96" s="29">
        <f t="shared" ca="1" si="28"/>
        <v>1</v>
      </c>
      <c r="N96" s="9"/>
      <c r="O96" s="9"/>
      <c r="P96" s="7"/>
      <c r="Q96" s="7"/>
      <c r="T96" s="20">
        <v>0</v>
      </c>
      <c r="U96" s="31">
        <f t="shared" si="29"/>
        <v>-1900</v>
      </c>
      <c r="V96" s="27">
        <f t="shared" si="30"/>
        <v>-1900</v>
      </c>
      <c r="W96" s="27"/>
      <c r="X96" s="27">
        <f t="shared" si="31"/>
        <v>2088.5648342425516</v>
      </c>
      <c r="Y96" s="27">
        <f t="shared" si="32"/>
        <v>188.56483424255157</v>
      </c>
      <c r="Z96" s="27">
        <f t="shared" si="33"/>
        <v>189</v>
      </c>
      <c r="AA96" s="17">
        <f t="shared" si="34"/>
        <v>189</v>
      </c>
      <c r="AB96" s="24">
        <f t="shared" si="35"/>
        <v>2089</v>
      </c>
    </row>
    <row r="97" spans="1:28" ht="15" customHeight="1" x14ac:dyDescent="0.25">
      <c r="A97" s="28">
        <v>990</v>
      </c>
      <c r="B97" s="28">
        <v>1900</v>
      </c>
      <c r="C97" s="25">
        <v>4.4000000000000004</v>
      </c>
      <c r="D97" s="25">
        <v>273.33</v>
      </c>
      <c r="E97" s="25">
        <v>212.52</v>
      </c>
      <c r="F97" s="25">
        <v>0</v>
      </c>
      <c r="G97" s="25">
        <f t="shared" si="39"/>
        <v>122.45454545454545</v>
      </c>
      <c r="H97" s="25">
        <v>0</v>
      </c>
      <c r="I97" s="25">
        <f t="shared" si="40"/>
        <v>101.77272727272727</v>
      </c>
      <c r="J97" s="29">
        <f t="shared" si="36"/>
        <v>1</v>
      </c>
      <c r="K97" s="29">
        <f t="shared" si="37"/>
        <v>1</v>
      </c>
      <c r="L97" s="29">
        <f t="shared" si="38"/>
        <v>0</v>
      </c>
      <c r="M97" s="29">
        <f t="shared" ca="1" si="28"/>
        <v>0</v>
      </c>
      <c r="N97" s="9"/>
      <c r="O97" s="9"/>
      <c r="P97" s="7"/>
      <c r="Q97" s="7"/>
      <c r="T97" s="20">
        <v>0</v>
      </c>
      <c r="U97" s="31">
        <f t="shared" si="29"/>
        <v>-1900</v>
      </c>
      <c r="V97" s="27">
        <f t="shared" si="30"/>
        <v>-1900</v>
      </c>
      <c r="W97" s="27"/>
      <c r="X97" s="27">
        <f t="shared" si="31"/>
        <v>2088.5648342425516</v>
      </c>
      <c r="Y97" s="27">
        <f t="shared" si="32"/>
        <v>188.56483424255157</v>
      </c>
      <c r="Z97" s="27">
        <f t="shared" si="33"/>
        <v>189</v>
      </c>
      <c r="AA97" s="17">
        <f t="shared" si="34"/>
        <v>189</v>
      </c>
      <c r="AB97" s="24">
        <f t="shared" si="35"/>
        <v>2089</v>
      </c>
    </row>
    <row r="98" spans="1:28" ht="15" customHeight="1" x14ac:dyDescent="0.25">
      <c r="A98" s="28">
        <v>940</v>
      </c>
      <c r="B98" s="28">
        <v>1900</v>
      </c>
      <c r="C98" s="25">
        <v>4.18</v>
      </c>
      <c r="D98" s="25">
        <v>273.23</v>
      </c>
      <c r="E98" s="25">
        <v>212.52</v>
      </c>
      <c r="F98" s="25">
        <v>0</v>
      </c>
      <c r="G98" s="25">
        <f t="shared" si="39"/>
        <v>120.84444444444445</v>
      </c>
      <c r="H98" s="25">
        <v>0</v>
      </c>
      <c r="I98" s="25">
        <f t="shared" si="40"/>
        <v>99.511111111111106</v>
      </c>
      <c r="J98" s="29">
        <f t="shared" si="36"/>
        <v>1</v>
      </c>
      <c r="K98" s="29">
        <f t="shared" si="37"/>
        <v>1</v>
      </c>
      <c r="L98" s="29">
        <f t="shared" si="38"/>
        <v>0</v>
      </c>
      <c r="M98" s="29">
        <f t="shared" ref="M98:M129" ca="1" si="41">IF(RAND()&lt;0.5,0,1)</f>
        <v>0</v>
      </c>
      <c r="N98" s="9"/>
      <c r="O98" s="9"/>
      <c r="P98" s="7"/>
      <c r="Q98" s="7"/>
      <c r="T98" s="20">
        <v>0</v>
      </c>
      <c r="U98" s="31">
        <f t="shared" ref="U98:U129" si="42">T98-B98</f>
        <v>-1900</v>
      </c>
      <c r="V98" s="27">
        <f t="shared" ref="V98:V129" si="43">ROUND(U98,0)</f>
        <v>-1900</v>
      </c>
      <c r="W98" s="27"/>
      <c r="X98" s="27">
        <f t="shared" ref="X98:X129" si="44">B98/$W$2*$W$3</f>
        <v>2088.5648342425516</v>
      </c>
      <c r="Y98" s="27">
        <f t="shared" ref="Y98:Y129" si="45">X98-B98</f>
        <v>188.56483424255157</v>
      </c>
      <c r="Z98" s="27">
        <f t="shared" ref="Z98:Z129" si="46">ROUND(Y98,0)</f>
        <v>189</v>
      </c>
      <c r="AA98" s="17">
        <f t="shared" ref="AA98:AA129" si="47">IF(V98&gt;=0,V98,Z98)</f>
        <v>189</v>
      </c>
      <c r="AB98" s="24">
        <f t="shared" ref="AB98:AB129" si="48">B98+AA98</f>
        <v>2089</v>
      </c>
    </row>
    <row r="99" spans="1:28" ht="15" customHeight="1" x14ac:dyDescent="0.25">
      <c r="A99" s="28">
        <v>940</v>
      </c>
      <c r="B99" s="28">
        <v>1900</v>
      </c>
      <c r="C99" s="25">
        <v>4.18</v>
      </c>
      <c r="D99" s="25">
        <v>273.13</v>
      </c>
      <c r="E99" s="25">
        <v>212.52</v>
      </c>
      <c r="F99" s="25">
        <v>0</v>
      </c>
      <c r="G99" s="25">
        <f t="shared" si="39"/>
        <v>118.21739130434783</v>
      </c>
      <c r="H99" s="25">
        <v>0</v>
      </c>
      <c r="I99" s="25">
        <f t="shared" si="40"/>
        <v>97.347826086956516</v>
      </c>
      <c r="J99" s="29">
        <f t="shared" ref="J99:J130" si="49">IF(ABS(B99-B98)&lt;=50,1,0)</f>
        <v>1</v>
      </c>
      <c r="K99" s="29">
        <f t="shared" ref="K99:K130" si="50">IF(ABS((B99-B98))&lt;=50,1,IF((B99-B98)*(1)&gt;=0,1,-1))</f>
        <v>1</v>
      </c>
      <c r="L99" s="29">
        <f t="shared" si="38"/>
        <v>0</v>
      </c>
      <c r="M99" s="29">
        <f t="shared" ca="1" si="41"/>
        <v>0</v>
      </c>
      <c r="N99" s="9"/>
      <c r="O99" s="9"/>
      <c r="P99" s="7"/>
      <c r="Q99" s="7"/>
      <c r="T99" s="20">
        <v>0</v>
      </c>
      <c r="U99" s="31">
        <f t="shared" si="42"/>
        <v>-1900</v>
      </c>
      <c r="V99" s="27">
        <f t="shared" si="43"/>
        <v>-1900</v>
      </c>
      <c r="W99" s="27"/>
      <c r="X99" s="27">
        <f t="shared" si="44"/>
        <v>2088.5648342425516</v>
      </c>
      <c r="Y99" s="27">
        <f t="shared" si="45"/>
        <v>188.56483424255157</v>
      </c>
      <c r="Z99" s="27">
        <f t="shared" si="46"/>
        <v>189</v>
      </c>
      <c r="AA99" s="17">
        <f t="shared" si="47"/>
        <v>189</v>
      </c>
      <c r="AB99" s="24">
        <f t="shared" si="48"/>
        <v>2089</v>
      </c>
    </row>
    <row r="100" spans="1:28" ht="15" customHeight="1" x14ac:dyDescent="0.25">
      <c r="A100" s="28">
        <v>940</v>
      </c>
      <c r="B100" s="28">
        <v>1740</v>
      </c>
      <c r="C100" s="25">
        <v>4.18</v>
      </c>
      <c r="D100" s="25">
        <v>273.05</v>
      </c>
      <c r="E100" s="25">
        <v>212.48</v>
      </c>
      <c r="F100" s="25">
        <v>0</v>
      </c>
      <c r="G100" s="25">
        <f t="shared" si="39"/>
        <v>115.70212765957447</v>
      </c>
      <c r="H100" s="25">
        <v>0</v>
      </c>
      <c r="I100" s="25">
        <f t="shared" si="40"/>
        <v>98.680851063829792</v>
      </c>
      <c r="J100" s="29">
        <f t="shared" si="49"/>
        <v>0</v>
      </c>
      <c r="K100" s="29">
        <f t="shared" si="50"/>
        <v>-1</v>
      </c>
      <c r="L100" s="29">
        <f t="shared" si="38"/>
        <v>0</v>
      </c>
      <c r="M100" s="29">
        <f t="shared" ca="1" si="41"/>
        <v>1</v>
      </c>
      <c r="N100" s="9"/>
      <c r="O100" s="9"/>
      <c r="P100" s="7"/>
      <c r="Q100" s="7"/>
      <c r="T100" s="20">
        <v>0</v>
      </c>
      <c r="U100" s="31">
        <f t="shared" si="42"/>
        <v>-1740</v>
      </c>
      <c r="V100" s="27">
        <f t="shared" si="43"/>
        <v>-1740</v>
      </c>
      <c r="W100" s="27"/>
      <c r="X100" s="27">
        <f t="shared" si="44"/>
        <v>1912.6856903063367</v>
      </c>
      <c r="Y100" s="27">
        <f t="shared" si="45"/>
        <v>172.68569030633671</v>
      </c>
      <c r="Z100" s="27">
        <f t="shared" si="46"/>
        <v>173</v>
      </c>
      <c r="AA100" s="17">
        <f t="shared" si="47"/>
        <v>173</v>
      </c>
      <c r="AB100" s="24">
        <f t="shared" si="48"/>
        <v>1913</v>
      </c>
    </row>
    <row r="101" spans="1:28" ht="15" customHeight="1" x14ac:dyDescent="0.25">
      <c r="A101" s="28">
        <v>940</v>
      </c>
      <c r="B101" s="28">
        <v>1740</v>
      </c>
      <c r="C101" s="25">
        <v>4.18</v>
      </c>
      <c r="D101" s="25">
        <v>272.97000000000003</v>
      </c>
      <c r="E101" s="25">
        <v>212.48</v>
      </c>
      <c r="F101" s="25">
        <v>0</v>
      </c>
      <c r="G101" s="25">
        <f t="shared" si="39"/>
        <v>113.29166666666667</v>
      </c>
      <c r="H101" s="25">
        <v>0</v>
      </c>
      <c r="I101" s="25">
        <f t="shared" si="40"/>
        <v>96.625</v>
      </c>
      <c r="J101" s="29">
        <f t="shared" si="49"/>
        <v>1</v>
      </c>
      <c r="K101" s="29">
        <f t="shared" si="50"/>
        <v>1</v>
      </c>
      <c r="L101" s="29">
        <f t="shared" si="38"/>
        <v>0</v>
      </c>
      <c r="M101" s="29">
        <f t="shared" ca="1" si="41"/>
        <v>0</v>
      </c>
      <c r="N101" s="9"/>
      <c r="O101" s="9"/>
      <c r="P101" s="7"/>
      <c r="Q101" s="7"/>
      <c r="T101" s="20">
        <v>0</v>
      </c>
      <c r="U101" s="31">
        <f t="shared" si="42"/>
        <v>-1740</v>
      </c>
      <c r="V101" s="27">
        <f t="shared" si="43"/>
        <v>-1740</v>
      </c>
      <c r="W101" s="27"/>
      <c r="X101" s="27">
        <f t="shared" si="44"/>
        <v>1912.6856903063367</v>
      </c>
      <c r="Y101" s="27">
        <f t="shared" si="45"/>
        <v>172.68569030633671</v>
      </c>
      <c r="Z101" s="27">
        <f t="shared" si="46"/>
        <v>173</v>
      </c>
      <c r="AA101" s="17">
        <f t="shared" si="47"/>
        <v>173</v>
      </c>
      <c r="AB101" s="24">
        <f t="shared" si="48"/>
        <v>1913</v>
      </c>
    </row>
    <row r="102" spans="1:28" ht="15" customHeight="1" x14ac:dyDescent="0.25">
      <c r="A102" s="28">
        <v>924</v>
      </c>
      <c r="B102" s="28">
        <v>1740</v>
      </c>
      <c r="C102" s="25">
        <v>4.1100000000000003</v>
      </c>
      <c r="D102" s="25">
        <v>272.89</v>
      </c>
      <c r="E102" s="25">
        <v>212.48</v>
      </c>
      <c r="F102" s="25">
        <v>0</v>
      </c>
      <c r="G102" s="25">
        <f t="shared" si="39"/>
        <v>111.30612244897959</v>
      </c>
      <c r="H102" s="25">
        <v>0</v>
      </c>
      <c r="I102" s="25">
        <f t="shared" si="40"/>
        <v>94.65306122448979</v>
      </c>
      <c r="J102" s="29">
        <f t="shared" si="49"/>
        <v>1</v>
      </c>
      <c r="K102" s="29">
        <f t="shared" si="50"/>
        <v>1</v>
      </c>
      <c r="L102" s="29">
        <f t="shared" si="38"/>
        <v>0</v>
      </c>
      <c r="M102" s="29">
        <f t="shared" ca="1" si="41"/>
        <v>0</v>
      </c>
      <c r="N102" s="9"/>
      <c r="O102" s="9"/>
      <c r="P102" s="7"/>
      <c r="Q102" s="7"/>
      <c r="T102" s="20">
        <v>0</v>
      </c>
      <c r="U102" s="31">
        <f t="shared" si="42"/>
        <v>-1740</v>
      </c>
      <c r="V102" s="27">
        <f t="shared" si="43"/>
        <v>-1740</v>
      </c>
      <c r="W102" s="27"/>
      <c r="X102" s="27">
        <f t="shared" si="44"/>
        <v>1912.6856903063367</v>
      </c>
      <c r="Y102" s="27">
        <f t="shared" si="45"/>
        <v>172.68569030633671</v>
      </c>
      <c r="Z102" s="27">
        <f t="shared" si="46"/>
        <v>173</v>
      </c>
      <c r="AA102" s="17">
        <f t="shared" si="47"/>
        <v>173</v>
      </c>
      <c r="AB102" s="24">
        <f t="shared" si="48"/>
        <v>1913</v>
      </c>
    </row>
    <row r="103" spans="1:28" ht="15" customHeight="1" x14ac:dyDescent="0.25">
      <c r="A103" s="28">
        <v>908</v>
      </c>
      <c r="B103" s="28">
        <v>1740</v>
      </c>
      <c r="C103" s="25">
        <v>4.03</v>
      </c>
      <c r="D103" s="25">
        <v>272.8</v>
      </c>
      <c r="E103" s="25">
        <v>212.48</v>
      </c>
      <c r="F103" s="25">
        <v>0</v>
      </c>
      <c r="G103" s="25">
        <f t="shared" si="39"/>
        <v>109.4</v>
      </c>
      <c r="H103" s="25">
        <v>0</v>
      </c>
      <c r="I103" s="25">
        <f t="shared" si="40"/>
        <v>92.76</v>
      </c>
      <c r="J103" s="29">
        <f t="shared" si="49"/>
        <v>1</v>
      </c>
      <c r="K103" s="29">
        <f t="shared" si="50"/>
        <v>1</v>
      </c>
      <c r="L103" s="29">
        <f t="shared" ref="L103:L134" si="51">IF(OR(COUNTIF(K99:K103,1)=5,COUNTIF(K99:K103,-1)=5),1,0)</f>
        <v>0</v>
      </c>
      <c r="M103" s="29">
        <f t="shared" ca="1" si="41"/>
        <v>1</v>
      </c>
      <c r="N103" s="9"/>
      <c r="O103" s="9"/>
      <c r="P103" s="7"/>
      <c r="Q103" s="7"/>
      <c r="T103" s="20">
        <v>0</v>
      </c>
      <c r="U103" s="31">
        <f t="shared" si="42"/>
        <v>-1740</v>
      </c>
      <c r="V103" s="27">
        <f t="shared" si="43"/>
        <v>-1740</v>
      </c>
      <c r="W103" s="27"/>
      <c r="X103" s="27">
        <f t="shared" si="44"/>
        <v>1912.6856903063367</v>
      </c>
      <c r="Y103" s="27">
        <f t="shared" si="45"/>
        <v>172.68569030633671</v>
      </c>
      <c r="Z103" s="27">
        <f t="shared" si="46"/>
        <v>173</v>
      </c>
      <c r="AA103" s="17">
        <f t="shared" si="47"/>
        <v>173</v>
      </c>
      <c r="AB103" s="24">
        <f t="shared" si="48"/>
        <v>1913</v>
      </c>
    </row>
    <row r="104" spans="1:28" ht="15" customHeight="1" x14ac:dyDescent="0.25">
      <c r="A104" s="28">
        <v>891</v>
      </c>
      <c r="B104" s="28">
        <v>1580</v>
      </c>
      <c r="C104" s="25">
        <v>3.96</v>
      </c>
      <c r="D104" s="25">
        <v>272.73</v>
      </c>
      <c r="E104" s="25">
        <v>212.44</v>
      </c>
      <c r="F104" s="25">
        <v>0</v>
      </c>
      <c r="G104" s="25">
        <f t="shared" si="39"/>
        <v>107.58823529411765</v>
      </c>
      <c r="H104" s="25">
        <v>0</v>
      </c>
      <c r="I104" s="25">
        <f t="shared" si="40"/>
        <v>94.078431372549019</v>
      </c>
      <c r="J104" s="29">
        <f t="shared" si="49"/>
        <v>0</v>
      </c>
      <c r="K104" s="29">
        <f t="shared" si="50"/>
        <v>-1</v>
      </c>
      <c r="L104" s="29">
        <f t="shared" si="51"/>
        <v>0</v>
      </c>
      <c r="M104" s="29">
        <f t="shared" ca="1" si="41"/>
        <v>1</v>
      </c>
      <c r="N104" s="9"/>
      <c r="O104" s="9"/>
      <c r="P104" s="7"/>
      <c r="Q104" s="7"/>
      <c r="T104" s="20">
        <v>0</v>
      </c>
      <c r="U104" s="31">
        <f t="shared" si="42"/>
        <v>-1580</v>
      </c>
      <c r="V104" s="27">
        <f t="shared" si="43"/>
        <v>-1580</v>
      </c>
      <c r="W104" s="27"/>
      <c r="X104" s="27">
        <f t="shared" si="44"/>
        <v>1736.8065463701219</v>
      </c>
      <c r="Y104" s="27">
        <f t="shared" si="45"/>
        <v>156.80654637012185</v>
      </c>
      <c r="Z104" s="27">
        <f t="shared" si="46"/>
        <v>157</v>
      </c>
      <c r="AA104" s="17">
        <f t="shared" si="47"/>
        <v>157</v>
      </c>
      <c r="AB104" s="24">
        <f t="shared" si="48"/>
        <v>1737</v>
      </c>
    </row>
    <row r="105" spans="1:28" ht="15" customHeight="1" x14ac:dyDescent="0.25">
      <c r="A105" s="28">
        <v>891</v>
      </c>
      <c r="B105" s="28">
        <v>1580</v>
      </c>
      <c r="C105" s="25">
        <v>3.96</v>
      </c>
      <c r="D105" s="25">
        <v>272.66000000000003</v>
      </c>
      <c r="E105" s="25">
        <v>212.44</v>
      </c>
      <c r="F105" s="25">
        <v>0</v>
      </c>
      <c r="G105" s="25">
        <f t="shared" si="39"/>
        <v>105.51923076923077</v>
      </c>
      <c r="H105" s="25">
        <v>0</v>
      </c>
      <c r="I105" s="25">
        <f t="shared" si="40"/>
        <v>92.269230769230774</v>
      </c>
      <c r="J105" s="29">
        <f t="shared" si="49"/>
        <v>1</v>
      </c>
      <c r="K105" s="29">
        <f t="shared" si="50"/>
        <v>1</v>
      </c>
      <c r="L105" s="29">
        <f t="shared" si="51"/>
        <v>0</v>
      </c>
      <c r="M105" s="29">
        <f t="shared" ca="1" si="41"/>
        <v>0</v>
      </c>
      <c r="N105" s="9"/>
      <c r="O105" s="9"/>
      <c r="P105" s="7"/>
      <c r="Q105" s="7"/>
      <c r="T105" s="20">
        <v>0</v>
      </c>
      <c r="U105" s="31">
        <f t="shared" si="42"/>
        <v>-1580</v>
      </c>
      <c r="V105" s="27">
        <f t="shared" si="43"/>
        <v>-1580</v>
      </c>
      <c r="W105" s="27"/>
      <c r="X105" s="27">
        <f t="shared" si="44"/>
        <v>1736.8065463701219</v>
      </c>
      <c r="Y105" s="27">
        <f t="shared" si="45"/>
        <v>156.80654637012185</v>
      </c>
      <c r="Z105" s="27">
        <f t="shared" si="46"/>
        <v>157</v>
      </c>
      <c r="AA105" s="17">
        <f t="shared" si="47"/>
        <v>157</v>
      </c>
      <c r="AB105" s="24">
        <f t="shared" si="48"/>
        <v>1737</v>
      </c>
    </row>
    <row r="106" spans="1:28" ht="15" customHeight="1" x14ac:dyDescent="0.25">
      <c r="A106" s="28">
        <v>891</v>
      </c>
      <c r="B106" s="28">
        <v>1580</v>
      </c>
      <c r="C106" s="25">
        <v>3.96</v>
      </c>
      <c r="D106" s="25">
        <v>272.60000000000002</v>
      </c>
      <c r="E106" s="25">
        <v>212.44</v>
      </c>
      <c r="F106" s="25">
        <v>0</v>
      </c>
      <c r="G106" s="25">
        <f t="shared" si="39"/>
        <v>103.52830188679245</v>
      </c>
      <c r="H106" s="25">
        <v>0</v>
      </c>
      <c r="I106" s="25">
        <f t="shared" si="40"/>
        <v>90.528301886792448</v>
      </c>
      <c r="J106" s="29">
        <f t="shared" si="49"/>
        <v>1</v>
      </c>
      <c r="K106" s="29">
        <f t="shared" si="50"/>
        <v>1</v>
      </c>
      <c r="L106" s="29">
        <f t="shared" si="51"/>
        <v>0</v>
      </c>
      <c r="M106" s="29">
        <f t="shared" ca="1" si="41"/>
        <v>1</v>
      </c>
      <c r="N106" s="9"/>
      <c r="O106" s="9"/>
      <c r="P106" s="7"/>
      <c r="Q106" s="7"/>
      <c r="T106" s="20">
        <v>0</v>
      </c>
      <c r="U106" s="31">
        <f t="shared" si="42"/>
        <v>-1580</v>
      </c>
      <c r="V106" s="27">
        <f t="shared" si="43"/>
        <v>-1580</v>
      </c>
      <c r="W106" s="27"/>
      <c r="X106" s="27">
        <f t="shared" si="44"/>
        <v>1736.8065463701219</v>
      </c>
      <c r="Y106" s="27">
        <f t="shared" si="45"/>
        <v>156.80654637012185</v>
      </c>
      <c r="Z106" s="27">
        <f t="shared" si="46"/>
        <v>157</v>
      </c>
      <c r="AA106" s="17">
        <f t="shared" si="47"/>
        <v>157</v>
      </c>
      <c r="AB106" s="24">
        <f t="shared" si="48"/>
        <v>1737</v>
      </c>
    </row>
    <row r="107" spans="1:28" ht="15" customHeight="1" x14ac:dyDescent="0.25">
      <c r="A107" s="28">
        <v>891</v>
      </c>
      <c r="B107" s="28">
        <v>1580</v>
      </c>
      <c r="C107" s="25">
        <v>3.96</v>
      </c>
      <c r="D107" s="25">
        <v>272.52999999999997</v>
      </c>
      <c r="E107" s="25">
        <v>212.44</v>
      </c>
      <c r="F107" s="25">
        <v>0</v>
      </c>
      <c r="G107" s="25">
        <f t="shared" si="39"/>
        <v>101.61111111111111</v>
      </c>
      <c r="H107" s="25">
        <v>0</v>
      </c>
      <c r="I107" s="25">
        <f t="shared" si="40"/>
        <v>88.851851851851848</v>
      </c>
      <c r="J107" s="29">
        <f t="shared" si="49"/>
        <v>1</v>
      </c>
      <c r="K107" s="29">
        <f t="shared" si="50"/>
        <v>1</v>
      </c>
      <c r="L107" s="29">
        <f t="shared" si="51"/>
        <v>0</v>
      </c>
      <c r="M107" s="29">
        <f t="shared" ca="1" si="41"/>
        <v>1</v>
      </c>
      <c r="N107" s="9"/>
      <c r="O107" s="9"/>
      <c r="P107" s="7"/>
      <c r="Q107" s="7"/>
      <c r="T107" s="20">
        <v>0</v>
      </c>
      <c r="U107" s="31">
        <f t="shared" si="42"/>
        <v>-1580</v>
      </c>
      <c r="V107" s="27">
        <f t="shared" si="43"/>
        <v>-1580</v>
      </c>
      <c r="W107" s="27"/>
      <c r="X107" s="27">
        <f t="shared" si="44"/>
        <v>1736.8065463701219</v>
      </c>
      <c r="Y107" s="27">
        <f t="shared" si="45"/>
        <v>156.80654637012185</v>
      </c>
      <c r="Z107" s="27">
        <f t="shared" si="46"/>
        <v>157</v>
      </c>
      <c r="AA107" s="17">
        <f t="shared" si="47"/>
        <v>157</v>
      </c>
      <c r="AB107" s="24">
        <f t="shared" si="48"/>
        <v>1737</v>
      </c>
    </row>
    <row r="108" spans="1:28" ht="15" customHeight="1" x14ac:dyDescent="0.25">
      <c r="A108" s="28">
        <v>860</v>
      </c>
      <c r="B108" s="28">
        <v>1420</v>
      </c>
      <c r="C108" s="25">
        <v>3.82</v>
      </c>
      <c r="D108" s="25">
        <v>272.47000000000003</v>
      </c>
      <c r="E108" s="25">
        <v>212.39</v>
      </c>
      <c r="F108" s="25">
        <v>0</v>
      </c>
      <c r="G108" s="25">
        <f t="shared" si="39"/>
        <v>100.32727272727273</v>
      </c>
      <c r="H108" s="25">
        <v>0</v>
      </c>
      <c r="I108" s="25">
        <f t="shared" si="40"/>
        <v>90.145454545454541</v>
      </c>
      <c r="J108" s="29">
        <f t="shared" si="49"/>
        <v>0</v>
      </c>
      <c r="K108" s="29">
        <f t="shared" si="50"/>
        <v>-1</v>
      </c>
      <c r="L108" s="29">
        <f t="shared" si="51"/>
        <v>0</v>
      </c>
      <c r="M108" s="29">
        <f t="shared" ca="1" si="41"/>
        <v>0</v>
      </c>
      <c r="N108" s="9"/>
      <c r="O108" s="9"/>
      <c r="P108" s="7"/>
      <c r="Q108" s="7"/>
      <c r="T108" s="20">
        <v>0</v>
      </c>
      <c r="U108" s="31">
        <f t="shared" si="42"/>
        <v>-1420</v>
      </c>
      <c r="V108" s="27">
        <f t="shared" si="43"/>
        <v>-1420</v>
      </c>
      <c r="W108" s="27"/>
      <c r="X108" s="27">
        <f t="shared" si="44"/>
        <v>1560.927402433907</v>
      </c>
      <c r="Y108" s="27">
        <f t="shared" si="45"/>
        <v>140.92740243390699</v>
      </c>
      <c r="Z108" s="27">
        <f t="shared" si="46"/>
        <v>141</v>
      </c>
      <c r="AA108" s="17">
        <f t="shared" si="47"/>
        <v>141</v>
      </c>
      <c r="AB108" s="24">
        <f t="shared" si="48"/>
        <v>1561</v>
      </c>
    </row>
    <row r="109" spans="1:28" ht="15" customHeight="1" x14ac:dyDescent="0.25">
      <c r="A109" s="28">
        <v>828</v>
      </c>
      <c r="B109" s="28">
        <v>1420</v>
      </c>
      <c r="C109" s="25">
        <v>3.68</v>
      </c>
      <c r="D109" s="25">
        <v>272.41000000000003</v>
      </c>
      <c r="E109" s="25">
        <v>212.39</v>
      </c>
      <c r="F109" s="25">
        <v>0</v>
      </c>
      <c r="G109" s="25">
        <f t="shared" si="39"/>
        <v>99.107142857142861</v>
      </c>
      <c r="H109" s="25">
        <v>0</v>
      </c>
      <c r="I109" s="25">
        <f t="shared" si="40"/>
        <v>88.535714285714292</v>
      </c>
      <c r="J109" s="29">
        <f t="shared" si="49"/>
        <v>1</v>
      </c>
      <c r="K109" s="29">
        <f t="shared" si="50"/>
        <v>1</v>
      </c>
      <c r="L109" s="29">
        <f t="shared" si="51"/>
        <v>0</v>
      </c>
      <c r="M109" s="29">
        <f t="shared" ca="1" si="41"/>
        <v>1</v>
      </c>
      <c r="N109" s="9"/>
      <c r="O109" s="9"/>
      <c r="P109" s="7"/>
      <c r="Q109" s="7"/>
      <c r="T109" s="20">
        <v>0</v>
      </c>
      <c r="U109" s="31">
        <f t="shared" si="42"/>
        <v>-1420</v>
      </c>
      <c r="V109" s="27">
        <f t="shared" si="43"/>
        <v>-1420</v>
      </c>
      <c r="W109" s="27"/>
      <c r="X109" s="27">
        <f t="shared" si="44"/>
        <v>1560.927402433907</v>
      </c>
      <c r="Y109" s="27">
        <f t="shared" si="45"/>
        <v>140.92740243390699</v>
      </c>
      <c r="Z109" s="27">
        <f t="shared" si="46"/>
        <v>141</v>
      </c>
      <c r="AA109" s="17">
        <f t="shared" si="47"/>
        <v>141</v>
      </c>
      <c r="AB109" s="24">
        <f t="shared" si="48"/>
        <v>1561</v>
      </c>
    </row>
    <row r="110" spans="1:28" ht="15" customHeight="1" x14ac:dyDescent="0.25">
      <c r="A110" s="28">
        <v>795</v>
      </c>
      <c r="B110" s="28">
        <v>1420</v>
      </c>
      <c r="C110" s="25">
        <v>3.53</v>
      </c>
      <c r="D110" s="25">
        <v>272.35000000000002</v>
      </c>
      <c r="E110" s="25">
        <v>212.39</v>
      </c>
      <c r="F110" s="25">
        <v>0</v>
      </c>
      <c r="G110" s="25">
        <f t="shared" si="39"/>
        <v>97.94736842105263</v>
      </c>
      <c r="H110" s="25">
        <v>0</v>
      </c>
      <c r="I110" s="25">
        <f t="shared" si="40"/>
        <v>86.982456140350877</v>
      </c>
      <c r="J110" s="29">
        <f t="shared" si="49"/>
        <v>1</v>
      </c>
      <c r="K110" s="29">
        <f t="shared" si="50"/>
        <v>1</v>
      </c>
      <c r="L110" s="29">
        <f t="shared" si="51"/>
        <v>0</v>
      </c>
      <c r="M110" s="29">
        <f t="shared" ca="1" si="41"/>
        <v>1</v>
      </c>
      <c r="N110" s="9"/>
      <c r="O110" s="9"/>
      <c r="P110" s="7"/>
      <c r="Q110" s="7"/>
      <c r="T110" s="20">
        <v>0</v>
      </c>
      <c r="U110" s="31">
        <f t="shared" si="42"/>
        <v>-1420</v>
      </c>
      <c r="V110" s="27">
        <f t="shared" si="43"/>
        <v>-1420</v>
      </c>
      <c r="W110" s="27"/>
      <c r="X110" s="27">
        <f t="shared" si="44"/>
        <v>1560.927402433907</v>
      </c>
      <c r="Y110" s="27">
        <f t="shared" si="45"/>
        <v>140.92740243390699</v>
      </c>
      <c r="Z110" s="27">
        <f t="shared" si="46"/>
        <v>141</v>
      </c>
      <c r="AA110" s="17">
        <f t="shared" si="47"/>
        <v>141</v>
      </c>
      <c r="AB110" s="24">
        <f t="shared" si="48"/>
        <v>1561</v>
      </c>
    </row>
    <row r="111" spans="1:28" ht="15" customHeight="1" x14ac:dyDescent="0.25">
      <c r="A111" s="28">
        <v>806</v>
      </c>
      <c r="B111" s="28">
        <v>1420</v>
      </c>
      <c r="C111" s="25">
        <v>3.58</v>
      </c>
      <c r="D111" s="25">
        <v>272.29000000000002</v>
      </c>
      <c r="E111" s="25">
        <v>212.39</v>
      </c>
      <c r="F111" s="25">
        <v>0</v>
      </c>
      <c r="G111" s="25">
        <f t="shared" si="39"/>
        <v>96.068965517241381</v>
      </c>
      <c r="H111" s="25">
        <v>0</v>
      </c>
      <c r="I111" s="25">
        <f t="shared" si="40"/>
        <v>85.482758620689651</v>
      </c>
      <c r="J111" s="29">
        <f t="shared" si="49"/>
        <v>1</v>
      </c>
      <c r="K111" s="29">
        <f t="shared" si="50"/>
        <v>1</v>
      </c>
      <c r="L111" s="29">
        <f t="shared" si="51"/>
        <v>0</v>
      </c>
      <c r="M111" s="29">
        <f t="shared" ca="1" si="41"/>
        <v>0</v>
      </c>
      <c r="N111" s="9"/>
      <c r="O111" s="9"/>
      <c r="P111" s="7"/>
      <c r="Q111" s="7"/>
      <c r="T111" s="20">
        <v>0</v>
      </c>
      <c r="U111" s="31">
        <f t="shared" si="42"/>
        <v>-1420</v>
      </c>
      <c r="V111" s="27">
        <f t="shared" si="43"/>
        <v>-1420</v>
      </c>
      <c r="W111" s="27"/>
      <c r="X111" s="27">
        <f t="shared" si="44"/>
        <v>1560.927402433907</v>
      </c>
      <c r="Y111" s="27">
        <f t="shared" si="45"/>
        <v>140.92740243390699</v>
      </c>
      <c r="Z111" s="27">
        <f t="shared" si="46"/>
        <v>141</v>
      </c>
      <c r="AA111" s="17">
        <f t="shared" si="47"/>
        <v>141</v>
      </c>
      <c r="AB111" s="24">
        <f t="shared" si="48"/>
        <v>1561</v>
      </c>
    </row>
    <row r="112" spans="1:28" ht="15" customHeight="1" x14ac:dyDescent="0.25">
      <c r="A112" s="28">
        <v>816</v>
      </c>
      <c r="B112" s="28">
        <v>1260</v>
      </c>
      <c r="C112" s="25">
        <v>3.63</v>
      </c>
      <c r="D112" s="25">
        <v>272.24</v>
      </c>
      <c r="E112" s="25">
        <v>212.34</v>
      </c>
      <c r="F112" s="25">
        <v>0</v>
      </c>
      <c r="G112" s="25">
        <f t="shared" si="39"/>
        <v>94.271186440677965</v>
      </c>
      <c r="H112" s="25">
        <v>0</v>
      </c>
      <c r="I112" s="25">
        <f t="shared" si="40"/>
        <v>86.745762711864401</v>
      </c>
      <c r="J112" s="29">
        <f t="shared" si="49"/>
        <v>0</v>
      </c>
      <c r="K112" s="29">
        <f t="shared" si="50"/>
        <v>-1</v>
      </c>
      <c r="L112" s="29">
        <f t="shared" si="51"/>
        <v>0</v>
      </c>
      <c r="M112" s="29">
        <f t="shared" ca="1" si="41"/>
        <v>1</v>
      </c>
      <c r="N112" s="9"/>
      <c r="O112" s="9"/>
      <c r="P112" s="7"/>
      <c r="Q112" s="7"/>
      <c r="T112" s="20">
        <v>0</v>
      </c>
      <c r="U112" s="31">
        <f t="shared" si="42"/>
        <v>-1260</v>
      </c>
      <c r="V112" s="27">
        <f t="shared" si="43"/>
        <v>-1260</v>
      </c>
      <c r="W112" s="27"/>
      <c r="X112" s="27">
        <f t="shared" si="44"/>
        <v>1385.0482584976919</v>
      </c>
      <c r="Y112" s="27">
        <f t="shared" si="45"/>
        <v>125.0482584976919</v>
      </c>
      <c r="Z112" s="27">
        <f t="shared" si="46"/>
        <v>125</v>
      </c>
      <c r="AA112" s="17">
        <f t="shared" si="47"/>
        <v>125</v>
      </c>
      <c r="AB112" s="24">
        <f t="shared" si="48"/>
        <v>1385</v>
      </c>
    </row>
    <row r="113" spans="1:28" ht="15" customHeight="1" x14ac:dyDescent="0.25">
      <c r="A113" s="28">
        <v>826</v>
      </c>
      <c r="B113" s="28">
        <v>1260</v>
      </c>
      <c r="C113" s="25">
        <v>3.67</v>
      </c>
      <c r="D113" s="25">
        <v>272.2</v>
      </c>
      <c r="E113" s="25">
        <v>212.34</v>
      </c>
      <c r="F113" s="25">
        <v>0</v>
      </c>
      <c r="G113" s="25">
        <f t="shared" si="39"/>
        <v>92.533333333333331</v>
      </c>
      <c r="H113" s="25">
        <v>0</v>
      </c>
      <c r="I113" s="25">
        <f t="shared" si="40"/>
        <v>85.3</v>
      </c>
      <c r="J113" s="29">
        <f t="shared" si="49"/>
        <v>1</v>
      </c>
      <c r="K113" s="29">
        <f t="shared" si="50"/>
        <v>1</v>
      </c>
      <c r="L113" s="29">
        <f t="shared" si="51"/>
        <v>0</v>
      </c>
      <c r="M113" s="29">
        <f t="shared" ca="1" si="41"/>
        <v>0</v>
      </c>
      <c r="N113" s="9"/>
      <c r="O113" s="9"/>
      <c r="P113" s="7"/>
      <c r="Q113" s="7"/>
      <c r="T113" s="20">
        <v>0</v>
      </c>
      <c r="U113" s="31">
        <f t="shared" si="42"/>
        <v>-1260</v>
      </c>
      <c r="V113" s="27">
        <f t="shared" si="43"/>
        <v>-1260</v>
      </c>
      <c r="W113" s="27"/>
      <c r="X113" s="27">
        <f t="shared" si="44"/>
        <v>1385.0482584976919</v>
      </c>
      <c r="Y113" s="27">
        <f t="shared" si="45"/>
        <v>125.0482584976919</v>
      </c>
      <c r="Z113" s="27">
        <f t="shared" si="46"/>
        <v>125</v>
      </c>
      <c r="AA113" s="17">
        <f t="shared" si="47"/>
        <v>125</v>
      </c>
      <c r="AB113" s="24">
        <f t="shared" si="48"/>
        <v>1385</v>
      </c>
    </row>
    <row r="114" spans="1:28" ht="15" customHeight="1" x14ac:dyDescent="0.25">
      <c r="A114" s="28">
        <v>842</v>
      </c>
      <c r="B114" s="28">
        <v>1260</v>
      </c>
      <c r="C114" s="25">
        <v>3.74</v>
      </c>
      <c r="D114" s="25">
        <v>272.16000000000003</v>
      </c>
      <c r="E114" s="25">
        <v>212.34</v>
      </c>
      <c r="F114" s="25">
        <v>0</v>
      </c>
      <c r="G114" s="25">
        <f t="shared" si="39"/>
        <v>90.754098360655732</v>
      </c>
      <c r="H114" s="25">
        <v>0</v>
      </c>
      <c r="I114" s="25">
        <f t="shared" si="40"/>
        <v>83.901639344262293</v>
      </c>
      <c r="J114" s="29">
        <f t="shared" si="49"/>
        <v>1</v>
      </c>
      <c r="K114" s="29">
        <f t="shared" si="50"/>
        <v>1</v>
      </c>
      <c r="L114" s="29">
        <f t="shared" si="51"/>
        <v>0</v>
      </c>
      <c r="M114" s="29">
        <f t="shared" ca="1" si="41"/>
        <v>0</v>
      </c>
      <c r="N114" s="9"/>
      <c r="O114" s="9"/>
      <c r="P114" s="7"/>
      <c r="Q114" s="7"/>
      <c r="T114" s="20">
        <v>0</v>
      </c>
      <c r="U114" s="31">
        <f t="shared" si="42"/>
        <v>-1260</v>
      </c>
      <c r="V114" s="27">
        <f t="shared" si="43"/>
        <v>-1260</v>
      </c>
      <c r="W114" s="27"/>
      <c r="X114" s="27">
        <f t="shared" si="44"/>
        <v>1385.0482584976919</v>
      </c>
      <c r="Y114" s="27">
        <f t="shared" si="45"/>
        <v>125.0482584976919</v>
      </c>
      <c r="Z114" s="27">
        <f t="shared" si="46"/>
        <v>125</v>
      </c>
      <c r="AA114" s="17">
        <f t="shared" si="47"/>
        <v>125</v>
      </c>
      <c r="AB114" s="24">
        <f t="shared" si="48"/>
        <v>1385</v>
      </c>
    </row>
    <row r="115" spans="1:28" ht="15" customHeight="1" x14ac:dyDescent="0.25">
      <c r="A115" s="28">
        <v>856</v>
      </c>
      <c r="B115" s="28">
        <v>1260</v>
      </c>
      <c r="C115" s="25">
        <v>3.81</v>
      </c>
      <c r="D115" s="25">
        <v>272.12</v>
      </c>
      <c r="E115" s="25">
        <v>212.34</v>
      </c>
      <c r="F115" s="25">
        <v>0</v>
      </c>
      <c r="G115" s="25">
        <f t="shared" si="39"/>
        <v>89.064516129032256</v>
      </c>
      <c r="H115" s="25">
        <v>0</v>
      </c>
      <c r="I115" s="25">
        <f t="shared" si="40"/>
        <v>82.548387096774192</v>
      </c>
      <c r="J115" s="29">
        <f t="shared" si="49"/>
        <v>1</v>
      </c>
      <c r="K115" s="29">
        <f t="shared" si="50"/>
        <v>1</v>
      </c>
      <c r="L115" s="29">
        <f t="shared" si="51"/>
        <v>0</v>
      </c>
      <c r="M115" s="29">
        <f t="shared" ca="1" si="41"/>
        <v>0</v>
      </c>
      <c r="N115" s="9"/>
      <c r="O115" s="9"/>
      <c r="P115" s="7"/>
      <c r="Q115" s="7"/>
      <c r="T115" s="20">
        <v>0</v>
      </c>
      <c r="U115" s="31">
        <f t="shared" si="42"/>
        <v>-1260</v>
      </c>
      <c r="V115" s="27">
        <f t="shared" si="43"/>
        <v>-1260</v>
      </c>
      <c r="W115" s="27"/>
      <c r="X115" s="27">
        <f t="shared" si="44"/>
        <v>1385.0482584976919</v>
      </c>
      <c r="Y115" s="27">
        <f t="shared" si="45"/>
        <v>125.0482584976919</v>
      </c>
      <c r="Z115" s="27">
        <f t="shared" si="46"/>
        <v>125</v>
      </c>
      <c r="AA115" s="17">
        <f t="shared" si="47"/>
        <v>125</v>
      </c>
      <c r="AB115" s="24">
        <f t="shared" si="48"/>
        <v>1385</v>
      </c>
    </row>
    <row r="116" spans="1:28" ht="15" customHeight="1" x14ac:dyDescent="0.25">
      <c r="A116" s="28">
        <v>872</v>
      </c>
      <c r="B116" s="28">
        <v>1100</v>
      </c>
      <c r="C116" s="25">
        <v>3.87</v>
      </c>
      <c r="D116" s="25">
        <v>272.10000000000002</v>
      </c>
      <c r="E116" s="25">
        <v>212.27</v>
      </c>
      <c r="F116" s="25">
        <v>0</v>
      </c>
      <c r="G116" s="25">
        <f t="shared" si="39"/>
        <v>87.396825396825392</v>
      </c>
      <c r="H116" s="25">
        <v>0</v>
      </c>
      <c r="I116" s="25">
        <f t="shared" si="40"/>
        <v>83.777777777777771</v>
      </c>
      <c r="J116" s="29">
        <f t="shared" si="49"/>
        <v>0</v>
      </c>
      <c r="K116" s="29">
        <f t="shared" si="50"/>
        <v>-1</v>
      </c>
      <c r="L116" s="29">
        <f t="shared" si="51"/>
        <v>0</v>
      </c>
      <c r="M116" s="29">
        <f t="shared" ca="1" si="41"/>
        <v>0</v>
      </c>
      <c r="N116" s="9"/>
      <c r="O116" s="9"/>
      <c r="P116" s="7"/>
      <c r="Q116" s="7"/>
      <c r="T116" s="20">
        <v>0</v>
      </c>
      <c r="U116" s="31">
        <f t="shared" si="42"/>
        <v>-1100</v>
      </c>
      <c r="V116" s="27">
        <f t="shared" si="43"/>
        <v>-1100</v>
      </c>
      <c r="W116" s="27"/>
      <c r="X116" s="27">
        <f t="shared" si="44"/>
        <v>1209.1691145614773</v>
      </c>
      <c r="Y116" s="27">
        <f t="shared" si="45"/>
        <v>109.16911456147727</v>
      </c>
      <c r="Z116" s="27">
        <f t="shared" si="46"/>
        <v>109</v>
      </c>
      <c r="AA116" s="17">
        <f t="shared" si="47"/>
        <v>109</v>
      </c>
      <c r="AB116" s="24">
        <f t="shared" si="48"/>
        <v>1209</v>
      </c>
    </row>
    <row r="117" spans="1:28" ht="15" customHeight="1" x14ac:dyDescent="0.25">
      <c r="A117" s="28">
        <v>872</v>
      </c>
      <c r="B117" s="28">
        <v>1100</v>
      </c>
      <c r="C117" s="25">
        <v>3.87</v>
      </c>
      <c r="D117" s="25">
        <v>272.07</v>
      </c>
      <c r="E117" s="25">
        <v>212.27</v>
      </c>
      <c r="F117" s="25">
        <v>0</v>
      </c>
      <c r="G117" s="25">
        <f t="shared" si="39"/>
        <v>86.03125</v>
      </c>
      <c r="H117" s="25">
        <v>0</v>
      </c>
      <c r="I117" s="25">
        <f t="shared" si="40"/>
        <v>82.46875</v>
      </c>
      <c r="J117" s="29">
        <f t="shared" si="49"/>
        <v>1</v>
      </c>
      <c r="K117" s="29">
        <f t="shared" si="50"/>
        <v>1</v>
      </c>
      <c r="L117" s="29">
        <f t="shared" si="51"/>
        <v>0</v>
      </c>
      <c r="M117" s="29">
        <f t="shared" ca="1" si="41"/>
        <v>1</v>
      </c>
      <c r="N117" s="9"/>
      <c r="O117" s="9"/>
      <c r="P117" s="7"/>
      <c r="Q117" s="7"/>
      <c r="T117" s="20">
        <v>0</v>
      </c>
      <c r="U117" s="31">
        <f t="shared" si="42"/>
        <v>-1100</v>
      </c>
      <c r="V117" s="27">
        <f t="shared" si="43"/>
        <v>-1100</v>
      </c>
      <c r="W117" s="27"/>
      <c r="X117" s="27">
        <f t="shared" si="44"/>
        <v>1209.1691145614773</v>
      </c>
      <c r="Y117" s="27">
        <f t="shared" si="45"/>
        <v>109.16911456147727</v>
      </c>
      <c r="Z117" s="27">
        <f t="shared" si="46"/>
        <v>109</v>
      </c>
      <c r="AA117" s="17">
        <f t="shared" si="47"/>
        <v>109</v>
      </c>
      <c r="AB117" s="24">
        <f t="shared" si="48"/>
        <v>1209</v>
      </c>
    </row>
    <row r="118" spans="1:28" ht="15" customHeight="1" x14ac:dyDescent="0.25">
      <c r="A118" s="28">
        <v>872</v>
      </c>
      <c r="B118" s="28">
        <v>1100</v>
      </c>
      <c r="C118" s="25">
        <v>3.87</v>
      </c>
      <c r="D118" s="25">
        <v>272.05</v>
      </c>
      <c r="E118" s="25">
        <v>212.27</v>
      </c>
      <c r="F118" s="25">
        <v>0</v>
      </c>
      <c r="G118" s="25">
        <f t="shared" ref="G118:G149" si="52">($A$53-A118)/(ROW(A118)-ROW($A$53))</f>
        <v>84.707692307692312</v>
      </c>
      <c r="H118" s="25">
        <v>0</v>
      </c>
      <c r="I118" s="25">
        <f t="shared" ref="I118:I149" si="53">($A$53-B118)/(ROW(B118)-ROW($A$53))</f>
        <v>81.2</v>
      </c>
      <c r="J118" s="29">
        <f t="shared" si="49"/>
        <v>1</v>
      </c>
      <c r="K118" s="29">
        <f t="shared" si="50"/>
        <v>1</v>
      </c>
      <c r="L118" s="29">
        <f t="shared" si="51"/>
        <v>0</v>
      </c>
      <c r="M118" s="29">
        <f t="shared" ca="1" si="41"/>
        <v>0</v>
      </c>
      <c r="N118" s="9"/>
      <c r="O118" s="9"/>
      <c r="P118" s="7"/>
      <c r="Q118" s="7"/>
      <c r="T118" s="20">
        <v>0</v>
      </c>
      <c r="U118" s="31">
        <f t="shared" si="42"/>
        <v>-1100</v>
      </c>
      <c r="V118" s="27">
        <f t="shared" si="43"/>
        <v>-1100</v>
      </c>
      <c r="W118" s="27"/>
      <c r="X118" s="27">
        <f t="shared" si="44"/>
        <v>1209.1691145614773</v>
      </c>
      <c r="Y118" s="27">
        <f t="shared" si="45"/>
        <v>109.16911456147727</v>
      </c>
      <c r="Z118" s="27">
        <f t="shared" si="46"/>
        <v>109</v>
      </c>
      <c r="AA118" s="17">
        <f t="shared" si="47"/>
        <v>109</v>
      </c>
      <c r="AB118" s="24">
        <f t="shared" si="48"/>
        <v>1209</v>
      </c>
    </row>
    <row r="119" spans="1:28" ht="15" customHeight="1" x14ac:dyDescent="0.25">
      <c r="A119" s="28">
        <v>872</v>
      </c>
      <c r="B119" s="28">
        <v>1100</v>
      </c>
      <c r="C119" s="25">
        <v>3.87</v>
      </c>
      <c r="D119" s="25">
        <v>272.02999999999997</v>
      </c>
      <c r="E119" s="25">
        <v>212.27</v>
      </c>
      <c r="F119" s="25">
        <v>0</v>
      </c>
      <c r="G119" s="25">
        <f t="shared" si="52"/>
        <v>83.424242424242422</v>
      </c>
      <c r="H119" s="25">
        <v>0</v>
      </c>
      <c r="I119" s="25">
        <f t="shared" si="53"/>
        <v>79.969696969696969</v>
      </c>
      <c r="J119" s="29">
        <f t="shared" si="49"/>
        <v>1</v>
      </c>
      <c r="K119" s="29">
        <f t="shared" si="50"/>
        <v>1</v>
      </c>
      <c r="L119" s="29">
        <f t="shared" si="51"/>
        <v>0</v>
      </c>
      <c r="M119" s="29">
        <f t="shared" ca="1" si="41"/>
        <v>1</v>
      </c>
      <c r="N119" s="9"/>
      <c r="O119" s="9"/>
      <c r="P119" s="7"/>
      <c r="Q119" s="7"/>
      <c r="T119" s="20">
        <v>0</v>
      </c>
      <c r="U119" s="31">
        <f t="shared" si="42"/>
        <v>-1100</v>
      </c>
      <c r="V119" s="27">
        <f t="shared" si="43"/>
        <v>-1100</v>
      </c>
      <c r="W119" s="27"/>
      <c r="X119" s="27">
        <f t="shared" si="44"/>
        <v>1209.1691145614773</v>
      </c>
      <c r="Y119" s="27">
        <f t="shared" si="45"/>
        <v>109.16911456147727</v>
      </c>
      <c r="Z119" s="27">
        <f t="shared" si="46"/>
        <v>109</v>
      </c>
      <c r="AA119" s="17">
        <f t="shared" si="47"/>
        <v>109</v>
      </c>
      <c r="AB119" s="24">
        <f t="shared" si="48"/>
        <v>1209</v>
      </c>
    </row>
    <row r="120" spans="1:28" ht="15" customHeight="1" x14ac:dyDescent="0.25">
      <c r="A120" s="28">
        <v>873</v>
      </c>
      <c r="B120" s="28">
        <v>950</v>
      </c>
      <c r="C120" s="25">
        <v>3.88</v>
      </c>
      <c r="D120" s="25">
        <v>272.02</v>
      </c>
      <c r="E120" s="25">
        <v>212.14</v>
      </c>
      <c r="F120" s="25">
        <v>0</v>
      </c>
      <c r="G120" s="25">
        <f t="shared" si="52"/>
        <v>82.164179104477611</v>
      </c>
      <c r="H120" s="25">
        <v>0</v>
      </c>
      <c r="I120" s="25">
        <f t="shared" si="53"/>
        <v>81.014925373134332</v>
      </c>
      <c r="J120" s="29">
        <f t="shared" si="49"/>
        <v>0</v>
      </c>
      <c r="K120" s="29">
        <f t="shared" si="50"/>
        <v>-1</v>
      </c>
      <c r="L120" s="29">
        <f t="shared" si="51"/>
        <v>0</v>
      </c>
      <c r="M120" s="29">
        <f t="shared" ca="1" si="41"/>
        <v>0</v>
      </c>
      <c r="N120" s="9"/>
      <c r="O120" s="9"/>
      <c r="P120" s="7"/>
      <c r="Q120" s="7"/>
      <c r="T120" s="20">
        <v>0</v>
      </c>
      <c r="U120" s="31">
        <f t="shared" si="42"/>
        <v>-950</v>
      </c>
      <c r="V120" s="27">
        <f t="shared" si="43"/>
        <v>-950</v>
      </c>
      <c r="W120" s="27"/>
      <c r="X120" s="27">
        <f t="shared" si="44"/>
        <v>1044.2824171212758</v>
      </c>
      <c r="Y120" s="27">
        <f t="shared" si="45"/>
        <v>94.282417121275785</v>
      </c>
      <c r="Z120" s="27">
        <f t="shared" si="46"/>
        <v>94</v>
      </c>
      <c r="AA120" s="17">
        <f t="shared" si="47"/>
        <v>94</v>
      </c>
      <c r="AB120" s="24">
        <f t="shared" si="48"/>
        <v>1044</v>
      </c>
    </row>
    <row r="121" spans="1:28" ht="15" customHeight="1" x14ac:dyDescent="0.25">
      <c r="A121" s="28">
        <v>874</v>
      </c>
      <c r="B121" s="28">
        <v>950</v>
      </c>
      <c r="C121" s="25">
        <v>3.89</v>
      </c>
      <c r="D121" s="25">
        <v>272.01</v>
      </c>
      <c r="E121" s="25">
        <v>212.14</v>
      </c>
      <c r="F121" s="25">
        <v>0</v>
      </c>
      <c r="G121" s="25">
        <f t="shared" si="52"/>
        <v>80.941176470588232</v>
      </c>
      <c r="H121" s="25">
        <v>0</v>
      </c>
      <c r="I121" s="25">
        <f t="shared" si="53"/>
        <v>79.82352941176471</v>
      </c>
      <c r="J121" s="29">
        <f t="shared" si="49"/>
        <v>1</v>
      </c>
      <c r="K121" s="29">
        <f t="shared" si="50"/>
        <v>1</v>
      </c>
      <c r="L121" s="29">
        <f t="shared" si="51"/>
        <v>0</v>
      </c>
      <c r="M121" s="29">
        <f t="shared" ca="1" si="41"/>
        <v>0</v>
      </c>
      <c r="N121" s="9"/>
      <c r="O121" s="9"/>
      <c r="P121" s="7"/>
      <c r="Q121" s="7"/>
      <c r="T121" s="20">
        <v>0</v>
      </c>
      <c r="U121" s="31">
        <f t="shared" si="42"/>
        <v>-950</v>
      </c>
      <c r="V121" s="27">
        <f t="shared" si="43"/>
        <v>-950</v>
      </c>
      <c r="W121" s="27"/>
      <c r="X121" s="27">
        <f t="shared" si="44"/>
        <v>1044.2824171212758</v>
      </c>
      <c r="Y121" s="27">
        <f t="shared" si="45"/>
        <v>94.282417121275785</v>
      </c>
      <c r="Z121" s="27">
        <f t="shared" si="46"/>
        <v>94</v>
      </c>
      <c r="AA121" s="17">
        <f t="shared" si="47"/>
        <v>94</v>
      </c>
      <c r="AB121" s="24">
        <f t="shared" si="48"/>
        <v>1044</v>
      </c>
    </row>
    <row r="122" spans="1:28" ht="15" customHeight="1" x14ac:dyDescent="0.25">
      <c r="A122" s="28">
        <v>878</v>
      </c>
      <c r="B122" s="28">
        <v>950</v>
      </c>
      <c r="C122" s="25">
        <v>3.9</v>
      </c>
      <c r="D122" s="25">
        <v>272</v>
      </c>
      <c r="E122" s="25">
        <v>212.14</v>
      </c>
      <c r="F122" s="25">
        <v>0</v>
      </c>
      <c r="G122" s="25">
        <f t="shared" si="52"/>
        <v>79.710144927536234</v>
      </c>
      <c r="H122" s="25">
        <v>0</v>
      </c>
      <c r="I122" s="25">
        <f t="shared" si="53"/>
        <v>78.666666666666671</v>
      </c>
      <c r="J122" s="29">
        <f t="shared" si="49"/>
        <v>1</v>
      </c>
      <c r="K122" s="29">
        <f t="shared" si="50"/>
        <v>1</v>
      </c>
      <c r="L122" s="29">
        <f t="shared" si="51"/>
        <v>0</v>
      </c>
      <c r="M122" s="29">
        <f t="shared" ca="1" si="41"/>
        <v>0</v>
      </c>
      <c r="N122" s="9"/>
      <c r="O122" s="9"/>
      <c r="P122" s="7"/>
      <c r="Q122" s="7"/>
      <c r="T122" s="20">
        <v>0</v>
      </c>
      <c r="U122" s="31">
        <f t="shared" si="42"/>
        <v>-950</v>
      </c>
      <c r="V122" s="27">
        <f t="shared" si="43"/>
        <v>-950</v>
      </c>
      <c r="W122" s="27"/>
      <c r="X122" s="27">
        <f t="shared" si="44"/>
        <v>1044.2824171212758</v>
      </c>
      <c r="Y122" s="27">
        <f t="shared" si="45"/>
        <v>94.282417121275785</v>
      </c>
      <c r="Z122" s="27">
        <f t="shared" si="46"/>
        <v>94</v>
      </c>
      <c r="AA122" s="17">
        <f t="shared" si="47"/>
        <v>94</v>
      </c>
      <c r="AB122" s="24">
        <f t="shared" si="48"/>
        <v>1044</v>
      </c>
    </row>
    <row r="123" spans="1:28" ht="15" customHeight="1" x14ac:dyDescent="0.25">
      <c r="A123" s="28">
        <v>878</v>
      </c>
      <c r="B123" s="28">
        <v>950</v>
      </c>
      <c r="C123" s="25">
        <v>3.9</v>
      </c>
      <c r="D123" s="25">
        <v>272</v>
      </c>
      <c r="E123" s="25">
        <v>212.14</v>
      </c>
      <c r="F123" s="25">
        <v>0</v>
      </c>
      <c r="G123" s="25">
        <f t="shared" si="52"/>
        <v>78.571428571428569</v>
      </c>
      <c r="H123" s="25">
        <v>0</v>
      </c>
      <c r="I123" s="25">
        <f t="shared" si="53"/>
        <v>77.542857142857144</v>
      </c>
      <c r="J123" s="29">
        <f t="shared" si="49"/>
        <v>1</v>
      </c>
      <c r="K123" s="29">
        <f t="shared" si="50"/>
        <v>1</v>
      </c>
      <c r="L123" s="29">
        <f t="shared" si="51"/>
        <v>0</v>
      </c>
      <c r="M123" s="29">
        <f t="shared" ca="1" si="41"/>
        <v>0</v>
      </c>
      <c r="N123" s="9"/>
      <c r="O123" s="9"/>
      <c r="P123" s="7"/>
      <c r="Q123" s="7"/>
      <c r="T123" s="20">
        <v>0</v>
      </c>
      <c r="U123" s="31">
        <f t="shared" si="42"/>
        <v>-950</v>
      </c>
      <c r="V123" s="27">
        <f t="shared" si="43"/>
        <v>-950</v>
      </c>
      <c r="W123" s="27"/>
      <c r="X123" s="27">
        <f t="shared" si="44"/>
        <v>1044.2824171212758</v>
      </c>
      <c r="Y123" s="27">
        <f t="shared" si="45"/>
        <v>94.282417121275785</v>
      </c>
      <c r="Z123" s="27">
        <f t="shared" si="46"/>
        <v>94</v>
      </c>
      <c r="AA123" s="17">
        <f t="shared" si="47"/>
        <v>94</v>
      </c>
      <c r="AB123" s="24">
        <f t="shared" si="48"/>
        <v>1044</v>
      </c>
    </row>
    <row r="124" spans="1:28" ht="15" customHeight="1" x14ac:dyDescent="0.25">
      <c r="A124" s="28">
        <v>878</v>
      </c>
      <c r="B124" s="28">
        <v>790</v>
      </c>
      <c r="C124" s="25">
        <v>3.9</v>
      </c>
      <c r="D124" s="25">
        <v>272.01</v>
      </c>
      <c r="E124" s="25">
        <v>211.99</v>
      </c>
      <c r="F124" s="25">
        <v>0</v>
      </c>
      <c r="G124" s="25">
        <f t="shared" si="52"/>
        <v>77.464788732394368</v>
      </c>
      <c r="H124" s="25">
        <v>0</v>
      </c>
      <c r="I124" s="25">
        <f t="shared" si="53"/>
        <v>78.704225352112672</v>
      </c>
      <c r="J124" s="29">
        <f t="shared" si="49"/>
        <v>0</v>
      </c>
      <c r="K124" s="29">
        <f t="shared" si="50"/>
        <v>-1</v>
      </c>
      <c r="L124" s="29">
        <f t="shared" si="51"/>
        <v>0</v>
      </c>
      <c r="M124" s="29">
        <f t="shared" ca="1" si="41"/>
        <v>1</v>
      </c>
      <c r="N124" s="9"/>
      <c r="O124" s="9"/>
      <c r="P124" s="7"/>
      <c r="Q124" s="7"/>
      <c r="T124" s="20">
        <v>0</v>
      </c>
      <c r="U124" s="31">
        <f t="shared" si="42"/>
        <v>-790</v>
      </c>
      <c r="V124" s="27">
        <f t="shared" si="43"/>
        <v>-790</v>
      </c>
      <c r="W124" s="27"/>
      <c r="X124" s="27">
        <f t="shared" si="44"/>
        <v>868.40327318506093</v>
      </c>
      <c r="Y124" s="27">
        <f t="shared" si="45"/>
        <v>78.403273185060925</v>
      </c>
      <c r="Z124" s="27">
        <f t="shared" si="46"/>
        <v>78</v>
      </c>
      <c r="AA124" s="17">
        <f t="shared" si="47"/>
        <v>78</v>
      </c>
      <c r="AB124" s="24">
        <f t="shared" si="48"/>
        <v>868</v>
      </c>
    </row>
    <row r="125" spans="1:28" ht="15" customHeight="1" x14ac:dyDescent="0.25">
      <c r="A125" s="28">
        <v>878</v>
      </c>
      <c r="B125" s="28">
        <v>790</v>
      </c>
      <c r="C125" s="25">
        <v>3.9</v>
      </c>
      <c r="D125" s="25">
        <v>272.01</v>
      </c>
      <c r="E125" s="25">
        <v>211.99</v>
      </c>
      <c r="F125" s="25">
        <v>0</v>
      </c>
      <c r="G125" s="25">
        <f t="shared" si="52"/>
        <v>76.388888888888886</v>
      </c>
      <c r="H125" s="25">
        <v>0</v>
      </c>
      <c r="I125" s="25">
        <f t="shared" si="53"/>
        <v>77.611111111111114</v>
      </c>
      <c r="J125" s="29">
        <f t="shared" si="49"/>
        <v>1</v>
      </c>
      <c r="K125" s="29">
        <f t="shared" si="50"/>
        <v>1</v>
      </c>
      <c r="L125" s="29">
        <f t="shared" si="51"/>
        <v>0</v>
      </c>
      <c r="M125" s="29">
        <f t="shared" ca="1" si="41"/>
        <v>0</v>
      </c>
      <c r="N125" s="9"/>
      <c r="O125" s="9"/>
      <c r="P125" s="7"/>
      <c r="Q125" s="7"/>
      <c r="T125" s="20">
        <v>0</v>
      </c>
      <c r="U125" s="31">
        <f t="shared" si="42"/>
        <v>-790</v>
      </c>
      <c r="V125" s="27">
        <f t="shared" si="43"/>
        <v>-790</v>
      </c>
      <c r="W125" s="27"/>
      <c r="X125" s="27">
        <f t="shared" si="44"/>
        <v>868.40327318506093</v>
      </c>
      <c r="Y125" s="27">
        <f t="shared" si="45"/>
        <v>78.403273185060925</v>
      </c>
      <c r="Z125" s="27">
        <f t="shared" si="46"/>
        <v>78</v>
      </c>
      <c r="AA125" s="17">
        <f t="shared" si="47"/>
        <v>78</v>
      </c>
      <c r="AB125" s="24">
        <f t="shared" si="48"/>
        <v>868</v>
      </c>
    </row>
    <row r="126" spans="1:28" ht="15" customHeight="1" x14ac:dyDescent="0.25">
      <c r="A126" s="28">
        <v>890</v>
      </c>
      <c r="B126" s="28">
        <v>790</v>
      </c>
      <c r="C126" s="25">
        <v>3.95</v>
      </c>
      <c r="D126" s="25">
        <v>272.02</v>
      </c>
      <c r="E126" s="25">
        <v>211.99</v>
      </c>
      <c r="F126" s="25">
        <v>0</v>
      </c>
      <c r="G126" s="25">
        <f t="shared" si="52"/>
        <v>75.178082191780817</v>
      </c>
      <c r="H126" s="25">
        <v>0</v>
      </c>
      <c r="I126" s="25">
        <f t="shared" si="53"/>
        <v>76.547945205479451</v>
      </c>
      <c r="J126" s="29">
        <f t="shared" si="49"/>
        <v>1</v>
      </c>
      <c r="K126" s="29">
        <f t="shared" si="50"/>
        <v>1</v>
      </c>
      <c r="L126" s="29">
        <f t="shared" si="51"/>
        <v>0</v>
      </c>
      <c r="M126" s="29">
        <f t="shared" ca="1" si="41"/>
        <v>0</v>
      </c>
      <c r="N126" s="9"/>
      <c r="O126" s="9"/>
      <c r="P126" s="7"/>
      <c r="Q126" s="7"/>
      <c r="T126" s="20">
        <v>0</v>
      </c>
      <c r="U126" s="31">
        <f t="shared" si="42"/>
        <v>-790</v>
      </c>
      <c r="V126" s="27">
        <f t="shared" si="43"/>
        <v>-790</v>
      </c>
      <c r="W126" s="27"/>
      <c r="X126" s="27">
        <f t="shared" si="44"/>
        <v>868.40327318506093</v>
      </c>
      <c r="Y126" s="27">
        <f t="shared" si="45"/>
        <v>78.403273185060925</v>
      </c>
      <c r="Z126" s="27">
        <f t="shared" si="46"/>
        <v>78</v>
      </c>
      <c r="AA126" s="17">
        <f t="shared" si="47"/>
        <v>78</v>
      </c>
      <c r="AB126" s="24">
        <f t="shared" si="48"/>
        <v>868</v>
      </c>
    </row>
    <row r="127" spans="1:28" ht="15" customHeight="1" x14ac:dyDescent="0.25">
      <c r="A127" s="28">
        <v>902</v>
      </c>
      <c r="B127" s="28">
        <v>790</v>
      </c>
      <c r="C127" s="25">
        <v>4.01</v>
      </c>
      <c r="D127" s="25">
        <v>272.04000000000002</v>
      </c>
      <c r="E127" s="25">
        <v>211.99</v>
      </c>
      <c r="F127" s="25">
        <v>0</v>
      </c>
      <c r="G127" s="25">
        <f t="shared" si="52"/>
        <v>74</v>
      </c>
      <c r="H127" s="25">
        <v>0</v>
      </c>
      <c r="I127" s="25">
        <f t="shared" si="53"/>
        <v>75.513513513513516</v>
      </c>
      <c r="J127" s="29">
        <f t="shared" si="49"/>
        <v>1</v>
      </c>
      <c r="K127" s="29">
        <f t="shared" si="50"/>
        <v>1</v>
      </c>
      <c r="L127" s="29">
        <f t="shared" si="51"/>
        <v>0</v>
      </c>
      <c r="M127" s="29">
        <f t="shared" ca="1" si="41"/>
        <v>1</v>
      </c>
      <c r="N127" s="9"/>
      <c r="O127" s="9"/>
      <c r="P127" s="7"/>
      <c r="Q127" s="7"/>
      <c r="T127" s="20">
        <v>0</v>
      </c>
      <c r="U127" s="31">
        <f t="shared" si="42"/>
        <v>-790</v>
      </c>
      <c r="V127" s="27">
        <f t="shared" si="43"/>
        <v>-790</v>
      </c>
      <c r="W127" s="27"/>
      <c r="X127" s="27">
        <f t="shared" si="44"/>
        <v>868.40327318506093</v>
      </c>
      <c r="Y127" s="27">
        <f t="shared" si="45"/>
        <v>78.403273185060925</v>
      </c>
      <c r="Z127" s="27">
        <f t="shared" si="46"/>
        <v>78</v>
      </c>
      <c r="AA127" s="17">
        <f t="shared" si="47"/>
        <v>78</v>
      </c>
      <c r="AB127" s="24">
        <f t="shared" si="48"/>
        <v>868</v>
      </c>
    </row>
    <row r="128" spans="1:28" ht="15" customHeight="1" x14ac:dyDescent="0.25">
      <c r="A128" s="28">
        <v>912</v>
      </c>
      <c r="B128" s="28">
        <v>630</v>
      </c>
      <c r="C128" s="25">
        <v>4.05</v>
      </c>
      <c r="D128" s="25">
        <v>272.06</v>
      </c>
      <c r="E128" s="25">
        <v>211.78</v>
      </c>
      <c r="F128" s="25">
        <v>0</v>
      </c>
      <c r="G128" s="25">
        <f t="shared" si="52"/>
        <v>72.88</v>
      </c>
      <c r="H128" s="25">
        <v>0</v>
      </c>
      <c r="I128" s="25">
        <f t="shared" si="53"/>
        <v>76.64</v>
      </c>
      <c r="J128" s="29">
        <f t="shared" si="49"/>
        <v>0</v>
      </c>
      <c r="K128" s="29">
        <f t="shared" si="50"/>
        <v>-1</v>
      </c>
      <c r="L128" s="29">
        <f t="shared" si="51"/>
        <v>0</v>
      </c>
      <c r="M128" s="29">
        <f t="shared" ca="1" si="41"/>
        <v>1</v>
      </c>
      <c r="N128" s="9"/>
      <c r="O128" s="9"/>
      <c r="P128" s="7"/>
      <c r="Q128" s="7"/>
      <c r="T128" s="20">
        <v>0</v>
      </c>
      <c r="U128" s="31">
        <f t="shared" si="42"/>
        <v>-630</v>
      </c>
      <c r="V128" s="27">
        <f t="shared" si="43"/>
        <v>-630</v>
      </c>
      <c r="W128" s="27"/>
      <c r="X128" s="27">
        <f t="shared" si="44"/>
        <v>692.52412924884595</v>
      </c>
      <c r="Y128" s="27">
        <f t="shared" si="45"/>
        <v>62.524129248845952</v>
      </c>
      <c r="Z128" s="27">
        <f t="shared" si="46"/>
        <v>63</v>
      </c>
      <c r="AA128" s="17">
        <f t="shared" si="47"/>
        <v>63</v>
      </c>
      <c r="AB128" s="24">
        <f t="shared" si="48"/>
        <v>693</v>
      </c>
    </row>
    <row r="129" spans="1:28" ht="15" customHeight="1" x14ac:dyDescent="0.25">
      <c r="A129" s="28">
        <v>962</v>
      </c>
      <c r="B129" s="28">
        <v>630</v>
      </c>
      <c r="C129" s="25">
        <v>4.2699999999999996</v>
      </c>
      <c r="D129" s="25">
        <v>272.10000000000002</v>
      </c>
      <c r="E129" s="25">
        <v>211.78</v>
      </c>
      <c r="F129" s="25">
        <v>0</v>
      </c>
      <c r="G129" s="25">
        <f t="shared" si="52"/>
        <v>71.263157894736835</v>
      </c>
      <c r="H129" s="25">
        <v>0</v>
      </c>
      <c r="I129" s="25">
        <f t="shared" si="53"/>
        <v>75.631578947368425</v>
      </c>
      <c r="J129" s="29">
        <f t="shared" si="49"/>
        <v>1</v>
      </c>
      <c r="K129" s="29">
        <f t="shared" si="50"/>
        <v>1</v>
      </c>
      <c r="L129" s="29">
        <f t="shared" si="51"/>
        <v>0</v>
      </c>
      <c r="M129" s="29">
        <f t="shared" ca="1" si="41"/>
        <v>0</v>
      </c>
      <c r="N129" s="9"/>
      <c r="O129" s="9"/>
      <c r="P129" s="7"/>
      <c r="Q129" s="7"/>
      <c r="T129" s="20">
        <v>0</v>
      </c>
      <c r="U129" s="31">
        <f t="shared" si="42"/>
        <v>-630</v>
      </c>
      <c r="V129" s="27">
        <f t="shared" si="43"/>
        <v>-630</v>
      </c>
      <c r="W129" s="27"/>
      <c r="X129" s="27">
        <f t="shared" si="44"/>
        <v>692.52412924884595</v>
      </c>
      <c r="Y129" s="27">
        <f t="shared" si="45"/>
        <v>62.524129248845952</v>
      </c>
      <c r="Z129" s="27">
        <f t="shared" si="46"/>
        <v>63</v>
      </c>
      <c r="AA129" s="17">
        <f t="shared" si="47"/>
        <v>63</v>
      </c>
      <c r="AB129" s="24">
        <f t="shared" si="48"/>
        <v>693</v>
      </c>
    </row>
    <row r="130" spans="1:28" ht="15" customHeight="1" x14ac:dyDescent="0.25">
      <c r="A130" s="28">
        <v>1011</v>
      </c>
      <c r="B130" s="28">
        <v>630</v>
      </c>
      <c r="C130" s="25">
        <v>4.49</v>
      </c>
      <c r="D130" s="25">
        <v>272.14</v>
      </c>
      <c r="E130" s="25">
        <v>211.78</v>
      </c>
      <c r="F130" s="25">
        <v>0</v>
      </c>
      <c r="G130" s="25">
        <f t="shared" si="52"/>
        <v>69.701298701298697</v>
      </c>
      <c r="H130" s="25">
        <v>0</v>
      </c>
      <c r="I130" s="25">
        <f t="shared" si="53"/>
        <v>74.649350649350652</v>
      </c>
      <c r="J130" s="29">
        <f t="shared" si="49"/>
        <v>1</v>
      </c>
      <c r="K130" s="29">
        <f t="shared" si="50"/>
        <v>1</v>
      </c>
      <c r="L130" s="29">
        <f t="shared" si="51"/>
        <v>0</v>
      </c>
      <c r="M130" s="29">
        <f t="shared" ref="M130:M155" ca="1" si="54">IF(RAND()&lt;0.5,0,1)</f>
        <v>0</v>
      </c>
      <c r="N130" s="9"/>
      <c r="O130" s="9"/>
      <c r="P130" s="7"/>
      <c r="Q130" s="7"/>
      <c r="T130" s="20">
        <v>0</v>
      </c>
      <c r="U130" s="31">
        <f t="shared" ref="U130:U161" si="55">T130-B130</f>
        <v>-630</v>
      </c>
      <c r="V130" s="27">
        <f t="shared" ref="V130:V161" si="56">ROUND(U130,0)</f>
        <v>-630</v>
      </c>
      <c r="W130" s="27"/>
      <c r="X130" s="27">
        <f t="shared" ref="X130:X155" si="57">B130/$W$2*$W$3</f>
        <v>692.52412924884595</v>
      </c>
      <c r="Y130" s="27">
        <f t="shared" ref="Y130:Y161" si="58">X130-B130</f>
        <v>62.524129248845952</v>
      </c>
      <c r="Z130" s="27">
        <f t="shared" ref="Z130:Z161" si="59">ROUND(Y130,0)</f>
        <v>63</v>
      </c>
      <c r="AA130" s="17">
        <f t="shared" ref="AA130:AA161" si="60">IF(V130&gt;=0,V130,Z130)</f>
        <v>63</v>
      </c>
      <c r="AB130" s="24">
        <f t="shared" ref="AB130:AB161" si="61">B130+AA130</f>
        <v>693</v>
      </c>
    </row>
    <row r="131" spans="1:28" ht="15" customHeight="1" x14ac:dyDescent="0.25">
      <c r="A131" s="28">
        <v>1059</v>
      </c>
      <c r="B131" s="28">
        <v>630</v>
      </c>
      <c r="C131" s="25">
        <v>4.71</v>
      </c>
      <c r="D131" s="25">
        <v>272.18</v>
      </c>
      <c r="E131" s="25">
        <v>211.78</v>
      </c>
      <c r="F131" s="25">
        <v>0</v>
      </c>
      <c r="G131" s="25">
        <f t="shared" si="52"/>
        <v>68.192307692307693</v>
      </c>
      <c r="H131" s="25">
        <v>0</v>
      </c>
      <c r="I131" s="25">
        <f t="shared" si="53"/>
        <v>73.692307692307693</v>
      </c>
      <c r="J131" s="29">
        <f t="shared" ref="J131:J155" si="62">IF(ABS(B131-B130)&lt;=50,1,0)</f>
        <v>1</v>
      </c>
      <c r="K131" s="29">
        <f t="shared" ref="K131:K155" si="63">IF(ABS((B131-B130))&lt;=50,1,IF((B131-B130)*(1)&gt;=0,1,-1))</f>
        <v>1</v>
      </c>
      <c r="L131" s="29">
        <f t="shared" si="51"/>
        <v>0</v>
      </c>
      <c r="M131" s="29">
        <f t="shared" ca="1" si="54"/>
        <v>1</v>
      </c>
      <c r="N131" s="9"/>
      <c r="O131" s="9"/>
      <c r="P131" s="7"/>
      <c r="Q131" s="7"/>
      <c r="T131" s="20">
        <v>0</v>
      </c>
      <c r="U131" s="31">
        <f t="shared" si="55"/>
        <v>-630</v>
      </c>
      <c r="V131" s="27">
        <f t="shared" si="56"/>
        <v>-630</v>
      </c>
      <c r="W131" s="27"/>
      <c r="X131" s="27">
        <f t="shared" si="57"/>
        <v>692.52412924884595</v>
      </c>
      <c r="Y131" s="27">
        <f t="shared" si="58"/>
        <v>62.524129248845952</v>
      </c>
      <c r="Z131" s="27">
        <f t="shared" si="59"/>
        <v>63</v>
      </c>
      <c r="AA131" s="17">
        <f t="shared" si="60"/>
        <v>63</v>
      </c>
      <c r="AB131" s="24">
        <f t="shared" si="61"/>
        <v>693</v>
      </c>
    </row>
    <row r="132" spans="1:28" ht="15" customHeight="1" x14ac:dyDescent="0.25">
      <c r="A132" s="28">
        <v>994</v>
      </c>
      <c r="B132" s="28">
        <v>470</v>
      </c>
      <c r="C132" s="25">
        <v>4.42</v>
      </c>
      <c r="D132" s="25">
        <v>272.23</v>
      </c>
      <c r="E132" s="25">
        <v>211.57</v>
      </c>
      <c r="F132" s="25">
        <v>0</v>
      </c>
      <c r="G132" s="25">
        <f t="shared" si="52"/>
        <v>68.151898734177209</v>
      </c>
      <c r="H132" s="25">
        <v>0</v>
      </c>
      <c r="I132" s="25">
        <f t="shared" si="53"/>
        <v>74.784810126582272</v>
      </c>
      <c r="J132" s="29">
        <f t="shared" si="62"/>
        <v>0</v>
      </c>
      <c r="K132" s="29">
        <f t="shared" si="63"/>
        <v>-1</v>
      </c>
      <c r="L132" s="29">
        <f t="shared" si="51"/>
        <v>0</v>
      </c>
      <c r="M132" s="29">
        <f t="shared" ca="1" si="54"/>
        <v>0</v>
      </c>
      <c r="N132" s="9"/>
      <c r="O132" s="9"/>
      <c r="P132" s="7"/>
      <c r="Q132" s="7"/>
      <c r="T132" s="20">
        <v>0</v>
      </c>
      <c r="U132" s="31">
        <f t="shared" si="55"/>
        <v>-470</v>
      </c>
      <c r="V132" s="27">
        <f t="shared" si="56"/>
        <v>-470</v>
      </c>
      <c r="W132" s="27"/>
      <c r="X132" s="27">
        <f t="shared" si="57"/>
        <v>516.64498531263109</v>
      </c>
      <c r="Y132" s="27">
        <f t="shared" si="58"/>
        <v>46.644985312631093</v>
      </c>
      <c r="Z132" s="27">
        <f t="shared" si="59"/>
        <v>47</v>
      </c>
      <c r="AA132" s="17">
        <f t="shared" si="60"/>
        <v>47</v>
      </c>
      <c r="AB132" s="24">
        <f t="shared" si="61"/>
        <v>517</v>
      </c>
    </row>
    <row r="133" spans="1:28" ht="15" customHeight="1" x14ac:dyDescent="0.25">
      <c r="A133" s="28">
        <v>930</v>
      </c>
      <c r="B133" s="28">
        <v>470</v>
      </c>
      <c r="C133" s="25">
        <v>4.13</v>
      </c>
      <c r="D133" s="25">
        <v>272.27999999999997</v>
      </c>
      <c r="E133" s="25">
        <v>211.57</v>
      </c>
      <c r="F133" s="25">
        <v>0</v>
      </c>
      <c r="G133" s="25">
        <f t="shared" si="52"/>
        <v>68.099999999999994</v>
      </c>
      <c r="H133" s="25">
        <v>0</v>
      </c>
      <c r="I133" s="25">
        <f t="shared" si="53"/>
        <v>73.849999999999994</v>
      </c>
      <c r="J133" s="29">
        <f t="shared" si="62"/>
        <v>1</v>
      </c>
      <c r="K133" s="29">
        <f t="shared" si="63"/>
        <v>1</v>
      </c>
      <c r="L133" s="29">
        <f t="shared" si="51"/>
        <v>0</v>
      </c>
      <c r="M133" s="29">
        <f t="shared" ca="1" si="54"/>
        <v>0</v>
      </c>
      <c r="N133" s="9"/>
      <c r="O133" s="9"/>
      <c r="P133" s="7"/>
      <c r="Q133" s="7"/>
      <c r="T133" s="20">
        <v>0</v>
      </c>
      <c r="U133" s="31">
        <f t="shared" si="55"/>
        <v>-470</v>
      </c>
      <c r="V133" s="27">
        <f t="shared" si="56"/>
        <v>-470</v>
      </c>
      <c r="W133" s="27"/>
      <c r="X133" s="27">
        <f t="shared" si="57"/>
        <v>516.64498531263109</v>
      </c>
      <c r="Y133" s="27">
        <f t="shared" si="58"/>
        <v>46.644985312631093</v>
      </c>
      <c r="Z133" s="27">
        <f t="shared" si="59"/>
        <v>47</v>
      </c>
      <c r="AA133" s="17">
        <f t="shared" si="60"/>
        <v>47</v>
      </c>
      <c r="AB133" s="24">
        <f t="shared" si="61"/>
        <v>517</v>
      </c>
    </row>
    <row r="134" spans="1:28" ht="15" customHeight="1" x14ac:dyDescent="0.25">
      <c r="A134" s="28">
        <v>864</v>
      </c>
      <c r="B134" s="28">
        <v>470</v>
      </c>
      <c r="C134" s="25">
        <v>3.84</v>
      </c>
      <c r="D134" s="25">
        <v>272.32</v>
      </c>
      <c r="E134" s="25">
        <v>211.57</v>
      </c>
      <c r="F134" s="25">
        <v>0</v>
      </c>
      <c r="G134" s="25">
        <f t="shared" si="52"/>
        <v>68.074074074074076</v>
      </c>
      <c r="H134" s="25">
        <v>0</v>
      </c>
      <c r="I134" s="25">
        <f t="shared" si="53"/>
        <v>72.938271604938265</v>
      </c>
      <c r="J134" s="29">
        <f t="shared" si="62"/>
        <v>1</v>
      </c>
      <c r="K134" s="29">
        <f t="shared" si="63"/>
        <v>1</v>
      </c>
      <c r="L134" s="29">
        <f t="shared" si="51"/>
        <v>0</v>
      </c>
      <c r="M134" s="29">
        <f t="shared" ca="1" si="54"/>
        <v>1</v>
      </c>
      <c r="N134" s="9"/>
      <c r="O134" s="9"/>
      <c r="P134" s="7"/>
      <c r="Q134" s="7"/>
      <c r="T134" s="20">
        <v>0</v>
      </c>
      <c r="U134" s="31">
        <f t="shared" si="55"/>
        <v>-470</v>
      </c>
      <c r="V134" s="27">
        <f t="shared" si="56"/>
        <v>-470</v>
      </c>
      <c r="W134" s="27"/>
      <c r="X134" s="27">
        <f t="shared" si="57"/>
        <v>516.64498531263109</v>
      </c>
      <c r="Y134" s="27">
        <f t="shared" si="58"/>
        <v>46.644985312631093</v>
      </c>
      <c r="Z134" s="27">
        <f t="shared" si="59"/>
        <v>47</v>
      </c>
      <c r="AA134" s="17">
        <f t="shared" si="60"/>
        <v>47</v>
      </c>
      <c r="AB134" s="24">
        <f t="shared" si="61"/>
        <v>517</v>
      </c>
    </row>
    <row r="135" spans="1:28" ht="15" customHeight="1" x14ac:dyDescent="0.25">
      <c r="A135" s="28">
        <v>850</v>
      </c>
      <c r="B135" s="28">
        <v>470</v>
      </c>
      <c r="C135" s="25">
        <v>3.78</v>
      </c>
      <c r="D135" s="25">
        <v>272.35000000000002</v>
      </c>
      <c r="E135" s="25">
        <v>211.57</v>
      </c>
      <c r="F135" s="25">
        <v>0</v>
      </c>
      <c r="G135" s="25">
        <f t="shared" si="52"/>
        <v>67.41463414634147</v>
      </c>
      <c r="H135" s="25">
        <v>0</v>
      </c>
      <c r="I135" s="25">
        <f t="shared" si="53"/>
        <v>72.048780487804876</v>
      </c>
      <c r="J135" s="29">
        <f t="shared" si="62"/>
        <v>1</v>
      </c>
      <c r="K135" s="29">
        <f t="shared" si="63"/>
        <v>1</v>
      </c>
      <c r="L135" s="29">
        <f t="shared" ref="L135:L166" si="64">IF(OR(COUNTIF(K131:K135,1)=5,COUNTIF(K131:K135,-1)=5),1,0)</f>
        <v>0</v>
      </c>
      <c r="M135" s="29">
        <f t="shared" ca="1" si="54"/>
        <v>1</v>
      </c>
      <c r="N135" s="9"/>
      <c r="O135" s="9"/>
      <c r="P135" s="7"/>
      <c r="Q135" s="7"/>
      <c r="T135" s="20">
        <v>0</v>
      </c>
      <c r="U135" s="31">
        <f t="shared" si="55"/>
        <v>-470</v>
      </c>
      <c r="V135" s="27">
        <f t="shared" si="56"/>
        <v>-470</v>
      </c>
      <c r="W135" s="27"/>
      <c r="X135" s="27">
        <f t="shared" si="57"/>
        <v>516.64498531263109</v>
      </c>
      <c r="Y135" s="27">
        <f t="shared" si="58"/>
        <v>46.644985312631093</v>
      </c>
      <c r="Z135" s="27">
        <f t="shared" si="59"/>
        <v>47</v>
      </c>
      <c r="AA135" s="17">
        <f t="shared" si="60"/>
        <v>47</v>
      </c>
      <c r="AB135" s="24">
        <f t="shared" si="61"/>
        <v>517</v>
      </c>
    </row>
    <row r="136" spans="1:28" ht="15" customHeight="1" x14ac:dyDescent="0.25">
      <c r="A136" s="28">
        <v>837</v>
      </c>
      <c r="B136" s="28">
        <v>310</v>
      </c>
      <c r="C136" s="25">
        <v>3.72</v>
      </c>
      <c r="D136" s="25">
        <v>272.41000000000003</v>
      </c>
      <c r="E136" s="25">
        <v>211.25</v>
      </c>
      <c r="F136" s="25">
        <v>0</v>
      </c>
      <c r="G136" s="25">
        <f t="shared" si="52"/>
        <v>66.759036144578317</v>
      </c>
      <c r="H136" s="25">
        <v>0</v>
      </c>
      <c r="I136" s="25">
        <f t="shared" si="53"/>
        <v>73.108433734939766</v>
      </c>
      <c r="J136" s="29">
        <f t="shared" si="62"/>
        <v>0</v>
      </c>
      <c r="K136" s="29">
        <f t="shared" si="63"/>
        <v>-1</v>
      </c>
      <c r="L136" s="29">
        <f t="shared" si="64"/>
        <v>0</v>
      </c>
      <c r="M136" s="29">
        <f t="shared" ca="1" si="54"/>
        <v>1</v>
      </c>
      <c r="N136" s="9"/>
      <c r="O136" s="9"/>
      <c r="P136" s="7"/>
      <c r="Q136" s="7"/>
      <c r="T136" s="20">
        <v>0</v>
      </c>
      <c r="U136" s="31">
        <f t="shared" si="55"/>
        <v>-310</v>
      </c>
      <c r="V136" s="27">
        <f t="shared" si="56"/>
        <v>-310</v>
      </c>
      <c r="W136" s="27"/>
      <c r="X136" s="27">
        <f t="shared" si="57"/>
        <v>340.76584137641629</v>
      </c>
      <c r="Y136" s="27">
        <f t="shared" si="58"/>
        <v>30.76584137641629</v>
      </c>
      <c r="Z136" s="27">
        <f t="shared" si="59"/>
        <v>31</v>
      </c>
      <c r="AA136" s="17">
        <f t="shared" si="60"/>
        <v>31</v>
      </c>
      <c r="AB136" s="24">
        <f t="shared" si="61"/>
        <v>341</v>
      </c>
    </row>
    <row r="137" spans="1:28" ht="15" customHeight="1" x14ac:dyDescent="0.25">
      <c r="A137" s="28">
        <v>824</v>
      </c>
      <c r="B137" s="28">
        <v>310</v>
      </c>
      <c r="C137" s="25">
        <v>3.66</v>
      </c>
      <c r="D137" s="25">
        <v>272.45999999999998</v>
      </c>
      <c r="E137" s="25">
        <v>211.25</v>
      </c>
      <c r="F137" s="25">
        <v>0</v>
      </c>
      <c r="G137" s="25">
        <f t="shared" si="52"/>
        <v>66.11904761904762</v>
      </c>
      <c r="H137" s="25">
        <v>0</v>
      </c>
      <c r="I137" s="25">
        <f t="shared" si="53"/>
        <v>72.238095238095241</v>
      </c>
      <c r="J137" s="29">
        <f t="shared" si="62"/>
        <v>1</v>
      </c>
      <c r="K137" s="29">
        <f t="shared" si="63"/>
        <v>1</v>
      </c>
      <c r="L137" s="29">
        <f t="shared" si="64"/>
        <v>0</v>
      </c>
      <c r="M137" s="29">
        <f t="shared" ca="1" si="54"/>
        <v>0</v>
      </c>
      <c r="N137" s="9"/>
      <c r="O137" s="9"/>
      <c r="P137" s="7"/>
      <c r="Q137" s="7"/>
      <c r="T137" s="20">
        <v>0</v>
      </c>
      <c r="U137" s="31">
        <f t="shared" si="55"/>
        <v>-310</v>
      </c>
      <c r="V137" s="27">
        <f t="shared" si="56"/>
        <v>-310</v>
      </c>
      <c r="W137" s="27"/>
      <c r="X137" s="27">
        <f t="shared" si="57"/>
        <v>340.76584137641629</v>
      </c>
      <c r="Y137" s="27">
        <f t="shared" si="58"/>
        <v>30.76584137641629</v>
      </c>
      <c r="Z137" s="27">
        <f t="shared" si="59"/>
        <v>31</v>
      </c>
      <c r="AA137" s="17">
        <f t="shared" si="60"/>
        <v>31</v>
      </c>
      <c r="AB137" s="24">
        <f t="shared" si="61"/>
        <v>341</v>
      </c>
    </row>
    <row r="138" spans="1:28" ht="15" customHeight="1" x14ac:dyDescent="0.25">
      <c r="A138" s="28">
        <v>879</v>
      </c>
      <c r="B138" s="28">
        <v>310</v>
      </c>
      <c r="C138" s="25">
        <v>3.91</v>
      </c>
      <c r="D138" s="25">
        <v>272.52</v>
      </c>
      <c r="E138" s="25">
        <v>211.25</v>
      </c>
      <c r="F138" s="25">
        <v>0</v>
      </c>
      <c r="G138" s="25">
        <f t="shared" si="52"/>
        <v>64.694117647058818</v>
      </c>
      <c r="H138" s="25">
        <v>0</v>
      </c>
      <c r="I138" s="25">
        <f t="shared" si="53"/>
        <v>71.388235294117649</v>
      </c>
      <c r="J138" s="29">
        <f t="shared" si="62"/>
        <v>1</v>
      </c>
      <c r="K138" s="29">
        <f t="shared" si="63"/>
        <v>1</v>
      </c>
      <c r="L138" s="29">
        <f t="shared" si="64"/>
        <v>0</v>
      </c>
      <c r="M138" s="29">
        <f t="shared" ca="1" si="54"/>
        <v>1</v>
      </c>
      <c r="N138" s="9"/>
      <c r="O138" s="9"/>
      <c r="P138" s="7"/>
      <c r="Q138" s="7"/>
      <c r="T138" s="20">
        <v>0</v>
      </c>
      <c r="U138" s="31">
        <f t="shared" si="55"/>
        <v>-310</v>
      </c>
      <c r="V138" s="27">
        <f t="shared" si="56"/>
        <v>-310</v>
      </c>
      <c r="W138" s="27"/>
      <c r="X138" s="27">
        <f t="shared" si="57"/>
        <v>340.76584137641629</v>
      </c>
      <c r="Y138" s="27">
        <f t="shared" si="58"/>
        <v>30.76584137641629</v>
      </c>
      <c r="Z138" s="27">
        <f t="shared" si="59"/>
        <v>31</v>
      </c>
      <c r="AA138" s="17">
        <f t="shared" si="60"/>
        <v>31</v>
      </c>
      <c r="AB138" s="24">
        <f t="shared" si="61"/>
        <v>341</v>
      </c>
    </row>
    <row r="139" spans="1:28" ht="15" customHeight="1" x14ac:dyDescent="0.25">
      <c r="A139" s="28">
        <v>934</v>
      </c>
      <c r="B139" s="28">
        <v>310</v>
      </c>
      <c r="C139" s="25">
        <v>4.1500000000000004</v>
      </c>
      <c r="D139" s="25">
        <v>272.58</v>
      </c>
      <c r="E139" s="25">
        <v>211.25</v>
      </c>
      <c r="F139" s="25">
        <v>0</v>
      </c>
      <c r="G139" s="25">
        <f t="shared" si="52"/>
        <v>63.302325581395351</v>
      </c>
      <c r="H139" s="25">
        <v>0</v>
      </c>
      <c r="I139" s="25">
        <f t="shared" si="53"/>
        <v>70.558139534883722</v>
      </c>
      <c r="J139" s="29">
        <f t="shared" si="62"/>
        <v>1</v>
      </c>
      <c r="K139" s="29">
        <f t="shared" si="63"/>
        <v>1</v>
      </c>
      <c r="L139" s="29">
        <f t="shared" si="64"/>
        <v>0</v>
      </c>
      <c r="M139" s="29">
        <f t="shared" ca="1" si="54"/>
        <v>1</v>
      </c>
      <c r="N139" s="9"/>
      <c r="O139" s="9"/>
      <c r="P139" s="7"/>
      <c r="Q139" s="7"/>
      <c r="T139" s="20">
        <v>0</v>
      </c>
      <c r="U139" s="31">
        <f t="shared" si="55"/>
        <v>-310</v>
      </c>
      <c r="V139" s="27">
        <f t="shared" si="56"/>
        <v>-310</v>
      </c>
      <c r="W139" s="27"/>
      <c r="X139" s="27">
        <f t="shared" si="57"/>
        <v>340.76584137641629</v>
      </c>
      <c r="Y139" s="27">
        <f t="shared" si="58"/>
        <v>30.76584137641629</v>
      </c>
      <c r="Z139" s="27">
        <f t="shared" si="59"/>
        <v>31</v>
      </c>
      <c r="AA139" s="17">
        <f t="shared" si="60"/>
        <v>31</v>
      </c>
      <c r="AB139" s="24">
        <f t="shared" si="61"/>
        <v>341</v>
      </c>
    </row>
    <row r="140" spans="1:28" ht="15" customHeight="1" x14ac:dyDescent="0.25">
      <c r="A140" s="28">
        <v>992</v>
      </c>
      <c r="B140" s="28">
        <v>150</v>
      </c>
      <c r="C140" s="25">
        <v>4.41</v>
      </c>
      <c r="D140" s="25">
        <v>272.66000000000003</v>
      </c>
      <c r="E140" s="25">
        <v>210.57</v>
      </c>
      <c r="F140" s="25">
        <v>0</v>
      </c>
      <c r="G140" s="25">
        <f t="shared" si="52"/>
        <v>61.908045977011497</v>
      </c>
      <c r="H140" s="25">
        <v>0</v>
      </c>
      <c r="I140" s="25">
        <f t="shared" si="53"/>
        <v>71.58620689655173</v>
      </c>
      <c r="J140" s="29">
        <f t="shared" si="62"/>
        <v>0</v>
      </c>
      <c r="K140" s="29">
        <f t="shared" si="63"/>
        <v>-1</v>
      </c>
      <c r="L140" s="29">
        <f t="shared" si="64"/>
        <v>0</v>
      </c>
      <c r="M140" s="29">
        <f t="shared" ca="1" si="54"/>
        <v>0</v>
      </c>
      <c r="N140" s="9"/>
      <c r="O140" s="9"/>
      <c r="P140" s="7"/>
      <c r="Q140" s="7"/>
      <c r="T140" s="20">
        <v>0</v>
      </c>
      <c r="U140" s="31">
        <f t="shared" si="55"/>
        <v>-150</v>
      </c>
      <c r="V140" s="27">
        <f t="shared" si="56"/>
        <v>-150</v>
      </c>
      <c r="W140" s="27"/>
      <c r="X140" s="27">
        <f t="shared" si="57"/>
        <v>164.88669744020143</v>
      </c>
      <c r="Y140" s="27">
        <f t="shared" si="58"/>
        <v>14.886697440201431</v>
      </c>
      <c r="Z140" s="27">
        <f t="shared" si="59"/>
        <v>15</v>
      </c>
      <c r="AA140" s="17">
        <f t="shared" si="60"/>
        <v>15</v>
      </c>
      <c r="AB140" s="24">
        <f t="shared" si="61"/>
        <v>165</v>
      </c>
    </row>
    <row r="141" spans="1:28" ht="15" customHeight="1" x14ac:dyDescent="0.25">
      <c r="A141" s="28">
        <v>840</v>
      </c>
      <c r="B141" s="28">
        <v>150</v>
      </c>
      <c r="C141" s="25">
        <v>3.73</v>
      </c>
      <c r="D141" s="25">
        <v>272.73</v>
      </c>
      <c r="E141" s="25">
        <v>210.57</v>
      </c>
      <c r="F141" s="25">
        <v>0</v>
      </c>
      <c r="G141" s="25">
        <f t="shared" si="52"/>
        <v>62.93181818181818</v>
      </c>
      <c r="H141" s="25">
        <v>0</v>
      </c>
      <c r="I141" s="25">
        <f t="shared" si="53"/>
        <v>70.772727272727266</v>
      </c>
      <c r="J141" s="29">
        <f t="shared" si="62"/>
        <v>1</v>
      </c>
      <c r="K141" s="29">
        <f t="shared" si="63"/>
        <v>1</v>
      </c>
      <c r="L141" s="29">
        <f t="shared" si="64"/>
        <v>0</v>
      </c>
      <c r="M141" s="29">
        <f t="shared" ca="1" si="54"/>
        <v>1</v>
      </c>
      <c r="N141" s="9"/>
      <c r="O141" s="9"/>
      <c r="P141" s="7"/>
      <c r="Q141" s="7"/>
      <c r="T141" s="20">
        <v>0</v>
      </c>
      <c r="U141" s="31">
        <f t="shared" si="55"/>
        <v>-150</v>
      </c>
      <c r="V141" s="27">
        <f t="shared" si="56"/>
        <v>-150</v>
      </c>
      <c r="W141" s="27"/>
      <c r="X141" s="27">
        <f t="shared" si="57"/>
        <v>164.88669744020143</v>
      </c>
      <c r="Y141" s="27">
        <f t="shared" si="58"/>
        <v>14.886697440201431</v>
      </c>
      <c r="Z141" s="27">
        <f t="shared" si="59"/>
        <v>15</v>
      </c>
      <c r="AA141" s="17">
        <f t="shared" si="60"/>
        <v>15</v>
      </c>
      <c r="AB141" s="24">
        <f t="shared" si="61"/>
        <v>165</v>
      </c>
    </row>
    <row r="142" spans="1:28" ht="15" customHeight="1" x14ac:dyDescent="0.25">
      <c r="A142" s="28">
        <v>688</v>
      </c>
      <c r="B142" s="28">
        <v>150</v>
      </c>
      <c r="C142" s="25">
        <v>3.06</v>
      </c>
      <c r="D142" s="25">
        <v>272.77999999999997</v>
      </c>
      <c r="E142" s="25">
        <v>210.57</v>
      </c>
      <c r="F142" s="25">
        <v>0</v>
      </c>
      <c r="G142" s="25">
        <f t="shared" si="52"/>
        <v>63.932584269662918</v>
      </c>
      <c r="H142" s="25">
        <v>0</v>
      </c>
      <c r="I142" s="25">
        <f t="shared" si="53"/>
        <v>69.977528089887642</v>
      </c>
      <c r="J142" s="29">
        <f t="shared" si="62"/>
        <v>1</v>
      </c>
      <c r="K142" s="29">
        <f t="shared" si="63"/>
        <v>1</v>
      </c>
      <c r="L142" s="29">
        <f t="shared" si="64"/>
        <v>0</v>
      </c>
      <c r="M142" s="29">
        <f t="shared" ca="1" si="54"/>
        <v>1</v>
      </c>
      <c r="N142" s="9"/>
      <c r="O142" s="9"/>
      <c r="P142" s="7"/>
      <c r="Q142" s="7"/>
      <c r="T142" s="20">
        <v>0</v>
      </c>
      <c r="U142" s="31">
        <f t="shared" si="55"/>
        <v>-150</v>
      </c>
      <c r="V142" s="27">
        <f t="shared" si="56"/>
        <v>-150</v>
      </c>
      <c r="W142" s="27"/>
      <c r="X142" s="27">
        <f t="shared" si="57"/>
        <v>164.88669744020143</v>
      </c>
      <c r="Y142" s="27">
        <f t="shared" si="58"/>
        <v>14.886697440201431</v>
      </c>
      <c r="Z142" s="27">
        <f t="shared" si="59"/>
        <v>15</v>
      </c>
      <c r="AA142" s="17">
        <f t="shared" si="60"/>
        <v>15</v>
      </c>
      <c r="AB142" s="24">
        <f t="shared" si="61"/>
        <v>165</v>
      </c>
    </row>
    <row r="143" spans="1:28" ht="15" customHeight="1" x14ac:dyDescent="0.25">
      <c r="A143" s="28">
        <v>537</v>
      </c>
      <c r="B143" s="28">
        <v>150</v>
      </c>
      <c r="C143" s="25">
        <v>0</v>
      </c>
      <c r="D143" s="25">
        <v>272.82</v>
      </c>
      <c r="E143" s="25">
        <v>210.57</v>
      </c>
      <c r="F143" s="25">
        <v>0</v>
      </c>
      <c r="G143" s="25">
        <f t="shared" si="52"/>
        <v>64.900000000000006</v>
      </c>
      <c r="H143" s="25">
        <v>0</v>
      </c>
      <c r="I143" s="25">
        <f t="shared" si="53"/>
        <v>69.2</v>
      </c>
      <c r="J143" s="29">
        <f t="shared" si="62"/>
        <v>1</v>
      </c>
      <c r="K143" s="29">
        <f t="shared" si="63"/>
        <v>1</v>
      </c>
      <c r="L143" s="29">
        <f t="shared" si="64"/>
        <v>0</v>
      </c>
      <c r="M143" s="29">
        <f t="shared" ca="1" si="54"/>
        <v>0</v>
      </c>
      <c r="N143" s="9"/>
      <c r="O143" s="9"/>
      <c r="P143" s="7"/>
      <c r="Q143" s="7"/>
      <c r="T143" s="20">
        <v>0</v>
      </c>
      <c r="U143" s="31">
        <f t="shared" si="55"/>
        <v>-150</v>
      </c>
      <c r="V143" s="27">
        <f t="shared" si="56"/>
        <v>-150</v>
      </c>
      <c r="W143" s="27"/>
      <c r="X143" s="27">
        <f t="shared" si="57"/>
        <v>164.88669744020143</v>
      </c>
      <c r="Y143" s="27">
        <f t="shared" si="58"/>
        <v>14.886697440201431</v>
      </c>
      <c r="Z143" s="27">
        <f t="shared" si="59"/>
        <v>15</v>
      </c>
      <c r="AA143" s="17">
        <f t="shared" si="60"/>
        <v>15</v>
      </c>
      <c r="AB143" s="24">
        <f t="shared" si="61"/>
        <v>165</v>
      </c>
    </row>
    <row r="144" spans="1:28" ht="15" customHeight="1" x14ac:dyDescent="0.25">
      <c r="A144" s="28">
        <v>580</v>
      </c>
      <c r="B144" s="28">
        <v>30</v>
      </c>
      <c r="C144" s="25">
        <v>0</v>
      </c>
      <c r="D144" s="25">
        <v>272.88</v>
      </c>
      <c r="E144" s="25">
        <v>209.4</v>
      </c>
      <c r="F144" s="25">
        <v>0</v>
      </c>
      <c r="G144" s="25">
        <f t="shared" si="52"/>
        <v>63.714285714285715</v>
      </c>
      <c r="H144" s="25">
        <v>0</v>
      </c>
      <c r="I144" s="25">
        <f t="shared" si="53"/>
        <v>69.758241758241752</v>
      </c>
      <c r="J144" s="29">
        <f t="shared" si="62"/>
        <v>0</v>
      </c>
      <c r="K144" s="29">
        <f t="shared" si="63"/>
        <v>-1</v>
      </c>
      <c r="L144" s="29">
        <f t="shared" si="64"/>
        <v>0</v>
      </c>
      <c r="M144" s="29">
        <f t="shared" ca="1" si="54"/>
        <v>1</v>
      </c>
      <c r="N144" s="9"/>
      <c r="O144" s="9"/>
      <c r="P144" s="7"/>
      <c r="Q144" s="7"/>
      <c r="T144" s="20">
        <v>0</v>
      </c>
      <c r="U144" s="31">
        <f t="shared" si="55"/>
        <v>-30</v>
      </c>
      <c r="V144" s="27">
        <f t="shared" si="56"/>
        <v>-30</v>
      </c>
      <c r="W144" s="27"/>
      <c r="X144" s="27">
        <f t="shared" si="57"/>
        <v>32.977339488040286</v>
      </c>
      <c r="Y144" s="27">
        <f t="shared" si="58"/>
        <v>2.9773394880402861</v>
      </c>
      <c r="Z144" s="27">
        <f t="shared" si="59"/>
        <v>3</v>
      </c>
      <c r="AA144" s="17">
        <f t="shared" si="60"/>
        <v>3</v>
      </c>
      <c r="AB144" s="24">
        <f t="shared" si="61"/>
        <v>33</v>
      </c>
    </row>
    <row r="145" spans="1:28" ht="15" customHeight="1" x14ac:dyDescent="0.25">
      <c r="A145" s="28">
        <v>624</v>
      </c>
      <c r="B145" s="28">
        <v>30</v>
      </c>
      <c r="C145" s="25">
        <v>0</v>
      </c>
      <c r="D145" s="25">
        <v>272.94</v>
      </c>
      <c r="E145" s="25">
        <v>209.4</v>
      </c>
      <c r="F145" s="25">
        <v>0</v>
      </c>
      <c r="G145" s="25">
        <f t="shared" si="52"/>
        <v>62.543478260869563</v>
      </c>
      <c r="H145" s="25">
        <v>0</v>
      </c>
      <c r="I145" s="25">
        <f t="shared" si="53"/>
        <v>69</v>
      </c>
      <c r="J145" s="29">
        <f t="shared" si="62"/>
        <v>1</v>
      </c>
      <c r="K145" s="29">
        <f t="shared" si="63"/>
        <v>1</v>
      </c>
      <c r="L145" s="29">
        <f t="shared" si="64"/>
        <v>0</v>
      </c>
      <c r="M145" s="29">
        <f t="shared" ca="1" si="54"/>
        <v>0</v>
      </c>
      <c r="N145" s="9"/>
      <c r="O145" s="9"/>
      <c r="P145" s="7"/>
      <c r="Q145" s="7"/>
      <c r="T145" s="20">
        <v>0</v>
      </c>
      <c r="U145" s="31">
        <f t="shared" si="55"/>
        <v>-30</v>
      </c>
      <c r="V145" s="27">
        <f t="shared" si="56"/>
        <v>-30</v>
      </c>
      <c r="W145" s="27"/>
      <c r="X145" s="27">
        <f t="shared" si="57"/>
        <v>32.977339488040286</v>
      </c>
      <c r="Y145" s="27">
        <f t="shared" si="58"/>
        <v>2.9773394880402861</v>
      </c>
      <c r="Z145" s="27">
        <f t="shared" si="59"/>
        <v>3</v>
      </c>
      <c r="AA145" s="17">
        <f t="shared" si="60"/>
        <v>3</v>
      </c>
      <c r="AB145" s="24">
        <f t="shared" si="61"/>
        <v>33</v>
      </c>
    </row>
    <row r="146" spans="1:28" ht="15" customHeight="1" x14ac:dyDescent="0.25">
      <c r="A146" s="28">
        <v>669</v>
      </c>
      <c r="B146" s="28">
        <v>30</v>
      </c>
      <c r="C146" s="25">
        <v>0</v>
      </c>
      <c r="D146" s="25">
        <v>273</v>
      </c>
      <c r="E146" s="25">
        <v>209.4</v>
      </c>
      <c r="F146" s="25">
        <v>0</v>
      </c>
      <c r="G146" s="25">
        <f t="shared" si="52"/>
        <v>61.387096774193552</v>
      </c>
      <c r="H146" s="25">
        <v>0</v>
      </c>
      <c r="I146" s="25">
        <f t="shared" si="53"/>
        <v>68.258064516129039</v>
      </c>
      <c r="J146" s="29">
        <f t="shared" si="62"/>
        <v>1</v>
      </c>
      <c r="K146" s="29">
        <f t="shared" si="63"/>
        <v>1</v>
      </c>
      <c r="L146" s="29">
        <f t="shared" si="64"/>
        <v>0</v>
      </c>
      <c r="M146" s="29">
        <f t="shared" ca="1" si="54"/>
        <v>1</v>
      </c>
      <c r="N146" s="9"/>
      <c r="O146" s="9"/>
      <c r="P146" s="7"/>
      <c r="Q146" s="7"/>
      <c r="T146" s="20">
        <v>0</v>
      </c>
      <c r="U146" s="31">
        <f t="shared" si="55"/>
        <v>-30</v>
      </c>
      <c r="V146" s="27">
        <f t="shared" si="56"/>
        <v>-30</v>
      </c>
      <c r="W146" s="27"/>
      <c r="X146" s="27">
        <f t="shared" si="57"/>
        <v>32.977339488040286</v>
      </c>
      <c r="Y146" s="27">
        <f t="shared" si="58"/>
        <v>2.9773394880402861</v>
      </c>
      <c r="Z146" s="27">
        <f t="shared" si="59"/>
        <v>3</v>
      </c>
      <c r="AA146" s="17">
        <f t="shared" si="60"/>
        <v>3</v>
      </c>
      <c r="AB146" s="24">
        <f t="shared" si="61"/>
        <v>33</v>
      </c>
    </row>
    <row r="147" spans="1:28" ht="15" customHeight="1" x14ac:dyDescent="0.25">
      <c r="A147" s="28">
        <v>765</v>
      </c>
      <c r="B147" s="28">
        <v>30</v>
      </c>
      <c r="C147" s="25">
        <v>0</v>
      </c>
      <c r="D147" s="25">
        <v>273.08</v>
      </c>
      <c r="E147" s="25">
        <v>209.4</v>
      </c>
      <c r="F147" s="25">
        <v>0</v>
      </c>
      <c r="G147" s="25">
        <f t="shared" si="52"/>
        <v>59.712765957446805</v>
      </c>
      <c r="H147" s="25">
        <v>0</v>
      </c>
      <c r="I147" s="25">
        <f t="shared" si="53"/>
        <v>67.531914893617028</v>
      </c>
      <c r="J147" s="29">
        <f t="shared" si="62"/>
        <v>1</v>
      </c>
      <c r="K147" s="29">
        <f t="shared" si="63"/>
        <v>1</v>
      </c>
      <c r="L147" s="29">
        <f t="shared" si="64"/>
        <v>0</v>
      </c>
      <c r="M147" s="29">
        <f t="shared" ca="1" si="54"/>
        <v>1</v>
      </c>
      <c r="N147" s="9"/>
      <c r="O147" s="9"/>
      <c r="P147" s="7"/>
      <c r="Q147" s="7"/>
      <c r="T147" s="20">
        <v>0</v>
      </c>
      <c r="U147" s="31">
        <f t="shared" si="55"/>
        <v>-30</v>
      </c>
      <c r="V147" s="27">
        <f t="shared" si="56"/>
        <v>-30</v>
      </c>
      <c r="W147" s="27"/>
      <c r="X147" s="27">
        <f t="shared" si="57"/>
        <v>32.977339488040286</v>
      </c>
      <c r="Y147" s="27">
        <f t="shared" si="58"/>
        <v>2.9773394880402861</v>
      </c>
      <c r="Z147" s="27">
        <f t="shared" si="59"/>
        <v>3</v>
      </c>
      <c r="AA147" s="17">
        <f t="shared" si="60"/>
        <v>3</v>
      </c>
      <c r="AB147" s="24">
        <f t="shared" si="61"/>
        <v>33</v>
      </c>
    </row>
    <row r="148" spans="1:28" ht="15" customHeight="1" x14ac:dyDescent="0.25">
      <c r="A148" s="28">
        <v>861</v>
      </c>
      <c r="B148" s="28">
        <v>30</v>
      </c>
      <c r="C148" s="25">
        <v>0</v>
      </c>
      <c r="D148" s="25">
        <v>273.16000000000003</v>
      </c>
      <c r="E148" s="25">
        <v>209.4</v>
      </c>
      <c r="F148" s="25">
        <v>0</v>
      </c>
      <c r="G148" s="25">
        <f t="shared" si="52"/>
        <v>58.073684210526316</v>
      </c>
      <c r="H148" s="25">
        <v>0</v>
      </c>
      <c r="I148" s="25">
        <f t="shared" si="53"/>
        <v>66.821052631578951</v>
      </c>
      <c r="J148" s="29">
        <f t="shared" si="62"/>
        <v>1</v>
      </c>
      <c r="K148" s="29">
        <f t="shared" si="63"/>
        <v>1</v>
      </c>
      <c r="L148" s="29">
        <f t="shared" si="64"/>
        <v>0</v>
      </c>
      <c r="M148" s="29">
        <f t="shared" ca="1" si="54"/>
        <v>1</v>
      </c>
      <c r="N148" s="9"/>
      <c r="O148" s="9"/>
      <c r="P148" s="7"/>
      <c r="Q148" s="7"/>
      <c r="T148" s="20">
        <v>0</v>
      </c>
      <c r="U148" s="31">
        <f t="shared" si="55"/>
        <v>-30</v>
      </c>
      <c r="V148" s="27">
        <f t="shared" si="56"/>
        <v>-30</v>
      </c>
      <c r="W148" s="27"/>
      <c r="X148" s="27">
        <f t="shared" si="57"/>
        <v>32.977339488040286</v>
      </c>
      <c r="Y148" s="27">
        <f t="shared" si="58"/>
        <v>2.9773394880402861</v>
      </c>
      <c r="Z148" s="27">
        <f t="shared" si="59"/>
        <v>3</v>
      </c>
      <c r="AA148" s="17">
        <f t="shared" si="60"/>
        <v>3</v>
      </c>
      <c r="AB148" s="24">
        <f t="shared" si="61"/>
        <v>33</v>
      </c>
    </row>
    <row r="149" spans="1:28" ht="15" customHeight="1" x14ac:dyDescent="0.25">
      <c r="A149" s="28">
        <v>957</v>
      </c>
      <c r="B149" s="28">
        <v>30</v>
      </c>
      <c r="C149" s="25">
        <v>0</v>
      </c>
      <c r="D149" s="25">
        <v>273.26</v>
      </c>
      <c r="E149" s="25">
        <v>209.4</v>
      </c>
      <c r="F149" s="25">
        <v>0</v>
      </c>
      <c r="G149" s="25">
        <f t="shared" si="52"/>
        <v>56.46875</v>
      </c>
      <c r="H149" s="25">
        <v>0</v>
      </c>
      <c r="I149" s="25">
        <f t="shared" si="53"/>
        <v>66.125</v>
      </c>
      <c r="J149" s="29">
        <f t="shared" si="62"/>
        <v>1</v>
      </c>
      <c r="K149" s="29">
        <f t="shared" si="63"/>
        <v>1</v>
      </c>
      <c r="L149" s="29">
        <f t="shared" si="64"/>
        <v>1</v>
      </c>
      <c r="M149" s="29">
        <f t="shared" ca="1" si="54"/>
        <v>1</v>
      </c>
      <c r="N149" s="9"/>
      <c r="O149" s="9"/>
      <c r="P149" s="7"/>
      <c r="Q149" s="7"/>
      <c r="T149" s="20">
        <v>0</v>
      </c>
      <c r="U149" s="31">
        <f t="shared" si="55"/>
        <v>-30</v>
      </c>
      <c r="V149" s="27">
        <f t="shared" si="56"/>
        <v>-30</v>
      </c>
      <c r="W149" s="27"/>
      <c r="X149" s="27">
        <f t="shared" si="57"/>
        <v>32.977339488040286</v>
      </c>
      <c r="Y149" s="27">
        <f t="shared" si="58"/>
        <v>2.9773394880402861</v>
      </c>
      <c r="Z149" s="27">
        <f t="shared" si="59"/>
        <v>3</v>
      </c>
      <c r="AA149" s="17">
        <f t="shared" si="60"/>
        <v>3</v>
      </c>
      <c r="AB149" s="24">
        <f t="shared" si="61"/>
        <v>33</v>
      </c>
    </row>
    <row r="150" spans="1:28" ht="15" customHeight="1" x14ac:dyDescent="0.25">
      <c r="A150" s="28">
        <v>909</v>
      </c>
      <c r="B150" s="28">
        <v>30</v>
      </c>
      <c r="C150" s="25">
        <v>0</v>
      </c>
      <c r="D150" s="25">
        <v>273.35000000000002</v>
      </c>
      <c r="E150" s="25">
        <v>209.4</v>
      </c>
      <c r="F150" s="25">
        <v>0</v>
      </c>
      <c r="G150" s="25">
        <f t="shared" ref="G150:G155" si="65">($A$53-A150)/(ROW(A150)-ROW($A$53))</f>
        <v>56.381443298969074</v>
      </c>
      <c r="H150" s="25">
        <v>0</v>
      </c>
      <c r="I150" s="25">
        <f t="shared" ref="I150:I155" si="66">($A$53-B150)/(ROW(B150)-ROW($A$53))</f>
        <v>65.44329896907216</v>
      </c>
      <c r="J150" s="29">
        <f t="shared" si="62"/>
        <v>1</v>
      </c>
      <c r="K150" s="29">
        <f t="shared" si="63"/>
        <v>1</v>
      </c>
      <c r="L150" s="29">
        <f t="shared" si="64"/>
        <v>1</v>
      </c>
      <c r="M150" s="29">
        <f t="shared" ca="1" si="54"/>
        <v>0</v>
      </c>
      <c r="N150" s="9"/>
      <c r="O150" s="9"/>
      <c r="P150" s="7"/>
      <c r="Q150" s="7"/>
      <c r="T150" s="20">
        <v>0</v>
      </c>
      <c r="U150" s="31">
        <f t="shared" si="55"/>
        <v>-30</v>
      </c>
      <c r="V150" s="27">
        <f t="shared" si="56"/>
        <v>-30</v>
      </c>
      <c r="W150" s="27"/>
      <c r="X150" s="27">
        <f t="shared" si="57"/>
        <v>32.977339488040286</v>
      </c>
      <c r="Y150" s="27">
        <f t="shared" si="58"/>
        <v>2.9773394880402861</v>
      </c>
      <c r="Z150" s="27">
        <f t="shared" si="59"/>
        <v>3</v>
      </c>
      <c r="AA150" s="17">
        <f t="shared" si="60"/>
        <v>3</v>
      </c>
      <c r="AB150" s="24">
        <f t="shared" si="61"/>
        <v>33</v>
      </c>
    </row>
    <row r="151" spans="1:28" ht="15" customHeight="1" x14ac:dyDescent="0.25">
      <c r="A151" s="28">
        <v>861</v>
      </c>
      <c r="B151" s="28">
        <v>30</v>
      </c>
      <c r="C151" s="25">
        <v>0</v>
      </c>
      <c r="D151" s="25">
        <v>273.43</v>
      </c>
      <c r="E151" s="25">
        <v>209.4</v>
      </c>
      <c r="F151" s="25">
        <v>0</v>
      </c>
      <c r="G151" s="25">
        <f t="shared" si="65"/>
        <v>56.295918367346935</v>
      </c>
      <c r="H151" s="25">
        <v>0</v>
      </c>
      <c r="I151" s="25">
        <f t="shared" si="66"/>
        <v>64.775510204081627</v>
      </c>
      <c r="J151" s="29">
        <f t="shared" si="62"/>
        <v>1</v>
      </c>
      <c r="K151" s="29">
        <f t="shared" si="63"/>
        <v>1</v>
      </c>
      <c r="L151" s="29">
        <f t="shared" si="64"/>
        <v>1</v>
      </c>
      <c r="M151" s="29">
        <f t="shared" ca="1" si="54"/>
        <v>0</v>
      </c>
      <c r="N151" s="9"/>
      <c r="O151" s="9"/>
      <c r="P151" s="7"/>
      <c r="Q151" s="7"/>
      <c r="T151" s="20">
        <v>0</v>
      </c>
      <c r="U151" s="31">
        <f t="shared" si="55"/>
        <v>-30</v>
      </c>
      <c r="V151" s="27">
        <f t="shared" si="56"/>
        <v>-30</v>
      </c>
      <c r="W151" s="27"/>
      <c r="X151" s="27">
        <f t="shared" si="57"/>
        <v>32.977339488040286</v>
      </c>
      <c r="Y151" s="27">
        <f t="shared" si="58"/>
        <v>2.9773394880402861</v>
      </c>
      <c r="Z151" s="27">
        <f t="shared" si="59"/>
        <v>3</v>
      </c>
      <c r="AA151" s="17">
        <f t="shared" si="60"/>
        <v>3</v>
      </c>
      <c r="AB151" s="24">
        <f t="shared" si="61"/>
        <v>33</v>
      </c>
    </row>
    <row r="152" spans="1:28" ht="15" customHeight="1" x14ac:dyDescent="0.25">
      <c r="A152" s="28">
        <v>812</v>
      </c>
      <c r="B152" s="28">
        <v>30</v>
      </c>
      <c r="C152" s="25">
        <v>0</v>
      </c>
      <c r="D152" s="25">
        <v>273.51</v>
      </c>
      <c r="E152" s="25">
        <v>209.4</v>
      </c>
      <c r="F152" s="25">
        <v>0</v>
      </c>
      <c r="G152" s="25">
        <f t="shared" si="65"/>
        <v>56.222222222222221</v>
      </c>
      <c r="H152" s="25">
        <v>0</v>
      </c>
      <c r="I152" s="25">
        <f t="shared" si="66"/>
        <v>64.121212121212125</v>
      </c>
      <c r="J152" s="29">
        <f t="shared" si="62"/>
        <v>1</v>
      </c>
      <c r="K152" s="29">
        <f t="shared" si="63"/>
        <v>1</v>
      </c>
      <c r="L152" s="29">
        <f t="shared" si="64"/>
        <v>1</v>
      </c>
      <c r="M152" s="29">
        <f t="shared" ca="1" si="54"/>
        <v>1</v>
      </c>
      <c r="N152" s="9"/>
      <c r="O152" s="9"/>
      <c r="P152" s="7"/>
      <c r="Q152" s="7"/>
      <c r="T152" s="20">
        <v>0</v>
      </c>
      <c r="U152" s="31">
        <f t="shared" si="55"/>
        <v>-30</v>
      </c>
      <c r="V152" s="27">
        <f t="shared" si="56"/>
        <v>-30</v>
      </c>
      <c r="W152" s="27"/>
      <c r="X152" s="27">
        <f t="shared" si="57"/>
        <v>32.977339488040286</v>
      </c>
      <c r="Y152" s="27">
        <f t="shared" si="58"/>
        <v>2.9773394880402861</v>
      </c>
      <c r="Z152" s="27">
        <f t="shared" si="59"/>
        <v>3</v>
      </c>
      <c r="AA152" s="17">
        <f t="shared" si="60"/>
        <v>3</v>
      </c>
      <c r="AB152" s="24">
        <f t="shared" si="61"/>
        <v>33</v>
      </c>
    </row>
    <row r="153" spans="1:28" ht="15" customHeight="1" x14ac:dyDescent="0.25">
      <c r="A153" s="28">
        <v>828</v>
      </c>
      <c r="B153" s="28">
        <v>30</v>
      </c>
      <c r="C153" s="25">
        <v>0</v>
      </c>
      <c r="D153" s="25">
        <v>273.60000000000002</v>
      </c>
      <c r="E153" s="25">
        <v>209.4</v>
      </c>
      <c r="F153" s="25">
        <v>0</v>
      </c>
      <c r="G153" s="25">
        <f t="shared" si="65"/>
        <v>55.5</v>
      </c>
      <c r="H153" s="25">
        <v>0</v>
      </c>
      <c r="I153" s="25">
        <f t="shared" si="66"/>
        <v>63.48</v>
      </c>
      <c r="J153" s="29">
        <f t="shared" si="62"/>
        <v>1</v>
      </c>
      <c r="K153" s="29">
        <f t="shared" si="63"/>
        <v>1</v>
      </c>
      <c r="L153" s="29">
        <f t="shared" si="64"/>
        <v>1</v>
      </c>
      <c r="M153" s="29">
        <f t="shared" ca="1" si="54"/>
        <v>1</v>
      </c>
      <c r="N153" s="9"/>
      <c r="O153" s="9"/>
      <c r="P153" s="7"/>
      <c r="Q153" s="7"/>
      <c r="T153" s="20">
        <v>0</v>
      </c>
      <c r="U153" s="31">
        <f t="shared" si="55"/>
        <v>-30</v>
      </c>
      <c r="V153" s="27">
        <f t="shared" si="56"/>
        <v>-30</v>
      </c>
      <c r="W153" s="27"/>
      <c r="X153" s="27">
        <f t="shared" si="57"/>
        <v>32.977339488040286</v>
      </c>
      <c r="Y153" s="27">
        <f t="shared" si="58"/>
        <v>2.9773394880402861</v>
      </c>
      <c r="Z153" s="27">
        <f t="shared" si="59"/>
        <v>3</v>
      </c>
      <c r="AA153" s="17">
        <f t="shared" si="60"/>
        <v>3</v>
      </c>
      <c r="AB153" s="24">
        <f t="shared" si="61"/>
        <v>33</v>
      </c>
    </row>
    <row r="154" spans="1:28" ht="15" customHeight="1" x14ac:dyDescent="0.25">
      <c r="A154" s="28">
        <v>844</v>
      </c>
      <c r="B154" s="28">
        <v>30</v>
      </c>
      <c r="C154" s="25">
        <v>0</v>
      </c>
      <c r="D154" s="25">
        <v>273.68</v>
      </c>
      <c r="E154" s="25">
        <v>209.4</v>
      </c>
      <c r="F154" s="25">
        <v>0</v>
      </c>
      <c r="G154" s="25">
        <f t="shared" si="65"/>
        <v>54.792079207920793</v>
      </c>
      <c r="H154" s="25">
        <v>0</v>
      </c>
      <c r="I154" s="25">
        <f t="shared" si="66"/>
        <v>62.851485148514854</v>
      </c>
      <c r="J154" s="29">
        <f t="shared" si="62"/>
        <v>1</v>
      </c>
      <c r="K154" s="29">
        <f t="shared" si="63"/>
        <v>1</v>
      </c>
      <c r="L154" s="29">
        <f t="shared" si="64"/>
        <v>1</v>
      </c>
      <c r="M154" s="29">
        <f t="shared" ca="1" si="54"/>
        <v>0</v>
      </c>
      <c r="N154" s="9"/>
      <c r="O154" s="9"/>
      <c r="P154" s="7"/>
      <c r="Q154" s="7"/>
      <c r="T154" s="20">
        <v>0</v>
      </c>
      <c r="U154" s="31">
        <f t="shared" si="55"/>
        <v>-30</v>
      </c>
      <c r="V154" s="27">
        <f t="shared" si="56"/>
        <v>-30</v>
      </c>
      <c r="W154" s="27"/>
      <c r="X154" s="27">
        <f t="shared" si="57"/>
        <v>32.977339488040286</v>
      </c>
      <c r="Y154" s="27">
        <f t="shared" si="58"/>
        <v>2.9773394880402861</v>
      </c>
      <c r="Z154" s="27">
        <f t="shared" si="59"/>
        <v>3</v>
      </c>
      <c r="AA154" s="17">
        <f t="shared" si="60"/>
        <v>3</v>
      </c>
      <c r="AB154" s="24">
        <f t="shared" si="61"/>
        <v>33</v>
      </c>
    </row>
    <row r="155" spans="1:28" ht="15" customHeight="1" x14ac:dyDescent="0.25">
      <c r="A155" s="28">
        <v>861</v>
      </c>
      <c r="B155" s="28">
        <v>30</v>
      </c>
      <c r="C155" s="25">
        <v>0</v>
      </c>
      <c r="D155" s="25">
        <v>273.77</v>
      </c>
      <c r="E155" s="25">
        <v>209.4</v>
      </c>
      <c r="F155" s="25">
        <v>0</v>
      </c>
      <c r="G155" s="25">
        <f t="shared" si="65"/>
        <v>54.088235294117645</v>
      </c>
      <c r="H155" s="25">
        <v>0</v>
      </c>
      <c r="I155" s="25">
        <f t="shared" si="66"/>
        <v>62.235294117647058</v>
      </c>
      <c r="J155" s="29">
        <f t="shared" si="62"/>
        <v>1</v>
      </c>
      <c r="K155" s="29">
        <f t="shared" si="63"/>
        <v>1</v>
      </c>
      <c r="L155" s="29">
        <f t="shared" si="64"/>
        <v>1</v>
      </c>
      <c r="M155" s="29">
        <f t="shared" ca="1" si="54"/>
        <v>0</v>
      </c>
      <c r="N155" s="9"/>
      <c r="O155" s="9"/>
      <c r="P155" s="7"/>
      <c r="Q155" s="7"/>
      <c r="T155" s="20">
        <v>0</v>
      </c>
      <c r="U155" s="31">
        <f t="shared" si="55"/>
        <v>-30</v>
      </c>
      <c r="V155" s="27">
        <f t="shared" si="56"/>
        <v>-30</v>
      </c>
      <c r="W155" s="27"/>
      <c r="X155" s="27">
        <f t="shared" si="57"/>
        <v>32.977339488040286</v>
      </c>
      <c r="Y155" s="27">
        <f t="shared" si="58"/>
        <v>2.9773394880402861</v>
      </c>
      <c r="Z155" s="27">
        <f t="shared" si="59"/>
        <v>3</v>
      </c>
      <c r="AA155" s="17">
        <f t="shared" si="60"/>
        <v>3</v>
      </c>
      <c r="AB155" s="24">
        <f t="shared" si="61"/>
        <v>33</v>
      </c>
    </row>
    <row r="156" spans="1:28" ht="15" customHeight="1" x14ac:dyDescent="0.25">
      <c r="A156" s="28"/>
      <c r="B156" s="28"/>
      <c r="C156" s="25"/>
      <c r="D156" s="25"/>
      <c r="E156" s="25"/>
      <c r="F156" s="25"/>
      <c r="G156" s="25"/>
      <c r="H156" s="25"/>
      <c r="I156" s="25"/>
      <c r="J156" s="29"/>
      <c r="K156" s="29"/>
      <c r="L156" s="29"/>
      <c r="M156" s="29"/>
      <c r="N156" s="9"/>
      <c r="O156" s="9"/>
      <c r="P156" s="7"/>
      <c r="Q156" s="7"/>
      <c r="U156" s="31"/>
      <c r="V156" s="27"/>
      <c r="W156" s="27"/>
      <c r="X156" s="27"/>
      <c r="Y156" s="27"/>
      <c r="Z156" s="27"/>
      <c r="AA156" s="17"/>
    </row>
    <row r="157" spans="1:28" ht="15" customHeight="1" x14ac:dyDescent="0.25">
      <c r="A157" s="28"/>
      <c r="B157" s="28"/>
      <c r="C157" s="25"/>
      <c r="D157" s="25"/>
      <c r="E157" s="25"/>
      <c r="F157" s="25"/>
      <c r="G157" s="25"/>
      <c r="H157" s="25"/>
      <c r="I157" s="25"/>
      <c r="J157" s="29"/>
      <c r="K157" s="29"/>
      <c r="L157" s="29"/>
      <c r="M157" s="29"/>
      <c r="N157" s="9"/>
      <c r="O157" s="9"/>
      <c r="P157" s="7"/>
      <c r="Q157" s="7"/>
      <c r="U157" s="31"/>
      <c r="V157" s="27"/>
      <c r="W157" s="27"/>
      <c r="X157" s="27"/>
      <c r="Y157" s="27"/>
      <c r="Z157" s="27"/>
      <c r="AA157" s="17"/>
    </row>
    <row r="158" spans="1:28" ht="15" customHeight="1" x14ac:dyDescent="0.25">
      <c r="A158" s="28"/>
      <c r="B158" s="28"/>
      <c r="C158" s="25"/>
      <c r="D158" s="25"/>
      <c r="E158" s="25"/>
      <c r="F158" s="25"/>
      <c r="G158" s="25"/>
      <c r="H158" s="25"/>
      <c r="I158" s="25"/>
      <c r="J158" s="29"/>
      <c r="K158" s="29"/>
      <c r="L158" s="29"/>
      <c r="M158" s="29"/>
      <c r="N158" s="9"/>
      <c r="O158" s="9"/>
      <c r="P158" s="7"/>
      <c r="Q158" s="7"/>
      <c r="U158" s="31"/>
      <c r="V158" s="27"/>
      <c r="W158" s="27"/>
      <c r="X158" s="27"/>
      <c r="Y158" s="27"/>
      <c r="Z158" s="27"/>
      <c r="AA158" s="17"/>
    </row>
    <row r="159" spans="1:28" ht="15" customHeight="1" x14ac:dyDescent="0.25">
      <c r="A159" s="28"/>
      <c r="B159" s="28"/>
      <c r="C159" s="25"/>
      <c r="D159" s="25"/>
      <c r="E159" s="25"/>
      <c r="F159" s="25"/>
      <c r="G159" s="25"/>
      <c r="H159" s="25"/>
      <c r="I159" s="25"/>
      <c r="J159" s="29"/>
      <c r="K159" s="29"/>
      <c r="L159" s="29"/>
      <c r="M159" s="29"/>
      <c r="N159" s="9"/>
      <c r="O159" s="9"/>
      <c r="P159" s="7"/>
      <c r="Q159" s="7"/>
      <c r="U159" s="31"/>
      <c r="V159" s="27"/>
      <c r="W159" s="27"/>
      <c r="X159" s="27"/>
      <c r="Y159" s="27"/>
      <c r="Z159" s="27"/>
      <c r="AA159" s="17"/>
    </row>
    <row r="160" spans="1:28" ht="15" customHeight="1" x14ac:dyDescent="0.25">
      <c r="A160" s="28"/>
      <c r="B160" s="28"/>
      <c r="C160" s="25"/>
      <c r="D160" s="25"/>
      <c r="E160" s="25"/>
      <c r="F160" s="25"/>
      <c r="G160" s="25"/>
      <c r="H160" s="25"/>
      <c r="I160" s="25"/>
      <c r="J160" s="29"/>
      <c r="K160" s="29"/>
      <c r="L160" s="29"/>
      <c r="M160" s="29"/>
      <c r="N160" s="9"/>
      <c r="O160" s="9"/>
      <c r="P160" s="7"/>
      <c r="Q160" s="7"/>
      <c r="U160" s="31"/>
      <c r="V160" s="27"/>
      <c r="W160" s="27"/>
      <c r="X160" s="27"/>
      <c r="Y160" s="27"/>
      <c r="Z160" s="27"/>
      <c r="AA160" s="17"/>
    </row>
    <row r="161" spans="1:27" ht="15" customHeight="1" x14ac:dyDescent="0.25">
      <c r="A161" s="28"/>
      <c r="B161" s="28"/>
      <c r="C161" s="25"/>
      <c r="D161" s="25"/>
      <c r="E161" s="25"/>
      <c r="F161" s="25"/>
      <c r="G161" s="25"/>
      <c r="H161" s="25"/>
      <c r="I161" s="25"/>
      <c r="J161" s="29"/>
      <c r="K161" s="29"/>
      <c r="L161" s="29"/>
      <c r="M161" s="29"/>
      <c r="N161" s="9"/>
      <c r="O161" s="9"/>
      <c r="P161" s="7"/>
      <c r="Q161" s="7"/>
      <c r="U161" s="31"/>
      <c r="V161" s="27"/>
      <c r="W161" s="27"/>
      <c r="X161" s="27"/>
      <c r="Y161" s="27"/>
      <c r="Z161" s="27"/>
      <c r="AA161" s="17"/>
    </row>
    <row r="162" spans="1:27" ht="15" customHeight="1" x14ac:dyDescent="0.25">
      <c r="A162" s="28"/>
      <c r="B162" s="28"/>
      <c r="C162" s="25"/>
      <c r="D162" s="25"/>
      <c r="E162" s="25"/>
      <c r="F162" s="25"/>
      <c r="G162" s="25"/>
      <c r="H162" s="25"/>
      <c r="I162" s="25"/>
      <c r="J162" s="29"/>
      <c r="K162" s="29"/>
      <c r="L162" s="29"/>
      <c r="M162" s="29"/>
      <c r="N162" s="7"/>
      <c r="O162" s="7"/>
      <c r="P162" s="7"/>
      <c r="Q162" s="7"/>
      <c r="U162" s="31"/>
      <c r="V162" s="27"/>
      <c r="W162" s="27"/>
      <c r="X162" s="27"/>
      <c r="Y162" s="27"/>
      <c r="Z162" s="27"/>
      <c r="AA162" s="17"/>
    </row>
    <row r="163" spans="1:27" ht="15" customHeight="1" x14ac:dyDescent="0.25">
      <c r="A163" s="28"/>
      <c r="B163" s="28"/>
      <c r="C163" s="25"/>
      <c r="D163" s="25"/>
      <c r="E163" s="25"/>
      <c r="F163" s="25"/>
      <c r="G163" s="25"/>
      <c r="H163" s="25"/>
      <c r="I163" s="25"/>
      <c r="J163" s="29"/>
      <c r="K163" s="29"/>
      <c r="L163" s="29"/>
      <c r="M163" s="29"/>
      <c r="N163" s="7"/>
      <c r="O163" s="7"/>
      <c r="P163" s="7"/>
      <c r="Q163" s="7"/>
      <c r="U163" s="31"/>
      <c r="V163" s="27"/>
      <c r="W163" s="27"/>
      <c r="X163" s="27"/>
      <c r="Y163" s="27"/>
      <c r="Z163" s="27"/>
      <c r="AA163" s="17"/>
    </row>
    <row r="164" spans="1:27" ht="15" customHeight="1" x14ac:dyDescent="0.25">
      <c r="A164" s="28"/>
      <c r="B164" s="28"/>
      <c r="C164" s="25"/>
      <c r="D164" s="25"/>
      <c r="E164" s="25"/>
      <c r="F164" s="25"/>
      <c r="G164" s="25"/>
      <c r="H164" s="25"/>
      <c r="I164" s="25"/>
      <c r="J164" s="29"/>
      <c r="K164" s="29"/>
      <c r="L164" s="29"/>
      <c r="M164" s="29"/>
      <c r="N164" s="7"/>
      <c r="O164" s="7"/>
      <c r="P164" s="7"/>
      <c r="Q164" s="7"/>
      <c r="U164" s="31"/>
      <c r="V164" s="27"/>
      <c r="W164" s="27"/>
      <c r="X164" s="27"/>
      <c r="Y164" s="27"/>
      <c r="Z164" s="27"/>
      <c r="AA164" s="17"/>
    </row>
    <row r="165" spans="1:27" ht="15" customHeight="1" x14ac:dyDescent="0.25">
      <c r="A165" s="28"/>
      <c r="B165" s="28"/>
      <c r="C165" s="25"/>
      <c r="D165" s="25"/>
      <c r="E165" s="25"/>
      <c r="F165" s="25"/>
      <c r="G165" s="25"/>
      <c r="H165" s="25"/>
      <c r="I165" s="25"/>
      <c r="J165" s="29"/>
      <c r="K165" s="29"/>
      <c r="L165" s="29"/>
      <c r="M165" s="29"/>
      <c r="N165" s="7"/>
      <c r="O165" s="7"/>
      <c r="P165" s="7"/>
      <c r="Q165" s="7"/>
      <c r="U165" s="31"/>
      <c r="V165" s="27"/>
      <c r="W165" s="27"/>
      <c r="X165" s="27"/>
      <c r="Y165" s="27"/>
      <c r="Z165" s="27"/>
      <c r="AA165" s="17"/>
    </row>
    <row r="166" spans="1:27" ht="15" customHeight="1" x14ac:dyDescent="0.25">
      <c r="A166" s="28"/>
      <c r="B166" s="28"/>
      <c r="C166" s="25"/>
      <c r="D166" s="25"/>
      <c r="E166" s="25"/>
      <c r="F166" s="25"/>
      <c r="G166" s="25"/>
      <c r="H166" s="25"/>
      <c r="I166" s="25"/>
      <c r="J166" s="29"/>
      <c r="K166" s="29"/>
      <c r="L166" s="29"/>
      <c r="M166" s="29"/>
      <c r="N166" s="7"/>
      <c r="O166" s="7"/>
      <c r="P166" s="7"/>
      <c r="Q166" s="7"/>
      <c r="U166" s="31"/>
      <c r="V166" s="27"/>
      <c r="W166" s="27"/>
      <c r="X166" s="27"/>
      <c r="Y166" s="27"/>
      <c r="Z166" s="27"/>
      <c r="AA166" s="17"/>
    </row>
    <row r="167" spans="1:27" ht="15" customHeight="1" x14ac:dyDescent="0.25">
      <c r="A167" s="28"/>
      <c r="B167" s="28"/>
      <c r="C167" s="25"/>
      <c r="D167" s="25"/>
      <c r="E167" s="25"/>
      <c r="F167" s="25"/>
      <c r="G167" s="25"/>
      <c r="H167" s="25"/>
      <c r="I167" s="25"/>
      <c r="J167" s="29"/>
      <c r="K167" s="29"/>
      <c r="L167" s="29"/>
      <c r="M167" s="29"/>
      <c r="N167" s="7"/>
      <c r="O167" s="7"/>
      <c r="P167" s="7"/>
      <c r="Q167" s="7"/>
      <c r="U167" s="31"/>
      <c r="V167" s="27"/>
      <c r="W167" s="27"/>
      <c r="X167" s="27"/>
      <c r="Y167" s="27"/>
      <c r="Z167" s="27"/>
      <c r="AA167" s="17"/>
    </row>
    <row r="168" spans="1:27" ht="15" customHeight="1" x14ac:dyDescent="0.25">
      <c r="A168" s="28"/>
      <c r="B168" s="28"/>
      <c r="C168" s="25"/>
      <c r="D168" s="25"/>
      <c r="E168" s="25"/>
      <c r="F168" s="25"/>
      <c r="G168" s="25"/>
      <c r="H168" s="25"/>
      <c r="I168" s="25"/>
      <c r="J168" s="29"/>
      <c r="K168" s="29"/>
      <c r="L168" s="29"/>
      <c r="M168" s="29"/>
      <c r="N168" s="7"/>
      <c r="O168" s="7"/>
      <c r="P168" s="7"/>
      <c r="Q168" s="7"/>
      <c r="U168" s="31"/>
      <c r="V168" s="27"/>
      <c r="W168" s="27"/>
      <c r="X168" s="27"/>
      <c r="Y168" s="27"/>
      <c r="Z168" s="27"/>
      <c r="AA168" s="17"/>
    </row>
    <row r="169" spans="1:27" ht="15" customHeight="1" x14ac:dyDescent="0.25">
      <c r="A169" s="28"/>
      <c r="B169" s="28"/>
      <c r="C169" s="25"/>
      <c r="D169" s="25"/>
      <c r="E169" s="25"/>
      <c r="F169" s="25"/>
      <c r="G169" s="25"/>
      <c r="H169" s="25"/>
      <c r="I169" s="25"/>
      <c r="J169" s="29"/>
      <c r="K169" s="29"/>
      <c r="L169" s="29"/>
      <c r="M169" s="29"/>
      <c r="N169" s="7"/>
      <c r="O169" s="7"/>
      <c r="P169" s="7"/>
      <c r="Q169" s="7"/>
      <c r="U169" s="31"/>
      <c r="V169" s="27"/>
      <c r="W169" s="27"/>
      <c r="X169" s="27"/>
      <c r="Y169" s="27"/>
      <c r="Z169" s="27"/>
      <c r="AA169" s="17"/>
    </row>
    <row r="170" spans="1:27" ht="15" customHeight="1" x14ac:dyDescent="0.25">
      <c r="A170" s="28"/>
      <c r="B170" s="28"/>
      <c r="C170" s="25"/>
      <c r="D170" s="25"/>
      <c r="E170" s="25"/>
      <c r="F170" s="25"/>
      <c r="G170" s="25"/>
      <c r="H170" s="25"/>
      <c r="I170" s="25"/>
      <c r="J170" s="29"/>
      <c r="K170" s="29"/>
      <c r="L170" s="29"/>
      <c r="M170" s="29"/>
      <c r="N170" s="7"/>
      <c r="O170" s="7"/>
      <c r="P170" s="7"/>
      <c r="Q170" s="7"/>
      <c r="U170" s="31"/>
      <c r="V170" s="27"/>
      <c r="W170" s="27"/>
      <c r="X170" s="27"/>
      <c r="Y170" s="27"/>
      <c r="Z170" s="27"/>
      <c r="AA170" s="17"/>
    </row>
    <row r="171" spans="1:27" ht="15" customHeight="1" x14ac:dyDescent="0.2">
      <c r="A171" s="28"/>
      <c r="B171" s="28"/>
      <c r="C171" s="25"/>
      <c r="D171" s="25"/>
      <c r="E171" s="25"/>
      <c r="F171" s="25"/>
      <c r="G171" s="25"/>
      <c r="H171" s="25"/>
      <c r="I171" s="25"/>
      <c r="J171" s="29"/>
      <c r="K171" s="29"/>
      <c r="L171" s="29"/>
      <c r="M171" s="29"/>
      <c r="U171" s="31"/>
      <c r="V171" s="27"/>
      <c r="W171" s="27"/>
      <c r="X171" s="27"/>
      <c r="Y171" s="27"/>
      <c r="Z171" s="27"/>
      <c r="AA171" s="17"/>
    </row>
    <row r="172" spans="1:27" ht="15" customHeight="1" x14ac:dyDescent="0.2">
      <c r="A172" s="28"/>
      <c r="B172" s="28"/>
      <c r="C172" s="25"/>
      <c r="D172" s="25"/>
      <c r="E172" s="25"/>
      <c r="F172" s="25"/>
      <c r="G172" s="25"/>
      <c r="H172" s="25"/>
      <c r="I172" s="25"/>
      <c r="J172" s="29"/>
      <c r="K172" s="29"/>
      <c r="L172" s="29"/>
      <c r="M172" s="29"/>
      <c r="U172" s="31"/>
      <c r="V172" s="27"/>
      <c r="W172" s="27"/>
      <c r="X172" s="27"/>
      <c r="Y172" s="27"/>
      <c r="Z172" s="27"/>
      <c r="AA172" s="17"/>
    </row>
    <row r="173" spans="1:27" ht="15" customHeight="1" x14ac:dyDescent="0.2">
      <c r="A173" s="28"/>
      <c r="B173" s="28"/>
      <c r="C173" s="25"/>
      <c r="D173" s="25"/>
      <c r="E173" s="25"/>
      <c r="F173" s="25"/>
      <c r="G173" s="25"/>
      <c r="H173" s="25"/>
      <c r="I173" s="25"/>
      <c r="J173" s="29"/>
      <c r="K173" s="29"/>
      <c r="L173" s="29"/>
      <c r="M173" s="29"/>
      <c r="U173" s="31"/>
      <c r="V173" s="27"/>
      <c r="W173" s="27"/>
      <c r="X173" s="27"/>
      <c r="Y173" s="27"/>
      <c r="Z173" s="27"/>
      <c r="AA173" s="17"/>
    </row>
    <row r="174" spans="1:27" ht="15" customHeight="1" x14ac:dyDescent="0.2">
      <c r="A174" s="28"/>
      <c r="B174" s="28"/>
      <c r="C174" s="25"/>
      <c r="D174" s="25"/>
      <c r="E174" s="25"/>
      <c r="F174" s="25"/>
      <c r="G174" s="25"/>
      <c r="H174" s="25"/>
      <c r="I174" s="25"/>
      <c r="J174" s="29"/>
      <c r="K174" s="29"/>
      <c r="L174" s="29"/>
      <c r="M174" s="29"/>
      <c r="U174" s="31"/>
      <c r="V174" s="27"/>
      <c r="W174" s="27"/>
      <c r="X174" s="27"/>
      <c r="Y174" s="27"/>
      <c r="Z174" s="27"/>
      <c r="AA174" s="17"/>
    </row>
    <row r="175" spans="1:27" ht="15" customHeight="1" x14ac:dyDescent="0.2">
      <c r="A175" s="28"/>
      <c r="B175" s="28"/>
      <c r="C175" s="25"/>
      <c r="D175" s="25"/>
      <c r="E175" s="25"/>
      <c r="F175" s="25"/>
      <c r="G175" s="25"/>
      <c r="H175" s="25"/>
      <c r="I175" s="25"/>
      <c r="J175" s="29"/>
      <c r="K175" s="29"/>
      <c r="L175" s="29"/>
      <c r="M175" s="29"/>
      <c r="U175" s="31"/>
      <c r="V175" s="27"/>
      <c r="W175" s="27"/>
      <c r="X175" s="27"/>
      <c r="Y175" s="27"/>
      <c r="Z175" s="27"/>
      <c r="AA175" s="17"/>
    </row>
    <row r="176" spans="1:27" ht="15" customHeight="1" x14ac:dyDescent="0.2">
      <c r="A176" s="28"/>
      <c r="B176" s="28"/>
      <c r="C176" s="25"/>
      <c r="D176" s="25"/>
      <c r="E176" s="25"/>
      <c r="F176" s="25"/>
      <c r="G176" s="25"/>
      <c r="H176" s="25"/>
      <c r="I176" s="25"/>
      <c r="J176" s="29"/>
      <c r="K176" s="29"/>
      <c r="L176" s="29"/>
      <c r="M176" s="29"/>
      <c r="U176" s="31"/>
      <c r="V176" s="27"/>
      <c r="W176" s="27"/>
      <c r="X176" s="27"/>
      <c r="Y176" s="27"/>
      <c r="Z176" s="27"/>
      <c r="AA176" s="17"/>
    </row>
    <row r="177" spans="1:27" ht="15" customHeight="1" x14ac:dyDescent="0.2">
      <c r="A177" s="28"/>
      <c r="B177" s="28"/>
      <c r="C177" s="25"/>
      <c r="D177" s="25"/>
      <c r="E177" s="25"/>
      <c r="F177" s="25"/>
      <c r="G177" s="25"/>
      <c r="H177" s="25"/>
      <c r="I177" s="25"/>
      <c r="J177" s="29"/>
      <c r="K177" s="29"/>
      <c r="L177" s="29"/>
      <c r="M177" s="29"/>
      <c r="U177" s="31"/>
      <c r="V177" s="27"/>
      <c r="W177" s="27"/>
      <c r="X177" s="27"/>
      <c r="Y177" s="27"/>
      <c r="Z177" s="27"/>
      <c r="AA177" s="17"/>
    </row>
    <row r="178" spans="1:27" ht="15" customHeight="1" x14ac:dyDescent="0.25">
      <c r="A178" s="7"/>
      <c r="B178" s="7"/>
      <c r="C178" s="7"/>
      <c r="D178" s="7"/>
      <c r="E178" s="7"/>
      <c r="F178" s="7"/>
      <c r="G178" s="25"/>
      <c r="H178" s="7"/>
      <c r="I178" s="25"/>
      <c r="J178" s="29"/>
      <c r="K178" s="29"/>
      <c r="L178" s="29"/>
      <c r="M178" s="29"/>
      <c r="U178" s="31"/>
      <c r="V178" s="27"/>
      <c r="W178" s="27"/>
      <c r="X178" s="27"/>
      <c r="Y178" s="27"/>
      <c r="Z178" s="27"/>
      <c r="AA178" s="17"/>
    </row>
    <row r="179" spans="1:27" ht="15" customHeight="1" x14ac:dyDescent="0.25">
      <c r="A179" s="7"/>
      <c r="B179" s="7"/>
      <c r="C179" s="7"/>
      <c r="D179" s="7"/>
      <c r="E179" s="7"/>
      <c r="F179" s="7"/>
      <c r="G179" s="25"/>
      <c r="H179" s="7"/>
      <c r="I179" s="25"/>
      <c r="J179" s="29"/>
      <c r="K179" s="29"/>
      <c r="L179" s="29"/>
      <c r="M179" s="29"/>
      <c r="U179" s="31"/>
      <c r="V179" s="27"/>
      <c r="W179" s="27"/>
      <c r="X179" s="27"/>
      <c r="Y179" s="27"/>
      <c r="Z179" s="27"/>
      <c r="AA179" s="17"/>
    </row>
    <row r="180" spans="1:27" ht="15" customHeight="1" x14ac:dyDescent="0.25">
      <c r="A180" s="7"/>
      <c r="B180" s="7"/>
      <c r="C180" s="7"/>
      <c r="D180" s="7"/>
      <c r="E180" s="7"/>
      <c r="F180" s="7"/>
      <c r="G180" s="25"/>
      <c r="H180" s="7"/>
      <c r="I180" s="25"/>
      <c r="J180" s="29"/>
      <c r="K180" s="29"/>
      <c r="L180" s="29"/>
      <c r="M180" s="29"/>
      <c r="U180" s="31"/>
      <c r="V180" s="27"/>
      <c r="W180" s="27"/>
      <c r="X180" s="27"/>
      <c r="Y180" s="27"/>
      <c r="Z180" s="27"/>
      <c r="AA180" s="17"/>
    </row>
    <row r="181" spans="1:27" ht="15" customHeight="1" x14ac:dyDescent="0.25">
      <c r="A181" s="7"/>
      <c r="B181" s="7"/>
      <c r="C181" s="7"/>
      <c r="D181" s="7"/>
      <c r="E181" s="7"/>
      <c r="F181" s="7"/>
      <c r="G181" s="25"/>
      <c r="H181" s="7"/>
      <c r="I181" s="25"/>
      <c r="J181" s="29"/>
      <c r="K181" s="29"/>
      <c r="L181" s="29"/>
      <c r="M181" s="29"/>
      <c r="U181" s="31"/>
      <c r="V181" s="27"/>
      <c r="W181" s="27"/>
      <c r="X181" s="27"/>
      <c r="Y181" s="27"/>
      <c r="Z181" s="27"/>
      <c r="AA181" s="17"/>
    </row>
    <row r="182" spans="1:27" ht="15" customHeight="1" x14ac:dyDescent="0.25">
      <c r="A182" s="7"/>
      <c r="B182" s="7"/>
      <c r="C182" s="7"/>
      <c r="D182" s="7"/>
      <c r="E182" s="7"/>
      <c r="F182" s="7"/>
      <c r="G182" s="25"/>
      <c r="H182" s="7"/>
      <c r="I182" s="25"/>
      <c r="J182" s="29"/>
      <c r="K182" s="29"/>
      <c r="L182" s="29"/>
      <c r="M182" s="29"/>
      <c r="U182" s="31"/>
      <c r="V182" s="27"/>
      <c r="W182" s="27"/>
      <c r="X182" s="27"/>
      <c r="Y182" s="27"/>
      <c r="Z182" s="27"/>
      <c r="AA182" s="17"/>
    </row>
    <row r="183" spans="1:27" ht="15" customHeight="1" x14ac:dyDescent="0.25">
      <c r="A183" s="7"/>
      <c r="B183" s="7"/>
      <c r="C183" s="7"/>
      <c r="D183" s="7"/>
      <c r="E183" s="7"/>
      <c r="F183" s="7"/>
      <c r="G183" s="25"/>
      <c r="H183" s="7"/>
      <c r="I183" s="25"/>
      <c r="J183" s="29"/>
      <c r="K183" s="29"/>
      <c r="L183" s="29"/>
      <c r="M183" s="29"/>
      <c r="U183" s="31"/>
      <c r="V183" s="27"/>
      <c r="W183" s="27"/>
      <c r="X183" s="27"/>
      <c r="Y183" s="27"/>
      <c r="Z183" s="27"/>
      <c r="AA183" s="17"/>
    </row>
    <row r="184" spans="1:27" ht="15" customHeight="1" x14ac:dyDescent="0.25">
      <c r="A184" s="7"/>
      <c r="B184" s="7"/>
      <c r="C184" s="7"/>
      <c r="D184" s="7"/>
      <c r="E184" s="7"/>
      <c r="F184" s="7"/>
      <c r="G184" s="25"/>
      <c r="H184" s="7"/>
      <c r="I184" s="25"/>
      <c r="J184" s="29"/>
      <c r="K184" s="29"/>
      <c r="L184" s="29"/>
      <c r="M184" s="29"/>
      <c r="U184" s="31"/>
      <c r="V184" s="27"/>
      <c r="W184" s="27"/>
      <c r="X184" s="27"/>
      <c r="Y184" s="27"/>
      <c r="Z184" s="27"/>
      <c r="AA184" s="17"/>
    </row>
    <row r="185" spans="1:27" ht="15" customHeight="1" x14ac:dyDescent="0.25">
      <c r="A185" s="7"/>
      <c r="B185" s="7"/>
      <c r="C185" s="7"/>
      <c r="D185" s="7"/>
      <c r="E185" s="7"/>
      <c r="F185" s="7"/>
      <c r="G185" s="25"/>
      <c r="H185" s="7"/>
      <c r="I185" s="25"/>
      <c r="J185" s="29"/>
      <c r="K185" s="29"/>
      <c r="L185" s="29"/>
      <c r="M185" s="29"/>
      <c r="U185" s="31"/>
      <c r="V185" s="27"/>
      <c r="W185" s="27"/>
      <c r="X185" s="27"/>
      <c r="Y185" s="27"/>
      <c r="Z185" s="27"/>
      <c r="AA185" s="17"/>
    </row>
    <row r="186" spans="1:27" ht="15" customHeight="1" x14ac:dyDescent="0.25">
      <c r="A186" s="7"/>
      <c r="B186" s="7"/>
      <c r="C186" s="7"/>
      <c r="D186" s="7"/>
      <c r="E186" s="7"/>
      <c r="F186" s="7"/>
      <c r="G186" s="25"/>
      <c r="H186" s="7"/>
      <c r="I186" s="25"/>
      <c r="J186" s="29"/>
      <c r="K186" s="29"/>
      <c r="L186" s="29"/>
      <c r="M186" s="29"/>
      <c r="U186" s="31"/>
      <c r="V186" s="27"/>
      <c r="W186" s="27"/>
      <c r="X186" s="27"/>
      <c r="Y186" s="27"/>
      <c r="Z186" s="27"/>
      <c r="AA186" s="17"/>
    </row>
    <row r="187" spans="1:27" x14ac:dyDescent="0.2">
      <c r="U187" s="31"/>
      <c r="V187" s="27"/>
      <c r="W187" s="27"/>
      <c r="X187" s="27"/>
      <c r="Y187" s="27"/>
      <c r="Z187" s="27"/>
      <c r="AA187" s="17"/>
    </row>
    <row r="188" spans="1:27" x14ac:dyDescent="0.2">
      <c r="U188" s="31"/>
      <c r="V188" s="27"/>
      <c r="W188" s="27"/>
      <c r="X188" s="27"/>
      <c r="Y188" s="27"/>
      <c r="Z188" s="27"/>
      <c r="AA188" s="17"/>
    </row>
    <row r="189" spans="1:27" x14ac:dyDescent="0.2">
      <c r="U189" s="31"/>
      <c r="V189" s="27"/>
      <c r="W189" s="27"/>
      <c r="X189" s="27"/>
      <c r="Y189" s="27"/>
      <c r="Z189" s="27"/>
      <c r="AA189" s="17"/>
    </row>
    <row r="190" spans="1:27" x14ac:dyDescent="0.2">
      <c r="U190" s="31"/>
      <c r="V190" s="27"/>
      <c r="W190" s="27"/>
      <c r="X190" s="27"/>
      <c r="Y190" s="27"/>
      <c r="Z190" s="27"/>
      <c r="AA190" s="17"/>
    </row>
    <row r="191" spans="1:27" x14ac:dyDescent="0.2">
      <c r="U191" s="31"/>
      <c r="V191" s="27"/>
      <c r="W191" s="27"/>
      <c r="X191" s="27"/>
      <c r="Y191" s="27"/>
      <c r="Z191" s="27"/>
      <c r="AA191" s="17"/>
    </row>
    <row r="192" spans="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B278"/>
  <sheetViews>
    <sheetView topLeftCell="M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21.875" style="21" customWidth="1"/>
    <col min="5" max="5" width="20.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4.375" style="21" customWidth="1"/>
    <col min="16" max="16" width="18.75" style="21" customWidth="1"/>
    <col min="17" max="17" width="9.7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2295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450</v>
      </c>
      <c r="B2" s="28">
        <v>490</v>
      </c>
      <c r="C2" s="25">
        <v>2</v>
      </c>
      <c r="D2" s="25">
        <v>271.54000000000002</v>
      </c>
      <c r="E2" s="25">
        <v>211.59</v>
      </c>
      <c r="F2" s="25">
        <f t="shared" ref="F2:F22" si="0">($A$23-A2)/(ROW($A$23)-ROW(A2))</f>
        <v>87.857142857142861</v>
      </c>
      <c r="G2" s="25">
        <v>0</v>
      </c>
      <c r="H2" s="25">
        <f t="shared" ref="H2:H22" si="1">($A$23-B2)/(ROW($A$23)-ROW(B2))</f>
        <v>85.952380952380949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30">
        <v>0.05</v>
      </c>
      <c r="P2" s="6" t="s">
        <v>39</v>
      </c>
      <c r="Q2" s="7">
        <f>LARGE(A:A,2)</f>
        <v>2260</v>
      </c>
      <c r="T2" s="20">
        <v>0</v>
      </c>
      <c r="U2" s="31">
        <f t="shared" ref="U2:U33" si="3">T2-B2</f>
        <v>-490</v>
      </c>
      <c r="V2" s="27">
        <f t="shared" ref="V2:V33" si="4">ROUND(U2,0)</f>
        <v>-490</v>
      </c>
      <c r="W2" s="27">
        <v>4766</v>
      </c>
      <c r="X2" s="27">
        <f t="shared" ref="X2:X33" si="5">B2/$W$2*$W$3</f>
        <v>538.62987830465795</v>
      </c>
      <c r="Y2" s="27">
        <f t="shared" ref="Y2:Y33" si="6">X2-B2</f>
        <v>48.62987830465795</v>
      </c>
      <c r="Z2" s="27">
        <f t="shared" ref="Z2:Z33" si="7">ROUND(Y2,0)</f>
        <v>49</v>
      </c>
      <c r="AA2" s="17">
        <f t="shared" ref="AA2:AA33" si="8">IF(V2&gt;=0,V2,Z2)</f>
        <v>49</v>
      </c>
      <c r="AB2" s="24">
        <f t="shared" ref="AB2:AB33" si="9">B2+AA2</f>
        <v>539</v>
      </c>
    </row>
    <row r="3" spans="1:28" ht="15" customHeight="1" x14ac:dyDescent="0.25">
      <c r="A3" s="28">
        <v>450</v>
      </c>
      <c r="B3" s="28">
        <v>490</v>
      </c>
      <c r="C3" s="25">
        <v>2</v>
      </c>
      <c r="D3" s="25">
        <v>271.52999999999997</v>
      </c>
      <c r="E3" s="25">
        <v>211.59</v>
      </c>
      <c r="F3" s="25">
        <f t="shared" si="0"/>
        <v>92.25</v>
      </c>
      <c r="G3" s="25">
        <v>0</v>
      </c>
      <c r="H3" s="25">
        <f t="shared" si="1"/>
        <v>90.25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76</v>
      </c>
      <c r="P3" s="6" t="s">
        <v>41</v>
      </c>
      <c r="Q3" s="7">
        <f>LARGE(A:A,3)</f>
        <v>2226</v>
      </c>
      <c r="T3" s="20">
        <v>0</v>
      </c>
      <c r="U3" s="31">
        <f t="shared" si="3"/>
        <v>-490</v>
      </c>
      <c r="V3" s="27">
        <f t="shared" si="4"/>
        <v>-490</v>
      </c>
      <c r="W3" s="27">
        <v>5239</v>
      </c>
      <c r="X3" s="27">
        <f t="shared" si="5"/>
        <v>538.62987830465795</v>
      </c>
      <c r="Y3" s="27">
        <f t="shared" si="6"/>
        <v>48.62987830465795</v>
      </c>
      <c r="Z3" s="27">
        <f t="shared" si="7"/>
        <v>49</v>
      </c>
      <c r="AA3" s="17">
        <f t="shared" si="8"/>
        <v>49</v>
      </c>
      <c r="AB3" s="24">
        <f t="shared" si="9"/>
        <v>539</v>
      </c>
    </row>
    <row r="4" spans="1:28" ht="15" customHeight="1" x14ac:dyDescent="0.25">
      <c r="A4" s="28">
        <v>450</v>
      </c>
      <c r="B4" s="28">
        <v>490</v>
      </c>
      <c r="C4" s="25">
        <v>0</v>
      </c>
      <c r="D4" s="25">
        <v>271.52999999999997</v>
      </c>
      <c r="E4" s="25">
        <v>211.59</v>
      </c>
      <c r="F4" s="25">
        <f t="shared" si="0"/>
        <v>97.10526315789474</v>
      </c>
      <c r="G4" s="25">
        <v>0</v>
      </c>
      <c r="H4" s="25">
        <f t="shared" si="1"/>
        <v>95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0</v>
      </c>
      <c r="N4" s="9" t="s">
        <v>42</v>
      </c>
      <c r="O4" s="32">
        <f>MAX(A:A)</f>
        <v>2295</v>
      </c>
      <c r="P4" s="6" t="s">
        <v>43</v>
      </c>
      <c r="Q4" s="7">
        <f>LARGE(B:B,1)</f>
        <v>2115</v>
      </c>
      <c r="T4" s="20">
        <v>0</v>
      </c>
      <c r="U4" s="31">
        <f t="shared" si="3"/>
        <v>-490</v>
      </c>
      <c r="V4" s="27">
        <f t="shared" si="4"/>
        <v>-490</v>
      </c>
      <c r="W4" s="27"/>
      <c r="X4" s="27">
        <f t="shared" si="5"/>
        <v>538.62987830465795</v>
      </c>
      <c r="Y4" s="27">
        <f t="shared" si="6"/>
        <v>48.62987830465795</v>
      </c>
      <c r="Z4" s="27">
        <f t="shared" si="7"/>
        <v>49</v>
      </c>
      <c r="AA4" s="17">
        <f t="shared" si="8"/>
        <v>49</v>
      </c>
      <c r="AB4" s="24">
        <f t="shared" si="9"/>
        <v>539</v>
      </c>
    </row>
    <row r="5" spans="1:28" ht="15" customHeight="1" x14ac:dyDescent="0.25">
      <c r="A5" s="28">
        <v>450</v>
      </c>
      <c r="B5" s="28">
        <v>490</v>
      </c>
      <c r="C5" s="25">
        <v>0</v>
      </c>
      <c r="D5" s="25">
        <v>271.52</v>
      </c>
      <c r="E5" s="25">
        <v>211.59</v>
      </c>
      <c r="F5" s="25">
        <f t="shared" si="0"/>
        <v>102.5</v>
      </c>
      <c r="G5" s="25">
        <v>0</v>
      </c>
      <c r="H5" s="25">
        <f t="shared" si="1"/>
        <v>100.27777777777777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1.1299999999999999</v>
      </c>
      <c r="P5" s="6" t="s">
        <v>45</v>
      </c>
      <c r="Q5" s="7">
        <f>LARGE(B:B,2)</f>
        <v>2115</v>
      </c>
      <c r="T5" s="20">
        <v>0</v>
      </c>
      <c r="U5" s="31">
        <f t="shared" si="3"/>
        <v>-490</v>
      </c>
      <c r="V5" s="27">
        <f t="shared" si="4"/>
        <v>-490</v>
      </c>
      <c r="W5" s="27"/>
      <c r="X5" s="27">
        <f t="shared" si="5"/>
        <v>538.62987830465795</v>
      </c>
      <c r="Y5" s="27">
        <f t="shared" si="6"/>
        <v>48.62987830465795</v>
      </c>
      <c r="Z5" s="27">
        <f t="shared" si="7"/>
        <v>49</v>
      </c>
      <c r="AA5" s="17">
        <f t="shared" si="8"/>
        <v>49</v>
      </c>
      <c r="AB5" s="24">
        <f t="shared" si="9"/>
        <v>539</v>
      </c>
    </row>
    <row r="6" spans="1:28" ht="15" customHeight="1" x14ac:dyDescent="0.25">
      <c r="A6" s="28">
        <v>498</v>
      </c>
      <c r="B6" s="28">
        <v>790</v>
      </c>
      <c r="C6" s="25">
        <v>0</v>
      </c>
      <c r="D6" s="25">
        <v>271.49</v>
      </c>
      <c r="E6" s="25">
        <v>211.99</v>
      </c>
      <c r="F6" s="25">
        <f t="shared" si="0"/>
        <v>105.70588235294117</v>
      </c>
      <c r="G6" s="25">
        <v>0</v>
      </c>
      <c r="H6" s="25">
        <f t="shared" si="1"/>
        <v>88.529411764705884</v>
      </c>
      <c r="I6" s="25">
        <v>0</v>
      </c>
      <c r="J6" s="29">
        <f t="shared" si="10"/>
        <v>0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2.16</v>
      </c>
      <c r="P6" s="6" t="s">
        <v>47</v>
      </c>
      <c r="Q6" s="7">
        <f>LARGE(B:B,3)</f>
        <v>2080</v>
      </c>
      <c r="T6" s="20">
        <v>0</v>
      </c>
      <c r="U6" s="31">
        <f t="shared" si="3"/>
        <v>-790</v>
      </c>
      <c r="V6" s="27">
        <f t="shared" si="4"/>
        <v>-790</v>
      </c>
      <c r="W6" s="27"/>
      <c r="X6" s="27">
        <f t="shared" si="5"/>
        <v>868.40327318506093</v>
      </c>
      <c r="Y6" s="27">
        <f t="shared" si="6"/>
        <v>78.403273185060925</v>
      </c>
      <c r="Z6" s="27">
        <f t="shared" si="7"/>
        <v>78</v>
      </c>
      <c r="AA6" s="17">
        <f t="shared" si="8"/>
        <v>78</v>
      </c>
      <c r="AB6" s="24">
        <f t="shared" si="9"/>
        <v>868</v>
      </c>
    </row>
    <row r="7" spans="1:28" ht="15" customHeight="1" x14ac:dyDescent="0.25">
      <c r="A7" s="28">
        <v>546</v>
      </c>
      <c r="B7" s="28">
        <v>790</v>
      </c>
      <c r="C7" s="25">
        <v>0</v>
      </c>
      <c r="D7" s="25">
        <v>271.47000000000003</v>
      </c>
      <c r="E7" s="25">
        <v>211.99</v>
      </c>
      <c r="F7" s="25">
        <f t="shared" si="0"/>
        <v>109.3125</v>
      </c>
      <c r="G7" s="25">
        <v>0</v>
      </c>
      <c r="H7" s="25">
        <f t="shared" si="1"/>
        <v>94.0625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0</v>
      </c>
      <c r="N7" s="9" t="s">
        <v>48</v>
      </c>
      <c r="O7" s="33">
        <v>2.48</v>
      </c>
      <c r="P7" s="7"/>
      <c r="Q7" s="7"/>
      <c r="T7" s="20">
        <v>0</v>
      </c>
      <c r="U7" s="31">
        <f t="shared" si="3"/>
        <v>-790</v>
      </c>
      <c r="V7" s="27">
        <f t="shared" si="4"/>
        <v>-790</v>
      </c>
      <c r="W7" s="27"/>
      <c r="X7" s="27">
        <f t="shared" si="5"/>
        <v>868.40327318506093</v>
      </c>
      <c r="Y7" s="27">
        <f t="shared" si="6"/>
        <v>78.403273185060925</v>
      </c>
      <c r="Z7" s="27">
        <f t="shared" si="7"/>
        <v>78</v>
      </c>
      <c r="AA7" s="17">
        <f t="shared" si="8"/>
        <v>78</v>
      </c>
      <c r="AB7" s="24">
        <f t="shared" si="9"/>
        <v>868</v>
      </c>
    </row>
    <row r="8" spans="1:28" ht="15" customHeight="1" x14ac:dyDescent="0.25">
      <c r="A8" s="28">
        <v>592</v>
      </c>
      <c r="B8" s="28">
        <v>790</v>
      </c>
      <c r="C8" s="25">
        <v>0</v>
      </c>
      <c r="D8" s="25">
        <v>271.45</v>
      </c>
      <c r="E8" s="25">
        <v>211.99</v>
      </c>
      <c r="F8" s="25">
        <f t="shared" si="0"/>
        <v>113.53333333333333</v>
      </c>
      <c r="G8" s="25">
        <v>0</v>
      </c>
      <c r="H8" s="25">
        <f t="shared" si="1"/>
        <v>100.33333333333333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-790</v>
      </c>
      <c r="V8" s="27">
        <f t="shared" si="4"/>
        <v>-790</v>
      </c>
      <c r="W8" s="27"/>
      <c r="X8" s="27">
        <f t="shared" si="5"/>
        <v>868.40327318506093</v>
      </c>
      <c r="Y8" s="27">
        <f t="shared" si="6"/>
        <v>78.403273185060925</v>
      </c>
      <c r="Z8" s="27">
        <f t="shared" si="7"/>
        <v>78</v>
      </c>
      <c r="AA8" s="17">
        <f t="shared" si="8"/>
        <v>78</v>
      </c>
      <c r="AB8" s="24">
        <f t="shared" si="9"/>
        <v>868</v>
      </c>
    </row>
    <row r="9" spans="1:28" ht="15" customHeight="1" x14ac:dyDescent="0.25">
      <c r="A9" s="28">
        <v>592</v>
      </c>
      <c r="B9" s="28">
        <v>790</v>
      </c>
      <c r="C9" s="25">
        <v>0</v>
      </c>
      <c r="D9" s="25">
        <v>271.43</v>
      </c>
      <c r="E9" s="25">
        <v>211.99</v>
      </c>
      <c r="F9" s="25">
        <f t="shared" si="0"/>
        <v>121.64285714285714</v>
      </c>
      <c r="G9" s="25">
        <v>0</v>
      </c>
      <c r="H9" s="25">
        <f t="shared" si="1"/>
        <v>107.5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1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-790</v>
      </c>
      <c r="V9" s="27">
        <f t="shared" si="4"/>
        <v>-790</v>
      </c>
      <c r="W9" s="27"/>
      <c r="X9" s="27">
        <f t="shared" si="5"/>
        <v>868.40327318506093</v>
      </c>
      <c r="Y9" s="27">
        <f t="shared" si="6"/>
        <v>78.403273185060925</v>
      </c>
      <c r="Z9" s="27">
        <f t="shared" si="7"/>
        <v>78</v>
      </c>
      <c r="AA9" s="17">
        <f t="shared" si="8"/>
        <v>78</v>
      </c>
      <c r="AB9" s="24">
        <f t="shared" si="9"/>
        <v>868</v>
      </c>
    </row>
    <row r="10" spans="1:28" ht="15" customHeight="1" x14ac:dyDescent="0.25">
      <c r="A10" s="28">
        <v>592</v>
      </c>
      <c r="B10" s="28">
        <v>1080</v>
      </c>
      <c r="C10" s="25">
        <v>0</v>
      </c>
      <c r="D10" s="25">
        <v>271.38</v>
      </c>
      <c r="E10" s="25">
        <v>212.25</v>
      </c>
      <c r="F10" s="25">
        <f t="shared" si="0"/>
        <v>131</v>
      </c>
      <c r="G10" s="25">
        <v>0</v>
      </c>
      <c r="H10" s="25">
        <f t="shared" si="1"/>
        <v>93.461538461538467</v>
      </c>
      <c r="I10" s="25">
        <v>0</v>
      </c>
      <c r="J10" s="29">
        <f t="shared" si="10"/>
        <v>0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-1080</v>
      </c>
      <c r="V10" s="27">
        <f t="shared" si="4"/>
        <v>-1080</v>
      </c>
      <c r="W10" s="27"/>
      <c r="X10" s="27">
        <f t="shared" si="5"/>
        <v>1187.1842215694503</v>
      </c>
      <c r="Y10" s="27">
        <f t="shared" si="6"/>
        <v>107.1842215694503</v>
      </c>
      <c r="Z10" s="27">
        <f t="shared" si="7"/>
        <v>107</v>
      </c>
      <c r="AA10" s="17">
        <f t="shared" si="8"/>
        <v>107</v>
      </c>
      <c r="AB10" s="24">
        <f t="shared" si="9"/>
        <v>1187</v>
      </c>
    </row>
    <row r="11" spans="1:28" ht="15" customHeight="1" x14ac:dyDescent="0.25">
      <c r="A11" s="28">
        <v>592</v>
      </c>
      <c r="B11" s="28">
        <v>1080</v>
      </c>
      <c r="C11" s="25">
        <v>0</v>
      </c>
      <c r="D11" s="25">
        <v>271.33</v>
      </c>
      <c r="E11" s="25">
        <v>212.25</v>
      </c>
      <c r="F11" s="25">
        <f t="shared" si="0"/>
        <v>141.91666666666666</v>
      </c>
      <c r="G11" s="25">
        <v>0</v>
      </c>
      <c r="H11" s="25">
        <f t="shared" si="1"/>
        <v>101.25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280</v>
      </c>
      <c r="P11" s="14" t="s">
        <v>53</v>
      </c>
      <c r="Q11" s="7">
        <f>MIN(D:D)</f>
        <v>271.05</v>
      </c>
      <c r="T11" s="20">
        <v>0</v>
      </c>
      <c r="U11" s="31">
        <f t="shared" si="3"/>
        <v>-1080</v>
      </c>
      <c r="V11" s="27">
        <f t="shared" si="4"/>
        <v>-1080</v>
      </c>
      <c r="W11" s="27"/>
      <c r="X11" s="27">
        <f t="shared" si="5"/>
        <v>1187.1842215694503</v>
      </c>
      <c r="Y11" s="27">
        <f t="shared" si="6"/>
        <v>107.1842215694503</v>
      </c>
      <c r="Z11" s="27">
        <f t="shared" si="7"/>
        <v>107</v>
      </c>
      <c r="AA11" s="17">
        <f t="shared" si="8"/>
        <v>107</v>
      </c>
      <c r="AB11" s="24">
        <f t="shared" si="9"/>
        <v>1187</v>
      </c>
    </row>
    <row r="12" spans="1:28" ht="15" customHeight="1" x14ac:dyDescent="0.25">
      <c r="A12" s="28">
        <v>626</v>
      </c>
      <c r="B12" s="28">
        <v>1080</v>
      </c>
      <c r="C12" s="25">
        <v>2.78</v>
      </c>
      <c r="D12" s="25">
        <v>271.29000000000002</v>
      </c>
      <c r="E12" s="25">
        <v>212.25</v>
      </c>
      <c r="F12" s="25">
        <f t="shared" si="0"/>
        <v>151.72727272727272</v>
      </c>
      <c r="G12" s="25">
        <v>0</v>
      </c>
      <c r="H12" s="25">
        <f t="shared" si="1"/>
        <v>110.45454545454545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271.54000000000002</v>
      </c>
      <c r="T12" s="20">
        <v>0</v>
      </c>
      <c r="U12" s="31">
        <f t="shared" si="3"/>
        <v>-1080</v>
      </c>
      <c r="V12" s="27">
        <f t="shared" si="4"/>
        <v>-1080</v>
      </c>
      <c r="W12" s="27"/>
      <c r="X12" s="27">
        <f t="shared" si="5"/>
        <v>1187.1842215694503</v>
      </c>
      <c r="Y12" s="27">
        <f t="shared" si="6"/>
        <v>107.1842215694503</v>
      </c>
      <c r="Z12" s="27">
        <f t="shared" si="7"/>
        <v>107</v>
      </c>
      <c r="AA12" s="17">
        <f t="shared" si="8"/>
        <v>107</v>
      </c>
      <c r="AB12" s="24">
        <f t="shared" si="9"/>
        <v>1187</v>
      </c>
    </row>
    <row r="13" spans="1:28" ht="15" customHeight="1" x14ac:dyDescent="0.25">
      <c r="A13" s="28">
        <v>658</v>
      </c>
      <c r="B13" s="28">
        <v>1080</v>
      </c>
      <c r="C13" s="25">
        <v>2.93</v>
      </c>
      <c r="D13" s="25">
        <v>271.25</v>
      </c>
      <c r="E13" s="25">
        <v>212.25</v>
      </c>
      <c r="F13" s="25">
        <f t="shared" si="0"/>
        <v>163.69999999999999</v>
      </c>
      <c r="G13" s="25">
        <v>0</v>
      </c>
      <c r="H13" s="25">
        <f t="shared" si="1"/>
        <v>121.5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1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-1080</v>
      </c>
      <c r="V13" s="27">
        <f t="shared" si="4"/>
        <v>-1080</v>
      </c>
      <c r="W13" s="27"/>
      <c r="X13" s="27">
        <f t="shared" si="5"/>
        <v>1187.1842215694503</v>
      </c>
      <c r="Y13" s="27">
        <f t="shared" si="6"/>
        <v>107.1842215694503</v>
      </c>
      <c r="Z13" s="27">
        <f t="shared" si="7"/>
        <v>107</v>
      </c>
      <c r="AA13" s="17">
        <f t="shared" si="8"/>
        <v>107</v>
      </c>
      <c r="AB13" s="24">
        <f t="shared" si="9"/>
        <v>1187</v>
      </c>
    </row>
    <row r="14" spans="1:28" ht="15" customHeight="1" x14ac:dyDescent="0.25">
      <c r="A14" s="28">
        <v>690</v>
      </c>
      <c r="B14" s="28">
        <v>1380</v>
      </c>
      <c r="C14" s="25">
        <v>3.07</v>
      </c>
      <c r="D14" s="25">
        <v>271.18</v>
      </c>
      <c r="E14" s="25">
        <v>212.38</v>
      </c>
      <c r="F14" s="25">
        <f t="shared" si="0"/>
        <v>178.33333333333334</v>
      </c>
      <c r="G14" s="25">
        <v>0</v>
      </c>
      <c r="H14" s="25">
        <f t="shared" si="1"/>
        <v>101.66666666666667</v>
      </c>
      <c r="I14" s="25">
        <v>0</v>
      </c>
      <c r="J14" s="29">
        <f t="shared" si="10"/>
        <v>0</v>
      </c>
      <c r="K14" s="29">
        <f t="shared" si="11"/>
        <v>1</v>
      </c>
      <c r="L14" s="29">
        <f t="shared" si="12"/>
        <v>1</v>
      </c>
      <c r="M14" s="29">
        <f t="shared" ca="1" si="2"/>
        <v>0</v>
      </c>
      <c r="N14" s="11" t="s">
        <v>58</v>
      </c>
      <c r="O14" s="34">
        <v>245</v>
      </c>
      <c r="P14" s="14" t="s">
        <v>59</v>
      </c>
      <c r="Q14" s="7">
        <f>MAX(B:B)</f>
        <v>2115</v>
      </c>
      <c r="T14" s="20">
        <v>0</v>
      </c>
      <c r="U14" s="31">
        <f t="shared" si="3"/>
        <v>-1380</v>
      </c>
      <c r="V14" s="27">
        <f t="shared" si="4"/>
        <v>-1380</v>
      </c>
      <c r="W14" s="27"/>
      <c r="X14" s="27">
        <f t="shared" si="5"/>
        <v>1516.9576164498533</v>
      </c>
      <c r="Y14" s="27">
        <f t="shared" si="6"/>
        <v>136.95761644985328</v>
      </c>
      <c r="Z14" s="27">
        <f t="shared" si="7"/>
        <v>137</v>
      </c>
      <c r="AA14" s="17">
        <f t="shared" si="8"/>
        <v>137</v>
      </c>
      <c r="AB14" s="24">
        <f t="shared" si="9"/>
        <v>1517</v>
      </c>
    </row>
    <row r="15" spans="1:28" ht="15" customHeight="1" x14ac:dyDescent="0.25">
      <c r="A15" s="28">
        <v>836</v>
      </c>
      <c r="B15" s="28">
        <v>1380</v>
      </c>
      <c r="C15" s="25">
        <v>3.71</v>
      </c>
      <c r="D15" s="25">
        <v>271.12</v>
      </c>
      <c r="E15" s="25">
        <v>212.38</v>
      </c>
      <c r="F15" s="25">
        <f t="shared" si="0"/>
        <v>182.375</v>
      </c>
      <c r="G15" s="25">
        <v>0</v>
      </c>
      <c r="H15" s="25">
        <f t="shared" si="1"/>
        <v>114.375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76</v>
      </c>
      <c r="P15" s="14" t="s">
        <v>61</v>
      </c>
      <c r="Q15" s="7">
        <f>MAX(D:D)</f>
        <v>272.3</v>
      </c>
      <c r="R15" s="20">
        <f ca="1">TREND(OFFSET('Z-V'!B1,MATCH(Q15,'Z-V'!A:A,1)-1,,2,1),OFFSET('Z-V'!A1,MATCH(Q15,'Z-V'!A:A,1)-1,,2,1),Q15)</f>
        <v>60479.999999999884</v>
      </c>
      <c r="T15" s="20">
        <v>0</v>
      </c>
      <c r="U15" s="31">
        <f t="shared" si="3"/>
        <v>-1380</v>
      </c>
      <c r="V15" s="27">
        <f t="shared" si="4"/>
        <v>-1380</v>
      </c>
      <c r="W15" s="27"/>
      <c r="X15" s="27">
        <f t="shared" si="5"/>
        <v>1516.9576164498533</v>
      </c>
      <c r="Y15" s="27">
        <f t="shared" si="6"/>
        <v>136.95761644985328</v>
      </c>
      <c r="Z15" s="27">
        <f t="shared" si="7"/>
        <v>137</v>
      </c>
      <c r="AA15" s="17">
        <f t="shared" si="8"/>
        <v>137</v>
      </c>
      <c r="AB15" s="24">
        <f t="shared" si="9"/>
        <v>1517</v>
      </c>
    </row>
    <row r="16" spans="1:28" ht="15" customHeight="1" x14ac:dyDescent="0.25">
      <c r="A16" s="28">
        <v>981</v>
      </c>
      <c r="B16" s="28">
        <v>1380</v>
      </c>
      <c r="C16" s="25">
        <v>4.3600000000000003</v>
      </c>
      <c r="D16" s="25">
        <v>271.08</v>
      </c>
      <c r="E16" s="25">
        <v>212.38</v>
      </c>
      <c r="F16" s="25">
        <f t="shared" si="0"/>
        <v>187.71428571428572</v>
      </c>
      <c r="G16" s="25">
        <v>0</v>
      </c>
      <c r="H16" s="25">
        <f t="shared" si="1"/>
        <v>130.71428571428572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10.199999999999999</v>
      </c>
      <c r="P16" s="14" t="s">
        <v>63</v>
      </c>
      <c r="Q16" s="35">
        <f>D2</f>
        <v>271.54000000000002</v>
      </c>
      <c r="R16" s="20">
        <f ca="1">TREND(OFFSET('Z-V'!B1,MATCH(Q16,'Z-V'!A:A,1)-1,,2,1),OFFSET('Z-V'!A1,MATCH(Q16,'Z-V'!A:A,1)-1,,2,1),Q16)</f>
        <v>57744.000000000116</v>
      </c>
      <c r="T16" s="20">
        <v>0</v>
      </c>
      <c r="U16" s="31">
        <f t="shared" si="3"/>
        <v>-1380</v>
      </c>
      <c r="V16" s="27">
        <f t="shared" si="4"/>
        <v>-1380</v>
      </c>
      <c r="W16" s="27"/>
      <c r="X16" s="27">
        <f t="shared" si="5"/>
        <v>1516.9576164498533</v>
      </c>
      <c r="Y16" s="27">
        <f t="shared" si="6"/>
        <v>136.95761644985328</v>
      </c>
      <c r="Z16" s="27">
        <f t="shared" si="7"/>
        <v>137</v>
      </c>
      <c r="AA16" s="17">
        <f t="shared" si="8"/>
        <v>137</v>
      </c>
      <c r="AB16" s="24">
        <f t="shared" si="9"/>
        <v>1517</v>
      </c>
    </row>
    <row r="17" spans="1:28" ht="15" customHeight="1" x14ac:dyDescent="0.25">
      <c r="A17" s="28">
        <v>1125</v>
      </c>
      <c r="B17" s="28">
        <v>1380</v>
      </c>
      <c r="C17" s="25">
        <v>5</v>
      </c>
      <c r="D17" s="25">
        <v>271.06</v>
      </c>
      <c r="E17" s="25">
        <v>212.38</v>
      </c>
      <c r="F17" s="25">
        <f t="shared" si="0"/>
        <v>195</v>
      </c>
      <c r="G17" s="25">
        <v>0</v>
      </c>
      <c r="H17" s="25">
        <f t="shared" si="1"/>
        <v>152.5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1</v>
      </c>
      <c r="N17" s="9" t="s">
        <v>64</v>
      </c>
      <c r="O17" s="12">
        <v>1000</v>
      </c>
      <c r="P17" s="14" t="s">
        <v>65</v>
      </c>
      <c r="Q17" s="7">
        <f>INDEX(D:D, COUNTA(D:D))</f>
        <v>271.07</v>
      </c>
      <c r="T17" s="20">
        <v>0</v>
      </c>
      <c r="U17" s="31">
        <f t="shared" si="3"/>
        <v>-1380</v>
      </c>
      <c r="V17" s="27">
        <f t="shared" si="4"/>
        <v>-1380</v>
      </c>
      <c r="W17" s="27"/>
      <c r="X17" s="27">
        <f t="shared" si="5"/>
        <v>1516.9576164498533</v>
      </c>
      <c r="Y17" s="27">
        <f t="shared" si="6"/>
        <v>136.95761644985328</v>
      </c>
      <c r="Z17" s="27">
        <f t="shared" si="7"/>
        <v>137</v>
      </c>
      <c r="AA17" s="17">
        <f t="shared" si="8"/>
        <v>137</v>
      </c>
      <c r="AB17" s="24">
        <f t="shared" si="9"/>
        <v>1517</v>
      </c>
    </row>
    <row r="18" spans="1:28" ht="15" customHeight="1" x14ac:dyDescent="0.2">
      <c r="A18" s="28">
        <v>1354</v>
      </c>
      <c r="B18" s="28">
        <v>1380</v>
      </c>
      <c r="C18" s="25">
        <v>6.02</v>
      </c>
      <c r="D18" s="25">
        <v>271.05</v>
      </c>
      <c r="E18" s="25">
        <v>212.38</v>
      </c>
      <c r="F18" s="25">
        <f t="shared" si="0"/>
        <v>188.2</v>
      </c>
      <c r="G18" s="25">
        <v>0</v>
      </c>
      <c r="H18" s="25">
        <f t="shared" si="1"/>
        <v>183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2115</v>
      </c>
      <c r="R18" s="20"/>
      <c r="S18" s="20"/>
      <c r="T18" s="20">
        <v>0</v>
      </c>
      <c r="U18" s="31">
        <f t="shared" si="3"/>
        <v>-1380</v>
      </c>
      <c r="V18" s="27">
        <f t="shared" si="4"/>
        <v>-1380</v>
      </c>
      <c r="W18" s="27"/>
      <c r="X18" s="27">
        <f t="shared" si="5"/>
        <v>1516.9576164498533</v>
      </c>
      <c r="Y18" s="27">
        <f t="shared" si="6"/>
        <v>136.95761644985328</v>
      </c>
      <c r="Z18" s="27">
        <f t="shared" si="7"/>
        <v>137</v>
      </c>
      <c r="AA18" s="17">
        <f t="shared" si="8"/>
        <v>137</v>
      </c>
      <c r="AB18" s="24">
        <f t="shared" si="9"/>
        <v>1517</v>
      </c>
    </row>
    <row r="19" spans="1:28" ht="15" customHeight="1" x14ac:dyDescent="0.25">
      <c r="A19" s="28">
        <v>1584</v>
      </c>
      <c r="B19" s="28">
        <v>1380</v>
      </c>
      <c r="C19" s="25">
        <v>7.04</v>
      </c>
      <c r="D19" s="25">
        <v>271.07</v>
      </c>
      <c r="E19" s="25">
        <v>212.38</v>
      </c>
      <c r="F19" s="25">
        <f t="shared" si="0"/>
        <v>177.75</v>
      </c>
      <c r="G19" s="25">
        <v>0</v>
      </c>
      <c r="H19" s="25">
        <f t="shared" si="1"/>
        <v>228.75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1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0.74132141663882389</v>
      </c>
      <c r="R19" s="37">
        <f>MAX(AB:AB)</f>
        <v>2325</v>
      </c>
      <c r="S19" s="37">
        <f>'Z-V'!P8-R19</f>
        <v>6654</v>
      </c>
      <c r="T19" s="20">
        <v>0</v>
      </c>
      <c r="U19" s="31">
        <f t="shared" si="3"/>
        <v>-1380</v>
      </c>
      <c r="V19" s="27">
        <f t="shared" si="4"/>
        <v>-1380</v>
      </c>
      <c r="W19" s="27"/>
      <c r="X19" s="27">
        <f t="shared" si="5"/>
        <v>1516.9576164498533</v>
      </c>
      <c r="Y19" s="27">
        <f t="shared" si="6"/>
        <v>136.95761644985328</v>
      </c>
      <c r="Z19" s="27">
        <f t="shared" si="7"/>
        <v>137</v>
      </c>
      <c r="AA19" s="17">
        <f t="shared" si="8"/>
        <v>137</v>
      </c>
      <c r="AB19" s="24">
        <f t="shared" si="9"/>
        <v>1517</v>
      </c>
    </row>
    <row r="20" spans="1:28" ht="15" customHeight="1" x14ac:dyDescent="0.25">
      <c r="A20" s="28">
        <v>1815</v>
      </c>
      <c r="B20" s="28">
        <v>1380</v>
      </c>
      <c r="C20" s="25">
        <v>8.07</v>
      </c>
      <c r="D20" s="25">
        <v>271.12</v>
      </c>
      <c r="E20" s="25">
        <v>212.38</v>
      </c>
      <c r="F20" s="25">
        <f t="shared" si="0"/>
        <v>160</v>
      </c>
      <c r="G20" s="25">
        <v>0</v>
      </c>
      <c r="H20" s="25">
        <f t="shared" si="1"/>
        <v>305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0.94889184741960053</v>
      </c>
      <c r="R20" s="20">
        <f ca="1">R15-R16</f>
        <v>2735.9999999997672</v>
      </c>
      <c r="S20" s="20">
        <f ca="1">'Z-V'!P9-R20</f>
        <v>50744.000000000233</v>
      </c>
      <c r="T20" s="20">
        <v>0</v>
      </c>
      <c r="U20" s="31">
        <f t="shared" si="3"/>
        <v>-1380</v>
      </c>
      <c r="V20" s="27">
        <f t="shared" si="4"/>
        <v>-1380</v>
      </c>
      <c r="W20" s="27"/>
      <c r="X20" s="27">
        <f t="shared" si="5"/>
        <v>1516.9576164498533</v>
      </c>
      <c r="Y20" s="27">
        <f t="shared" si="6"/>
        <v>136.95761644985328</v>
      </c>
      <c r="Z20" s="27">
        <f t="shared" si="7"/>
        <v>137</v>
      </c>
      <c r="AA20" s="17">
        <f t="shared" si="8"/>
        <v>137</v>
      </c>
      <c r="AB20" s="24">
        <f t="shared" si="9"/>
        <v>1517</v>
      </c>
    </row>
    <row r="21" spans="1:28" ht="15" customHeight="1" x14ac:dyDescent="0.25">
      <c r="A21" s="28">
        <v>1976</v>
      </c>
      <c r="B21" s="28">
        <v>1380</v>
      </c>
      <c r="C21" s="25">
        <v>8.7799999999999994</v>
      </c>
      <c r="D21" s="25">
        <v>271.18</v>
      </c>
      <c r="E21" s="25">
        <v>212.38</v>
      </c>
      <c r="F21" s="25">
        <f t="shared" si="0"/>
        <v>159.5</v>
      </c>
      <c r="G21" s="25">
        <v>0</v>
      </c>
      <c r="H21" s="25">
        <f t="shared" si="1"/>
        <v>457.5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0.97855047967108144</v>
      </c>
      <c r="R21" s="20">
        <f>ABS(Q12-Q17)</f>
        <v>0.47000000000002728</v>
      </c>
      <c r="S21" s="20">
        <f>'Z-V'!P10-R21</f>
        <v>21.419999999999973</v>
      </c>
      <c r="T21" s="20">
        <v>0</v>
      </c>
      <c r="U21" s="31">
        <f t="shared" si="3"/>
        <v>-1380</v>
      </c>
      <c r="V21" s="27">
        <f t="shared" si="4"/>
        <v>-1380</v>
      </c>
      <c r="W21" s="27"/>
      <c r="X21" s="27">
        <f t="shared" si="5"/>
        <v>1516.9576164498533</v>
      </c>
      <c r="Y21" s="27">
        <f t="shared" si="6"/>
        <v>136.95761644985328</v>
      </c>
      <c r="Z21" s="27">
        <f t="shared" si="7"/>
        <v>137</v>
      </c>
      <c r="AA21" s="17">
        <f t="shared" si="8"/>
        <v>137</v>
      </c>
      <c r="AB21" s="24">
        <f t="shared" si="9"/>
        <v>1517</v>
      </c>
    </row>
    <row r="22" spans="1:28" ht="15" customHeight="1" x14ac:dyDescent="0.25">
      <c r="A22" s="28">
        <v>2136</v>
      </c>
      <c r="B22" s="28">
        <v>1380</v>
      </c>
      <c r="C22" s="25">
        <v>9.49</v>
      </c>
      <c r="D22" s="25">
        <v>271.25</v>
      </c>
      <c r="E22" s="25">
        <v>212.38</v>
      </c>
      <c r="F22" s="25">
        <f t="shared" si="0"/>
        <v>159</v>
      </c>
      <c r="G22" s="25">
        <v>0</v>
      </c>
      <c r="H22" s="25">
        <f t="shared" si="1"/>
        <v>915</v>
      </c>
      <c r="I22" s="25">
        <v>0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0</v>
      </c>
      <c r="N22" s="13"/>
      <c r="O22" s="13"/>
      <c r="P22" s="16" t="s">
        <v>71</v>
      </c>
      <c r="Q22" s="13">
        <f ca="1">ROUND(('Z-V'!R21*Q19+'Z-V'!R22*Q20+'Z-V'!R23*Q21)/'Z-V'!R19,4)</f>
        <v>0.89200000000000002</v>
      </c>
      <c r="R22" s="20"/>
      <c r="S22" s="20"/>
      <c r="T22" s="20">
        <v>0</v>
      </c>
      <c r="U22" s="31">
        <f t="shared" si="3"/>
        <v>-1380</v>
      </c>
      <c r="V22" s="27">
        <f t="shared" si="4"/>
        <v>-1380</v>
      </c>
      <c r="W22" s="27"/>
      <c r="X22" s="27">
        <f t="shared" si="5"/>
        <v>1516.9576164498533</v>
      </c>
      <c r="Y22" s="27">
        <f t="shared" si="6"/>
        <v>136.95761644985328</v>
      </c>
      <c r="Z22" s="27">
        <f t="shared" si="7"/>
        <v>137</v>
      </c>
      <c r="AA22" s="17">
        <f t="shared" si="8"/>
        <v>137</v>
      </c>
      <c r="AB22" s="24">
        <f t="shared" si="9"/>
        <v>1517</v>
      </c>
    </row>
    <row r="23" spans="1:28" ht="15" customHeight="1" x14ac:dyDescent="0.25">
      <c r="A23" s="40">
        <v>2295</v>
      </c>
      <c r="B23" s="28">
        <v>1380</v>
      </c>
      <c r="C23" s="25">
        <v>10.199999999999999</v>
      </c>
      <c r="D23" s="25">
        <v>271.33999999999997</v>
      </c>
      <c r="E23" s="25">
        <v>212.38</v>
      </c>
      <c r="F23" s="39">
        <v>0</v>
      </c>
      <c r="G23" s="39">
        <v>0</v>
      </c>
      <c r="H23" s="39">
        <v>0</v>
      </c>
      <c r="I23" s="39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-1380</v>
      </c>
      <c r="V23" s="27">
        <f t="shared" si="4"/>
        <v>-1380</v>
      </c>
      <c r="W23" s="27"/>
      <c r="X23" s="27">
        <f t="shared" si="5"/>
        <v>1516.9576164498533</v>
      </c>
      <c r="Y23" s="27">
        <f t="shared" si="6"/>
        <v>136.95761644985328</v>
      </c>
      <c r="Z23" s="27">
        <f t="shared" si="7"/>
        <v>137</v>
      </c>
      <c r="AA23" s="17">
        <f t="shared" si="8"/>
        <v>137</v>
      </c>
      <c r="AB23" s="24">
        <f t="shared" si="9"/>
        <v>1517</v>
      </c>
    </row>
    <row r="24" spans="1:28" ht="15" customHeight="1" x14ac:dyDescent="0.25">
      <c r="A24" s="28">
        <v>2260</v>
      </c>
      <c r="B24" s="28">
        <v>1380</v>
      </c>
      <c r="C24" s="25">
        <v>10.050000000000001</v>
      </c>
      <c r="D24" s="25">
        <v>271.43</v>
      </c>
      <c r="E24" s="25">
        <v>212.38</v>
      </c>
      <c r="F24" s="25">
        <v>0</v>
      </c>
      <c r="G24" s="25">
        <f t="shared" ref="G24:G55" si="13">($A$23-A24)/(ROW(A24)-ROW($A$23))</f>
        <v>35</v>
      </c>
      <c r="H24" s="25">
        <v>0</v>
      </c>
      <c r="I24" s="25">
        <f t="shared" ref="I24:I55" si="14">($A$23-B24)/(ROW(B24)-ROW($A$23))</f>
        <v>915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-1380</v>
      </c>
      <c r="V24" s="27">
        <f t="shared" si="4"/>
        <v>-1380</v>
      </c>
      <c r="W24" s="27"/>
      <c r="X24" s="27">
        <f t="shared" si="5"/>
        <v>1516.9576164498533</v>
      </c>
      <c r="Y24" s="27">
        <f t="shared" si="6"/>
        <v>136.95761644985328</v>
      </c>
      <c r="Z24" s="27">
        <f t="shared" si="7"/>
        <v>137</v>
      </c>
      <c r="AA24" s="17">
        <f t="shared" si="8"/>
        <v>137</v>
      </c>
      <c r="AB24" s="24">
        <f t="shared" si="9"/>
        <v>1517</v>
      </c>
    </row>
    <row r="25" spans="1:28" ht="15" customHeight="1" x14ac:dyDescent="0.25">
      <c r="A25" s="28">
        <v>2226</v>
      </c>
      <c r="B25" s="28">
        <v>1380</v>
      </c>
      <c r="C25" s="25">
        <v>9.89</v>
      </c>
      <c r="D25" s="25">
        <v>271.52</v>
      </c>
      <c r="E25" s="25">
        <v>212.38</v>
      </c>
      <c r="F25" s="25">
        <v>0</v>
      </c>
      <c r="G25" s="25">
        <f t="shared" si="13"/>
        <v>34.5</v>
      </c>
      <c r="H25" s="25">
        <v>0</v>
      </c>
      <c r="I25" s="25">
        <f t="shared" si="14"/>
        <v>457.5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-1380</v>
      </c>
      <c r="V25" s="27">
        <f t="shared" si="4"/>
        <v>-1380</v>
      </c>
      <c r="W25" s="27"/>
      <c r="X25" s="27">
        <f t="shared" si="5"/>
        <v>1516.9576164498533</v>
      </c>
      <c r="Y25" s="27">
        <f t="shared" si="6"/>
        <v>136.95761644985328</v>
      </c>
      <c r="Z25" s="27">
        <f t="shared" si="7"/>
        <v>137</v>
      </c>
      <c r="AA25" s="17">
        <f t="shared" si="8"/>
        <v>137</v>
      </c>
      <c r="AB25" s="24">
        <f t="shared" si="9"/>
        <v>1517</v>
      </c>
    </row>
    <row r="26" spans="1:28" ht="15" customHeight="1" x14ac:dyDescent="0.25">
      <c r="A26" s="28">
        <v>2190</v>
      </c>
      <c r="B26" s="28">
        <v>1380</v>
      </c>
      <c r="C26" s="25">
        <v>9.73</v>
      </c>
      <c r="D26" s="25">
        <v>271.60000000000002</v>
      </c>
      <c r="E26" s="25">
        <v>212.38</v>
      </c>
      <c r="F26" s="25">
        <v>0</v>
      </c>
      <c r="G26" s="25">
        <f t="shared" si="13"/>
        <v>35</v>
      </c>
      <c r="H26" s="25">
        <v>0</v>
      </c>
      <c r="I26" s="25">
        <f t="shared" si="14"/>
        <v>305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-1380</v>
      </c>
      <c r="V26" s="27">
        <f t="shared" si="4"/>
        <v>-1380</v>
      </c>
      <c r="W26" s="27"/>
      <c r="X26" s="27">
        <f t="shared" si="5"/>
        <v>1516.9576164498533</v>
      </c>
      <c r="Y26" s="27">
        <f t="shared" si="6"/>
        <v>136.95761644985328</v>
      </c>
      <c r="Z26" s="27">
        <f t="shared" si="7"/>
        <v>137</v>
      </c>
      <c r="AA26" s="17">
        <f t="shared" si="8"/>
        <v>137</v>
      </c>
      <c r="AB26" s="24">
        <f t="shared" si="9"/>
        <v>1517</v>
      </c>
    </row>
    <row r="27" spans="1:28" ht="15" customHeight="1" x14ac:dyDescent="0.25">
      <c r="A27" s="28">
        <v>2164</v>
      </c>
      <c r="B27" s="28">
        <v>1380</v>
      </c>
      <c r="C27" s="25">
        <v>9.6199999999999992</v>
      </c>
      <c r="D27" s="25">
        <v>271.68</v>
      </c>
      <c r="E27" s="25">
        <v>212.38</v>
      </c>
      <c r="F27" s="25">
        <v>0</v>
      </c>
      <c r="G27" s="25">
        <f t="shared" si="13"/>
        <v>32.75</v>
      </c>
      <c r="H27" s="25">
        <v>0</v>
      </c>
      <c r="I27" s="25">
        <f t="shared" si="14"/>
        <v>228.75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-1380</v>
      </c>
      <c r="V27" s="27">
        <f t="shared" si="4"/>
        <v>-1380</v>
      </c>
      <c r="W27" s="27"/>
      <c r="X27" s="27">
        <f t="shared" si="5"/>
        <v>1516.9576164498533</v>
      </c>
      <c r="Y27" s="27">
        <f t="shared" si="6"/>
        <v>136.95761644985328</v>
      </c>
      <c r="Z27" s="27">
        <f t="shared" si="7"/>
        <v>137</v>
      </c>
      <c r="AA27" s="17">
        <f t="shared" si="8"/>
        <v>137</v>
      </c>
      <c r="AB27" s="24">
        <f t="shared" si="9"/>
        <v>1517</v>
      </c>
    </row>
    <row r="28" spans="1:28" ht="15" customHeight="1" x14ac:dyDescent="0.25">
      <c r="A28" s="28">
        <v>2139</v>
      </c>
      <c r="B28" s="28">
        <v>1380</v>
      </c>
      <c r="C28" s="25">
        <v>9.51</v>
      </c>
      <c r="D28" s="25">
        <v>271.75</v>
      </c>
      <c r="E28" s="25">
        <v>212.38</v>
      </c>
      <c r="F28" s="25">
        <v>0</v>
      </c>
      <c r="G28" s="25">
        <f t="shared" si="13"/>
        <v>31.2</v>
      </c>
      <c r="H28" s="25">
        <v>0</v>
      </c>
      <c r="I28" s="25">
        <f t="shared" si="14"/>
        <v>183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0</v>
      </c>
      <c r="N28" s="9"/>
      <c r="O28" s="9"/>
      <c r="P28" s="7"/>
      <c r="Q28" s="7"/>
      <c r="T28" s="20">
        <v>0</v>
      </c>
      <c r="U28" s="31">
        <f t="shared" si="3"/>
        <v>-1380</v>
      </c>
      <c r="V28" s="27">
        <f t="shared" si="4"/>
        <v>-1380</v>
      </c>
      <c r="W28" s="27"/>
      <c r="X28" s="27">
        <f t="shared" si="5"/>
        <v>1516.9576164498533</v>
      </c>
      <c r="Y28" s="27">
        <f t="shared" si="6"/>
        <v>136.95761644985328</v>
      </c>
      <c r="Z28" s="27">
        <f t="shared" si="7"/>
        <v>137</v>
      </c>
      <c r="AA28" s="17">
        <f t="shared" si="8"/>
        <v>137</v>
      </c>
      <c r="AB28" s="24">
        <f t="shared" si="9"/>
        <v>1517</v>
      </c>
    </row>
    <row r="29" spans="1:28" ht="15" customHeight="1" x14ac:dyDescent="0.25">
      <c r="A29" s="28">
        <v>2115</v>
      </c>
      <c r="B29" s="28">
        <v>1380</v>
      </c>
      <c r="C29" s="25">
        <v>9.4</v>
      </c>
      <c r="D29" s="25">
        <v>271.83</v>
      </c>
      <c r="E29" s="25">
        <v>212.38</v>
      </c>
      <c r="F29" s="25">
        <v>0</v>
      </c>
      <c r="G29" s="25">
        <f t="shared" si="13"/>
        <v>30</v>
      </c>
      <c r="H29" s="25">
        <v>0</v>
      </c>
      <c r="I29" s="25">
        <f t="shared" si="14"/>
        <v>152.5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0</v>
      </c>
      <c r="N29" s="9"/>
      <c r="O29" s="9"/>
      <c r="P29" s="7"/>
      <c r="Q29" s="7"/>
      <c r="T29" s="20">
        <v>0</v>
      </c>
      <c r="U29" s="31">
        <f t="shared" si="3"/>
        <v>-1380</v>
      </c>
      <c r="V29" s="27">
        <f t="shared" si="4"/>
        <v>-1380</v>
      </c>
      <c r="W29" s="27"/>
      <c r="X29" s="27">
        <f t="shared" si="5"/>
        <v>1516.9576164498533</v>
      </c>
      <c r="Y29" s="27">
        <f t="shared" si="6"/>
        <v>136.95761644985328</v>
      </c>
      <c r="Z29" s="27">
        <f t="shared" si="7"/>
        <v>137</v>
      </c>
      <c r="AA29" s="17">
        <f t="shared" si="8"/>
        <v>137</v>
      </c>
      <c r="AB29" s="24">
        <f t="shared" si="9"/>
        <v>1517</v>
      </c>
    </row>
    <row r="30" spans="1:28" ht="15" customHeight="1" x14ac:dyDescent="0.25">
      <c r="A30" s="28">
        <v>2110</v>
      </c>
      <c r="B30" s="28">
        <v>1380</v>
      </c>
      <c r="C30" s="25">
        <v>9.3800000000000008</v>
      </c>
      <c r="D30" s="25">
        <v>271.89999999999998</v>
      </c>
      <c r="E30" s="25">
        <v>212.38</v>
      </c>
      <c r="F30" s="25">
        <v>0</v>
      </c>
      <c r="G30" s="25">
        <f t="shared" si="13"/>
        <v>26.428571428571427</v>
      </c>
      <c r="H30" s="25">
        <v>0</v>
      </c>
      <c r="I30" s="25">
        <f t="shared" si="14"/>
        <v>130.71428571428572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-1380</v>
      </c>
      <c r="V30" s="27">
        <f t="shared" si="4"/>
        <v>-1380</v>
      </c>
      <c r="W30" s="27"/>
      <c r="X30" s="27">
        <f t="shared" si="5"/>
        <v>1516.9576164498533</v>
      </c>
      <c r="Y30" s="27">
        <f t="shared" si="6"/>
        <v>136.95761644985328</v>
      </c>
      <c r="Z30" s="27">
        <f t="shared" si="7"/>
        <v>137</v>
      </c>
      <c r="AA30" s="17">
        <f t="shared" si="8"/>
        <v>137</v>
      </c>
      <c r="AB30" s="24">
        <f t="shared" si="9"/>
        <v>1517</v>
      </c>
    </row>
    <row r="31" spans="1:28" ht="15" customHeight="1" x14ac:dyDescent="0.25">
      <c r="A31" s="28">
        <v>2106</v>
      </c>
      <c r="B31" s="28">
        <v>1380</v>
      </c>
      <c r="C31" s="25">
        <v>9.36</v>
      </c>
      <c r="D31" s="25">
        <v>271.97000000000003</v>
      </c>
      <c r="E31" s="25">
        <v>212.38</v>
      </c>
      <c r="F31" s="25">
        <v>0</v>
      </c>
      <c r="G31" s="25">
        <f t="shared" si="13"/>
        <v>23.625</v>
      </c>
      <c r="H31" s="25">
        <v>0</v>
      </c>
      <c r="I31" s="25">
        <f t="shared" si="14"/>
        <v>114.375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1</v>
      </c>
      <c r="N31" s="9"/>
      <c r="O31" s="9"/>
      <c r="P31" s="7"/>
      <c r="Q31" s="7"/>
      <c r="T31" s="20">
        <v>0</v>
      </c>
      <c r="U31" s="31">
        <f t="shared" si="3"/>
        <v>-1380</v>
      </c>
      <c r="V31" s="27">
        <f t="shared" si="4"/>
        <v>-1380</v>
      </c>
      <c r="W31" s="27"/>
      <c r="X31" s="27">
        <f t="shared" si="5"/>
        <v>1516.9576164498533</v>
      </c>
      <c r="Y31" s="27">
        <f t="shared" si="6"/>
        <v>136.95761644985328</v>
      </c>
      <c r="Z31" s="27">
        <f t="shared" si="7"/>
        <v>137</v>
      </c>
      <c r="AA31" s="17">
        <f t="shared" si="8"/>
        <v>137</v>
      </c>
      <c r="AB31" s="24">
        <f t="shared" si="9"/>
        <v>1517</v>
      </c>
    </row>
    <row r="32" spans="1:28" ht="15" customHeight="1" x14ac:dyDescent="0.25">
      <c r="A32" s="28">
        <v>2100</v>
      </c>
      <c r="B32" s="28">
        <v>1380</v>
      </c>
      <c r="C32" s="25">
        <v>9.33</v>
      </c>
      <c r="D32" s="25">
        <v>272.04000000000002</v>
      </c>
      <c r="E32" s="25">
        <v>212.38</v>
      </c>
      <c r="F32" s="25">
        <v>0</v>
      </c>
      <c r="G32" s="25">
        <f t="shared" si="13"/>
        <v>21.666666666666668</v>
      </c>
      <c r="H32" s="25">
        <v>0</v>
      </c>
      <c r="I32" s="25">
        <f t="shared" si="14"/>
        <v>101.66666666666667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-1380</v>
      </c>
      <c r="V32" s="27">
        <f t="shared" si="4"/>
        <v>-1380</v>
      </c>
      <c r="W32" s="27"/>
      <c r="X32" s="27">
        <f t="shared" si="5"/>
        <v>1516.9576164498533</v>
      </c>
      <c r="Y32" s="27">
        <f t="shared" si="6"/>
        <v>136.95761644985328</v>
      </c>
      <c r="Z32" s="27">
        <f t="shared" si="7"/>
        <v>137</v>
      </c>
      <c r="AA32" s="17">
        <f t="shared" si="8"/>
        <v>137</v>
      </c>
      <c r="AB32" s="24">
        <f t="shared" si="9"/>
        <v>1517</v>
      </c>
    </row>
    <row r="33" spans="1:28" ht="15" customHeight="1" x14ac:dyDescent="0.25">
      <c r="A33" s="28">
        <v>2104</v>
      </c>
      <c r="B33" s="28">
        <v>1380</v>
      </c>
      <c r="C33" s="25">
        <v>9.35</v>
      </c>
      <c r="D33" s="25">
        <v>272.12</v>
      </c>
      <c r="E33" s="25">
        <v>212.38</v>
      </c>
      <c r="F33" s="25">
        <v>0</v>
      </c>
      <c r="G33" s="25">
        <f t="shared" si="13"/>
        <v>19.100000000000001</v>
      </c>
      <c r="H33" s="25">
        <v>0</v>
      </c>
      <c r="I33" s="25">
        <f t="shared" si="14"/>
        <v>91.5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1</v>
      </c>
      <c r="N33" s="9"/>
      <c r="O33" s="9"/>
      <c r="P33" s="7"/>
      <c r="Q33" s="7"/>
      <c r="T33" s="20">
        <v>0</v>
      </c>
      <c r="U33" s="31">
        <f t="shared" si="3"/>
        <v>-1380</v>
      </c>
      <c r="V33" s="27">
        <f t="shared" si="4"/>
        <v>-1380</v>
      </c>
      <c r="W33" s="27"/>
      <c r="X33" s="27">
        <f t="shared" si="5"/>
        <v>1516.9576164498533</v>
      </c>
      <c r="Y33" s="27">
        <f t="shared" si="6"/>
        <v>136.95761644985328</v>
      </c>
      <c r="Z33" s="27">
        <f t="shared" si="7"/>
        <v>137</v>
      </c>
      <c r="AA33" s="17">
        <f t="shared" si="8"/>
        <v>137</v>
      </c>
      <c r="AB33" s="24">
        <f t="shared" si="9"/>
        <v>1517</v>
      </c>
    </row>
    <row r="34" spans="1:28" ht="15" customHeight="1" x14ac:dyDescent="0.25">
      <c r="A34" s="28">
        <v>2109</v>
      </c>
      <c r="B34" s="28">
        <v>1380</v>
      </c>
      <c r="C34" s="25">
        <v>9.3699999999999992</v>
      </c>
      <c r="D34" s="25">
        <v>272.19</v>
      </c>
      <c r="E34" s="25">
        <v>212.38</v>
      </c>
      <c r="F34" s="25">
        <v>0</v>
      </c>
      <c r="G34" s="25">
        <f t="shared" si="13"/>
        <v>16.90909090909091</v>
      </c>
      <c r="H34" s="25">
        <v>0</v>
      </c>
      <c r="I34" s="25">
        <f t="shared" si="14"/>
        <v>83.181818181818187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5">IF(RAND()&lt;0.5,0,1)</f>
        <v>1</v>
      </c>
      <c r="N34" s="9"/>
      <c r="O34" s="9"/>
      <c r="P34" s="7"/>
      <c r="Q34" s="7"/>
      <c r="T34" s="20">
        <v>0</v>
      </c>
      <c r="U34" s="31">
        <f t="shared" ref="U34:U65" si="16">T34-B34</f>
        <v>-1380</v>
      </c>
      <c r="V34" s="27">
        <f t="shared" ref="V34:V65" si="17">ROUND(U34,0)</f>
        <v>-1380</v>
      </c>
      <c r="W34" s="27"/>
      <c r="X34" s="27">
        <f t="shared" ref="X34:X65" si="18">B34/$W$2*$W$3</f>
        <v>1516.9576164498533</v>
      </c>
      <c r="Y34" s="27">
        <f t="shared" ref="Y34:Y65" si="19">X34-B34</f>
        <v>136.95761644985328</v>
      </c>
      <c r="Z34" s="27">
        <f t="shared" ref="Z34:Z65" si="20">ROUND(Y34,0)</f>
        <v>137</v>
      </c>
      <c r="AA34" s="17">
        <f t="shared" ref="AA34:AA65" si="21">IF(V34&gt;=0,V34,Z34)</f>
        <v>137</v>
      </c>
      <c r="AB34" s="24">
        <f t="shared" ref="AB34:AB65" si="22">B34+AA34</f>
        <v>1517</v>
      </c>
    </row>
    <row r="35" spans="1:28" ht="15" customHeight="1" x14ac:dyDescent="0.25">
      <c r="A35" s="28">
        <v>2115</v>
      </c>
      <c r="B35" s="28">
        <v>1380</v>
      </c>
      <c r="C35" s="25">
        <v>9.4</v>
      </c>
      <c r="D35" s="25">
        <v>272.26</v>
      </c>
      <c r="E35" s="25">
        <v>212.38</v>
      </c>
      <c r="F35" s="25">
        <v>0</v>
      </c>
      <c r="G35" s="25">
        <f t="shared" si="13"/>
        <v>15</v>
      </c>
      <c r="H35" s="25">
        <v>0</v>
      </c>
      <c r="I35" s="25">
        <f t="shared" si="14"/>
        <v>76.25</v>
      </c>
      <c r="J35" s="29">
        <f t="shared" ref="J35:J66" si="23">IF(ABS(B35-B34)&lt;=50,1,0)</f>
        <v>1</v>
      </c>
      <c r="K35" s="29">
        <f t="shared" ref="K35:K66" si="24">IF(ABS((B35-B34))&lt;=50,1,IF((B35-B34)*(1)&gt;=0,1,-1))</f>
        <v>1</v>
      </c>
      <c r="L35" s="29">
        <f t="shared" si="12"/>
        <v>1</v>
      </c>
      <c r="M35" s="29">
        <f t="shared" ca="1" si="15"/>
        <v>0</v>
      </c>
      <c r="N35" s="9"/>
      <c r="O35" s="9"/>
      <c r="P35" s="7"/>
      <c r="Q35" s="7"/>
      <c r="T35" s="20">
        <v>0</v>
      </c>
      <c r="U35" s="31">
        <f t="shared" si="16"/>
        <v>-1380</v>
      </c>
      <c r="V35" s="27">
        <f t="shared" si="17"/>
        <v>-1380</v>
      </c>
      <c r="W35" s="27"/>
      <c r="X35" s="27">
        <f t="shared" si="18"/>
        <v>1516.9576164498533</v>
      </c>
      <c r="Y35" s="27">
        <f t="shared" si="19"/>
        <v>136.95761644985328</v>
      </c>
      <c r="Z35" s="27">
        <f t="shared" si="20"/>
        <v>137</v>
      </c>
      <c r="AA35" s="17">
        <f t="shared" si="21"/>
        <v>137</v>
      </c>
      <c r="AB35" s="24">
        <f t="shared" si="22"/>
        <v>1517</v>
      </c>
    </row>
    <row r="36" spans="1:28" ht="15" customHeight="1" x14ac:dyDescent="0.25">
      <c r="A36" s="28">
        <v>2115</v>
      </c>
      <c r="B36" s="28">
        <v>1741</v>
      </c>
      <c r="C36" s="25">
        <v>9.4</v>
      </c>
      <c r="D36" s="25">
        <v>272.3</v>
      </c>
      <c r="E36" s="25">
        <v>212.49</v>
      </c>
      <c r="F36" s="25">
        <v>0</v>
      </c>
      <c r="G36" s="25">
        <f t="shared" si="13"/>
        <v>13.846153846153847</v>
      </c>
      <c r="H36" s="25">
        <v>0</v>
      </c>
      <c r="I36" s="25">
        <f t="shared" si="14"/>
        <v>42.615384615384613</v>
      </c>
      <c r="J36" s="29">
        <f t="shared" si="23"/>
        <v>0</v>
      </c>
      <c r="K36" s="29">
        <f t="shared" si="24"/>
        <v>1</v>
      </c>
      <c r="L36" s="29">
        <f t="shared" si="12"/>
        <v>1</v>
      </c>
      <c r="M36" s="29">
        <f t="shared" ca="1" si="15"/>
        <v>0</v>
      </c>
      <c r="N36" s="9"/>
      <c r="O36" s="9"/>
      <c r="P36" s="7"/>
      <c r="Q36" s="7"/>
      <c r="T36" s="20">
        <v>0</v>
      </c>
      <c r="U36" s="31">
        <f t="shared" si="16"/>
        <v>-1741</v>
      </c>
      <c r="V36" s="27">
        <f t="shared" si="17"/>
        <v>-1741</v>
      </c>
      <c r="W36" s="27"/>
      <c r="X36" s="27">
        <f t="shared" si="18"/>
        <v>1913.7849349559378</v>
      </c>
      <c r="Y36" s="27">
        <f t="shared" si="19"/>
        <v>172.78493495593784</v>
      </c>
      <c r="Z36" s="27">
        <f t="shared" si="20"/>
        <v>173</v>
      </c>
      <c r="AA36" s="17">
        <f t="shared" si="21"/>
        <v>173</v>
      </c>
      <c r="AB36" s="24">
        <f t="shared" si="22"/>
        <v>1914</v>
      </c>
    </row>
    <row r="37" spans="1:28" ht="15" customHeight="1" x14ac:dyDescent="0.25">
      <c r="A37" s="28">
        <v>2115</v>
      </c>
      <c r="B37" s="28">
        <v>2115</v>
      </c>
      <c r="C37" s="25">
        <v>9.4</v>
      </c>
      <c r="D37" s="25">
        <v>272.3</v>
      </c>
      <c r="E37" s="25">
        <v>212.55</v>
      </c>
      <c r="F37" s="25">
        <v>0</v>
      </c>
      <c r="G37" s="25">
        <f t="shared" si="13"/>
        <v>12.857142857142858</v>
      </c>
      <c r="H37" s="25">
        <v>0</v>
      </c>
      <c r="I37" s="25">
        <f t="shared" si="14"/>
        <v>12.857142857142858</v>
      </c>
      <c r="J37" s="29">
        <f t="shared" si="23"/>
        <v>0</v>
      </c>
      <c r="K37" s="29">
        <f t="shared" si="24"/>
        <v>1</v>
      </c>
      <c r="L37" s="29">
        <f t="shared" si="12"/>
        <v>1</v>
      </c>
      <c r="M37" s="29">
        <f t="shared" ca="1" si="15"/>
        <v>0</v>
      </c>
      <c r="N37" s="9"/>
      <c r="O37" s="9"/>
      <c r="P37" s="7"/>
      <c r="Q37" s="7"/>
      <c r="T37" s="20">
        <v>0</v>
      </c>
      <c r="U37" s="31">
        <f t="shared" si="16"/>
        <v>-2115</v>
      </c>
      <c r="V37" s="27">
        <f t="shared" si="17"/>
        <v>-2115</v>
      </c>
      <c r="W37" s="27"/>
      <c r="X37" s="27">
        <f t="shared" si="18"/>
        <v>2324.9024339068401</v>
      </c>
      <c r="Y37" s="27">
        <f t="shared" si="19"/>
        <v>209.90243390684009</v>
      </c>
      <c r="Z37" s="27">
        <f t="shared" si="20"/>
        <v>210</v>
      </c>
      <c r="AA37" s="17">
        <f t="shared" si="21"/>
        <v>210</v>
      </c>
      <c r="AB37" s="24">
        <f t="shared" si="22"/>
        <v>2325</v>
      </c>
    </row>
    <row r="38" spans="1:28" ht="15" customHeight="1" x14ac:dyDescent="0.25">
      <c r="A38" s="28">
        <v>2115</v>
      </c>
      <c r="B38" s="28">
        <v>2115</v>
      </c>
      <c r="C38" s="25">
        <v>9.4</v>
      </c>
      <c r="D38" s="25">
        <v>272.3</v>
      </c>
      <c r="E38" s="25">
        <v>212.55</v>
      </c>
      <c r="F38" s="25">
        <v>0</v>
      </c>
      <c r="G38" s="25">
        <f t="shared" si="13"/>
        <v>12</v>
      </c>
      <c r="H38" s="25">
        <v>0</v>
      </c>
      <c r="I38" s="25">
        <f t="shared" si="14"/>
        <v>12</v>
      </c>
      <c r="J38" s="29">
        <f t="shared" si="23"/>
        <v>1</v>
      </c>
      <c r="K38" s="29">
        <f t="shared" si="24"/>
        <v>1</v>
      </c>
      <c r="L38" s="29">
        <f t="shared" si="12"/>
        <v>1</v>
      </c>
      <c r="M38" s="29">
        <f t="shared" ca="1" si="15"/>
        <v>1</v>
      </c>
      <c r="N38" s="9"/>
      <c r="O38" s="9"/>
      <c r="P38" s="7"/>
      <c r="Q38" s="7"/>
      <c r="T38" s="20">
        <v>0</v>
      </c>
      <c r="U38" s="31">
        <f t="shared" si="16"/>
        <v>-2115</v>
      </c>
      <c r="V38" s="27">
        <f t="shared" si="17"/>
        <v>-2115</v>
      </c>
      <c r="W38" s="27"/>
      <c r="X38" s="27">
        <f t="shared" si="18"/>
        <v>2324.9024339068401</v>
      </c>
      <c r="Y38" s="27">
        <f t="shared" si="19"/>
        <v>209.90243390684009</v>
      </c>
      <c r="Z38" s="27">
        <f t="shared" si="20"/>
        <v>210</v>
      </c>
      <c r="AA38" s="17">
        <f t="shared" si="21"/>
        <v>210</v>
      </c>
      <c r="AB38" s="24">
        <f t="shared" si="22"/>
        <v>2325</v>
      </c>
    </row>
    <row r="39" spans="1:28" ht="15" customHeight="1" x14ac:dyDescent="0.25">
      <c r="A39" s="28">
        <v>2080</v>
      </c>
      <c r="B39" s="40">
        <v>2080</v>
      </c>
      <c r="C39" s="25">
        <v>9.25</v>
      </c>
      <c r="D39" s="25">
        <v>272.3</v>
      </c>
      <c r="E39" s="25">
        <v>212.55</v>
      </c>
      <c r="F39" s="25">
        <v>0</v>
      </c>
      <c r="G39" s="25">
        <f t="shared" si="13"/>
        <v>13.4375</v>
      </c>
      <c r="H39" s="25">
        <v>0</v>
      </c>
      <c r="I39" s="25">
        <f t="shared" si="14"/>
        <v>13.4375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1</v>
      </c>
      <c r="M39" s="29">
        <f t="shared" ca="1" si="15"/>
        <v>1</v>
      </c>
      <c r="N39" s="9"/>
      <c r="O39" s="9"/>
      <c r="P39" s="7"/>
      <c r="Q39" s="7"/>
      <c r="T39" s="20">
        <v>0</v>
      </c>
      <c r="U39" s="31">
        <f t="shared" si="16"/>
        <v>-2080</v>
      </c>
      <c r="V39" s="27">
        <f t="shared" si="17"/>
        <v>-2080</v>
      </c>
      <c r="W39" s="27"/>
      <c r="X39" s="27">
        <f t="shared" si="18"/>
        <v>2286.4288711707932</v>
      </c>
      <c r="Y39" s="27">
        <f t="shared" si="19"/>
        <v>206.42887117079317</v>
      </c>
      <c r="Z39" s="27">
        <f t="shared" si="20"/>
        <v>206</v>
      </c>
      <c r="AA39" s="17">
        <f t="shared" si="21"/>
        <v>206</v>
      </c>
      <c r="AB39" s="24">
        <f t="shared" si="22"/>
        <v>2286</v>
      </c>
    </row>
    <row r="40" spans="1:28" ht="15" customHeight="1" x14ac:dyDescent="0.25">
      <c r="A40" s="28">
        <v>2046</v>
      </c>
      <c r="B40" s="28">
        <v>2046</v>
      </c>
      <c r="C40" s="25">
        <v>9.09</v>
      </c>
      <c r="D40" s="25">
        <v>272.3</v>
      </c>
      <c r="E40" s="25">
        <v>212.54</v>
      </c>
      <c r="F40" s="25">
        <v>0</v>
      </c>
      <c r="G40" s="25">
        <f t="shared" si="13"/>
        <v>14.647058823529411</v>
      </c>
      <c r="H40" s="25">
        <v>0</v>
      </c>
      <c r="I40" s="25">
        <f t="shared" si="14"/>
        <v>14.647058823529411</v>
      </c>
      <c r="J40" s="29">
        <f t="shared" si="23"/>
        <v>1</v>
      </c>
      <c r="K40" s="29">
        <f t="shared" si="24"/>
        <v>1</v>
      </c>
      <c r="L40" s="29">
        <f t="shared" si="25"/>
        <v>1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-2046</v>
      </c>
      <c r="V40" s="27">
        <f t="shared" si="17"/>
        <v>-2046</v>
      </c>
      <c r="W40" s="27"/>
      <c r="X40" s="27">
        <f t="shared" si="18"/>
        <v>2249.0545530843474</v>
      </c>
      <c r="Y40" s="27">
        <f t="shared" si="19"/>
        <v>203.05455308434739</v>
      </c>
      <c r="Z40" s="27">
        <f t="shared" si="20"/>
        <v>203</v>
      </c>
      <c r="AA40" s="17">
        <f t="shared" si="21"/>
        <v>203</v>
      </c>
      <c r="AB40" s="24">
        <f t="shared" si="22"/>
        <v>2249</v>
      </c>
    </row>
    <row r="41" spans="1:28" ht="15" customHeight="1" x14ac:dyDescent="0.25">
      <c r="A41" s="28">
        <v>2010</v>
      </c>
      <c r="B41" s="28">
        <v>2010</v>
      </c>
      <c r="C41" s="25">
        <v>8.93</v>
      </c>
      <c r="D41" s="25">
        <v>272.3</v>
      </c>
      <c r="E41" s="25">
        <v>212.54</v>
      </c>
      <c r="F41" s="25">
        <v>0</v>
      </c>
      <c r="G41" s="25">
        <f t="shared" si="13"/>
        <v>15.833333333333334</v>
      </c>
      <c r="H41" s="25">
        <v>0</v>
      </c>
      <c r="I41" s="25">
        <f t="shared" si="14"/>
        <v>15.833333333333334</v>
      </c>
      <c r="J41" s="29">
        <f t="shared" si="23"/>
        <v>1</v>
      </c>
      <c r="K41" s="29">
        <f t="shared" si="24"/>
        <v>1</v>
      </c>
      <c r="L41" s="29">
        <f t="shared" si="25"/>
        <v>1</v>
      </c>
      <c r="M41" s="29">
        <f t="shared" ca="1" si="15"/>
        <v>1</v>
      </c>
      <c r="N41" s="9"/>
      <c r="O41" s="9"/>
      <c r="P41" s="7"/>
      <c r="Q41" s="7"/>
      <c r="T41" s="20">
        <v>0</v>
      </c>
      <c r="U41" s="31">
        <f t="shared" si="16"/>
        <v>-2010</v>
      </c>
      <c r="V41" s="27">
        <f t="shared" si="17"/>
        <v>-2010</v>
      </c>
      <c r="W41" s="27"/>
      <c r="X41" s="27">
        <f t="shared" si="18"/>
        <v>2209.4817456986989</v>
      </c>
      <c r="Y41" s="27">
        <f t="shared" si="19"/>
        <v>199.48174569869889</v>
      </c>
      <c r="Z41" s="27">
        <f t="shared" si="20"/>
        <v>199</v>
      </c>
      <c r="AA41" s="17">
        <f t="shared" si="21"/>
        <v>199</v>
      </c>
      <c r="AB41" s="24">
        <f t="shared" si="22"/>
        <v>2209</v>
      </c>
    </row>
    <row r="42" spans="1:28" ht="15" customHeight="1" x14ac:dyDescent="0.25">
      <c r="A42" s="28">
        <v>2010</v>
      </c>
      <c r="B42" s="28">
        <v>2010</v>
      </c>
      <c r="C42" s="25">
        <v>8.93</v>
      </c>
      <c r="D42" s="25">
        <v>272.3</v>
      </c>
      <c r="E42" s="25">
        <v>212.54</v>
      </c>
      <c r="F42" s="25">
        <v>0</v>
      </c>
      <c r="G42" s="25">
        <f t="shared" si="13"/>
        <v>15</v>
      </c>
      <c r="H42" s="25">
        <v>0</v>
      </c>
      <c r="I42" s="25">
        <f t="shared" si="14"/>
        <v>15</v>
      </c>
      <c r="J42" s="29">
        <f t="shared" si="23"/>
        <v>1</v>
      </c>
      <c r="K42" s="29">
        <f t="shared" si="24"/>
        <v>1</v>
      </c>
      <c r="L42" s="29">
        <f t="shared" si="25"/>
        <v>1</v>
      </c>
      <c r="M42" s="29">
        <f t="shared" ca="1" si="15"/>
        <v>0</v>
      </c>
      <c r="N42" s="9"/>
      <c r="O42" s="9"/>
      <c r="P42" s="7"/>
      <c r="Q42" s="7"/>
      <c r="T42" s="20">
        <v>0</v>
      </c>
      <c r="U42" s="31">
        <f t="shared" si="16"/>
        <v>-2010</v>
      </c>
      <c r="V42" s="27">
        <f t="shared" si="17"/>
        <v>-2010</v>
      </c>
      <c r="W42" s="27"/>
      <c r="X42" s="27">
        <f t="shared" si="18"/>
        <v>2209.4817456986989</v>
      </c>
      <c r="Y42" s="27">
        <f t="shared" si="19"/>
        <v>199.48174569869889</v>
      </c>
      <c r="Z42" s="27">
        <f t="shared" si="20"/>
        <v>199</v>
      </c>
      <c r="AA42" s="17">
        <f t="shared" si="21"/>
        <v>199</v>
      </c>
      <c r="AB42" s="24">
        <f t="shared" si="22"/>
        <v>2209</v>
      </c>
    </row>
    <row r="43" spans="1:28" ht="15" customHeight="1" x14ac:dyDescent="0.25">
      <c r="A43" s="28">
        <v>2010</v>
      </c>
      <c r="B43" s="28">
        <v>2010</v>
      </c>
      <c r="C43" s="25">
        <v>8.93</v>
      </c>
      <c r="D43" s="25">
        <v>272.3</v>
      </c>
      <c r="E43" s="25">
        <v>212.54</v>
      </c>
      <c r="F43" s="25">
        <v>0</v>
      </c>
      <c r="G43" s="25">
        <f t="shared" si="13"/>
        <v>14.25</v>
      </c>
      <c r="H43" s="25">
        <v>0</v>
      </c>
      <c r="I43" s="25">
        <f t="shared" si="14"/>
        <v>14.25</v>
      </c>
      <c r="J43" s="29">
        <f t="shared" si="23"/>
        <v>1</v>
      </c>
      <c r="K43" s="29">
        <f t="shared" si="24"/>
        <v>1</v>
      </c>
      <c r="L43" s="29">
        <f t="shared" si="25"/>
        <v>1</v>
      </c>
      <c r="M43" s="29">
        <f t="shared" ca="1" si="15"/>
        <v>1</v>
      </c>
      <c r="N43" s="9"/>
      <c r="O43" s="9"/>
      <c r="P43" s="7"/>
      <c r="Q43" s="7"/>
      <c r="T43" s="20">
        <v>0</v>
      </c>
      <c r="U43" s="31">
        <f t="shared" si="16"/>
        <v>-2010</v>
      </c>
      <c r="V43" s="27">
        <f t="shared" si="17"/>
        <v>-2010</v>
      </c>
      <c r="W43" s="27"/>
      <c r="X43" s="27">
        <f t="shared" si="18"/>
        <v>2209.4817456986989</v>
      </c>
      <c r="Y43" s="27">
        <f t="shared" si="19"/>
        <v>199.48174569869889</v>
      </c>
      <c r="Z43" s="27">
        <f t="shared" si="20"/>
        <v>199</v>
      </c>
      <c r="AA43" s="17">
        <f t="shared" si="21"/>
        <v>199</v>
      </c>
      <c r="AB43" s="24">
        <f t="shared" si="22"/>
        <v>2209</v>
      </c>
    </row>
    <row r="44" spans="1:28" ht="15" customHeight="1" x14ac:dyDescent="0.25">
      <c r="A44" s="28">
        <v>2010</v>
      </c>
      <c r="B44" s="28">
        <v>2010</v>
      </c>
      <c r="C44" s="25">
        <v>8.93</v>
      </c>
      <c r="D44" s="25">
        <v>272.3</v>
      </c>
      <c r="E44" s="25">
        <v>212.54</v>
      </c>
      <c r="F44" s="25">
        <v>0</v>
      </c>
      <c r="G44" s="25">
        <f t="shared" si="13"/>
        <v>13.571428571428571</v>
      </c>
      <c r="H44" s="25">
        <v>0</v>
      </c>
      <c r="I44" s="25">
        <f t="shared" si="14"/>
        <v>13.571428571428571</v>
      </c>
      <c r="J44" s="29">
        <f t="shared" si="23"/>
        <v>1</v>
      </c>
      <c r="K44" s="29">
        <f t="shared" si="24"/>
        <v>1</v>
      </c>
      <c r="L44" s="29">
        <f t="shared" si="25"/>
        <v>1</v>
      </c>
      <c r="M44" s="29">
        <f t="shared" ca="1" si="15"/>
        <v>1</v>
      </c>
      <c r="N44" s="9"/>
      <c r="O44" s="9"/>
      <c r="P44" s="7"/>
      <c r="Q44" s="7"/>
      <c r="T44" s="20">
        <v>0</v>
      </c>
      <c r="U44" s="31">
        <f t="shared" si="16"/>
        <v>-2010</v>
      </c>
      <c r="V44" s="27">
        <f t="shared" si="17"/>
        <v>-2010</v>
      </c>
      <c r="W44" s="27"/>
      <c r="X44" s="27">
        <f t="shared" si="18"/>
        <v>2209.4817456986989</v>
      </c>
      <c r="Y44" s="27">
        <f t="shared" si="19"/>
        <v>199.48174569869889</v>
      </c>
      <c r="Z44" s="27">
        <f t="shared" si="20"/>
        <v>199</v>
      </c>
      <c r="AA44" s="17">
        <f t="shared" si="21"/>
        <v>199</v>
      </c>
      <c r="AB44" s="24">
        <f t="shared" si="22"/>
        <v>2209</v>
      </c>
    </row>
    <row r="45" spans="1:28" ht="15" customHeight="1" x14ac:dyDescent="0.25">
      <c r="A45" s="28">
        <v>1946</v>
      </c>
      <c r="B45" s="28">
        <v>1946</v>
      </c>
      <c r="C45" s="25">
        <v>8.65</v>
      </c>
      <c r="D45" s="25">
        <v>272.3</v>
      </c>
      <c r="E45" s="25">
        <v>212.53</v>
      </c>
      <c r="F45" s="25">
        <v>0</v>
      </c>
      <c r="G45" s="25">
        <f t="shared" si="13"/>
        <v>15.863636363636363</v>
      </c>
      <c r="H45" s="25">
        <v>0</v>
      </c>
      <c r="I45" s="25">
        <f t="shared" si="14"/>
        <v>15.863636363636363</v>
      </c>
      <c r="J45" s="29">
        <f t="shared" si="23"/>
        <v>0</v>
      </c>
      <c r="K45" s="29">
        <f t="shared" si="24"/>
        <v>-1</v>
      </c>
      <c r="L45" s="29">
        <f t="shared" si="25"/>
        <v>0</v>
      </c>
      <c r="M45" s="29">
        <f t="shared" ca="1" si="15"/>
        <v>1</v>
      </c>
      <c r="N45" s="9"/>
      <c r="O45" s="9"/>
      <c r="P45" s="7"/>
      <c r="Q45" s="7"/>
      <c r="T45" s="20">
        <v>0</v>
      </c>
      <c r="U45" s="31">
        <f t="shared" si="16"/>
        <v>-1946</v>
      </c>
      <c r="V45" s="27">
        <f t="shared" si="17"/>
        <v>-1946</v>
      </c>
      <c r="W45" s="27"/>
      <c r="X45" s="27">
        <f t="shared" si="18"/>
        <v>2139.1300881242132</v>
      </c>
      <c r="Y45" s="27">
        <f t="shared" si="19"/>
        <v>193.13008812421322</v>
      </c>
      <c r="Z45" s="27">
        <f t="shared" si="20"/>
        <v>193</v>
      </c>
      <c r="AA45" s="17">
        <f t="shared" si="21"/>
        <v>193</v>
      </c>
      <c r="AB45" s="24">
        <f t="shared" si="22"/>
        <v>2139</v>
      </c>
    </row>
    <row r="46" spans="1:28" ht="15" customHeight="1" x14ac:dyDescent="0.25">
      <c r="A46" s="28">
        <v>1881</v>
      </c>
      <c r="B46" s="28">
        <v>1881</v>
      </c>
      <c r="C46" s="25">
        <v>8.36</v>
      </c>
      <c r="D46" s="25">
        <v>272.3</v>
      </c>
      <c r="E46" s="25">
        <v>212.52</v>
      </c>
      <c r="F46" s="25">
        <v>0</v>
      </c>
      <c r="G46" s="25">
        <f t="shared" si="13"/>
        <v>18</v>
      </c>
      <c r="H46" s="25">
        <v>0</v>
      </c>
      <c r="I46" s="25">
        <f t="shared" si="14"/>
        <v>18</v>
      </c>
      <c r="J46" s="29">
        <f t="shared" si="23"/>
        <v>0</v>
      </c>
      <c r="K46" s="29">
        <f t="shared" si="24"/>
        <v>-1</v>
      </c>
      <c r="L46" s="29">
        <f t="shared" si="25"/>
        <v>0</v>
      </c>
      <c r="M46" s="29">
        <f t="shared" ca="1" si="15"/>
        <v>0</v>
      </c>
      <c r="N46" s="9"/>
      <c r="O46" s="9"/>
      <c r="P46" s="7"/>
      <c r="Q46" s="7"/>
      <c r="T46" s="20">
        <v>0</v>
      </c>
      <c r="U46" s="31">
        <f t="shared" si="16"/>
        <v>-1881</v>
      </c>
      <c r="V46" s="27">
        <f t="shared" si="17"/>
        <v>-1881</v>
      </c>
      <c r="W46" s="27"/>
      <c r="X46" s="27">
        <f t="shared" si="18"/>
        <v>2067.679185900126</v>
      </c>
      <c r="Y46" s="27">
        <f t="shared" si="19"/>
        <v>186.67918590012596</v>
      </c>
      <c r="Z46" s="27">
        <f t="shared" si="20"/>
        <v>187</v>
      </c>
      <c r="AA46" s="17">
        <f t="shared" si="21"/>
        <v>187</v>
      </c>
      <c r="AB46" s="24">
        <f t="shared" si="22"/>
        <v>2068</v>
      </c>
    </row>
    <row r="47" spans="1:28" ht="15" customHeight="1" x14ac:dyDescent="0.25">
      <c r="A47" s="28">
        <v>1815</v>
      </c>
      <c r="B47" s="28">
        <v>1815</v>
      </c>
      <c r="C47" s="25">
        <v>8.07</v>
      </c>
      <c r="D47" s="25">
        <v>272.3</v>
      </c>
      <c r="E47" s="25">
        <v>212.5</v>
      </c>
      <c r="F47" s="25">
        <v>0</v>
      </c>
      <c r="G47" s="25">
        <f t="shared" si="13"/>
        <v>20</v>
      </c>
      <c r="H47" s="25">
        <v>0</v>
      </c>
      <c r="I47" s="25">
        <f t="shared" si="14"/>
        <v>20</v>
      </c>
      <c r="J47" s="29">
        <f t="shared" si="23"/>
        <v>0</v>
      </c>
      <c r="K47" s="29">
        <f t="shared" si="24"/>
        <v>-1</v>
      </c>
      <c r="L47" s="29">
        <f t="shared" si="25"/>
        <v>0</v>
      </c>
      <c r="M47" s="29">
        <f t="shared" ca="1" si="15"/>
        <v>0</v>
      </c>
      <c r="N47" s="9"/>
      <c r="O47" s="9"/>
      <c r="P47" s="7"/>
      <c r="Q47" s="7"/>
      <c r="T47" s="20">
        <v>0</v>
      </c>
      <c r="U47" s="31">
        <f t="shared" si="16"/>
        <v>-1815</v>
      </c>
      <c r="V47" s="27">
        <f t="shared" si="17"/>
        <v>-1815</v>
      </c>
      <c r="W47" s="27"/>
      <c r="X47" s="27">
        <f t="shared" si="18"/>
        <v>1995.1290390264373</v>
      </c>
      <c r="Y47" s="27">
        <f t="shared" si="19"/>
        <v>180.12903902643734</v>
      </c>
      <c r="Z47" s="27">
        <f t="shared" si="20"/>
        <v>180</v>
      </c>
      <c r="AA47" s="17">
        <f t="shared" si="21"/>
        <v>180</v>
      </c>
      <c r="AB47" s="24">
        <f t="shared" si="22"/>
        <v>1995</v>
      </c>
    </row>
    <row r="48" spans="1:28" ht="15" customHeight="1" x14ac:dyDescent="0.25">
      <c r="A48" s="28">
        <v>1815</v>
      </c>
      <c r="B48" s="28">
        <v>1815</v>
      </c>
      <c r="C48" s="25">
        <v>8.07</v>
      </c>
      <c r="D48" s="25">
        <v>272.3</v>
      </c>
      <c r="E48" s="25">
        <v>212.5</v>
      </c>
      <c r="F48" s="25">
        <v>0</v>
      </c>
      <c r="G48" s="25">
        <f t="shared" si="13"/>
        <v>19.2</v>
      </c>
      <c r="H48" s="25">
        <v>0</v>
      </c>
      <c r="I48" s="25">
        <f t="shared" si="14"/>
        <v>19.2</v>
      </c>
      <c r="J48" s="29">
        <f t="shared" si="23"/>
        <v>1</v>
      </c>
      <c r="K48" s="29">
        <f t="shared" si="24"/>
        <v>1</v>
      </c>
      <c r="L48" s="29">
        <f t="shared" si="25"/>
        <v>0</v>
      </c>
      <c r="M48" s="29">
        <f t="shared" ca="1" si="15"/>
        <v>0</v>
      </c>
      <c r="N48" s="9"/>
      <c r="O48" s="9"/>
      <c r="P48" s="7"/>
      <c r="Q48" s="7"/>
      <c r="T48" s="20">
        <v>0</v>
      </c>
      <c r="U48" s="31">
        <f t="shared" si="16"/>
        <v>-1815</v>
      </c>
      <c r="V48" s="27">
        <f t="shared" si="17"/>
        <v>-1815</v>
      </c>
      <c r="W48" s="27"/>
      <c r="X48" s="27">
        <f t="shared" si="18"/>
        <v>1995.1290390264373</v>
      </c>
      <c r="Y48" s="27">
        <f t="shared" si="19"/>
        <v>180.12903902643734</v>
      </c>
      <c r="Z48" s="27">
        <f t="shared" si="20"/>
        <v>180</v>
      </c>
      <c r="AA48" s="17">
        <f t="shared" si="21"/>
        <v>180</v>
      </c>
      <c r="AB48" s="24">
        <f t="shared" si="22"/>
        <v>1995</v>
      </c>
    </row>
    <row r="49" spans="1:28" ht="15" customHeight="1" x14ac:dyDescent="0.25">
      <c r="A49" s="28">
        <v>1815</v>
      </c>
      <c r="B49" s="28">
        <v>1815</v>
      </c>
      <c r="C49" s="25">
        <v>8.07</v>
      </c>
      <c r="D49" s="25">
        <v>272.3</v>
      </c>
      <c r="E49" s="25">
        <v>212.5</v>
      </c>
      <c r="F49" s="25">
        <v>0</v>
      </c>
      <c r="G49" s="25">
        <f t="shared" si="13"/>
        <v>18.46153846153846</v>
      </c>
      <c r="H49" s="25">
        <v>0</v>
      </c>
      <c r="I49" s="25">
        <f t="shared" si="14"/>
        <v>18.46153846153846</v>
      </c>
      <c r="J49" s="29">
        <f t="shared" si="23"/>
        <v>1</v>
      </c>
      <c r="K49" s="29">
        <f t="shared" si="24"/>
        <v>1</v>
      </c>
      <c r="L49" s="29">
        <f t="shared" si="25"/>
        <v>0</v>
      </c>
      <c r="M49" s="29">
        <f t="shared" ca="1" si="15"/>
        <v>0</v>
      </c>
      <c r="N49" s="9"/>
      <c r="O49" s="9"/>
      <c r="P49" s="7"/>
      <c r="Q49" s="7"/>
      <c r="T49" s="20">
        <v>0</v>
      </c>
      <c r="U49" s="31">
        <f t="shared" si="16"/>
        <v>-1815</v>
      </c>
      <c r="V49" s="27">
        <f t="shared" si="17"/>
        <v>-1815</v>
      </c>
      <c r="W49" s="27"/>
      <c r="X49" s="27">
        <f t="shared" si="18"/>
        <v>1995.1290390264373</v>
      </c>
      <c r="Y49" s="27">
        <f t="shared" si="19"/>
        <v>180.12903902643734</v>
      </c>
      <c r="Z49" s="27">
        <f t="shared" si="20"/>
        <v>180</v>
      </c>
      <c r="AA49" s="17">
        <f t="shared" si="21"/>
        <v>180</v>
      </c>
      <c r="AB49" s="24">
        <f t="shared" si="22"/>
        <v>1995</v>
      </c>
    </row>
    <row r="50" spans="1:28" ht="15" customHeight="1" x14ac:dyDescent="0.25">
      <c r="A50" s="28">
        <v>1815</v>
      </c>
      <c r="B50" s="28">
        <v>1815</v>
      </c>
      <c r="C50" s="25">
        <v>8.07</v>
      </c>
      <c r="D50" s="25">
        <v>272.3</v>
      </c>
      <c r="E50" s="25">
        <v>212.5</v>
      </c>
      <c r="F50" s="25">
        <v>0</v>
      </c>
      <c r="G50" s="25">
        <f t="shared" si="13"/>
        <v>17.777777777777779</v>
      </c>
      <c r="H50" s="25">
        <v>0</v>
      </c>
      <c r="I50" s="25">
        <f t="shared" si="14"/>
        <v>17.777777777777779</v>
      </c>
      <c r="J50" s="29">
        <f t="shared" si="23"/>
        <v>1</v>
      </c>
      <c r="K50" s="29">
        <f t="shared" si="24"/>
        <v>1</v>
      </c>
      <c r="L50" s="29">
        <f t="shared" si="25"/>
        <v>0</v>
      </c>
      <c r="M50" s="29">
        <f t="shared" ca="1" si="15"/>
        <v>0</v>
      </c>
      <c r="N50" s="9"/>
      <c r="O50" s="9"/>
      <c r="P50" s="7"/>
      <c r="Q50" s="7"/>
      <c r="T50" s="20">
        <v>0</v>
      </c>
      <c r="U50" s="31">
        <f t="shared" si="16"/>
        <v>-1815</v>
      </c>
      <c r="V50" s="27">
        <f t="shared" si="17"/>
        <v>-1815</v>
      </c>
      <c r="W50" s="27"/>
      <c r="X50" s="27">
        <f t="shared" si="18"/>
        <v>1995.1290390264373</v>
      </c>
      <c r="Y50" s="27">
        <f t="shared" si="19"/>
        <v>180.12903902643734</v>
      </c>
      <c r="Z50" s="27">
        <f t="shared" si="20"/>
        <v>180</v>
      </c>
      <c r="AA50" s="17">
        <f t="shared" si="21"/>
        <v>180</v>
      </c>
      <c r="AB50" s="24">
        <f t="shared" si="22"/>
        <v>1995</v>
      </c>
    </row>
    <row r="51" spans="1:28" ht="15" customHeight="1" x14ac:dyDescent="0.25">
      <c r="A51" s="28">
        <v>1730</v>
      </c>
      <c r="B51" s="28">
        <v>1730</v>
      </c>
      <c r="C51" s="25">
        <v>7.69</v>
      </c>
      <c r="D51" s="25">
        <v>272.3</v>
      </c>
      <c r="E51" s="25">
        <v>212.48</v>
      </c>
      <c r="F51" s="25">
        <v>0</v>
      </c>
      <c r="G51" s="25">
        <f t="shared" si="13"/>
        <v>20.178571428571427</v>
      </c>
      <c r="H51" s="25">
        <v>0</v>
      </c>
      <c r="I51" s="25">
        <f t="shared" si="14"/>
        <v>20.178571428571427</v>
      </c>
      <c r="J51" s="29">
        <f t="shared" si="23"/>
        <v>0</v>
      </c>
      <c r="K51" s="29">
        <f t="shared" si="24"/>
        <v>-1</v>
      </c>
      <c r="L51" s="29">
        <f t="shared" si="25"/>
        <v>0</v>
      </c>
      <c r="M51" s="29">
        <f t="shared" ca="1" si="15"/>
        <v>0</v>
      </c>
      <c r="N51" s="9"/>
      <c r="O51" s="9"/>
      <c r="P51" s="7"/>
      <c r="Q51" s="7"/>
      <c r="T51" s="20">
        <v>0</v>
      </c>
      <c r="U51" s="31">
        <f t="shared" si="16"/>
        <v>-1730</v>
      </c>
      <c r="V51" s="27">
        <f t="shared" si="17"/>
        <v>-1730</v>
      </c>
      <c r="W51" s="27"/>
      <c r="X51" s="27">
        <f t="shared" si="18"/>
        <v>1901.6932438103231</v>
      </c>
      <c r="Y51" s="27">
        <f t="shared" si="19"/>
        <v>171.69324381032311</v>
      </c>
      <c r="Z51" s="27">
        <f t="shared" si="20"/>
        <v>172</v>
      </c>
      <c r="AA51" s="17">
        <f t="shared" si="21"/>
        <v>172</v>
      </c>
      <c r="AB51" s="24">
        <f t="shared" si="22"/>
        <v>1902</v>
      </c>
    </row>
    <row r="52" spans="1:28" ht="15" customHeight="1" x14ac:dyDescent="0.25">
      <c r="A52" s="28">
        <v>1644</v>
      </c>
      <c r="B52" s="28">
        <v>1644</v>
      </c>
      <c r="C52" s="25">
        <v>7.31</v>
      </c>
      <c r="D52" s="25">
        <v>272.3</v>
      </c>
      <c r="E52" s="25">
        <v>212.46</v>
      </c>
      <c r="F52" s="25">
        <v>0</v>
      </c>
      <c r="G52" s="25">
        <f t="shared" si="13"/>
        <v>22.448275862068964</v>
      </c>
      <c r="H52" s="25">
        <v>0</v>
      </c>
      <c r="I52" s="25">
        <f t="shared" si="14"/>
        <v>22.448275862068964</v>
      </c>
      <c r="J52" s="29">
        <f t="shared" si="23"/>
        <v>0</v>
      </c>
      <c r="K52" s="29">
        <f t="shared" si="24"/>
        <v>-1</v>
      </c>
      <c r="L52" s="29">
        <f t="shared" si="25"/>
        <v>0</v>
      </c>
      <c r="M52" s="29">
        <f t="shared" ca="1" si="15"/>
        <v>0</v>
      </c>
      <c r="N52" s="9"/>
      <c r="O52" s="9"/>
      <c r="P52" s="7"/>
      <c r="Q52" s="7"/>
      <c r="T52" s="20">
        <v>0</v>
      </c>
      <c r="U52" s="31">
        <f t="shared" si="16"/>
        <v>-1644</v>
      </c>
      <c r="V52" s="27">
        <f t="shared" si="17"/>
        <v>-1644</v>
      </c>
      <c r="W52" s="27"/>
      <c r="X52" s="27">
        <f t="shared" si="18"/>
        <v>1807.1582039446077</v>
      </c>
      <c r="Y52" s="27">
        <f t="shared" si="19"/>
        <v>163.15820394460775</v>
      </c>
      <c r="Z52" s="27">
        <f t="shared" si="20"/>
        <v>163</v>
      </c>
      <c r="AA52" s="17">
        <f t="shared" si="21"/>
        <v>163</v>
      </c>
      <c r="AB52" s="24">
        <f t="shared" si="22"/>
        <v>1807</v>
      </c>
    </row>
    <row r="53" spans="1:28" ht="15" customHeight="1" x14ac:dyDescent="0.25">
      <c r="A53" s="28">
        <v>1560</v>
      </c>
      <c r="B53" s="28">
        <v>1560</v>
      </c>
      <c r="C53" s="25">
        <v>6.93</v>
      </c>
      <c r="D53" s="25">
        <v>272.3</v>
      </c>
      <c r="E53" s="25">
        <v>212.43</v>
      </c>
      <c r="F53" s="25">
        <v>0</v>
      </c>
      <c r="G53" s="25">
        <f t="shared" si="13"/>
        <v>24.5</v>
      </c>
      <c r="H53" s="25">
        <v>0</v>
      </c>
      <c r="I53" s="25">
        <f t="shared" si="14"/>
        <v>24.5</v>
      </c>
      <c r="J53" s="29">
        <f t="shared" si="23"/>
        <v>0</v>
      </c>
      <c r="K53" s="29">
        <f t="shared" si="24"/>
        <v>-1</v>
      </c>
      <c r="L53" s="29">
        <f t="shared" si="25"/>
        <v>0</v>
      </c>
      <c r="M53" s="29">
        <f t="shared" ca="1" si="15"/>
        <v>1</v>
      </c>
      <c r="N53" s="9"/>
      <c r="O53" s="9"/>
      <c r="P53" s="7"/>
      <c r="Q53" s="7"/>
      <c r="T53" s="20">
        <v>0</v>
      </c>
      <c r="U53" s="31">
        <f t="shared" si="16"/>
        <v>-1560</v>
      </c>
      <c r="V53" s="27">
        <f t="shared" si="17"/>
        <v>-1560</v>
      </c>
      <c r="W53" s="27"/>
      <c r="X53" s="27">
        <f t="shared" si="18"/>
        <v>1714.8216533780949</v>
      </c>
      <c r="Y53" s="27">
        <f t="shared" si="19"/>
        <v>154.82165337809488</v>
      </c>
      <c r="Z53" s="27">
        <f t="shared" si="20"/>
        <v>155</v>
      </c>
      <c r="AA53" s="17">
        <f t="shared" si="21"/>
        <v>155</v>
      </c>
      <c r="AB53" s="24">
        <f t="shared" si="22"/>
        <v>1715</v>
      </c>
    </row>
    <row r="54" spans="1:28" ht="15" customHeight="1" x14ac:dyDescent="0.25">
      <c r="A54" s="28">
        <v>1526</v>
      </c>
      <c r="B54" s="28">
        <v>1526</v>
      </c>
      <c r="C54" s="25">
        <v>6.78</v>
      </c>
      <c r="D54" s="25">
        <v>272.3</v>
      </c>
      <c r="E54" s="25">
        <v>212.42</v>
      </c>
      <c r="F54" s="25">
        <v>0</v>
      </c>
      <c r="G54" s="25">
        <f t="shared" si="13"/>
        <v>24.806451612903224</v>
      </c>
      <c r="H54" s="25">
        <v>0</v>
      </c>
      <c r="I54" s="25">
        <f t="shared" si="14"/>
        <v>24.806451612903224</v>
      </c>
      <c r="J54" s="29">
        <f t="shared" si="23"/>
        <v>1</v>
      </c>
      <c r="K54" s="29">
        <f t="shared" si="24"/>
        <v>1</v>
      </c>
      <c r="L54" s="29">
        <f t="shared" si="25"/>
        <v>0</v>
      </c>
      <c r="M54" s="29">
        <f t="shared" ca="1" si="15"/>
        <v>0</v>
      </c>
      <c r="N54" s="9"/>
      <c r="O54" s="9"/>
      <c r="P54" s="7"/>
      <c r="Q54" s="7"/>
      <c r="T54" s="20">
        <v>0</v>
      </c>
      <c r="U54" s="31">
        <f t="shared" si="16"/>
        <v>-1526</v>
      </c>
      <c r="V54" s="27">
        <f t="shared" si="17"/>
        <v>-1526</v>
      </c>
      <c r="W54" s="27"/>
      <c r="X54" s="27">
        <f t="shared" si="18"/>
        <v>1677.4473352916493</v>
      </c>
      <c r="Y54" s="27">
        <f t="shared" si="19"/>
        <v>151.44733529164932</v>
      </c>
      <c r="Z54" s="27">
        <f t="shared" si="20"/>
        <v>151</v>
      </c>
      <c r="AA54" s="17">
        <f t="shared" si="21"/>
        <v>151</v>
      </c>
      <c r="AB54" s="24">
        <f t="shared" si="22"/>
        <v>1677</v>
      </c>
    </row>
    <row r="55" spans="1:28" ht="15" customHeight="1" x14ac:dyDescent="0.25">
      <c r="A55" s="28">
        <v>1491</v>
      </c>
      <c r="B55" s="28">
        <v>1491</v>
      </c>
      <c r="C55" s="25">
        <v>6.63</v>
      </c>
      <c r="D55" s="25">
        <v>272.3</v>
      </c>
      <c r="E55" s="25">
        <v>212.41</v>
      </c>
      <c r="F55" s="25">
        <v>0</v>
      </c>
      <c r="G55" s="25">
        <f t="shared" si="13"/>
        <v>25.125</v>
      </c>
      <c r="H55" s="25">
        <v>0</v>
      </c>
      <c r="I55" s="25">
        <f t="shared" si="14"/>
        <v>25.125</v>
      </c>
      <c r="J55" s="29">
        <f t="shared" si="23"/>
        <v>1</v>
      </c>
      <c r="K55" s="29">
        <f t="shared" si="24"/>
        <v>1</v>
      </c>
      <c r="L55" s="29">
        <f t="shared" si="25"/>
        <v>0</v>
      </c>
      <c r="M55" s="29">
        <f t="shared" ca="1" si="15"/>
        <v>1</v>
      </c>
      <c r="N55" s="9"/>
      <c r="O55" s="9"/>
      <c r="P55" s="7"/>
      <c r="Q55" s="7"/>
      <c r="T55" s="20">
        <v>0</v>
      </c>
      <c r="U55" s="31">
        <f t="shared" si="16"/>
        <v>-1491</v>
      </c>
      <c r="V55" s="27">
        <f t="shared" si="17"/>
        <v>-1491</v>
      </c>
      <c r="W55" s="27"/>
      <c r="X55" s="27">
        <f t="shared" si="18"/>
        <v>1638.973772555602</v>
      </c>
      <c r="Y55" s="27">
        <f t="shared" si="19"/>
        <v>147.97377255560195</v>
      </c>
      <c r="Z55" s="27">
        <f t="shared" si="20"/>
        <v>148</v>
      </c>
      <c r="AA55" s="17">
        <f t="shared" si="21"/>
        <v>148</v>
      </c>
      <c r="AB55" s="24">
        <f t="shared" si="22"/>
        <v>1639</v>
      </c>
    </row>
    <row r="56" spans="1:28" ht="15" customHeight="1" x14ac:dyDescent="0.25">
      <c r="A56" s="28">
        <v>1455</v>
      </c>
      <c r="B56" s="28">
        <v>1455</v>
      </c>
      <c r="C56" s="25">
        <v>6.47</v>
      </c>
      <c r="D56" s="25">
        <v>272.3</v>
      </c>
      <c r="E56" s="25">
        <v>212.4</v>
      </c>
      <c r="F56" s="25">
        <v>0</v>
      </c>
      <c r="G56" s="25">
        <f t="shared" ref="G56:G77" si="26">($A$23-A56)/(ROW(A56)-ROW($A$23))</f>
        <v>25.454545454545453</v>
      </c>
      <c r="H56" s="25">
        <v>0</v>
      </c>
      <c r="I56" s="25">
        <f t="shared" ref="I56:I77" si="27">($A$23-B56)/(ROW(B56)-ROW($A$23))</f>
        <v>25.454545454545453</v>
      </c>
      <c r="J56" s="29">
        <f t="shared" si="23"/>
        <v>1</v>
      </c>
      <c r="K56" s="29">
        <f t="shared" si="24"/>
        <v>1</v>
      </c>
      <c r="L56" s="29">
        <f t="shared" si="25"/>
        <v>0</v>
      </c>
      <c r="M56" s="29">
        <f t="shared" ca="1" si="15"/>
        <v>0</v>
      </c>
      <c r="N56" s="9"/>
      <c r="O56" s="9"/>
      <c r="P56" s="7"/>
      <c r="Q56" s="7"/>
      <c r="T56" s="20">
        <v>0</v>
      </c>
      <c r="U56" s="31">
        <f t="shared" si="16"/>
        <v>-1455</v>
      </c>
      <c r="V56" s="27">
        <f t="shared" si="17"/>
        <v>-1455</v>
      </c>
      <c r="W56" s="27"/>
      <c r="X56" s="27">
        <f t="shared" si="18"/>
        <v>1599.4009651699539</v>
      </c>
      <c r="Y56" s="27">
        <f t="shared" si="19"/>
        <v>144.40096516995391</v>
      </c>
      <c r="Z56" s="27">
        <f t="shared" si="20"/>
        <v>144</v>
      </c>
      <c r="AA56" s="17">
        <f t="shared" si="21"/>
        <v>144</v>
      </c>
      <c r="AB56" s="24">
        <f t="shared" si="22"/>
        <v>1599</v>
      </c>
    </row>
    <row r="57" spans="1:28" ht="15" customHeight="1" x14ac:dyDescent="0.25">
      <c r="A57" s="28">
        <v>1440</v>
      </c>
      <c r="B57" s="28">
        <v>1440</v>
      </c>
      <c r="C57" s="25">
        <v>6.4</v>
      </c>
      <c r="D57" s="25">
        <v>272.3</v>
      </c>
      <c r="E57" s="25">
        <v>212.39</v>
      </c>
      <c r="F57" s="25">
        <v>0</v>
      </c>
      <c r="G57" s="25">
        <f t="shared" si="26"/>
        <v>25.147058823529413</v>
      </c>
      <c r="H57" s="25">
        <v>0</v>
      </c>
      <c r="I57" s="25">
        <f t="shared" si="27"/>
        <v>25.147058823529413</v>
      </c>
      <c r="J57" s="29">
        <f t="shared" si="23"/>
        <v>1</v>
      </c>
      <c r="K57" s="29">
        <f t="shared" si="24"/>
        <v>1</v>
      </c>
      <c r="L57" s="29">
        <f t="shared" si="25"/>
        <v>0</v>
      </c>
      <c r="M57" s="29">
        <f t="shared" ca="1" si="15"/>
        <v>1</v>
      </c>
      <c r="N57" s="9"/>
      <c r="O57" s="9"/>
      <c r="P57" s="7"/>
      <c r="Q57" s="7"/>
      <c r="T57" s="20">
        <v>0</v>
      </c>
      <c r="U57" s="31">
        <f t="shared" si="16"/>
        <v>-1440</v>
      </c>
      <c r="V57" s="27">
        <f t="shared" si="17"/>
        <v>-1440</v>
      </c>
      <c r="W57" s="27"/>
      <c r="X57" s="27">
        <f t="shared" si="18"/>
        <v>1582.9122954259337</v>
      </c>
      <c r="Y57" s="27">
        <f t="shared" si="19"/>
        <v>142.91229542593373</v>
      </c>
      <c r="Z57" s="27">
        <f t="shared" si="20"/>
        <v>143</v>
      </c>
      <c r="AA57" s="17">
        <f t="shared" si="21"/>
        <v>143</v>
      </c>
      <c r="AB57" s="24">
        <f t="shared" si="22"/>
        <v>1583</v>
      </c>
    </row>
    <row r="58" spans="1:28" ht="15" customHeight="1" x14ac:dyDescent="0.25">
      <c r="A58" s="28">
        <v>1425</v>
      </c>
      <c r="B58" s="28">
        <v>1425</v>
      </c>
      <c r="C58" s="25">
        <v>6.33</v>
      </c>
      <c r="D58" s="25">
        <v>272.3</v>
      </c>
      <c r="E58" s="25">
        <v>212.39</v>
      </c>
      <c r="F58" s="25">
        <v>0</v>
      </c>
      <c r="G58" s="25">
        <f t="shared" si="26"/>
        <v>24.857142857142858</v>
      </c>
      <c r="H58" s="25">
        <v>0</v>
      </c>
      <c r="I58" s="25">
        <f t="shared" si="27"/>
        <v>24.857142857142858</v>
      </c>
      <c r="J58" s="29">
        <f t="shared" si="23"/>
        <v>1</v>
      </c>
      <c r="K58" s="29">
        <f t="shared" si="24"/>
        <v>1</v>
      </c>
      <c r="L58" s="29">
        <f t="shared" si="25"/>
        <v>1</v>
      </c>
      <c r="M58" s="29">
        <f t="shared" ca="1" si="15"/>
        <v>1</v>
      </c>
      <c r="N58" s="9"/>
      <c r="O58" s="9"/>
      <c r="P58" s="7"/>
      <c r="Q58" s="7"/>
      <c r="T58" s="20">
        <v>0</v>
      </c>
      <c r="U58" s="31">
        <f t="shared" si="16"/>
        <v>-1425</v>
      </c>
      <c r="V58" s="27">
        <f t="shared" si="17"/>
        <v>-1425</v>
      </c>
      <c r="W58" s="27"/>
      <c r="X58" s="27">
        <f t="shared" si="18"/>
        <v>1566.4236256819133</v>
      </c>
      <c r="Y58" s="27">
        <f t="shared" si="19"/>
        <v>141.42362568191334</v>
      </c>
      <c r="Z58" s="27">
        <f t="shared" si="20"/>
        <v>141</v>
      </c>
      <c r="AA58" s="17">
        <f t="shared" si="21"/>
        <v>141</v>
      </c>
      <c r="AB58" s="24">
        <f t="shared" si="22"/>
        <v>1566</v>
      </c>
    </row>
    <row r="59" spans="1:28" ht="15" customHeight="1" x14ac:dyDescent="0.25">
      <c r="A59" s="28">
        <v>1410</v>
      </c>
      <c r="B59" s="28">
        <v>1410</v>
      </c>
      <c r="C59" s="25">
        <v>6.27</v>
      </c>
      <c r="D59" s="25">
        <v>272.3</v>
      </c>
      <c r="E59" s="25">
        <v>212.38</v>
      </c>
      <c r="F59" s="25">
        <v>0</v>
      </c>
      <c r="G59" s="25">
        <f t="shared" si="26"/>
        <v>24.583333333333332</v>
      </c>
      <c r="H59" s="25">
        <v>0</v>
      </c>
      <c r="I59" s="25">
        <f t="shared" si="27"/>
        <v>24.583333333333332</v>
      </c>
      <c r="J59" s="29">
        <f t="shared" si="23"/>
        <v>1</v>
      </c>
      <c r="K59" s="29">
        <f t="shared" si="24"/>
        <v>1</v>
      </c>
      <c r="L59" s="29">
        <f t="shared" si="25"/>
        <v>1</v>
      </c>
      <c r="M59" s="29">
        <f t="shared" ca="1" si="15"/>
        <v>1</v>
      </c>
      <c r="N59" s="9"/>
      <c r="O59" s="9"/>
      <c r="P59" s="7"/>
      <c r="Q59" s="7"/>
      <c r="T59" s="20">
        <v>0</v>
      </c>
      <c r="U59" s="31">
        <f t="shared" si="16"/>
        <v>-1410</v>
      </c>
      <c r="V59" s="27">
        <f t="shared" si="17"/>
        <v>-1410</v>
      </c>
      <c r="W59" s="27"/>
      <c r="X59" s="27">
        <f t="shared" si="18"/>
        <v>1549.9349559378934</v>
      </c>
      <c r="Y59" s="27">
        <f t="shared" si="19"/>
        <v>139.93495593789339</v>
      </c>
      <c r="Z59" s="27">
        <f t="shared" si="20"/>
        <v>140</v>
      </c>
      <c r="AA59" s="17">
        <f t="shared" si="21"/>
        <v>140</v>
      </c>
      <c r="AB59" s="24">
        <f t="shared" si="22"/>
        <v>1550</v>
      </c>
    </row>
    <row r="60" spans="1:28" ht="15" customHeight="1" x14ac:dyDescent="0.25">
      <c r="A60" s="28">
        <v>1234</v>
      </c>
      <c r="B60" s="28">
        <v>1380</v>
      </c>
      <c r="C60" s="25">
        <v>5.49</v>
      </c>
      <c r="D60" s="25">
        <v>272.29000000000002</v>
      </c>
      <c r="E60" s="25">
        <v>212.38</v>
      </c>
      <c r="F60" s="25">
        <v>0</v>
      </c>
      <c r="G60" s="25">
        <f t="shared" si="26"/>
        <v>28.675675675675677</v>
      </c>
      <c r="H60" s="25">
        <v>0</v>
      </c>
      <c r="I60" s="25">
        <f t="shared" si="27"/>
        <v>24.72972972972973</v>
      </c>
      <c r="J60" s="29">
        <f t="shared" si="23"/>
        <v>1</v>
      </c>
      <c r="K60" s="29">
        <f t="shared" si="24"/>
        <v>1</v>
      </c>
      <c r="L60" s="29">
        <f t="shared" si="25"/>
        <v>1</v>
      </c>
      <c r="M60" s="29">
        <f t="shared" ca="1" si="15"/>
        <v>1</v>
      </c>
      <c r="N60" s="9"/>
      <c r="O60" s="9"/>
      <c r="P60" s="7"/>
      <c r="Q60" s="7"/>
      <c r="T60" s="20">
        <v>0</v>
      </c>
      <c r="U60" s="31">
        <f t="shared" si="16"/>
        <v>-1380</v>
      </c>
      <c r="V60" s="27">
        <f t="shared" si="17"/>
        <v>-1380</v>
      </c>
      <c r="W60" s="27"/>
      <c r="X60" s="27">
        <f t="shared" si="18"/>
        <v>1516.9576164498533</v>
      </c>
      <c r="Y60" s="27">
        <f t="shared" si="19"/>
        <v>136.95761644985328</v>
      </c>
      <c r="Z60" s="27">
        <f t="shared" si="20"/>
        <v>137</v>
      </c>
      <c r="AA60" s="17">
        <f t="shared" si="21"/>
        <v>137</v>
      </c>
      <c r="AB60" s="24">
        <f t="shared" si="22"/>
        <v>1517</v>
      </c>
    </row>
    <row r="61" spans="1:28" ht="15" customHeight="1" x14ac:dyDescent="0.25">
      <c r="A61" s="28">
        <v>1059</v>
      </c>
      <c r="B61" s="28">
        <v>1380</v>
      </c>
      <c r="C61" s="25">
        <v>4.71</v>
      </c>
      <c r="D61" s="25">
        <v>272.25</v>
      </c>
      <c r="E61" s="25">
        <v>212.38</v>
      </c>
      <c r="F61" s="25">
        <v>0</v>
      </c>
      <c r="G61" s="25">
        <f t="shared" si="26"/>
        <v>32.526315789473685</v>
      </c>
      <c r="H61" s="25">
        <v>0</v>
      </c>
      <c r="I61" s="25">
        <f t="shared" si="27"/>
        <v>24.078947368421051</v>
      </c>
      <c r="J61" s="29">
        <f t="shared" si="23"/>
        <v>1</v>
      </c>
      <c r="K61" s="29">
        <f t="shared" si="24"/>
        <v>1</v>
      </c>
      <c r="L61" s="29">
        <f t="shared" si="25"/>
        <v>1</v>
      </c>
      <c r="M61" s="29">
        <f t="shared" ca="1" si="15"/>
        <v>1</v>
      </c>
      <c r="N61" s="9"/>
      <c r="O61" s="9"/>
      <c r="P61" s="7"/>
      <c r="Q61" s="7"/>
      <c r="T61" s="20">
        <v>0</v>
      </c>
      <c r="U61" s="31">
        <f t="shared" si="16"/>
        <v>-1380</v>
      </c>
      <c r="V61" s="27">
        <f t="shared" si="17"/>
        <v>-1380</v>
      </c>
      <c r="W61" s="27"/>
      <c r="X61" s="27">
        <f t="shared" si="18"/>
        <v>1516.9576164498533</v>
      </c>
      <c r="Y61" s="27">
        <f t="shared" si="19"/>
        <v>136.95761644985328</v>
      </c>
      <c r="Z61" s="27">
        <f t="shared" si="20"/>
        <v>137</v>
      </c>
      <c r="AA61" s="17">
        <f t="shared" si="21"/>
        <v>137</v>
      </c>
      <c r="AB61" s="24">
        <f t="shared" si="22"/>
        <v>1517</v>
      </c>
    </row>
    <row r="62" spans="1:28" ht="15" customHeight="1" x14ac:dyDescent="0.25">
      <c r="A62" s="28">
        <v>885</v>
      </c>
      <c r="B62" s="28">
        <v>1380</v>
      </c>
      <c r="C62" s="25">
        <v>3.93</v>
      </c>
      <c r="D62" s="25">
        <v>272.2</v>
      </c>
      <c r="E62" s="25">
        <v>212.38</v>
      </c>
      <c r="F62" s="25">
        <v>0</v>
      </c>
      <c r="G62" s="25">
        <f t="shared" si="26"/>
        <v>36.153846153846153</v>
      </c>
      <c r="H62" s="25">
        <v>0</v>
      </c>
      <c r="I62" s="25">
        <f t="shared" si="27"/>
        <v>23.46153846153846</v>
      </c>
      <c r="J62" s="29">
        <f t="shared" si="23"/>
        <v>1</v>
      </c>
      <c r="K62" s="29">
        <f t="shared" si="24"/>
        <v>1</v>
      </c>
      <c r="L62" s="29">
        <f t="shared" si="25"/>
        <v>1</v>
      </c>
      <c r="M62" s="29">
        <f t="shared" ca="1" si="15"/>
        <v>1</v>
      </c>
      <c r="N62" s="9"/>
      <c r="O62" s="9"/>
      <c r="P62" s="7"/>
      <c r="Q62" s="7"/>
      <c r="T62" s="20">
        <v>0</v>
      </c>
      <c r="U62" s="31">
        <f t="shared" si="16"/>
        <v>-1380</v>
      </c>
      <c r="V62" s="27">
        <f t="shared" si="17"/>
        <v>-1380</v>
      </c>
      <c r="W62" s="27"/>
      <c r="X62" s="27">
        <f t="shared" si="18"/>
        <v>1516.9576164498533</v>
      </c>
      <c r="Y62" s="27">
        <f t="shared" si="19"/>
        <v>136.95761644985328</v>
      </c>
      <c r="Z62" s="27">
        <f t="shared" si="20"/>
        <v>137</v>
      </c>
      <c r="AA62" s="17">
        <f t="shared" si="21"/>
        <v>137</v>
      </c>
      <c r="AB62" s="24">
        <f t="shared" si="22"/>
        <v>1517</v>
      </c>
    </row>
    <row r="63" spans="1:28" ht="15" customHeight="1" x14ac:dyDescent="0.25">
      <c r="A63" s="28">
        <v>795</v>
      </c>
      <c r="B63" s="28">
        <v>1380</v>
      </c>
      <c r="C63" s="25">
        <v>3.53</v>
      </c>
      <c r="D63" s="25">
        <v>272.14999999999998</v>
      </c>
      <c r="E63" s="25">
        <v>212.38</v>
      </c>
      <c r="F63" s="25">
        <v>0</v>
      </c>
      <c r="G63" s="25">
        <f t="shared" si="26"/>
        <v>37.5</v>
      </c>
      <c r="H63" s="25">
        <v>0</v>
      </c>
      <c r="I63" s="25">
        <f t="shared" si="27"/>
        <v>22.875</v>
      </c>
      <c r="J63" s="29">
        <f t="shared" si="23"/>
        <v>1</v>
      </c>
      <c r="K63" s="29">
        <f t="shared" si="24"/>
        <v>1</v>
      </c>
      <c r="L63" s="29">
        <f t="shared" si="25"/>
        <v>1</v>
      </c>
      <c r="M63" s="29">
        <f t="shared" ca="1" si="15"/>
        <v>1</v>
      </c>
      <c r="N63" s="9"/>
      <c r="O63" s="9"/>
      <c r="P63" s="7"/>
      <c r="Q63" s="7"/>
      <c r="T63" s="20">
        <v>0</v>
      </c>
      <c r="U63" s="31">
        <f t="shared" si="16"/>
        <v>-1380</v>
      </c>
      <c r="V63" s="27">
        <f t="shared" si="17"/>
        <v>-1380</v>
      </c>
      <c r="W63" s="27"/>
      <c r="X63" s="27">
        <f t="shared" si="18"/>
        <v>1516.9576164498533</v>
      </c>
      <c r="Y63" s="27">
        <f t="shared" si="19"/>
        <v>136.95761644985328</v>
      </c>
      <c r="Z63" s="27">
        <f t="shared" si="20"/>
        <v>137</v>
      </c>
      <c r="AA63" s="17">
        <f t="shared" si="21"/>
        <v>137</v>
      </c>
      <c r="AB63" s="24">
        <f t="shared" si="22"/>
        <v>1517</v>
      </c>
    </row>
    <row r="64" spans="1:28" ht="15" customHeight="1" x14ac:dyDescent="0.25">
      <c r="A64" s="28">
        <v>705</v>
      </c>
      <c r="B64" s="28">
        <v>1380</v>
      </c>
      <c r="C64" s="25">
        <v>3.13</v>
      </c>
      <c r="D64" s="25">
        <v>272.08</v>
      </c>
      <c r="E64" s="25">
        <v>212.38</v>
      </c>
      <c r="F64" s="25">
        <v>0</v>
      </c>
      <c r="G64" s="25">
        <f t="shared" si="26"/>
        <v>38.780487804878049</v>
      </c>
      <c r="H64" s="25">
        <v>0</v>
      </c>
      <c r="I64" s="25">
        <f t="shared" si="27"/>
        <v>22.317073170731707</v>
      </c>
      <c r="J64" s="29">
        <f t="shared" si="23"/>
        <v>1</v>
      </c>
      <c r="K64" s="29">
        <f t="shared" si="24"/>
        <v>1</v>
      </c>
      <c r="L64" s="29">
        <f t="shared" si="25"/>
        <v>1</v>
      </c>
      <c r="M64" s="29">
        <f t="shared" ca="1" si="15"/>
        <v>1</v>
      </c>
      <c r="N64" s="9"/>
      <c r="O64" s="9"/>
      <c r="P64" s="7"/>
      <c r="Q64" s="7"/>
      <c r="T64" s="20">
        <v>0</v>
      </c>
      <c r="U64" s="31">
        <f t="shared" si="16"/>
        <v>-1380</v>
      </c>
      <c r="V64" s="27">
        <f t="shared" si="17"/>
        <v>-1380</v>
      </c>
      <c r="W64" s="27"/>
      <c r="X64" s="27">
        <f t="shared" si="18"/>
        <v>1516.9576164498533</v>
      </c>
      <c r="Y64" s="27">
        <f t="shared" si="19"/>
        <v>136.95761644985328</v>
      </c>
      <c r="Z64" s="27">
        <f t="shared" si="20"/>
        <v>137</v>
      </c>
      <c r="AA64" s="17">
        <f t="shared" si="21"/>
        <v>137</v>
      </c>
      <c r="AB64" s="24">
        <f t="shared" si="22"/>
        <v>1517</v>
      </c>
    </row>
    <row r="65" spans="1:28" ht="15" customHeight="1" x14ac:dyDescent="0.25">
      <c r="A65" s="28">
        <v>615</v>
      </c>
      <c r="B65" s="28">
        <v>1380</v>
      </c>
      <c r="C65" s="25">
        <v>2.73</v>
      </c>
      <c r="D65" s="25">
        <v>272</v>
      </c>
      <c r="E65" s="25">
        <v>212.38</v>
      </c>
      <c r="F65" s="25">
        <v>0</v>
      </c>
      <c r="G65" s="25">
        <f t="shared" si="26"/>
        <v>40</v>
      </c>
      <c r="H65" s="25">
        <v>0</v>
      </c>
      <c r="I65" s="25">
        <f t="shared" si="27"/>
        <v>21.785714285714285</v>
      </c>
      <c r="J65" s="29">
        <f t="shared" si="23"/>
        <v>1</v>
      </c>
      <c r="K65" s="29">
        <f t="shared" si="24"/>
        <v>1</v>
      </c>
      <c r="L65" s="29">
        <f t="shared" si="25"/>
        <v>1</v>
      </c>
      <c r="M65" s="29">
        <f t="shared" ca="1" si="15"/>
        <v>0</v>
      </c>
      <c r="N65" s="9"/>
      <c r="O65" s="9"/>
      <c r="P65" s="7"/>
      <c r="Q65" s="7"/>
      <c r="T65" s="20">
        <v>0</v>
      </c>
      <c r="U65" s="31">
        <f t="shared" si="16"/>
        <v>-1380</v>
      </c>
      <c r="V65" s="27">
        <f t="shared" si="17"/>
        <v>-1380</v>
      </c>
      <c r="W65" s="27"/>
      <c r="X65" s="27">
        <f t="shared" si="18"/>
        <v>1516.9576164498533</v>
      </c>
      <c r="Y65" s="27">
        <f t="shared" si="19"/>
        <v>136.95761644985328</v>
      </c>
      <c r="Z65" s="27">
        <f t="shared" si="20"/>
        <v>137</v>
      </c>
      <c r="AA65" s="17">
        <f t="shared" si="21"/>
        <v>137</v>
      </c>
      <c r="AB65" s="24">
        <f t="shared" si="22"/>
        <v>1517</v>
      </c>
    </row>
    <row r="66" spans="1:28" ht="15" customHeight="1" x14ac:dyDescent="0.25">
      <c r="A66" s="28">
        <v>650</v>
      </c>
      <c r="B66" s="28">
        <v>1380</v>
      </c>
      <c r="C66" s="25">
        <v>2.89</v>
      </c>
      <c r="D66" s="25">
        <v>271.93</v>
      </c>
      <c r="E66" s="25">
        <v>212.38</v>
      </c>
      <c r="F66" s="25">
        <v>0</v>
      </c>
      <c r="G66" s="25">
        <f t="shared" si="26"/>
        <v>38.255813953488371</v>
      </c>
      <c r="H66" s="25">
        <v>0</v>
      </c>
      <c r="I66" s="25">
        <f t="shared" si="27"/>
        <v>21.279069767441861</v>
      </c>
      <c r="J66" s="29">
        <f t="shared" si="23"/>
        <v>1</v>
      </c>
      <c r="K66" s="29">
        <f t="shared" si="24"/>
        <v>1</v>
      </c>
      <c r="L66" s="29">
        <f t="shared" si="25"/>
        <v>1</v>
      </c>
      <c r="M66" s="29">
        <f t="shared" ref="M66:M77" ca="1" si="28">IF(RAND()&lt;0.5,0,1)</f>
        <v>0</v>
      </c>
      <c r="N66" s="9"/>
      <c r="O66" s="9"/>
      <c r="P66" s="7"/>
      <c r="Q66" s="7"/>
      <c r="T66" s="20">
        <v>0</v>
      </c>
      <c r="U66" s="31">
        <f t="shared" ref="U66:U97" si="29">T66-B66</f>
        <v>-1380</v>
      </c>
      <c r="V66" s="27">
        <f t="shared" ref="V66:V97" si="30">ROUND(U66,0)</f>
        <v>-1380</v>
      </c>
      <c r="W66" s="27"/>
      <c r="X66" s="27">
        <f t="shared" ref="X66:X77" si="31">B66/$W$2*$W$3</f>
        <v>1516.9576164498533</v>
      </c>
      <c r="Y66" s="27">
        <f t="shared" ref="Y66:Y97" si="32">X66-B66</f>
        <v>136.95761644985328</v>
      </c>
      <c r="Z66" s="27">
        <f t="shared" ref="Z66:Z97" si="33">ROUND(Y66,0)</f>
        <v>137</v>
      </c>
      <c r="AA66" s="17">
        <f t="shared" ref="AA66:AA97" si="34">IF(V66&gt;=0,V66,Z66)</f>
        <v>137</v>
      </c>
      <c r="AB66" s="24">
        <f t="shared" ref="AB66:AB97" si="35">B66+AA66</f>
        <v>1517</v>
      </c>
    </row>
    <row r="67" spans="1:28" ht="15" customHeight="1" x14ac:dyDescent="0.25">
      <c r="A67" s="28">
        <v>684</v>
      </c>
      <c r="B67" s="28">
        <v>1380</v>
      </c>
      <c r="C67" s="25">
        <v>3.04</v>
      </c>
      <c r="D67" s="25">
        <v>271.86</v>
      </c>
      <c r="E67" s="25">
        <v>212.38</v>
      </c>
      <c r="F67" s="25">
        <v>0</v>
      </c>
      <c r="G67" s="25">
        <f t="shared" si="26"/>
        <v>36.613636363636367</v>
      </c>
      <c r="H67" s="25">
        <v>0</v>
      </c>
      <c r="I67" s="25">
        <f t="shared" si="27"/>
        <v>20.795454545454547</v>
      </c>
      <c r="J67" s="29">
        <f t="shared" ref="J67:J77" si="36">IF(ABS(B67-B66)&lt;=50,1,0)</f>
        <v>1</v>
      </c>
      <c r="K67" s="29">
        <f t="shared" ref="K67:K77" si="37">IF(ABS((B67-B66))&lt;=50,1,IF((B67-B66)*(1)&gt;=0,1,-1))</f>
        <v>1</v>
      </c>
      <c r="L67" s="29">
        <f t="shared" si="25"/>
        <v>1</v>
      </c>
      <c r="M67" s="29">
        <f t="shared" ca="1" si="28"/>
        <v>1</v>
      </c>
      <c r="N67" s="9"/>
      <c r="O67" s="9"/>
      <c r="P67" s="7"/>
      <c r="Q67" s="7"/>
      <c r="T67" s="20">
        <v>0</v>
      </c>
      <c r="U67" s="31">
        <f t="shared" si="29"/>
        <v>-1380</v>
      </c>
      <c r="V67" s="27">
        <f t="shared" si="30"/>
        <v>-1380</v>
      </c>
      <c r="W67" s="27"/>
      <c r="X67" s="27">
        <f t="shared" si="31"/>
        <v>1516.9576164498533</v>
      </c>
      <c r="Y67" s="27">
        <f t="shared" si="32"/>
        <v>136.95761644985328</v>
      </c>
      <c r="Z67" s="27">
        <f t="shared" si="33"/>
        <v>137</v>
      </c>
      <c r="AA67" s="17">
        <f t="shared" si="34"/>
        <v>137</v>
      </c>
      <c r="AB67" s="24">
        <f t="shared" si="35"/>
        <v>1517</v>
      </c>
    </row>
    <row r="68" spans="1:28" ht="15" customHeight="1" x14ac:dyDescent="0.25">
      <c r="A68" s="28">
        <v>720</v>
      </c>
      <c r="B68" s="28">
        <v>1380</v>
      </c>
      <c r="C68" s="25">
        <v>3.2</v>
      </c>
      <c r="D68" s="25">
        <v>271.79000000000002</v>
      </c>
      <c r="E68" s="25">
        <v>212.38</v>
      </c>
      <c r="F68" s="25">
        <v>0</v>
      </c>
      <c r="G68" s="25">
        <f t="shared" si="26"/>
        <v>35</v>
      </c>
      <c r="H68" s="25">
        <v>0</v>
      </c>
      <c r="I68" s="25">
        <f t="shared" si="27"/>
        <v>20.333333333333332</v>
      </c>
      <c r="J68" s="29">
        <f t="shared" si="36"/>
        <v>1</v>
      </c>
      <c r="K68" s="29">
        <f t="shared" si="37"/>
        <v>1</v>
      </c>
      <c r="L68" s="29">
        <f t="shared" si="25"/>
        <v>1</v>
      </c>
      <c r="M68" s="29">
        <f t="shared" ca="1" si="28"/>
        <v>0</v>
      </c>
      <c r="N68" s="9"/>
      <c r="O68" s="9"/>
      <c r="P68" s="7"/>
      <c r="Q68" s="7"/>
      <c r="T68" s="20">
        <v>0</v>
      </c>
      <c r="U68" s="31">
        <f t="shared" si="29"/>
        <v>-1380</v>
      </c>
      <c r="V68" s="27">
        <f t="shared" si="30"/>
        <v>-1380</v>
      </c>
      <c r="W68" s="27"/>
      <c r="X68" s="27">
        <f t="shared" si="31"/>
        <v>1516.9576164498533</v>
      </c>
      <c r="Y68" s="27">
        <f t="shared" si="32"/>
        <v>136.95761644985328</v>
      </c>
      <c r="Z68" s="27">
        <f t="shared" si="33"/>
        <v>137</v>
      </c>
      <c r="AA68" s="17">
        <f t="shared" si="34"/>
        <v>137</v>
      </c>
      <c r="AB68" s="24">
        <f t="shared" si="35"/>
        <v>1517</v>
      </c>
    </row>
    <row r="69" spans="1:28" ht="15" customHeight="1" x14ac:dyDescent="0.25">
      <c r="A69" s="28">
        <v>686</v>
      </c>
      <c r="B69" s="28">
        <v>1380</v>
      </c>
      <c r="C69" s="25">
        <v>3.05</v>
      </c>
      <c r="D69" s="25">
        <v>271.72000000000003</v>
      </c>
      <c r="E69" s="25">
        <v>212.38</v>
      </c>
      <c r="F69" s="25">
        <v>0</v>
      </c>
      <c r="G69" s="25">
        <f t="shared" si="26"/>
        <v>34.978260869565219</v>
      </c>
      <c r="H69" s="25">
        <v>0</v>
      </c>
      <c r="I69" s="25">
        <f t="shared" si="27"/>
        <v>19.891304347826086</v>
      </c>
      <c r="J69" s="29">
        <f t="shared" si="36"/>
        <v>1</v>
      </c>
      <c r="K69" s="29">
        <f t="shared" si="37"/>
        <v>1</v>
      </c>
      <c r="L69" s="29">
        <f t="shared" si="25"/>
        <v>1</v>
      </c>
      <c r="M69" s="29">
        <f t="shared" ca="1" si="28"/>
        <v>1</v>
      </c>
      <c r="N69" s="9"/>
      <c r="O69" s="9"/>
      <c r="P69" s="7"/>
      <c r="Q69" s="7"/>
      <c r="T69" s="20">
        <v>0</v>
      </c>
      <c r="U69" s="31">
        <f t="shared" si="29"/>
        <v>-1380</v>
      </c>
      <c r="V69" s="27">
        <f t="shared" si="30"/>
        <v>-1380</v>
      </c>
      <c r="W69" s="27"/>
      <c r="X69" s="27">
        <f t="shared" si="31"/>
        <v>1516.9576164498533</v>
      </c>
      <c r="Y69" s="27">
        <f t="shared" si="32"/>
        <v>136.95761644985328</v>
      </c>
      <c r="Z69" s="27">
        <f t="shared" si="33"/>
        <v>137</v>
      </c>
      <c r="AA69" s="17">
        <f t="shared" si="34"/>
        <v>137</v>
      </c>
      <c r="AB69" s="24">
        <f t="shared" si="35"/>
        <v>1517</v>
      </c>
    </row>
    <row r="70" spans="1:28" ht="15" customHeight="1" x14ac:dyDescent="0.25">
      <c r="A70" s="28">
        <v>651</v>
      </c>
      <c r="B70" s="28">
        <v>1380</v>
      </c>
      <c r="C70" s="25">
        <v>0</v>
      </c>
      <c r="D70" s="25">
        <v>271.64999999999998</v>
      </c>
      <c r="E70" s="25">
        <v>212.38</v>
      </c>
      <c r="F70" s="25">
        <v>0</v>
      </c>
      <c r="G70" s="25">
        <f t="shared" si="26"/>
        <v>34.978723404255319</v>
      </c>
      <c r="H70" s="25">
        <v>0</v>
      </c>
      <c r="I70" s="25">
        <f t="shared" si="27"/>
        <v>19.468085106382979</v>
      </c>
      <c r="J70" s="29">
        <f t="shared" si="36"/>
        <v>1</v>
      </c>
      <c r="K70" s="29">
        <f t="shared" si="37"/>
        <v>1</v>
      </c>
      <c r="L70" s="29">
        <f t="shared" si="25"/>
        <v>1</v>
      </c>
      <c r="M70" s="29">
        <f t="shared" ca="1" si="28"/>
        <v>1</v>
      </c>
      <c r="N70" s="9"/>
      <c r="O70" s="9"/>
      <c r="P70" s="7"/>
      <c r="Q70" s="7"/>
      <c r="T70" s="20">
        <v>0</v>
      </c>
      <c r="U70" s="31">
        <f t="shared" si="29"/>
        <v>-1380</v>
      </c>
      <c r="V70" s="27">
        <f t="shared" si="30"/>
        <v>-1380</v>
      </c>
      <c r="W70" s="27"/>
      <c r="X70" s="27">
        <f t="shared" si="31"/>
        <v>1516.9576164498533</v>
      </c>
      <c r="Y70" s="27">
        <f t="shared" si="32"/>
        <v>136.95761644985328</v>
      </c>
      <c r="Z70" s="27">
        <f t="shared" si="33"/>
        <v>137</v>
      </c>
      <c r="AA70" s="17">
        <f t="shared" si="34"/>
        <v>137</v>
      </c>
      <c r="AB70" s="24">
        <f t="shared" si="35"/>
        <v>1517</v>
      </c>
    </row>
    <row r="71" spans="1:28" ht="15" customHeight="1" x14ac:dyDescent="0.25">
      <c r="A71" s="28">
        <v>615</v>
      </c>
      <c r="B71" s="28">
        <v>1380</v>
      </c>
      <c r="C71" s="25">
        <v>0</v>
      </c>
      <c r="D71" s="25">
        <v>271.57</v>
      </c>
      <c r="E71" s="25">
        <v>212.38</v>
      </c>
      <c r="F71" s="25">
        <v>0</v>
      </c>
      <c r="G71" s="25">
        <f t="shared" si="26"/>
        <v>35</v>
      </c>
      <c r="H71" s="25">
        <v>0</v>
      </c>
      <c r="I71" s="25">
        <f t="shared" si="27"/>
        <v>19.0625</v>
      </c>
      <c r="J71" s="29">
        <f t="shared" si="36"/>
        <v>1</v>
      </c>
      <c r="K71" s="29">
        <f t="shared" si="37"/>
        <v>1</v>
      </c>
      <c r="L71" s="29">
        <f t="shared" ref="L71:L102" si="38">IF(OR(COUNTIF(K67:K71,1)=5,COUNTIF(K67:K71,-1)=5),1,0)</f>
        <v>1</v>
      </c>
      <c r="M71" s="29">
        <f t="shared" ca="1" si="28"/>
        <v>0</v>
      </c>
      <c r="N71" s="9"/>
      <c r="O71" s="9"/>
      <c r="P71" s="7"/>
      <c r="Q71" s="7"/>
      <c r="T71" s="20">
        <v>0</v>
      </c>
      <c r="U71" s="31">
        <f t="shared" si="29"/>
        <v>-1380</v>
      </c>
      <c r="V71" s="27">
        <f t="shared" si="30"/>
        <v>-1380</v>
      </c>
      <c r="W71" s="27"/>
      <c r="X71" s="27">
        <f t="shared" si="31"/>
        <v>1516.9576164498533</v>
      </c>
      <c r="Y71" s="27">
        <f t="shared" si="32"/>
        <v>136.95761644985328</v>
      </c>
      <c r="Z71" s="27">
        <f t="shared" si="33"/>
        <v>137</v>
      </c>
      <c r="AA71" s="17">
        <f t="shared" si="34"/>
        <v>137</v>
      </c>
      <c r="AB71" s="24">
        <f t="shared" si="35"/>
        <v>1517</v>
      </c>
    </row>
    <row r="72" spans="1:28" ht="15" customHeight="1" x14ac:dyDescent="0.25">
      <c r="A72" s="28">
        <v>585</v>
      </c>
      <c r="B72" s="28">
        <v>1380</v>
      </c>
      <c r="C72" s="25">
        <v>0</v>
      </c>
      <c r="D72" s="25">
        <v>271.49</v>
      </c>
      <c r="E72" s="25">
        <v>212.38</v>
      </c>
      <c r="F72" s="25">
        <v>0</v>
      </c>
      <c r="G72" s="25">
        <f t="shared" si="26"/>
        <v>34.897959183673471</v>
      </c>
      <c r="H72" s="25">
        <v>0</v>
      </c>
      <c r="I72" s="25">
        <f t="shared" si="27"/>
        <v>18.673469387755102</v>
      </c>
      <c r="J72" s="29">
        <f t="shared" si="36"/>
        <v>1</v>
      </c>
      <c r="K72" s="29">
        <f t="shared" si="37"/>
        <v>1</v>
      </c>
      <c r="L72" s="29">
        <f t="shared" si="38"/>
        <v>1</v>
      </c>
      <c r="M72" s="29">
        <f t="shared" ca="1" si="28"/>
        <v>0</v>
      </c>
      <c r="N72" s="9"/>
      <c r="O72" s="9"/>
      <c r="P72" s="7"/>
      <c r="Q72" s="7"/>
      <c r="T72" s="20">
        <v>0</v>
      </c>
      <c r="U72" s="31">
        <f t="shared" si="29"/>
        <v>-1380</v>
      </c>
      <c r="V72" s="27">
        <f t="shared" si="30"/>
        <v>-1380</v>
      </c>
      <c r="W72" s="27"/>
      <c r="X72" s="27">
        <f t="shared" si="31"/>
        <v>1516.9576164498533</v>
      </c>
      <c r="Y72" s="27">
        <f t="shared" si="32"/>
        <v>136.95761644985328</v>
      </c>
      <c r="Z72" s="27">
        <f t="shared" si="33"/>
        <v>137</v>
      </c>
      <c r="AA72" s="17">
        <f t="shared" si="34"/>
        <v>137</v>
      </c>
      <c r="AB72" s="24">
        <f t="shared" si="35"/>
        <v>1517</v>
      </c>
    </row>
    <row r="73" spans="1:28" ht="15" customHeight="1" x14ac:dyDescent="0.25">
      <c r="A73" s="28">
        <v>555</v>
      </c>
      <c r="B73" s="28">
        <v>1380</v>
      </c>
      <c r="C73" s="25">
        <v>0</v>
      </c>
      <c r="D73" s="25">
        <v>271.41000000000003</v>
      </c>
      <c r="E73" s="25">
        <v>212.38</v>
      </c>
      <c r="F73" s="25">
        <v>0</v>
      </c>
      <c r="G73" s="25">
        <f t="shared" si="26"/>
        <v>34.799999999999997</v>
      </c>
      <c r="H73" s="25">
        <v>0</v>
      </c>
      <c r="I73" s="25">
        <f t="shared" si="27"/>
        <v>18.3</v>
      </c>
      <c r="J73" s="29">
        <f t="shared" si="36"/>
        <v>1</v>
      </c>
      <c r="K73" s="29">
        <f t="shared" si="37"/>
        <v>1</v>
      </c>
      <c r="L73" s="29">
        <f t="shared" si="38"/>
        <v>1</v>
      </c>
      <c r="M73" s="29">
        <f t="shared" ca="1" si="28"/>
        <v>1</v>
      </c>
      <c r="N73" s="9"/>
      <c r="O73" s="9"/>
      <c r="P73" s="7"/>
      <c r="Q73" s="7"/>
      <c r="T73" s="20">
        <v>0</v>
      </c>
      <c r="U73" s="31">
        <f t="shared" si="29"/>
        <v>-1380</v>
      </c>
      <c r="V73" s="27">
        <f t="shared" si="30"/>
        <v>-1380</v>
      </c>
      <c r="W73" s="27"/>
      <c r="X73" s="27">
        <f t="shared" si="31"/>
        <v>1516.9576164498533</v>
      </c>
      <c r="Y73" s="27">
        <f t="shared" si="32"/>
        <v>136.95761644985328</v>
      </c>
      <c r="Z73" s="27">
        <f t="shared" si="33"/>
        <v>137</v>
      </c>
      <c r="AA73" s="17">
        <f t="shared" si="34"/>
        <v>137</v>
      </c>
      <c r="AB73" s="24">
        <f t="shared" si="35"/>
        <v>1517</v>
      </c>
    </row>
    <row r="74" spans="1:28" ht="15" customHeight="1" x14ac:dyDescent="0.25">
      <c r="A74" s="28">
        <v>525</v>
      </c>
      <c r="B74" s="28">
        <v>1380</v>
      </c>
      <c r="C74" s="25">
        <v>0</v>
      </c>
      <c r="D74" s="25">
        <v>271.33</v>
      </c>
      <c r="E74" s="25">
        <v>212.38</v>
      </c>
      <c r="F74" s="25">
        <v>0</v>
      </c>
      <c r="G74" s="25">
        <f t="shared" si="26"/>
        <v>34.705882352941174</v>
      </c>
      <c r="H74" s="25">
        <v>0</v>
      </c>
      <c r="I74" s="25">
        <f t="shared" si="27"/>
        <v>17.941176470588236</v>
      </c>
      <c r="J74" s="29">
        <f t="shared" si="36"/>
        <v>1</v>
      </c>
      <c r="K74" s="29">
        <f t="shared" si="37"/>
        <v>1</v>
      </c>
      <c r="L74" s="29">
        <f t="shared" si="38"/>
        <v>1</v>
      </c>
      <c r="M74" s="29">
        <f t="shared" ca="1" si="28"/>
        <v>1</v>
      </c>
      <c r="N74" s="9"/>
      <c r="O74" s="9"/>
      <c r="P74" s="7"/>
      <c r="Q74" s="7"/>
      <c r="T74" s="20">
        <v>0</v>
      </c>
      <c r="U74" s="31">
        <f t="shared" si="29"/>
        <v>-1380</v>
      </c>
      <c r="V74" s="27">
        <f t="shared" si="30"/>
        <v>-1380</v>
      </c>
      <c r="W74" s="27"/>
      <c r="X74" s="27">
        <f t="shared" si="31"/>
        <v>1516.9576164498533</v>
      </c>
      <c r="Y74" s="27">
        <f t="shared" si="32"/>
        <v>136.95761644985328</v>
      </c>
      <c r="Z74" s="27">
        <f t="shared" si="33"/>
        <v>137</v>
      </c>
      <c r="AA74" s="17">
        <f t="shared" si="34"/>
        <v>137</v>
      </c>
      <c r="AB74" s="24">
        <f t="shared" si="35"/>
        <v>1517</v>
      </c>
    </row>
    <row r="75" spans="1:28" ht="15" customHeight="1" x14ac:dyDescent="0.25">
      <c r="A75" s="28">
        <v>530</v>
      </c>
      <c r="B75" s="28">
        <v>1380</v>
      </c>
      <c r="C75" s="25">
        <v>0</v>
      </c>
      <c r="D75" s="25">
        <v>271.24</v>
      </c>
      <c r="E75" s="25">
        <v>212.38</v>
      </c>
      <c r="F75" s="25">
        <v>0</v>
      </c>
      <c r="G75" s="25">
        <f t="shared" si="26"/>
        <v>33.942307692307693</v>
      </c>
      <c r="H75" s="25">
        <v>0</v>
      </c>
      <c r="I75" s="25">
        <f t="shared" si="27"/>
        <v>17.596153846153847</v>
      </c>
      <c r="J75" s="29">
        <f t="shared" si="36"/>
        <v>1</v>
      </c>
      <c r="K75" s="29">
        <f t="shared" si="37"/>
        <v>1</v>
      </c>
      <c r="L75" s="29">
        <f t="shared" si="38"/>
        <v>1</v>
      </c>
      <c r="M75" s="29">
        <f t="shared" ca="1" si="28"/>
        <v>0</v>
      </c>
      <c r="N75" s="9"/>
      <c r="O75" s="9"/>
      <c r="P75" s="7"/>
      <c r="Q75" s="7"/>
      <c r="T75" s="20">
        <v>0</v>
      </c>
      <c r="U75" s="31">
        <f t="shared" si="29"/>
        <v>-1380</v>
      </c>
      <c r="V75" s="27">
        <f t="shared" si="30"/>
        <v>-1380</v>
      </c>
      <c r="W75" s="27"/>
      <c r="X75" s="27">
        <f t="shared" si="31"/>
        <v>1516.9576164498533</v>
      </c>
      <c r="Y75" s="27">
        <f t="shared" si="32"/>
        <v>136.95761644985328</v>
      </c>
      <c r="Z75" s="27">
        <f t="shared" si="33"/>
        <v>137</v>
      </c>
      <c r="AA75" s="17">
        <f t="shared" si="34"/>
        <v>137</v>
      </c>
      <c r="AB75" s="24">
        <f t="shared" si="35"/>
        <v>1517</v>
      </c>
    </row>
    <row r="76" spans="1:28" ht="15" customHeight="1" x14ac:dyDescent="0.25">
      <c r="A76" s="28">
        <v>534</v>
      </c>
      <c r="B76" s="28">
        <v>1380</v>
      </c>
      <c r="C76" s="25">
        <v>0</v>
      </c>
      <c r="D76" s="25">
        <v>271.16000000000003</v>
      </c>
      <c r="E76" s="25">
        <v>212.38</v>
      </c>
      <c r="F76" s="25">
        <v>0</v>
      </c>
      <c r="G76" s="25">
        <f t="shared" si="26"/>
        <v>33.226415094339622</v>
      </c>
      <c r="H76" s="25">
        <v>0</v>
      </c>
      <c r="I76" s="25">
        <f t="shared" si="27"/>
        <v>17.264150943396228</v>
      </c>
      <c r="J76" s="29">
        <f t="shared" si="36"/>
        <v>1</v>
      </c>
      <c r="K76" s="29">
        <f t="shared" si="37"/>
        <v>1</v>
      </c>
      <c r="L76" s="29">
        <f t="shared" si="38"/>
        <v>1</v>
      </c>
      <c r="M76" s="29">
        <f t="shared" ca="1" si="28"/>
        <v>1</v>
      </c>
      <c r="N76" s="9"/>
      <c r="O76" s="9"/>
      <c r="P76" s="7"/>
      <c r="Q76" s="7"/>
      <c r="T76" s="20">
        <v>0</v>
      </c>
      <c r="U76" s="31">
        <f t="shared" si="29"/>
        <v>-1380</v>
      </c>
      <c r="V76" s="27">
        <f t="shared" si="30"/>
        <v>-1380</v>
      </c>
      <c r="W76" s="27"/>
      <c r="X76" s="27">
        <f t="shared" si="31"/>
        <v>1516.9576164498533</v>
      </c>
      <c r="Y76" s="27">
        <f t="shared" si="32"/>
        <v>136.95761644985328</v>
      </c>
      <c r="Z76" s="27">
        <f t="shared" si="33"/>
        <v>137</v>
      </c>
      <c r="AA76" s="17">
        <f t="shared" si="34"/>
        <v>137</v>
      </c>
      <c r="AB76" s="24">
        <f t="shared" si="35"/>
        <v>1517</v>
      </c>
    </row>
    <row r="77" spans="1:28" ht="15" customHeight="1" x14ac:dyDescent="0.25">
      <c r="A77" s="28">
        <v>540</v>
      </c>
      <c r="B77" s="28">
        <v>1380</v>
      </c>
      <c r="C77" s="25">
        <v>0</v>
      </c>
      <c r="D77" s="25">
        <v>271.07</v>
      </c>
      <c r="E77" s="25">
        <v>212.38</v>
      </c>
      <c r="F77" s="25">
        <v>0</v>
      </c>
      <c r="G77" s="25">
        <f t="shared" si="26"/>
        <v>32.5</v>
      </c>
      <c r="H77" s="25">
        <v>0</v>
      </c>
      <c r="I77" s="25">
        <f t="shared" si="27"/>
        <v>16.944444444444443</v>
      </c>
      <c r="J77" s="29">
        <f t="shared" si="36"/>
        <v>1</v>
      </c>
      <c r="K77" s="29">
        <f t="shared" si="37"/>
        <v>1</v>
      </c>
      <c r="L77" s="29">
        <f t="shared" si="38"/>
        <v>1</v>
      </c>
      <c r="M77" s="29">
        <f t="shared" ca="1" si="28"/>
        <v>1</v>
      </c>
      <c r="N77" s="9"/>
      <c r="O77" s="9"/>
      <c r="P77" s="7"/>
      <c r="Q77" s="7"/>
      <c r="T77" s="20">
        <v>0</v>
      </c>
      <c r="U77" s="31">
        <f t="shared" si="29"/>
        <v>-1380</v>
      </c>
      <c r="V77" s="27">
        <f t="shared" si="30"/>
        <v>-1380</v>
      </c>
      <c r="W77" s="27"/>
      <c r="X77" s="27">
        <f t="shared" si="31"/>
        <v>1516.9576164498533</v>
      </c>
      <c r="Y77" s="27">
        <f t="shared" si="32"/>
        <v>136.95761644985328</v>
      </c>
      <c r="Z77" s="27">
        <f t="shared" si="33"/>
        <v>137</v>
      </c>
      <c r="AA77" s="17">
        <f t="shared" si="34"/>
        <v>137</v>
      </c>
      <c r="AB77" s="24">
        <f t="shared" si="35"/>
        <v>1517</v>
      </c>
    </row>
    <row r="78" spans="1:28" ht="15" customHeight="1" x14ac:dyDescent="0.25">
      <c r="A78" s="28"/>
      <c r="B78" s="28"/>
      <c r="C78" s="25"/>
      <c r="D78" s="25"/>
      <c r="E78" s="25"/>
      <c r="F78" s="46"/>
      <c r="G78" s="46"/>
      <c r="H78" s="46"/>
      <c r="I78" s="46"/>
      <c r="J78" s="29"/>
      <c r="K78" s="29"/>
      <c r="L78" s="29"/>
      <c r="M78" s="29"/>
      <c r="N78" s="9"/>
      <c r="O78" s="9"/>
      <c r="P78" s="7"/>
      <c r="Q78" s="7"/>
      <c r="U78" s="31"/>
      <c r="V78" s="27"/>
      <c r="W78" s="27"/>
      <c r="X78" s="27"/>
      <c r="Y78" s="27"/>
      <c r="Z78" s="27"/>
      <c r="AA78" s="17"/>
    </row>
    <row r="79" spans="1:28" ht="15" customHeight="1" x14ac:dyDescent="0.25">
      <c r="A79" s="28"/>
      <c r="B79" s="28"/>
      <c r="C79" s="25"/>
      <c r="D79" s="25"/>
      <c r="E79" s="25"/>
      <c r="F79" s="46"/>
      <c r="G79" s="46"/>
      <c r="H79" s="46"/>
      <c r="I79" s="46"/>
      <c r="J79" s="29"/>
      <c r="K79" s="29"/>
      <c r="L79" s="29"/>
      <c r="M79" s="29"/>
      <c r="N79" s="9"/>
      <c r="O79" s="9"/>
      <c r="P79" s="7"/>
      <c r="Q79" s="7"/>
      <c r="U79" s="31"/>
      <c r="V79" s="27"/>
      <c r="W79" s="27"/>
      <c r="X79" s="27"/>
      <c r="Y79" s="27"/>
      <c r="Z79" s="27"/>
      <c r="AA79" s="17"/>
    </row>
    <row r="80" spans="1:28" ht="15" customHeight="1" x14ac:dyDescent="0.25">
      <c r="A80" s="28"/>
      <c r="B80" s="28"/>
      <c r="C80" s="25"/>
      <c r="D80" s="25"/>
      <c r="E80" s="25"/>
      <c r="F80" s="46"/>
      <c r="G80" s="46"/>
      <c r="H80" s="46"/>
      <c r="I80" s="46"/>
      <c r="J80" s="29"/>
      <c r="K80" s="29"/>
      <c r="L80" s="29"/>
      <c r="M80" s="29"/>
      <c r="N80" s="9"/>
      <c r="O80" s="9"/>
      <c r="P80" s="7"/>
      <c r="Q80" s="7"/>
      <c r="U80" s="31"/>
      <c r="V80" s="27"/>
      <c r="W80" s="27"/>
      <c r="X80" s="27"/>
      <c r="Y80" s="27"/>
      <c r="Z80" s="27"/>
      <c r="AA80" s="17"/>
    </row>
    <row r="81" spans="1:27" ht="15" customHeight="1" x14ac:dyDescent="0.25">
      <c r="A81" s="28"/>
      <c r="B81" s="28"/>
      <c r="C81" s="25"/>
      <c r="D81" s="25"/>
      <c r="E81" s="25"/>
      <c r="F81" s="46"/>
      <c r="G81" s="46"/>
      <c r="H81" s="46"/>
      <c r="I81" s="46"/>
      <c r="J81" s="29"/>
      <c r="K81" s="29"/>
      <c r="L81" s="29"/>
      <c r="M81" s="29"/>
      <c r="N81" s="9"/>
      <c r="O81" s="9"/>
      <c r="P81" s="7"/>
      <c r="Q81" s="7"/>
      <c r="U81" s="31"/>
      <c r="V81" s="27"/>
      <c r="W81" s="27"/>
      <c r="X81" s="27"/>
      <c r="Y81" s="27"/>
      <c r="Z81" s="27"/>
      <c r="AA81" s="17"/>
    </row>
    <row r="82" spans="1:27" ht="15" customHeight="1" x14ac:dyDescent="0.25">
      <c r="A82" s="28"/>
      <c r="B82" s="28"/>
      <c r="C82" s="25"/>
      <c r="D82" s="25"/>
      <c r="E82" s="25"/>
      <c r="F82" s="46"/>
      <c r="G82" s="46"/>
      <c r="H82" s="46"/>
      <c r="I82" s="46"/>
      <c r="J82" s="29"/>
      <c r="K82" s="29"/>
      <c r="L82" s="29"/>
      <c r="M82" s="29"/>
      <c r="N82" s="9"/>
      <c r="O82" s="9"/>
      <c r="P82" s="7"/>
      <c r="Q82" s="7"/>
      <c r="U82" s="31"/>
      <c r="V82" s="27"/>
      <c r="W82" s="27"/>
      <c r="X82" s="27"/>
      <c r="Y82" s="27"/>
      <c r="Z82" s="27"/>
      <c r="AA82" s="17"/>
    </row>
    <row r="83" spans="1:27" ht="15" customHeight="1" x14ac:dyDescent="0.25">
      <c r="A83" s="28"/>
      <c r="B83" s="28"/>
      <c r="C83" s="25"/>
      <c r="D83" s="25"/>
      <c r="E83" s="25"/>
      <c r="F83" s="46"/>
      <c r="G83" s="46"/>
      <c r="H83" s="46"/>
      <c r="I83" s="46"/>
      <c r="J83" s="29"/>
      <c r="K83" s="29"/>
      <c r="L83" s="29"/>
      <c r="M83" s="29"/>
      <c r="N83" s="9"/>
      <c r="O83" s="9"/>
      <c r="P83" s="7"/>
      <c r="Q83" s="7"/>
      <c r="U83" s="31"/>
      <c r="V83" s="27"/>
      <c r="W83" s="27"/>
      <c r="X83" s="27"/>
      <c r="Y83" s="27"/>
      <c r="Z83" s="27"/>
      <c r="AA83" s="17"/>
    </row>
    <row r="84" spans="1:27" ht="15" customHeight="1" x14ac:dyDescent="0.25">
      <c r="A84" s="28"/>
      <c r="B84" s="28"/>
      <c r="C84" s="25"/>
      <c r="D84" s="25"/>
      <c r="E84" s="25"/>
      <c r="F84" s="46"/>
      <c r="G84" s="46"/>
      <c r="H84" s="46"/>
      <c r="I84" s="46"/>
      <c r="J84" s="29"/>
      <c r="K84" s="29"/>
      <c r="L84" s="29"/>
      <c r="M84" s="29"/>
      <c r="N84" s="9"/>
      <c r="O84" s="9"/>
      <c r="P84" s="7"/>
      <c r="Q84" s="7"/>
      <c r="U84" s="31"/>
      <c r="V84" s="27"/>
      <c r="W84" s="27"/>
      <c r="X84" s="27"/>
      <c r="Y84" s="27"/>
      <c r="Z84" s="27"/>
      <c r="AA84" s="17"/>
    </row>
    <row r="85" spans="1:27" ht="15" customHeight="1" x14ac:dyDescent="0.25">
      <c r="A85" s="28"/>
      <c r="B85" s="28"/>
      <c r="C85" s="25"/>
      <c r="D85" s="25"/>
      <c r="E85" s="25"/>
      <c r="F85" s="46"/>
      <c r="G85" s="46"/>
      <c r="H85" s="46"/>
      <c r="I85" s="46"/>
      <c r="J85" s="29"/>
      <c r="K85" s="29"/>
      <c r="L85" s="29"/>
      <c r="M85" s="29"/>
      <c r="N85" s="9"/>
      <c r="O85" s="9"/>
      <c r="P85" s="7"/>
      <c r="Q85" s="7"/>
      <c r="U85" s="31"/>
      <c r="V85" s="27"/>
      <c r="W85" s="27"/>
      <c r="X85" s="27"/>
      <c r="Y85" s="27"/>
      <c r="Z85" s="27"/>
      <c r="AA85" s="17"/>
    </row>
    <row r="86" spans="1:27" ht="15" customHeight="1" x14ac:dyDescent="0.25">
      <c r="A86" s="28"/>
      <c r="B86" s="28"/>
      <c r="C86" s="25"/>
      <c r="D86" s="25"/>
      <c r="E86" s="25"/>
      <c r="F86" s="46"/>
      <c r="G86" s="46"/>
      <c r="H86" s="46"/>
      <c r="I86" s="46"/>
      <c r="J86" s="29"/>
      <c r="K86" s="29"/>
      <c r="L86" s="29"/>
      <c r="M86" s="29"/>
      <c r="N86" s="9"/>
      <c r="O86" s="9"/>
      <c r="P86" s="7"/>
      <c r="Q86" s="7"/>
      <c r="U86" s="31"/>
      <c r="V86" s="27"/>
      <c r="W86" s="27"/>
      <c r="X86" s="27"/>
      <c r="Y86" s="27"/>
      <c r="Z86" s="27"/>
      <c r="AA86" s="17"/>
    </row>
    <row r="87" spans="1:27" ht="15" customHeight="1" x14ac:dyDescent="0.25">
      <c r="A87" s="28"/>
      <c r="B87" s="28"/>
      <c r="C87" s="25"/>
      <c r="D87" s="25"/>
      <c r="E87" s="25"/>
      <c r="F87" s="46"/>
      <c r="G87" s="46"/>
      <c r="H87" s="46"/>
      <c r="I87" s="46"/>
      <c r="J87" s="29"/>
      <c r="K87" s="29"/>
      <c r="L87" s="29"/>
      <c r="M87" s="29"/>
      <c r="N87" s="9"/>
      <c r="O87" s="9"/>
      <c r="P87" s="7"/>
      <c r="Q87" s="7"/>
      <c r="U87" s="31"/>
      <c r="V87" s="27"/>
      <c r="W87" s="27"/>
      <c r="X87" s="27"/>
      <c r="Y87" s="27"/>
      <c r="Z87" s="27"/>
      <c r="AA87" s="17"/>
    </row>
    <row r="88" spans="1:27" ht="15" customHeight="1" x14ac:dyDescent="0.25">
      <c r="A88" s="28"/>
      <c r="B88" s="28"/>
      <c r="C88" s="25"/>
      <c r="D88" s="25"/>
      <c r="E88" s="25"/>
      <c r="F88" s="46"/>
      <c r="G88" s="46"/>
      <c r="H88" s="46"/>
      <c r="I88" s="46"/>
      <c r="J88" s="29"/>
      <c r="K88" s="29"/>
      <c r="L88" s="29"/>
      <c r="M88" s="29"/>
      <c r="N88" s="9"/>
      <c r="O88" s="9"/>
      <c r="P88" s="7"/>
      <c r="Q88" s="7"/>
      <c r="U88" s="31"/>
      <c r="V88" s="27"/>
      <c r="W88" s="27"/>
      <c r="X88" s="27"/>
      <c r="Y88" s="27"/>
      <c r="Z88" s="27"/>
      <c r="AA88" s="17"/>
    </row>
    <row r="89" spans="1:27" ht="15" customHeight="1" x14ac:dyDescent="0.25">
      <c r="A89" s="28"/>
      <c r="B89" s="28"/>
      <c r="C89" s="25"/>
      <c r="D89" s="25"/>
      <c r="E89" s="25"/>
      <c r="F89" s="46"/>
      <c r="G89" s="46"/>
      <c r="H89" s="46"/>
      <c r="I89" s="46"/>
      <c r="J89" s="29"/>
      <c r="K89" s="29"/>
      <c r="L89" s="29"/>
      <c r="M89" s="29"/>
      <c r="N89" s="9"/>
      <c r="O89" s="9"/>
      <c r="P89" s="7"/>
      <c r="Q89" s="7"/>
      <c r="U89" s="31"/>
      <c r="V89" s="27"/>
      <c r="W89" s="27"/>
      <c r="X89" s="27"/>
      <c r="Y89" s="27"/>
      <c r="Z89" s="27"/>
      <c r="AA89" s="17"/>
    </row>
    <row r="90" spans="1:27" ht="15" customHeight="1" x14ac:dyDescent="0.25">
      <c r="A90" s="28"/>
      <c r="B90" s="28"/>
      <c r="C90" s="25"/>
      <c r="D90" s="25"/>
      <c r="E90" s="25"/>
      <c r="F90" s="46"/>
      <c r="G90" s="46"/>
      <c r="H90" s="46"/>
      <c r="I90" s="46"/>
      <c r="J90" s="29"/>
      <c r="K90" s="29"/>
      <c r="L90" s="29"/>
      <c r="M90" s="29"/>
      <c r="N90" s="9"/>
      <c r="O90" s="9"/>
      <c r="P90" s="7"/>
      <c r="Q90" s="7"/>
      <c r="U90" s="31"/>
      <c r="V90" s="27"/>
      <c r="W90" s="27"/>
      <c r="X90" s="27"/>
      <c r="Y90" s="27"/>
      <c r="Z90" s="27"/>
      <c r="AA90" s="17"/>
    </row>
    <row r="91" spans="1:27" ht="15" customHeight="1" x14ac:dyDescent="0.25">
      <c r="A91" s="28"/>
      <c r="B91" s="28"/>
      <c r="C91" s="25"/>
      <c r="D91" s="25"/>
      <c r="E91" s="25"/>
      <c r="F91" s="46"/>
      <c r="G91" s="46"/>
      <c r="H91" s="46"/>
      <c r="I91" s="46"/>
      <c r="J91" s="29"/>
      <c r="K91" s="29"/>
      <c r="L91" s="29"/>
      <c r="M91" s="29"/>
      <c r="N91" s="9"/>
      <c r="O91" s="9"/>
      <c r="P91" s="7"/>
      <c r="Q91" s="7"/>
      <c r="U91" s="31"/>
      <c r="V91" s="27"/>
      <c r="W91" s="27"/>
      <c r="X91" s="27"/>
      <c r="Y91" s="27"/>
      <c r="Z91" s="27"/>
      <c r="AA91" s="17"/>
    </row>
    <row r="92" spans="1:27" ht="15" customHeight="1" x14ac:dyDescent="0.25">
      <c r="A92" s="28"/>
      <c r="B92" s="28"/>
      <c r="C92" s="25"/>
      <c r="D92" s="25"/>
      <c r="E92" s="25"/>
      <c r="F92" s="46"/>
      <c r="G92" s="46"/>
      <c r="H92" s="46"/>
      <c r="I92" s="46"/>
      <c r="J92" s="29"/>
      <c r="K92" s="29"/>
      <c r="L92" s="29"/>
      <c r="M92" s="29"/>
      <c r="N92" s="9"/>
      <c r="O92" s="9"/>
      <c r="P92" s="7"/>
      <c r="Q92" s="7"/>
      <c r="U92" s="31"/>
      <c r="V92" s="27"/>
      <c r="W92" s="27"/>
      <c r="X92" s="27"/>
      <c r="Y92" s="27"/>
      <c r="Z92" s="27"/>
      <c r="AA92" s="17"/>
    </row>
    <row r="93" spans="1:27" ht="15" customHeight="1" x14ac:dyDescent="0.25">
      <c r="A93" s="28"/>
      <c r="B93" s="28"/>
      <c r="C93" s="25"/>
      <c r="D93" s="25"/>
      <c r="E93" s="25"/>
      <c r="F93" s="46"/>
      <c r="G93" s="46"/>
      <c r="H93" s="46"/>
      <c r="I93" s="46"/>
      <c r="J93" s="29"/>
      <c r="K93" s="29"/>
      <c r="L93" s="29"/>
      <c r="M93" s="29"/>
      <c r="N93" s="9"/>
      <c r="O93" s="9"/>
      <c r="P93" s="7"/>
      <c r="Q93" s="7"/>
      <c r="U93" s="31"/>
      <c r="V93" s="27"/>
      <c r="W93" s="27"/>
      <c r="X93" s="27"/>
      <c r="Y93" s="27"/>
      <c r="Z93" s="27"/>
      <c r="AA93" s="17"/>
    </row>
    <row r="94" spans="1:27" ht="15" customHeight="1" x14ac:dyDescent="0.25">
      <c r="A94" s="28"/>
      <c r="B94" s="28"/>
      <c r="C94" s="25"/>
      <c r="D94" s="25"/>
      <c r="E94" s="25"/>
      <c r="F94" s="46"/>
      <c r="G94" s="46"/>
      <c r="H94" s="46"/>
      <c r="I94" s="46"/>
      <c r="J94" s="29"/>
      <c r="K94" s="29"/>
      <c r="L94" s="29"/>
      <c r="M94" s="29"/>
      <c r="N94" s="9"/>
      <c r="O94" s="9"/>
      <c r="P94" s="7"/>
      <c r="Q94" s="7"/>
      <c r="U94" s="31"/>
      <c r="V94" s="27"/>
      <c r="W94" s="27"/>
      <c r="X94" s="27"/>
      <c r="Y94" s="27"/>
      <c r="Z94" s="27"/>
      <c r="AA94" s="17"/>
    </row>
    <row r="95" spans="1:27" ht="15" customHeight="1" x14ac:dyDescent="0.25">
      <c r="A95" s="28"/>
      <c r="B95" s="28"/>
      <c r="C95" s="25"/>
      <c r="D95" s="25"/>
      <c r="E95" s="25"/>
      <c r="F95" s="46"/>
      <c r="G95" s="46"/>
      <c r="H95" s="46"/>
      <c r="I95" s="46"/>
      <c r="J95" s="29"/>
      <c r="K95" s="29"/>
      <c r="L95" s="29"/>
      <c r="M95" s="29"/>
      <c r="N95" s="9"/>
      <c r="O95" s="9"/>
      <c r="P95" s="7"/>
      <c r="Q95" s="7"/>
      <c r="U95" s="31"/>
      <c r="V95" s="27"/>
      <c r="W95" s="27"/>
      <c r="X95" s="27"/>
      <c r="Y95" s="27"/>
      <c r="Z95" s="27"/>
      <c r="AA95" s="17"/>
    </row>
    <row r="96" spans="1:27" ht="15" customHeight="1" x14ac:dyDescent="0.25">
      <c r="A96" s="28"/>
      <c r="B96" s="28"/>
      <c r="C96" s="25"/>
      <c r="D96" s="25"/>
      <c r="E96" s="25"/>
      <c r="F96" s="46"/>
      <c r="G96" s="46"/>
      <c r="H96" s="46"/>
      <c r="I96" s="46"/>
      <c r="J96" s="29"/>
      <c r="K96" s="29"/>
      <c r="L96" s="29"/>
      <c r="M96" s="29"/>
      <c r="N96" s="9"/>
      <c r="O96" s="9"/>
      <c r="P96" s="7"/>
      <c r="Q96" s="7"/>
      <c r="U96" s="31"/>
      <c r="V96" s="27"/>
      <c r="W96" s="27"/>
      <c r="X96" s="27"/>
      <c r="Y96" s="27"/>
      <c r="Z96" s="27"/>
      <c r="AA96" s="17"/>
    </row>
    <row r="97" spans="1:27" ht="15" customHeight="1" x14ac:dyDescent="0.25">
      <c r="A97" s="28"/>
      <c r="B97" s="28"/>
      <c r="C97" s="25"/>
      <c r="D97" s="25"/>
      <c r="E97" s="25"/>
      <c r="F97" s="46"/>
      <c r="G97" s="46"/>
      <c r="H97" s="46"/>
      <c r="I97" s="46"/>
      <c r="J97" s="29"/>
      <c r="K97" s="29"/>
      <c r="L97" s="29"/>
      <c r="M97" s="29"/>
      <c r="N97" s="9"/>
      <c r="O97" s="9"/>
      <c r="P97" s="7"/>
      <c r="Q97" s="7"/>
      <c r="U97" s="31"/>
      <c r="V97" s="27"/>
      <c r="W97" s="27"/>
      <c r="X97" s="27"/>
      <c r="Y97" s="27"/>
      <c r="Z97" s="27"/>
      <c r="AA97" s="17"/>
    </row>
    <row r="98" spans="1:27" ht="15" customHeight="1" x14ac:dyDescent="0.25">
      <c r="A98" s="28"/>
      <c r="B98" s="28"/>
      <c r="C98" s="25"/>
      <c r="D98" s="25"/>
      <c r="E98" s="25"/>
      <c r="F98" s="46"/>
      <c r="G98" s="46"/>
      <c r="H98" s="46"/>
      <c r="I98" s="46"/>
      <c r="J98" s="29"/>
      <c r="K98" s="29"/>
      <c r="L98" s="29"/>
      <c r="M98" s="29"/>
      <c r="N98" s="9"/>
      <c r="O98" s="9"/>
      <c r="P98" s="7"/>
      <c r="Q98" s="7"/>
      <c r="U98" s="31"/>
      <c r="V98" s="27"/>
      <c r="W98" s="27"/>
      <c r="X98" s="27"/>
      <c r="Y98" s="27"/>
      <c r="Z98" s="27"/>
      <c r="AA98" s="17"/>
    </row>
    <row r="99" spans="1:27" ht="15" customHeight="1" x14ac:dyDescent="0.25">
      <c r="A99" s="28"/>
      <c r="B99" s="28"/>
      <c r="C99" s="25"/>
      <c r="D99" s="25"/>
      <c r="E99" s="25"/>
      <c r="F99" s="46"/>
      <c r="G99" s="46"/>
      <c r="H99" s="46"/>
      <c r="I99" s="46"/>
      <c r="J99" s="29"/>
      <c r="K99" s="29"/>
      <c r="L99" s="29"/>
      <c r="M99" s="29"/>
      <c r="N99" s="9"/>
      <c r="O99" s="9"/>
      <c r="P99" s="7"/>
      <c r="Q99" s="7"/>
      <c r="U99" s="31"/>
      <c r="V99" s="27"/>
      <c r="W99" s="27"/>
      <c r="X99" s="27"/>
      <c r="Y99" s="27"/>
      <c r="Z99" s="27"/>
      <c r="AA99" s="17"/>
    </row>
    <row r="100" spans="1:27" ht="15" customHeight="1" x14ac:dyDescent="0.25">
      <c r="A100" s="28"/>
      <c r="B100" s="28"/>
      <c r="C100" s="25"/>
      <c r="D100" s="25"/>
      <c r="E100" s="25"/>
      <c r="F100" s="46"/>
      <c r="G100" s="46"/>
      <c r="H100" s="46"/>
      <c r="I100" s="46"/>
      <c r="J100" s="29"/>
      <c r="K100" s="29"/>
      <c r="L100" s="29"/>
      <c r="M100" s="29"/>
      <c r="N100" s="9"/>
      <c r="O100" s="9"/>
      <c r="P100" s="7"/>
      <c r="Q100" s="7"/>
      <c r="U100" s="31"/>
      <c r="V100" s="27"/>
      <c r="W100" s="27"/>
      <c r="X100" s="27"/>
      <c r="Y100" s="27"/>
      <c r="Z100" s="27"/>
      <c r="AA100" s="17"/>
    </row>
    <row r="101" spans="1:27" ht="15" customHeight="1" x14ac:dyDescent="0.25">
      <c r="A101" s="28"/>
      <c r="B101" s="28"/>
      <c r="C101" s="25"/>
      <c r="D101" s="25"/>
      <c r="E101" s="25"/>
      <c r="F101" s="46"/>
      <c r="G101" s="46"/>
      <c r="H101" s="46"/>
      <c r="I101" s="46"/>
      <c r="J101" s="29"/>
      <c r="K101" s="29"/>
      <c r="L101" s="29"/>
      <c r="M101" s="29"/>
      <c r="N101" s="9"/>
      <c r="O101" s="9"/>
      <c r="P101" s="7"/>
      <c r="Q101" s="7"/>
      <c r="U101" s="31"/>
      <c r="V101" s="27"/>
      <c r="W101" s="27"/>
      <c r="X101" s="27"/>
      <c r="Y101" s="27"/>
      <c r="Z101" s="27"/>
      <c r="AA101" s="17"/>
    </row>
    <row r="102" spans="1:27" ht="15" customHeight="1" x14ac:dyDescent="0.25">
      <c r="A102" s="28"/>
      <c r="B102" s="28"/>
      <c r="C102" s="25"/>
      <c r="D102" s="25"/>
      <c r="E102" s="25"/>
      <c r="F102" s="46"/>
      <c r="G102" s="46"/>
      <c r="H102" s="46"/>
      <c r="I102" s="46"/>
      <c r="J102" s="29"/>
      <c r="K102" s="29"/>
      <c r="L102" s="29"/>
      <c r="M102" s="29"/>
      <c r="N102" s="9"/>
      <c r="O102" s="9"/>
      <c r="P102" s="7"/>
      <c r="Q102" s="7"/>
      <c r="U102" s="31"/>
      <c r="V102" s="27"/>
      <c r="W102" s="27"/>
      <c r="X102" s="27"/>
      <c r="Y102" s="27"/>
      <c r="Z102" s="27"/>
      <c r="AA102" s="17"/>
    </row>
    <row r="103" spans="1:27" ht="15" customHeight="1" x14ac:dyDescent="0.25">
      <c r="A103" s="28"/>
      <c r="B103" s="28"/>
      <c r="C103" s="25"/>
      <c r="D103" s="25"/>
      <c r="E103" s="25"/>
      <c r="F103" s="46"/>
      <c r="G103" s="46"/>
      <c r="H103" s="46"/>
      <c r="I103" s="46"/>
      <c r="J103" s="29"/>
      <c r="K103" s="29"/>
      <c r="L103" s="29"/>
      <c r="M103" s="29"/>
      <c r="N103" s="9"/>
      <c r="O103" s="9"/>
      <c r="P103" s="7"/>
      <c r="Q103" s="7"/>
      <c r="U103" s="31"/>
      <c r="V103" s="27"/>
      <c r="W103" s="27"/>
      <c r="X103" s="27"/>
      <c r="Y103" s="27"/>
      <c r="Z103" s="27"/>
      <c r="AA103" s="17"/>
    </row>
    <row r="104" spans="1:27" ht="15" customHeight="1" x14ac:dyDescent="0.25">
      <c r="A104" s="28"/>
      <c r="B104" s="28"/>
      <c r="C104" s="25"/>
      <c r="D104" s="25"/>
      <c r="E104" s="25"/>
      <c r="F104" s="46"/>
      <c r="G104" s="46"/>
      <c r="H104" s="46"/>
      <c r="I104" s="46"/>
      <c r="J104" s="29"/>
      <c r="K104" s="29"/>
      <c r="L104" s="29"/>
      <c r="M104" s="29"/>
      <c r="N104" s="9"/>
      <c r="O104" s="9"/>
      <c r="P104" s="7"/>
      <c r="Q104" s="7"/>
      <c r="U104" s="31"/>
      <c r="V104" s="27"/>
      <c r="W104" s="27"/>
      <c r="X104" s="27"/>
      <c r="Y104" s="27"/>
      <c r="Z104" s="27"/>
      <c r="AA104" s="17"/>
    </row>
    <row r="105" spans="1:27" ht="15" customHeight="1" x14ac:dyDescent="0.25">
      <c r="A105" s="28"/>
      <c r="B105" s="28"/>
      <c r="C105" s="25"/>
      <c r="D105" s="25"/>
      <c r="E105" s="25"/>
      <c r="F105" s="46"/>
      <c r="G105" s="46"/>
      <c r="H105" s="46"/>
      <c r="I105" s="46"/>
      <c r="J105" s="29"/>
      <c r="K105" s="29"/>
      <c r="L105" s="29"/>
      <c r="M105" s="29"/>
      <c r="N105" s="9"/>
      <c r="O105" s="9"/>
      <c r="P105" s="7"/>
      <c r="Q105" s="7"/>
      <c r="U105" s="31"/>
      <c r="V105" s="27"/>
      <c r="W105" s="27"/>
      <c r="X105" s="27"/>
      <c r="Y105" s="27"/>
      <c r="Z105" s="27"/>
      <c r="AA105" s="17"/>
    </row>
    <row r="106" spans="1:27" ht="15" customHeight="1" x14ac:dyDescent="0.25">
      <c r="A106" s="28"/>
      <c r="B106" s="28"/>
      <c r="C106" s="25"/>
      <c r="D106" s="25"/>
      <c r="E106" s="25"/>
      <c r="F106" s="46"/>
      <c r="G106" s="46"/>
      <c r="H106" s="46"/>
      <c r="I106" s="46"/>
      <c r="J106" s="29"/>
      <c r="K106" s="29"/>
      <c r="L106" s="29"/>
      <c r="M106" s="29"/>
      <c r="N106" s="9"/>
      <c r="O106" s="9"/>
      <c r="P106" s="7"/>
      <c r="Q106" s="7"/>
      <c r="U106" s="31"/>
      <c r="V106" s="27"/>
      <c r="W106" s="27"/>
      <c r="X106" s="27"/>
      <c r="Y106" s="27"/>
      <c r="Z106" s="27"/>
      <c r="AA106" s="17"/>
    </row>
    <row r="107" spans="1:27" ht="15" customHeight="1" x14ac:dyDescent="0.25">
      <c r="A107" s="28"/>
      <c r="B107" s="28"/>
      <c r="C107" s="25"/>
      <c r="D107" s="25"/>
      <c r="E107" s="25"/>
      <c r="F107" s="25"/>
      <c r="G107" s="25"/>
      <c r="H107" s="25"/>
      <c r="I107" s="25"/>
      <c r="J107" s="29"/>
      <c r="K107" s="29"/>
      <c r="L107" s="29"/>
      <c r="M107" s="29"/>
      <c r="N107" s="9"/>
      <c r="O107" s="9"/>
      <c r="P107" s="7"/>
      <c r="Q107" s="7"/>
      <c r="U107" s="31"/>
      <c r="V107" s="27"/>
      <c r="W107" s="27"/>
      <c r="X107" s="27"/>
      <c r="Y107" s="27"/>
      <c r="Z107" s="27"/>
      <c r="AA107" s="17"/>
    </row>
    <row r="108" spans="1:27" ht="15" customHeight="1" x14ac:dyDescent="0.25">
      <c r="A108" s="28"/>
      <c r="B108" s="28"/>
      <c r="C108" s="25"/>
      <c r="D108" s="25"/>
      <c r="E108" s="25"/>
      <c r="F108" s="25"/>
      <c r="G108" s="25"/>
      <c r="H108" s="25"/>
      <c r="I108" s="25"/>
      <c r="J108" s="29"/>
      <c r="K108" s="29"/>
      <c r="L108" s="29"/>
      <c r="M108" s="29"/>
      <c r="N108" s="9"/>
      <c r="O108" s="9"/>
      <c r="P108" s="7"/>
      <c r="Q108" s="7"/>
      <c r="U108" s="31"/>
      <c r="V108" s="27"/>
      <c r="W108" s="27"/>
      <c r="X108" s="27"/>
      <c r="Y108" s="27"/>
      <c r="Z108" s="27"/>
      <c r="AA108" s="17"/>
    </row>
    <row r="109" spans="1:27" ht="15" customHeight="1" x14ac:dyDescent="0.25">
      <c r="A109" s="28"/>
      <c r="B109" s="28"/>
      <c r="C109" s="25"/>
      <c r="D109" s="25"/>
      <c r="E109" s="25"/>
      <c r="F109" s="25"/>
      <c r="G109" s="25"/>
      <c r="H109" s="25"/>
      <c r="I109" s="25"/>
      <c r="J109" s="29"/>
      <c r="K109" s="29"/>
      <c r="L109" s="29"/>
      <c r="M109" s="29"/>
      <c r="N109" s="9"/>
      <c r="O109" s="9"/>
      <c r="P109" s="7"/>
      <c r="Q109" s="7"/>
      <c r="U109" s="31"/>
      <c r="V109" s="27"/>
      <c r="W109" s="27"/>
      <c r="X109" s="27"/>
      <c r="Y109" s="27"/>
      <c r="Z109" s="27"/>
      <c r="AA109" s="17"/>
    </row>
    <row r="110" spans="1:27" ht="15" customHeight="1" x14ac:dyDescent="0.25">
      <c r="A110" s="28"/>
      <c r="B110" s="28"/>
      <c r="C110" s="25"/>
      <c r="D110" s="25"/>
      <c r="E110" s="25"/>
      <c r="F110" s="25"/>
      <c r="G110" s="25"/>
      <c r="H110" s="25"/>
      <c r="I110" s="25"/>
      <c r="J110" s="29"/>
      <c r="K110" s="29"/>
      <c r="L110" s="29"/>
      <c r="M110" s="29"/>
      <c r="N110" s="7"/>
      <c r="O110" s="7"/>
      <c r="P110" s="7"/>
      <c r="Q110" s="7"/>
      <c r="U110" s="31"/>
      <c r="V110" s="27"/>
      <c r="W110" s="27"/>
      <c r="X110" s="27"/>
      <c r="Y110" s="27"/>
      <c r="Z110" s="27"/>
      <c r="AA110" s="17"/>
    </row>
    <row r="111" spans="1:27" ht="15" customHeight="1" x14ac:dyDescent="0.25">
      <c r="A111" s="28"/>
      <c r="B111" s="28"/>
      <c r="C111" s="25"/>
      <c r="D111" s="25"/>
      <c r="E111" s="25"/>
      <c r="F111" s="25"/>
      <c r="G111" s="25"/>
      <c r="H111" s="25"/>
      <c r="I111" s="25"/>
      <c r="J111" s="29"/>
      <c r="K111" s="29"/>
      <c r="L111" s="29"/>
      <c r="M111" s="29"/>
      <c r="N111" s="7"/>
      <c r="O111" s="7"/>
      <c r="P111" s="7"/>
      <c r="Q111" s="7"/>
      <c r="U111" s="31"/>
      <c r="V111" s="27"/>
      <c r="W111" s="27"/>
      <c r="X111" s="27"/>
      <c r="Y111" s="27"/>
      <c r="Z111" s="27"/>
      <c r="AA111" s="17"/>
    </row>
    <row r="112" spans="1:27" ht="15" customHeight="1" x14ac:dyDescent="0.25">
      <c r="A112" s="28"/>
      <c r="B112" s="28"/>
      <c r="C112" s="25"/>
      <c r="D112" s="25"/>
      <c r="E112" s="25"/>
      <c r="F112" s="25"/>
      <c r="G112" s="25"/>
      <c r="H112" s="25"/>
      <c r="I112" s="25"/>
      <c r="J112" s="29"/>
      <c r="K112" s="29"/>
      <c r="L112" s="29"/>
      <c r="M112" s="29"/>
      <c r="N112" s="7"/>
      <c r="O112" s="7"/>
      <c r="P112" s="7"/>
      <c r="Q112" s="7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5">
      <c r="A113" s="28"/>
      <c r="B113" s="28"/>
      <c r="C113" s="25"/>
      <c r="D113" s="25"/>
      <c r="E113" s="25"/>
      <c r="F113" s="25"/>
      <c r="G113" s="25"/>
      <c r="H113" s="25"/>
      <c r="I113" s="25"/>
      <c r="J113" s="29"/>
      <c r="K113" s="29"/>
      <c r="L113" s="29"/>
      <c r="M113" s="29"/>
      <c r="N113" s="7"/>
      <c r="O113" s="7"/>
      <c r="P113" s="7"/>
      <c r="Q113" s="7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5">
      <c r="A114" s="28"/>
      <c r="B114" s="28"/>
      <c r="C114" s="25"/>
      <c r="D114" s="25"/>
      <c r="E114" s="25"/>
      <c r="F114" s="25"/>
      <c r="G114" s="25"/>
      <c r="H114" s="25"/>
      <c r="I114" s="25"/>
      <c r="J114" s="29"/>
      <c r="K114" s="29"/>
      <c r="L114" s="29"/>
      <c r="M114" s="29"/>
      <c r="N114" s="7"/>
      <c r="O114" s="7"/>
      <c r="P114" s="7"/>
      <c r="Q114" s="7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5">
      <c r="A115" s="28"/>
      <c r="B115" s="28"/>
      <c r="C115" s="25"/>
      <c r="D115" s="25"/>
      <c r="E115" s="25"/>
      <c r="F115" s="25"/>
      <c r="G115" s="25"/>
      <c r="H115" s="25"/>
      <c r="I115" s="25"/>
      <c r="J115" s="29"/>
      <c r="K115" s="29"/>
      <c r="L115" s="29"/>
      <c r="M115" s="29"/>
      <c r="N115" s="7"/>
      <c r="O115" s="7"/>
      <c r="P115" s="7"/>
      <c r="Q115" s="7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28"/>
      <c r="B116" s="28"/>
      <c r="C116" s="25"/>
      <c r="D116" s="25"/>
      <c r="E116" s="25"/>
      <c r="F116" s="25"/>
      <c r="G116" s="25"/>
      <c r="H116" s="25"/>
      <c r="I116" s="25"/>
      <c r="J116" s="29"/>
      <c r="K116" s="29"/>
      <c r="L116" s="29"/>
      <c r="M116" s="29"/>
      <c r="N116" s="7"/>
      <c r="O116" s="7"/>
      <c r="P116" s="7"/>
      <c r="Q116" s="7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5">
      <c r="A117" s="28"/>
      <c r="B117" s="28"/>
      <c r="C117" s="25"/>
      <c r="D117" s="25"/>
      <c r="E117" s="25"/>
      <c r="F117" s="25"/>
      <c r="G117" s="25"/>
      <c r="H117" s="25"/>
      <c r="I117" s="25"/>
      <c r="J117" s="29"/>
      <c r="K117" s="29"/>
      <c r="L117" s="29"/>
      <c r="M117" s="29"/>
      <c r="N117" s="7"/>
      <c r="O117" s="7"/>
      <c r="P117" s="7"/>
      <c r="Q117" s="7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5">
      <c r="A118" s="28"/>
      <c r="B118" s="28"/>
      <c r="C118" s="25"/>
      <c r="D118" s="25"/>
      <c r="E118" s="25"/>
      <c r="F118" s="25"/>
      <c r="G118" s="25"/>
      <c r="H118" s="25"/>
      <c r="I118" s="25"/>
      <c r="J118" s="29"/>
      <c r="K118" s="29"/>
      <c r="L118" s="29"/>
      <c r="M118" s="29"/>
      <c r="N118" s="7"/>
      <c r="O118" s="7"/>
      <c r="P118" s="7"/>
      <c r="Q118" s="7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">
      <c r="A119" s="28"/>
      <c r="B119" s="28"/>
      <c r="C119" s="25"/>
      <c r="D119" s="25"/>
      <c r="E119" s="25"/>
      <c r="F119" s="25"/>
      <c r="G119" s="25"/>
      <c r="H119" s="25"/>
      <c r="I119" s="25"/>
      <c r="J119" s="29"/>
      <c r="K119" s="29"/>
      <c r="L119" s="29"/>
      <c r="M119" s="29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">
      <c r="A120" s="28"/>
      <c r="B120" s="28"/>
      <c r="C120" s="25"/>
      <c r="D120" s="25"/>
      <c r="E120" s="25"/>
      <c r="F120" s="25"/>
      <c r="G120" s="25"/>
      <c r="H120" s="25"/>
      <c r="I120" s="25"/>
      <c r="J120" s="29"/>
      <c r="K120" s="29"/>
      <c r="L120" s="29"/>
      <c r="M120" s="29"/>
      <c r="U120" s="31"/>
      <c r="V120" s="27"/>
      <c r="W120" s="27"/>
      <c r="X120" s="27"/>
      <c r="Y120" s="27"/>
      <c r="Z120" s="27"/>
      <c r="AA120" s="17"/>
    </row>
    <row r="121" spans="1:27" ht="15" customHeight="1" x14ac:dyDescent="0.2">
      <c r="A121" s="28"/>
      <c r="B121" s="28"/>
      <c r="C121" s="25"/>
      <c r="D121" s="25"/>
      <c r="E121" s="25"/>
      <c r="F121" s="25"/>
      <c r="G121" s="25"/>
      <c r="H121" s="25"/>
      <c r="I121" s="25"/>
      <c r="J121" s="29"/>
      <c r="K121" s="29"/>
      <c r="L121" s="29"/>
      <c r="M121" s="29"/>
      <c r="U121" s="31"/>
      <c r="V121" s="27"/>
      <c r="W121" s="27"/>
      <c r="X121" s="27"/>
      <c r="Y121" s="27"/>
      <c r="Z121" s="27"/>
      <c r="AA121" s="17"/>
    </row>
    <row r="122" spans="1:27" ht="15" customHeight="1" x14ac:dyDescent="0.2">
      <c r="A122" s="28"/>
      <c r="B122" s="28"/>
      <c r="C122" s="25"/>
      <c r="D122" s="25"/>
      <c r="E122" s="25"/>
      <c r="F122" s="25"/>
      <c r="G122" s="25"/>
      <c r="H122" s="25"/>
      <c r="I122" s="25"/>
      <c r="J122" s="29"/>
      <c r="K122" s="29"/>
      <c r="L122" s="29"/>
      <c r="M122" s="29"/>
      <c r="U122" s="31"/>
      <c r="V122" s="27"/>
      <c r="W122" s="27"/>
      <c r="X122" s="27"/>
      <c r="Y122" s="27"/>
      <c r="Z122" s="27"/>
      <c r="AA122" s="17"/>
    </row>
    <row r="123" spans="1:27" ht="15" customHeight="1" x14ac:dyDescent="0.2">
      <c r="A123" s="28"/>
      <c r="B123" s="28"/>
      <c r="C123" s="25"/>
      <c r="D123" s="25"/>
      <c r="E123" s="25"/>
      <c r="F123" s="25"/>
      <c r="G123" s="25"/>
      <c r="H123" s="25"/>
      <c r="I123" s="25"/>
      <c r="J123" s="29"/>
      <c r="K123" s="29"/>
      <c r="L123" s="29"/>
      <c r="M123" s="29"/>
      <c r="U123" s="31"/>
      <c r="V123" s="27"/>
      <c r="W123" s="27"/>
      <c r="X123" s="27"/>
      <c r="Y123" s="27"/>
      <c r="Z123" s="27"/>
      <c r="AA123" s="17"/>
    </row>
    <row r="124" spans="1:27" ht="15" customHeight="1" x14ac:dyDescent="0.2">
      <c r="A124" s="28"/>
      <c r="B124" s="28"/>
      <c r="C124" s="25"/>
      <c r="D124" s="25"/>
      <c r="E124" s="25"/>
      <c r="F124" s="25"/>
      <c r="G124" s="25"/>
      <c r="H124" s="25"/>
      <c r="I124" s="25"/>
      <c r="J124" s="29"/>
      <c r="K124" s="29"/>
      <c r="L124" s="29"/>
      <c r="M124" s="29"/>
      <c r="U124" s="31"/>
      <c r="V124" s="27"/>
      <c r="W124" s="27"/>
      <c r="X124" s="27"/>
      <c r="Y124" s="27"/>
      <c r="Z124" s="27"/>
      <c r="AA124" s="17"/>
    </row>
    <row r="125" spans="1:27" ht="15" customHeight="1" x14ac:dyDescent="0.2">
      <c r="A125" s="28"/>
      <c r="B125" s="28"/>
      <c r="C125" s="25"/>
      <c r="D125" s="25"/>
      <c r="E125" s="25"/>
      <c r="F125" s="25"/>
      <c r="G125" s="25"/>
      <c r="H125" s="25"/>
      <c r="I125" s="25"/>
      <c r="J125" s="29"/>
      <c r="K125" s="29"/>
      <c r="L125" s="29"/>
      <c r="M125" s="29"/>
      <c r="U125" s="31"/>
      <c r="V125" s="27"/>
      <c r="W125" s="27"/>
      <c r="X125" s="27"/>
      <c r="Y125" s="27"/>
      <c r="Z125" s="27"/>
      <c r="AA125" s="17"/>
    </row>
    <row r="126" spans="1:27" ht="15" customHeight="1" x14ac:dyDescent="0.25">
      <c r="A126" s="7"/>
      <c r="B126" s="7"/>
      <c r="C126" s="7"/>
      <c r="D126" s="7"/>
      <c r="E126" s="7"/>
      <c r="F126" s="7"/>
      <c r="G126" s="25"/>
      <c r="H126" s="7"/>
      <c r="I126" s="25"/>
      <c r="J126" s="29"/>
      <c r="K126" s="29"/>
      <c r="L126" s="29"/>
      <c r="M126" s="29"/>
      <c r="U126" s="31"/>
      <c r="V126" s="27"/>
      <c r="W126" s="27"/>
      <c r="X126" s="27"/>
      <c r="Y126" s="27"/>
      <c r="Z126" s="27"/>
      <c r="AA126" s="17"/>
    </row>
    <row r="127" spans="1:27" ht="15" customHeight="1" x14ac:dyDescent="0.25">
      <c r="A127" s="7"/>
      <c r="B127" s="7"/>
      <c r="C127" s="7"/>
      <c r="D127" s="7"/>
      <c r="E127" s="7"/>
      <c r="F127" s="7"/>
      <c r="G127" s="25"/>
      <c r="H127" s="7"/>
      <c r="I127" s="25"/>
      <c r="J127" s="29"/>
      <c r="K127" s="29"/>
      <c r="L127" s="29"/>
      <c r="M127" s="29"/>
      <c r="U127" s="31"/>
      <c r="V127" s="27"/>
      <c r="W127" s="27"/>
      <c r="X127" s="27"/>
      <c r="Y127" s="27"/>
      <c r="Z127" s="27"/>
      <c r="AA127" s="17"/>
    </row>
    <row r="128" spans="1:27" ht="15" customHeight="1" x14ac:dyDescent="0.25">
      <c r="A128" s="7"/>
      <c r="B128" s="7"/>
      <c r="C128" s="7"/>
      <c r="D128" s="7"/>
      <c r="E128" s="7"/>
      <c r="F128" s="7"/>
      <c r="G128" s="25"/>
      <c r="H128" s="7"/>
      <c r="I128" s="25"/>
      <c r="J128" s="29"/>
      <c r="K128" s="29"/>
      <c r="L128" s="29"/>
      <c r="M128" s="29"/>
      <c r="U128" s="31"/>
      <c r="V128" s="27"/>
      <c r="W128" s="27"/>
      <c r="X128" s="27"/>
      <c r="Y128" s="27"/>
      <c r="Z128" s="27"/>
      <c r="AA128" s="17"/>
    </row>
    <row r="129" spans="1:27" ht="15" customHeight="1" x14ac:dyDescent="0.25">
      <c r="A129" s="7"/>
      <c r="B129" s="7"/>
      <c r="C129" s="7"/>
      <c r="D129" s="7"/>
      <c r="E129" s="7"/>
      <c r="F129" s="7"/>
      <c r="G129" s="25"/>
      <c r="H129" s="7"/>
      <c r="I129" s="25"/>
      <c r="J129" s="29"/>
      <c r="K129" s="29"/>
      <c r="L129" s="29"/>
      <c r="M129" s="29"/>
      <c r="U129" s="31"/>
      <c r="V129" s="27"/>
      <c r="W129" s="27"/>
      <c r="X129" s="27"/>
      <c r="Y129" s="27"/>
      <c r="Z129" s="27"/>
      <c r="AA129" s="17"/>
    </row>
    <row r="130" spans="1:27" ht="15" customHeight="1" x14ac:dyDescent="0.25">
      <c r="A130" s="7"/>
      <c r="B130" s="7"/>
      <c r="C130" s="7"/>
      <c r="D130" s="7"/>
      <c r="E130" s="7"/>
      <c r="F130" s="7"/>
      <c r="G130" s="25"/>
      <c r="H130" s="7"/>
      <c r="I130" s="25"/>
      <c r="J130" s="29"/>
      <c r="K130" s="29"/>
      <c r="L130" s="29"/>
      <c r="M130" s="29"/>
      <c r="U130" s="31"/>
      <c r="V130" s="27"/>
      <c r="W130" s="27"/>
      <c r="X130" s="27"/>
      <c r="Y130" s="27"/>
      <c r="Z130" s="27"/>
      <c r="AA130" s="17"/>
    </row>
    <row r="131" spans="1:27" ht="15" customHeight="1" x14ac:dyDescent="0.25">
      <c r="A131" s="7"/>
      <c r="B131" s="7"/>
      <c r="C131" s="7"/>
      <c r="D131" s="7"/>
      <c r="E131" s="7"/>
      <c r="F131" s="7"/>
      <c r="G131" s="25"/>
      <c r="H131" s="7"/>
      <c r="I131" s="25"/>
      <c r="J131" s="29"/>
      <c r="K131" s="29"/>
      <c r="L131" s="29"/>
      <c r="M131" s="29"/>
      <c r="U131" s="31"/>
      <c r="V131" s="27"/>
      <c r="W131" s="27"/>
      <c r="X131" s="27"/>
      <c r="Y131" s="27"/>
      <c r="Z131" s="27"/>
      <c r="AA131" s="17"/>
    </row>
    <row r="132" spans="1:27" ht="15" customHeight="1" x14ac:dyDescent="0.25">
      <c r="A132" s="7"/>
      <c r="B132" s="7"/>
      <c r="C132" s="7"/>
      <c r="D132" s="7"/>
      <c r="E132" s="7"/>
      <c r="F132" s="7"/>
      <c r="G132" s="25"/>
      <c r="H132" s="7"/>
      <c r="I132" s="25"/>
      <c r="J132" s="29"/>
      <c r="K132" s="29"/>
      <c r="L132" s="29"/>
      <c r="M132" s="29"/>
      <c r="U132" s="31"/>
      <c r="V132" s="27"/>
      <c r="W132" s="27"/>
      <c r="X132" s="27"/>
      <c r="Y132" s="27"/>
      <c r="Z132" s="27"/>
      <c r="AA132" s="17"/>
    </row>
    <row r="133" spans="1:27" ht="15" customHeight="1" x14ac:dyDescent="0.25">
      <c r="A133" s="7"/>
      <c r="B133" s="7"/>
      <c r="C133" s="7"/>
      <c r="D133" s="7"/>
      <c r="E133" s="7"/>
      <c r="F133" s="7"/>
      <c r="G133" s="25"/>
      <c r="H133" s="7"/>
      <c r="I133" s="25"/>
      <c r="J133" s="29"/>
      <c r="K133" s="29"/>
      <c r="L133" s="29"/>
      <c r="M133" s="29"/>
      <c r="U133" s="31"/>
      <c r="V133" s="27"/>
      <c r="W133" s="27"/>
      <c r="X133" s="27"/>
      <c r="Y133" s="27"/>
      <c r="Z133" s="27"/>
      <c r="AA133" s="17"/>
    </row>
    <row r="134" spans="1:27" ht="15" customHeight="1" x14ac:dyDescent="0.25">
      <c r="A134" s="7"/>
      <c r="B134" s="7"/>
      <c r="C134" s="7"/>
      <c r="D134" s="7"/>
      <c r="E134" s="7"/>
      <c r="F134" s="7"/>
      <c r="G134" s="25"/>
      <c r="H134" s="7"/>
      <c r="I134" s="25"/>
      <c r="J134" s="29"/>
      <c r="K134" s="29"/>
      <c r="L134" s="29"/>
      <c r="M134" s="29"/>
      <c r="U134" s="31"/>
      <c r="V134" s="27"/>
      <c r="W134" s="27"/>
      <c r="X134" s="27"/>
      <c r="Y134" s="27"/>
      <c r="Z134" s="27"/>
      <c r="AA134" s="17"/>
    </row>
    <row r="135" spans="1:27" x14ac:dyDescent="0.2">
      <c r="U135" s="31"/>
      <c r="V135" s="27"/>
      <c r="W135" s="27"/>
      <c r="X135" s="27"/>
      <c r="Y135" s="27"/>
      <c r="Z135" s="27"/>
      <c r="AA135" s="17"/>
    </row>
    <row r="136" spans="1:27" x14ac:dyDescent="0.2">
      <c r="U136" s="31"/>
      <c r="V136" s="27"/>
      <c r="W136" s="27"/>
      <c r="X136" s="27"/>
      <c r="Y136" s="27"/>
      <c r="Z136" s="27"/>
      <c r="AA136" s="17"/>
    </row>
    <row r="137" spans="1:27" x14ac:dyDescent="0.2">
      <c r="U137" s="31"/>
      <c r="V137" s="27"/>
      <c r="W137" s="27"/>
      <c r="X137" s="27"/>
      <c r="Y137" s="27"/>
      <c r="Z137" s="27"/>
      <c r="AA137" s="17"/>
    </row>
    <row r="138" spans="1:27" x14ac:dyDescent="0.2">
      <c r="U138" s="31"/>
      <c r="V138" s="27"/>
      <c r="W138" s="27"/>
      <c r="X138" s="27"/>
      <c r="Y138" s="27"/>
      <c r="Z138" s="27"/>
      <c r="AA138" s="17"/>
    </row>
    <row r="139" spans="1:27" x14ac:dyDescent="0.2">
      <c r="U139" s="31"/>
      <c r="V139" s="27"/>
      <c r="W139" s="27"/>
      <c r="X139" s="27"/>
      <c r="Y139" s="27"/>
      <c r="Z139" s="27"/>
      <c r="AA139" s="17"/>
    </row>
    <row r="140" spans="1:27" x14ac:dyDescent="0.2">
      <c r="U140" s="31"/>
      <c r="V140" s="27"/>
      <c r="W140" s="27"/>
      <c r="X140" s="27"/>
      <c r="Y140" s="27"/>
      <c r="Z140" s="27"/>
      <c r="AA140" s="17"/>
    </row>
    <row r="141" spans="1:27" x14ac:dyDescent="0.2">
      <c r="U141" s="31"/>
      <c r="V141" s="27"/>
      <c r="W141" s="27"/>
      <c r="X141" s="27"/>
      <c r="Y141" s="27"/>
      <c r="Z141" s="27"/>
      <c r="AA141" s="17"/>
    </row>
    <row r="142" spans="1:27" x14ac:dyDescent="0.2">
      <c r="U142" s="31"/>
      <c r="V142" s="27"/>
      <c r="W142" s="27"/>
      <c r="X142" s="27"/>
      <c r="Y142" s="27"/>
      <c r="Z142" s="27"/>
      <c r="AA142" s="17"/>
    </row>
    <row r="143" spans="1:27" x14ac:dyDescent="0.2">
      <c r="U143" s="31"/>
      <c r="V143" s="27"/>
      <c r="W143" s="27"/>
      <c r="X143" s="27"/>
      <c r="Y143" s="27"/>
      <c r="Z143" s="27"/>
      <c r="AA143" s="17"/>
    </row>
    <row r="144" spans="1:27" x14ac:dyDescent="0.2">
      <c r="U144" s="31"/>
      <c r="V144" s="27"/>
      <c r="W144" s="27"/>
      <c r="X144" s="27"/>
      <c r="Y144" s="27"/>
      <c r="Z144" s="27"/>
      <c r="AA144" s="17"/>
    </row>
    <row r="145" spans="21:27" x14ac:dyDescent="0.2">
      <c r="U145" s="31"/>
      <c r="V145" s="27"/>
      <c r="W145" s="27"/>
      <c r="X145" s="27"/>
      <c r="Y145" s="27"/>
      <c r="Z145" s="27"/>
      <c r="AA145" s="17"/>
    </row>
    <row r="146" spans="21:27" x14ac:dyDescent="0.2">
      <c r="U146" s="31"/>
      <c r="V146" s="27"/>
      <c r="W146" s="27"/>
      <c r="X146" s="27"/>
      <c r="Y146" s="27"/>
      <c r="Z146" s="27"/>
      <c r="AA146" s="17"/>
    </row>
    <row r="147" spans="21:27" x14ac:dyDescent="0.2">
      <c r="U147" s="31"/>
      <c r="V147" s="27"/>
      <c r="W147" s="27"/>
      <c r="X147" s="27"/>
      <c r="Y147" s="27"/>
      <c r="Z147" s="27"/>
      <c r="AA147" s="17"/>
    </row>
    <row r="148" spans="21:27" x14ac:dyDescent="0.2">
      <c r="U148" s="31"/>
      <c r="V148" s="27"/>
      <c r="W148" s="27"/>
      <c r="X148" s="27"/>
      <c r="Y148" s="27"/>
      <c r="Z148" s="27"/>
      <c r="AA148" s="17"/>
    </row>
    <row r="149" spans="21:27" x14ac:dyDescent="0.2">
      <c r="U149" s="31"/>
      <c r="V149" s="27"/>
      <c r="W149" s="27"/>
      <c r="X149" s="27"/>
      <c r="Y149" s="27"/>
      <c r="Z149" s="27"/>
      <c r="AA149" s="17"/>
    </row>
    <row r="150" spans="21:27" x14ac:dyDescent="0.2">
      <c r="U150" s="31"/>
      <c r="V150" s="27"/>
      <c r="W150" s="27"/>
      <c r="X150" s="27"/>
      <c r="Y150" s="27"/>
      <c r="Z150" s="27"/>
      <c r="AA150" s="17"/>
    </row>
    <row r="151" spans="21:27" x14ac:dyDescent="0.2">
      <c r="U151" s="31"/>
      <c r="V151" s="27"/>
      <c r="W151" s="27"/>
      <c r="X151" s="27"/>
      <c r="Y151" s="27"/>
      <c r="Z151" s="27"/>
      <c r="AA151" s="17"/>
    </row>
    <row r="152" spans="21:27" x14ac:dyDescent="0.2">
      <c r="U152" s="31"/>
      <c r="V152" s="27"/>
      <c r="W152" s="27"/>
      <c r="X152" s="27"/>
      <c r="Y152" s="27"/>
      <c r="Z152" s="27"/>
      <c r="AA152" s="17"/>
    </row>
    <row r="153" spans="21:27" x14ac:dyDescent="0.2">
      <c r="U153" s="31"/>
      <c r="V153" s="27"/>
      <c r="W153" s="27"/>
      <c r="X153" s="27"/>
      <c r="Y153" s="27"/>
      <c r="Z153" s="27"/>
      <c r="AA153" s="17"/>
    </row>
    <row r="154" spans="21:27" x14ac:dyDescent="0.2">
      <c r="U154" s="31"/>
      <c r="V154" s="27"/>
      <c r="W154" s="27"/>
      <c r="X154" s="27"/>
      <c r="Y154" s="27"/>
      <c r="Z154" s="27"/>
      <c r="AA154" s="17"/>
    </row>
    <row r="155" spans="21:27" x14ac:dyDescent="0.2">
      <c r="U155" s="31"/>
      <c r="V155" s="27"/>
      <c r="W155" s="27"/>
      <c r="X155" s="27"/>
      <c r="Y155" s="27"/>
      <c r="Z155" s="27"/>
      <c r="AA155" s="17"/>
    </row>
    <row r="156" spans="21:27" x14ac:dyDescent="0.2">
      <c r="U156" s="31"/>
      <c r="V156" s="27"/>
      <c r="W156" s="27"/>
      <c r="X156" s="27"/>
      <c r="Y156" s="27"/>
      <c r="Z156" s="27"/>
      <c r="AA156" s="17"/>
    </row>
    <row r="157" spans="21:27" x14ac:dyDescent="0.2">
      <c r="U157" s="31"/>
      <c r="V157" s="27"/>
      <c r="W157" s="27"/>
      <c r="X157" s="27"/>
      <c r="Y157" s="27"/>
      <c r="Z157" s="27"/>
      <c r="AA157" s="17"/>
    </row>
    <row r="158" spans="21:27" x14ac:dyDescent="0.2">
      <c r="U158" s="31"/>
      <c r="V158" s="27"/>
      <c r="W158" s="27"/>
      <c r="X158" s="27"/>
      <c r="Y158" s="27"/>
      <c r="Z158" s="27"/>
      <c r="AA158" s="17"/>
    </row>
    <row r="159" spans="21:27" x14ac:dyDescent="0.2">
      <c r="U159" s="31"/>
      <c r="V159" s="27"/>
      <c r="W159" s="27"/>
      <c r="X159" s="27"/>
      <c r="Y159" s="27"/>
      <c r="Z159" s="27"/>
      <c r="AA159" s="17"/>
    </row>
    <row r="160" spans="2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B335"/>
  <sheetViews>
    <sheetView topLeftCell="M1" workbookViewId="0">
      <selection activeCell="Q37" sqref="Q37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17.125" style="21" customWidth="1"/>
    <col min="5" max="5" width="17.87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3.25" style="21" customWidth="1"/>
    <col min="16" max="16" width="17.625" style="21" customWidth="1"/>
    <col min="17" max="17" width="11.2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10335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1110</v>
      </c>
      <c r="B2" s="28">
        <v>730</v>
      </c>
      <c r="C2" s="25">
        <v>4.93</v>
      </c>
      <c r="D2" s="25">
        <v>264.38</v>
      </c>
      <c r="E2" s="25">
        <v>211.91</v>
      </c>
      <c r="F2" s="25">
        <f t="shared" ref="F2:F34" si="0">($A$35-A2)/(ROW($A$35)-ROW(A2))</f>
        <v>279.54545454545456</v>
      </c>
      <c r="G2" s="25">
        <v>0</v>
      </c>
      <c r="H2" s="25">
        <f t="shared" ref="H2:H34" si="1">($A$35-B2)/(ROW($A$35)-ROW(B2))</f>
        <v>291.06060606060606</v>
      </c>
      <c r="I2" s="25">
        <v>0</v>
      </c>
      <c r="J2" s="29"/>
      <c r="K2" s="29"/>
      <c r="L2" s="29"/>
      <c r="M2" s="29">
        <f t="shared" ref="M2:M33" ca="1" si="2">IF(RAND()&lt;0.5,0,1)</f>
        <v>1</v>
      </c>
      <c r="N2" s="8" t="s">
        <v>38</v>
      </c>
      <c r="O2" s="30">
        <v>1E-3</v>
      </c>
      <c r="P2" s="6" t="s">
        <v>39</v>
      </c>
      <c r="Q2" s="7">
        <f>LARGE(A:A,2)</f>
        <v>9790</v>
      </c>
      <c r="T2" s="20">
        <v>0</v>
      </c>
      <c r="U2" s="31">
        <f t="shared" ref="U2:U33" si="3">T2-B2</f>
        <v>-730</v>
      </c>
      <c r="V2" s="27">
        <f t="shared" ref="V2:V33" si="4">ROUND(U2,0)</f>
        <v>-730</v>
      </c>
      <c r="W2" s="27">
        <v>4766</v>
      </c>
      <c r="X2" s="27">
        <f t="shared" ref="X2:X33" si="5">B2/$W$2*$W$3</f>
        <v>802.44859420898035</v>
      </c>
      <c r="Y2" s="27">
        <f t="shared" ref="Y2:Y33" si="6">X2-B2</f>
        <v>72.448594208980353</v>
      </c>
      <c r="Z2" s="27">
        <f t="shared" ref="Z2:Z33" si="7">ROUND(Y2,0)</f>
        <v>72</v>
      </c>
      <c r="AA2" s="17">
        <f t="shared" ref="AA2:AA33" si="8">IF(V2&gt;=0,V2,Z2)</f>
        <v>72</v>
      </c>
      <c r="AB2" s="24">
        <f t="shared" ref="AB2:AB33" si="9">B2+AA2</f>
        <v>802</v>
      </c>
    </row>
    <row r="3" spans="1:28" ht="15" customHeight="1" x14ac:dyDescent="0.25">
      <c r="A3" s="28">
        <v>1166</v>
      </c>
      <c r="B3" s="28">
        <v>730</v>
      </c>
      <c r="C3" s="25">
        <v>5.18</v>
      </c>
      <c r="D3" s="25">
        <v>264.45</v>
      </c>
      <c r="E3" s="25">
        <v>211.91</v>
      </c>
      <c r="F3" s="25">
        <f t="shared" si="0"/>
        <v>286.53125</v>
      </c>
      <c r="G3" s="25">
        <v>0</v>
      </c>
      <c r="H3" s="25">
        <f t="shared" si="1"/>
        <v>300.15625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115</v>
      </c>
      <c r="P3" s="6" t="s">
        <v>41</v>
      </c>
      <c r="Q3" s="7">
        <f>LARGE(A:A,3)</f>
        <v>9654</v>
      </c>
      <c r="T3" s="20">
        <v>0</v>
      </c>
      <c r="U3" s="31">
        <f t="shared" si="3"/>
        <v>-730</v>
      </c>
      <c r="V3" s="27">
        <f t="shared" si="4"/>
        <v>-730</v>
      </c>
      <c r="W3" s="27">
        <v>5239</v>
      </c>
      <c r="X3" s="27">
        <f t="shared" si="5"/>
        <v>802.44859420898035</v>
      </c>
      <c r="Y3" s="27">
        <f t="shared" si="6"/>
        <v>72.448594208980353</v>
      </c>
      <c r="Z3" s="27">
        <f t="shared" si="7"/>
        <v>72</v>
      </c>
      <c r="AA3" s="17">
        <f t="shared" si="8"/>
        <v>72</v>
      </c>
      <c r="AB3" s="24">
        <f t="shared" si="9"/>
        <v>802</v>
      </c>
    </row>
    <row r="4" spans="1:28" ht="15" customHeight="1" x14ac:dyDescent="0.25">
      <c r="A4" s="28">
        <v>1221</v>
      </c>
      <c r="B4" s="28">
        <v>730</v>
      </c>
      <c r="C4" s="25">
        <v>5.43</v>
      </c>
      <c r="D4" s="25">
        <v>264.52</v>
      </c>
      <c r="E4" s="25">
        <v>211.91</v>
      </c>
      <c r="F4" s="25">
        <f t="shared" si="0"/>
        <v>294</v>
      </c>
      <c r="G4" s="25">
        <v>0</v>
      </c>
      <c r="H4" s="25">
        <f t="shared" si="1"/>
        <v>309.83870967741933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1</v>
      </c>
      <c r="N4" s="9" t="s">
        <v>42</v>
      </c>
      <c r="O4" s="32">
        <f>MAX(A:A)</f>
        <v>10335</v>
      </c>
      <c r="P4" s="6" t="s">
        <v>43</v>
      </c>
      <c r="Q4" s="7">
        <f>LARGE(B:B,1)</f>
        <v>5000</v>
      </c>
      <c r="T4" s="20">
        <v>0</v>
      </c>
      <c r="U4" s="31">
        <f t="shared" si="3"/>
        <v>-730</v>
      </c>
      <c r="V4" s="27">
        <f t="shared" si="4"/>
        <v>-730</v>
      </c>
      <c r="W4" s="27"/>
      <c r="X4" s="27">
        <f t="shared" si="5"/>
        <v>802.44859420898035</v>
      </c>
      <c r="Y4" s="27">
        <f t="shared" si="6"/>
        <v>72.448594208980353</v>
      </c>
      <c r="Z4" s="27">
        <f t="shared" si="7"/>
        <v>72</v>
      </c>
      <c r="AA4" s="17">
        <f t="shared" si="8"/>
        <v>72</v>
      </c>
      <c r="AB4" s="24">
        <f t="shared" si="9"/>
        <v>802</v>
      </c>
    </row>
    <row r="5" spans="1:28" ht="15" customHeight="1" x14ac:dyDescent="0.25">
      <c r="A5" s="28">
        <v>1275</v>
      </c>
      <c r="B5" s="28">
        <v>1270</v>
      </c>
      <c r="C5" s="25">
        <v>5.67</v>
      </c>
      <c r="D5" s="25">
        <v>264.52999999999997</v>
      </c>
      <c r="E5" s="25">
        <v>212.34</v>
      </c>
      <c r="F5" s="25">
        <f t="shared" si="0"/>
        <v>302</v>
      </c>
      <c r="G5" s="25">
        <v>0</v>
      </c>
      <c r="H5" s="25">
        <f t="shared" si="1"/>
        <v>302.16666666666669</v>
      </c>
      <c r="I5" s="25">
        <v>0</v>
      </c>
      <c r="J5" s="29">
        <f t="shared" si="10"/>
        <v>0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3.88</v>
      </c>
      <c r="P5" s="6" t="s">
        <v>45</v>
      </c>
      <c r="Q5" s="7">
        <f>LARGE(B:B,2)</f>
        <v>5000</v>
      </c>
      <c r="T5" s="20">
        <v>0</v>
      </c>
      <c r="U5" s="31">
        <f t="shared" si="3"/>
        <v>-1270</v>
      </c>
      <c r="V5" s="27">
        <f t="shared" si="4"/>
        <v>-1270</v>
      </c>
      <c r="W5" s="27"/>
      <c r="X5" s="27">
        <f t="shared" si="5"/>
        <v>1396.0407049937053</v>
      </c>
      <c r="Y5" s="27">
        <f t="shared" si="6"/>
        <v>126.04070499370528</v>
      </c>
      <c r="Z5" s="27">
        <f t="shared" si="7"/>
        <v>126</v>
      </c>
      <c r="AA5" s="17">
        <f t="shared" si="8"/>
        <v>126</v>
      </c>
      <c r="AB5" s="24">
        <f t="shared" si="9"/>
        <v>1396</v>
      </c>
    </row>
    <row r="6" spans="1:28" ht="15" customHeight="1" x14ac:dyDescent="0.25">
      <c r="A6" s="28">
        <v>1630</v>
      </c>
      <c r="B6" s="28">
        <v>1270</v>
      </c>
      <c r="C6" s="25">
        <v>7.25</v>
      </c>
      <c r="D6" s="25">
        <v>264.58</v>
      </c>
      <c r="E6" s="25">
        <v>212.34</v>
      </c>
      <c r="F6" s="25">
        <f t="shared" si="0"/>
        <v>300.17241379310343</v>
      </c>
      <c r="G6" s="25">
        <v>0</v>
      </c>
      <c r="H6" s="25">
        <f t="shared" si="1"/>
        <v>312.58620689655174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6.05</v>
      </c>
      <c r="P6" s="6" t="s">
        <v>47</v>
      </c>
      <c r="Q6" s="7">
        <f>LARGE(B:B,3)</f>
        <v>5000</v>
      </c>
      <c r="T6" s="20">
        <v>0</v>
      </c>
      <c r="U6" s="31">
        <f t="shared" si="3"/>
        <v>-1270</v>
      </c>
      <c r="V6" s="27">
        <f t="shared" si="4"/>
        <v>-1270</v>
      </c>
      <c r="W6" s="27"/>
      <c r="X6" s="27">
        <f t="shared" si="5"/>
        <v>1396.0407049937053</v>
      </c>
      <c r="Y6" s="27">
        <f t="shared" si="6"/>
        <v>126.04070499370528</v>
      </c>
      <c r="Z6" s="27">
        <f t="shared" si="7"/>
        <v>126</v>
      </c>
      <c r="AA6" s="17">
        <f t="shared" si="8"/>
        <v>126</v>
      </c>
      <c r="AB6" s="24">
        <f t="shared" si="9"/>
        <v>1396</v>
      </c>
    </row>
    <row r="7" spans="1:28" ht="15" customHeight="1" x14ac:dyDescent="0.25">
      <c r="A7" s="28">
        <v>1986</v>
      </c>
      <c r="B7" s="28">
        <v>1270</v>
      </c>
      <c r="C7" s="25">
        <v>8.83</v>
      </c>
      <c r="D7" s="25">
        <v>264.69</v>
      </c>
      <c r="E7" s="25">
        <v>212.34</v>
      </c>
      <c r="F7" s="25">
        <f t="shared" si="0"/>
        <v>298.17857142857144</v>
      </c>
      <c r="G7" s="25">
        <v>0</v>
      </c>
      <c r="H7" s="25">
        <f t="shared" si="1"/>
        <v>323.75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0</v>
      </c>
      <c r="N7" s="9" t="s">
        <v>48</v>
      </c>
      <c r="O7" s="33">
        <v>7.78</v>
      </c>
      <c r="P7" s="7"/>
      <c r="Q7" s="7"/>
      <c r="T7" s="20">
        <v>0</v>
      </c>
      <c r="U7" s="31">
        <f t="shared" si="3"/>
        <v>-1270</v>
      </c>
      <c r="V7" s="27">
        <f t="shared" si="4"/>
        <v>-1270</v>
      </c>
      <c r="W7" s="27"/>
      <c r="X7" s="27">
        <f t="shared" si="5"/>
        <v>1396.0407049937053</v>
      </c>
      <c r="Y7" s="27">
        <f t="shared" si="6"/>
        <v>126.04070499370528</v>
      </c>
      <c r="Z7" s="27">
        <f t="shared" si="7"/>
        <v>126</v>
      </c>
      <c r="AA7" s="17">
        <f t="shared" si="8"/>
        <v>126</v>
      </c>
      <c r="AB7" s="24">
        <f t="shared" si="9"/>
        <v>1396</v>
      </c>
    </row>
    <row r="8" spans="1:28" ht="15" customHeight="1" x14ac:dyDescent="0.25">
      <c r="A8" s="28">
        <v>2340</v>
      </c>
      <c r="B8" s="28">
        <v>1800</v>
      </c>
      <c r="C8" s="25">
        <v>10.4</v>
      </c>
      <c r="D8" s="25">
        <v>264.77999999999997</v>
      </c>
      <c r="E8" s="25">
        <v>212.5</v>
      </c>
      <c r="F8" s="25">
        <f t="shared" si="0"/>
        <v>296.11111111111109</v>
      </c>
      <c r="G8" s="25">
        <v>0</v>
      </c>
      <c r="H8" s="25">
        <f t="shared" si="1"/>
        <v>316.11111111111109</v>
      </c>
      <c r="I8" s="25">
        <v>0</v>
      </c>
      <c r="J8" s="29">
        <f t="shared" si="10"/>
        <v>0</v>
      </c>
      <c r="K8" s="29">
        <f t="shared" si="11"/>
        <v>1</v>
      </c>
      <c r="L8" s="29">
        <f t="shared" si="12"/>
        <v>1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-1800</v>
      </c>
      <c r="V8" s="27">
        <f t="shared" si="4"/>
        <v>-1800</v>
      </c>
      <c r="W8" s="27"/>
      <c r="X8" s="27">
        <f t="shared" si="5"/>
        <v>1978.6403692824169</v>
      </c>
      <c r="Y8" s="27">
        <f t="shared" si="6"/>
        <v>178.64036928241694</v>
      </c>
      <c r="Z8" s="27">
        <f t="shared" si="7"/>
        <v>179</v>
      </c>
      <c r="AA8" s="17">
        <f t="shared" si="8"/>
        <v>179</v>
      </c>
      <c r="AB8" s="24">
        <f t="shared" si="9"/>
        <v>1979</v>
      </c>
    </row>
    <row r="9" spans="1:28" ht="15" customHeight="1" x14ac:dyDescent="0.25">
      <c r="A9" s="28">
        <v>2276</v>
      </c>
      <c r="B9" s="28">
        <v>1800</v>
      </c>
      <c r="C9" s="25">
        <v>10.11</v>
      </c>
      <c r="D9" s="25">
        <v>264.85000000000002</v>
      </c>
      <c r="E9" s="25">
        <v>212.5</v>
      </c>
      <c r="F9" s="25">
        <f t="shared" si="0"/>
        <v>309.96153846153845</v>
      </c>
      <c r="G9" s="25">
        <v>0</v>
      </c>
      <c r="H9" s="25">
        <f t="shared" si="1"/>
        <v>328.26923076923077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-1800</v>
      </c>
      <c r="V9" s="27">
        <f t="shared" si="4"/>
        <v>-1800</v>
      </c>
      <c r="W9" s="27"/>
      <c r="X9" s="27">
        <f t="shared" si="5"/>
        <v>1978.6403692824169</v>
      </c>
      <c r="Y9" s="27">
        <f t="shared" si="6"/>
        <v>178.64036928241694</v>
      </c>
      <c r="Z9" s="27">
        <f t="shared" si="7"/>
        <v>179</v>
      </c>
      <c r="AA9" s="17">
        <f t="shared" si="8"/>
        <v>179</v>
      </c>
      <c r="AB9" s="24">
        <f t="shared" si="9"/>
        <v>1979</v>
      </c>
    </row>
    <row r="10" spans="1:28" ht="15" customHeight="1" x14ac:dyDescent="0.25">
      <c r="A10" s="28">
        <v>2211</v>
      </c>
      <c r="B10" s="28">
        <v>1800</v>
      </c>
      <c r="C10" s="25">
        <v>9.83</v>
      </c>
      <c r="D10" s="25">
        <v>264.92</v>
      </c>
      <c r="E10" s="25">
        <v>212.5</v>
      </c>
      <c r="F10" s="25">
        <f t="shared" si="0"/>
        <v>324.95999999999998</v>
      </c>
      <c r="G10" s="25">
        <v>0</v>
      </c>
      <c r="H10" s="25">
        <f t="shared" si="1"/>
        <v>341.4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1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-1800</v>
      </c>
      <c r="V10" s="27">
        <f t="shared" si="4"/>
        <v>-1800</v>
      </c>
      <c r="W10" s="27"/>
      <c r="X10" s="27">
        <f t="shared" si="5"/>
        <v>1978.6403692824169</v>
      </c>
      <c r="Y10" s="27">
        <f t="shared" si="6"/>
        <v>178.64036928241694</v>
      </c>
      <c r="Z10" s="27">
        <f t="shared" si="7"/>
        <v>179</v>
      </c>
      <c r="AA10" s="17">
        <f t="shared" si="8"/>
        <v>179</v>
      </c>
      <c r="AB10" s="24">
        <f t="shared" si="9"/>
        <v>1979</v>
      </c>
    </row>
    <row r="11" spans="1:28" ht="15" customHeight="1" x14ac:dyDescent="0.25">
      <c r="A11" s="28">
        <v>2145</v>
      </c>
      <c r="B11" s="28">
        <v>2330</v>
      </c>
      <c r="C11" s="25">
        <v>9.5299999999999994</v>
      </c>
      <c r="D11" s="25">
        <v>264.89</v>
      </c>
      <c r="E11" s="25">
        <v>212.59</v>
      </c>
      <c r="F11" s="25">
        <f t="shared" si="0"/>
        <v>341.25</v>
      </c>
      <c r="G11" s="25">
        <v>0</v>
      </c>
      <c r="H11" s="25">
        <f t="shared" si="1"/>
        <v>333.54166666666669</v>
      </c>
      <c r="I11" s="25">
        <v>0</v>
      </c>
      <c r="J11" s="29">
        <f t="shared" si="10"/>
        <v>0</v>
      </c>
      <c r="K11" s="29">
        <f t="shared" si="11"/>
        <v>1</v>
      </c>
      <c r="L11" s="29">
        <f t="shared" si="12"/>
        <v>1</v>
      </c>
      <c r="M11" s="29">
        <f t="shared" ca="1" si="2"/>
        <v>0</v>
      </c>
      <c r="N11" s="9" t="s">
        <v>52</v>
      </c>
      <c r="O11" s="34">
        <v>280</v>
      </c>
      <c r="P11" s="14" t="s">
        <v>53</v>
      </c>
      <c r="Q11" s="7">
        <f>MIN(D:D)</f>
        <v>262.77</v>
      </c>
      <c r="T11" s="20">
        <v>0</v>
      </c>
      <c r="U11" s="31">
        <f t="shared" si="3"/>
        <v>-2330</v>
      </c>
      <c r="V11" s="27">
        <f t="shared" si="4"/>
        <v>-2330</v>
      </c>
      <c r="W11" s="27"/>
      <c r="X11" s="27">
        <f t="shared" si="5"/>
        <v>2561.2400335711286</v>
      </c>
      <c r="Y11" s="27">
        <f t="shared" si="6"/>
        <v>231.24003357112861</v>
      </c>
      <c r="Z11" s="27">
        <f t="shared" si="7"/>
        <v>231</v>
      </c>
      <c r="AA11" s="17">
        <f t="shared" si="8"/>
        <v>231</v>
      </c>
      <c r="AB11" s="24">
        <f t="shared" si="9"/>
        <v>2561</v>
      </c>
    </row>
    <row r="12" spans="1:28" ht="15" customHeight="1" x14ac:dyDescent="0.25">
      <c r="A12" s="28">
        <v>2280</v>
      </c>
      <c r="B12" s="28">
        <v>2330</v>
      </c>
      <c r="C12" s="25">
        <v>10.130000000000001</v>
      </c>
      <c r="D12" s="25">
        <v>264.88</v>
      </c>
      <c r="E12" s="25">
        <v>212.59</v>
      </c>
      <c r="F12" s="25">
        <f t="shared" si="0"/>
        <v>350.21739130434781</v>
      </c>
      <c r="G12" s="25">
        <v>0</v>
      </c>
      <c r="H12" s="25">
        <f t="shared" si="1"/>
        <v>348.04347826086956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264.38</v>
      </c>
      <c r="T12" s="20">
        <v>0</v>
      </c>
      <c r="U12" s="31">
        <f t="shared" si="3"/>
        <v>-2330</v>
      </c>
      <c r="V12" s="27">
        <f t="shared" si="4"/>
        <v>-2330</v>
      </c>
      <c r="W12" s="27"/>
      <c r="X12" s="27">
        <f t="shared" si="5"/>
        <v>2561.2400335711286</v>
      </c>
      <c r="Y12" s="27">
        <f t="shared" si="6"/>
        <v>231.24003357112861</v>
      </c>
      <c r="Z12" s="27">
        <f t="shared" si="7"/>
        <v>231</v>
      </c>
      <c r="AA12" s="17">
        <f t="shared" si="8"/>
        <v>231</v>
      </c>
      <c r="AB12" s="24">
        <f t="shared" si="9"/>
        <v>2561</v>
      </c>
    </row>
    <row r="13" spans="1:28" ht="15" customHeight="1" x14ac:dyDescent="0.25">
      <c r="A13" s="28">
        <v>2415</v>
      </c>
      <c r="B13" s="28">
        <v>2330</v>
      </c>
      <c r="C13" s="25">
        <v>10.73</v>
      </c>
      <c r="D13" s="25">
        <v>264.89</v>
      </c>
      <c r="E13" s="25">
        <v>212.59</v>
      </c>
      <c r="F13" s="25">
        <f t="shared" si="0"/>
        <v>360</v>
      </c>
      <c r="G13" s="25">
        <v>0</v>
      </c>
      <c r="H13" s="25">
        <f t="shared" si="1"/>
        <v>363.86363636363637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-2330</v>
      </c>
      <c r="V13" s="27">
        <f t="shared" si="4"/>
        <v>-2330</v>
      </c>
      <c r="W13" s="27"/>
      <c r="X13" s="27">
        <f t="shared" si="5"/>
        <v>2561.2400335711286</v>
      </c>
      <c r="Y13" s="27">
        <f t="shared" si="6"/>
        <v>231.24003357112861</v>
      </c>
      <c r="Z13" s="27">
        <f t="shared" si="7"/>
        <v>231</v>
      </c>
      <c r="AA13" s="17">
        <f t="shared" si="8"/>
        <v>231</v>
      </c>
      <c r="AB13" s="24">
        <f t="shared" si="9"/>
        <v>2561</v>
      </c>
    </row>
    <row r="14" spans="1:28" ht="15" customHeight="1" x14ac:dyDescent="0.25">
      <c r="A14" s="28">
        <v>2550</v>
      </c>
      <c r="B14" s="28">
        <v>2860</v>
      </c>
      <c r="C14" s="25">
        <v>11.33</v>
      </c>
      <c r="D14" s="25">
        <v>264.85000000000002</v>
      </c>
      <c r="E14" s="25">
        <v>212.68</v>
      </c>
      <c r="F14" s="25">
        <f t="shared" si="0"/>
        <v>370.71428571428572</v>
      </c>
      <c r="G14" s="25">
        <v>0</v>
      </c>
      <c r="H14" s="25">
        <f t="shared" si="1"/>
        <v>355.95238095238096</v>
      </c>
      <c r="I14" s="25">
        <v>0</v>
      </c>
      <c r="J14" s="29">
        <f t="shared" si="10"/>
        <v>0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5000</v>
      </c>
      <c r="T14" s="20">
        <v>0</v>
      </c>
      <c r="U14" s="31">
        <f t="shared" si="3"/>
        <v>-2860</v>
      </c>
      <c r="V14" s="27">
        <f t="shared" si="4"/>
        <v>-2860</v>
      </c>
      <c r="W14" s="27"/>
      <c r="X14" s="27">
        <f t="shared" si="5"/>
        <v>3143.8396978598403</v>
      </c>
      <c r="Y14" s="27">
        <f t="shared" si="6"/>
        <v>283.83969785984027</v>
      </c>
      <c r="Z14" s="27">
        <f t="shared" si="7"/>
        <v>284</v>
      </c>
      <c r="AA14" s="17">
        <f t="shared" si="8"/>
        <v>284</v>
      </c>
      <c r="AB14" s="24">
        <f t="shared" si="9"/>
        <v>3144</v>
      </c>
    </row>
    <row r="15" spans="1:28" ht="15" customHeight="1" x14ac:dyDescent="0.25">
      <c r="A15" s="28">
        <v>2820</v>
      </c>
      <c r="B15" s="28">
        <v>2860</v>
      </c>
      <c r="C15" s="25">
        <v>12.53</v>
      </c>
      <c r="D15" s="25">
        <v>264.83999999999997</v>
      </c>
      <c r="E15" s="25">
        <v>212.68</v>
      </c>
      <c r="F15" s="25">
        <f t="shared" si="0"/>
        <v>375.75</v>
      </c>
      <c r="G15" s="25">
        <v>0</v>
      </c>
      <c r="H15" s="25">
        <f t="shared" si="1"/>
        <v>373.75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115</v>
      </c>
      <c r="P15" s="14" t="s">
        <v>61</v>
      </c>
      <c r="Q15" s="7">
        <f>MAX(D:D)</f>
        <v>270.27999999999997</v>
      </c>
      <c r="R15" s="20">
        <f ca="1">TREND(OFFSET('Z-V'!B1,MATCH(Q15,'Z-V'!A:A,1)-1,,2,1),OFFSET('Z-V'!A1,MATCH(Q15,'Z-V'!A:A,1)-1,,2,1),Q15)</f>
        <v>53423.999999999884</v>
      </c>
      <c r="T15" s="20">
        <v>0</v>
      </c>
      <c r="U15" s="31">
        <f t="shared" si="3"/>
        <v>-2860</v>
      </c>
      <c r="V15" s="27">
        <f t="shared" si="4"/>
        <v>-2860</v>
      </c>
      <c r="W15" s="27"/>
      <c r="X15" s="27">
        <f t="shared" si="5"/>
        <v>3143.8396978598403</v>
      </c>
      <c r="Y15" s="27">
        <f t="shared" si="6"/>
        <v>283.83969785984027</v>
      </c>
      <c r="Z15" s="27">
        <f t="shared" si="7"/>
        <v>284</v>
      </c>
      <c r="AA15" s="17">
        <f t="shared" si="8"/>
        <v>284</v>
      </c>
      <c r="AB15" s="24">
        <f t="shared" si="9"/>
        <v>3144</v>
      </c>
    </row>
    <row r="16" spans="1:28" ht="15" customHeight="1" x14ac:dyDescent="0.25">
      <c r="A16" s="28">
        <v>3090</v>
      </c>
      <c r="B16" s="28">
        <v>2860</v>
      </c>
      <c r="C16" s="25">
        <v>13.73</v>
      </c>
      <c r="D16" s="25">
        <v>264.87</v>
      </c>
      <c r="E16" s="25">
        <v>212.68</v>
      </c>
      <c r="F16" s="25">
        <f t="shared" si="0"/>
        <v>381.31578947368422</v>
      </c>
      <c r="G16" s="25">
        <v>0</v>
      </c>
      <c r="H16" s="25">
        <f t="shared" si="1"/>
        <v>393.42105263157896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45.93</v>
      </c>
      <c r="P16" s="14" t="s">
        <v>63</v>
      </c>
      <c r="Q16" s="35">
        <f>D2</f>
        <v>264.38</v>
      </c>
      <c r="R16" s="20">
        <f ca="1">TREND(OFFSET('Z-V'!B1,MATCH(Q16,'Z-V'!A:A,1)-1,,2,1),OFFSET('Z-V'!A1,MATCH(Q16,'Z-V'!A:A,1)-1,,2,1),Q16)</f>
        <v>37873.999999999884</v>
      </c>
      <c r="T16" s="20">
        <v>0</v>
      </c>
      <c r="U16" s="31">
        <f t="shared" si="3"/>
        <v>-2860</v>
      </c>
      <c r="V16" s="27">
        <f t="shared" si="4"/>
        <v>-2860</v>
      </c>
      <c r="W16" s="27"/>
      <c r="X16" s="27">
        <f t="shared" si="5"/>
        <v>3143.8396978598403</v>
      </c>
      <c r="Y16" s="27">
        <f t="shared" si="6"/>
        <v>283.83969785984027</v>
      </c>
      <c r="Z16" s="27">
        <f t="shared" si="7"/>
        <v>284</v>
      </c>
      <c r="AA16" s="17">
        <f t="shared" si="8"/>
        <v>284</v>
      </c>
      <c r="AB16" s="24">
        <f t="shared" si="9"/>
        <v>3144</v>
      </c>
    </row>
    <row r="17" spans="1:28" ht="15" customHeight="1" x14ac:dyDescent="0.25">
      <c r="A17" s="28">
        <v>3360</v>
      </c>
      <c r="B17" s="28">
        <v>3400</v>
      </c>
      <c r="C17" s="25">
        <v>14.93</v>
      </c>
      <c r="D17" s="25">
        <v>264.87</v>
      </c>
      <c r="E17" s="25">
        <v>212.77</v>
      </c>
      <c r="F17" s="25">
        <f t="shared" si="0"/>
        <v>387.5</v>
      </c>
      <c r="G17" s="25">
        <v>0</v>
      </c>
      <c r="H17" s="25">
        <f t="shared" si="1"/>
        <v>385.27777777777777</v>
      </c>
      <c r="I17" s="25">
        <v>0</v>
      </c>
      <c r="J17" s="29">
        <f t="shared" si="10"/>
        <v>0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264.61</v>
      </c>
      <c r="T17" s="20">
        <v>0</v>
      </c>
      <c r="U17" s="31">
        <f t="shared" si="3"/>
        <v>-3400</v>
      </c>
      <c r="V17" s="27">
        <f t="shared" si="4"/>
        <v>-3400</v>
      </c>
      <c r="W17" s="27"/>
      <c r="X17" s="27">
        <f t="shared" si="5"/>
        <v>3737.431808644566</v>
      </c>
      <c r="Y17" s="27">
        <f t="shared" si="6"/>
        <v>337.43180864456599</v>
      </c>
      <c r="Z17" s="27">
        <f t="shared" si="7"/>
        <v>337</v>
      </c>
      <c r="AA17" s="17">
        <f t="shared" si="8"/>
        <v>337</v>
      </c>
      <c r="AB17" s="24">
        <f t="shared" si="9"/>
        <v>3737</v>
      </c>
    </row>
    <row r="18" spans="1:28" ht="15" customHeight="1" x14ac:dyDescent="0.2">
      <c r="A18" s="28">
        <v>3285</v>
      </c>
      <c r="B18" s="28">
        <v>3400</v>
      </c>
      <c r="C18" s="25">
        <v>14.6</v>
      </c>
      <c r="D18" s="25">
        <v>264.85000000000002</v>
      </c>
      <c r="E18" s="25">
        <v>212.77</v>
      </c>
      <c r="F18" s="25">
        <f t="shared" si="0"/>
        <v>414.70588235294116</v>
      </c>
      <c r="G18" s="25">
        <v>0</v>
      </c>
      <c r="H18" s="25">
        <f t="shared" si="1"/>
        <v>407.94117647058823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1</v>
      </c>
      <c r="N18" s="9" t="s">
        <v>66</v>
      </c>
      <c r="O18" s="9">
        <f>MAX(B:B)</f>
        <v>5000</v>
      </c>
      <c r="R18" s="20"/>
      <c r="S18" s="20"/>
      <c r="T18" s="20">
        <v>0</v>
      </c>
      <c r="U18" s="31">
        <f t="shared" si="3"/>
        <v>-3400</v>
      </c>
      <c r="V18" s="27">
        <f t="shared" si="4"/>
        <v>-3400</v>
      </c>
      <c r="W18" s="27"/>
      <c r="X18" s="27">
        <f t="shared" si="5"/>
        <v>3737.431808644566</v>
      </c>
      <c r="Y18" s="27">
        <f t="shared" si="6"/>
        <v>337.43180864456599</v>
      </c>
      <c r="Z18" s="27">
        <f t="shared" si="7"/>
        <v>337</v>
      </c>
      <c r="AA18" s="17">
        <f t="shared" si="8"/>
        <v>337</v>
      </c>
      <c r="AB18" s="24">
        <f t="shared" si="9"/>
        <v>3737</v>
      </c>
    </row>
    <row r="19" spans="1:28" ht="15" customHeight="1" x14ac:dyDescent="0.25">
      <c r="A19" s="28">
        <v>3210</v>
      </c>
      <c r="B19" s="28">
        <v>3400</v>
      </c>
      <c r="C19" s="25">
        <v>14.27</v>
      </c>
      <c r="D19" s="25">
        <v>264.82</v>
      </c>
      <c r="E19" s="25">
        <v>212.77</v>
      </c>
      <c r="F19" s="25">
        <f t="shared" si="0"/>
        <v>445.3125</v>
      </c>
      <c r="G19" s="25">
        <v>0</v>
      </c>
      <c r="H19" s="25">
        <f t="shared" si="1"/>
        <v>433.4375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0.38851720681590374</v>
      </c>
      <c r="R19" s="37">
        <f>MAX(AB:AB)</f>
        <v>5496</v>
      </c>
      <c r="S19" s="37">
        <f>'Z-V'!P8-R19</f>
        <v>3483</v>
      </c>
      <c r="T19" s="20">
        <v>0</v>
      </c>
      <c r="U19" s="31">
        <f t="shared" si="3"/>
        <v>-3400</v>
      </c>
      <c r="V19" s="27">
        <f t="shared" si="4"/>
        <v>-3400</v>
      </c>
      <c r="W19" s="27"/>
      <c r="X19" s="27">
        <f t="shared" si="5"/>
        <v>3737.431808644566</v>
      </c>
      <c r="Y19" s="27">
        <f t="shared" si="6"/>
        <v>337.43180864456599</v>
      </c>
      <c r="Z19" s="27">
        <f t="shared" si="7"/>
        <v>337</v>
      </c>
      <c r="AA19" s="17">
        <f t="shared" si="8"/>
        <v>337</v>
      </c>
      <c r="AB19" s="24">
        <f t="shared" si="9"/>
        <v>3737</v>
      </c>
    </row>
    <row r="20" spans="1:28" ht="15" customHeight="1" x14ac:dyDescent="0.25">
      <c r="A20" s="28">
        <v>3135</v>
      </c>
      <c r="B20" s="28">
        <v>3930</v>
      </c>
      <c r="C20" s="25">
        <v>13.93</v>
      </c>
      <c r="D20" s="25">
        <v>264.7</v>
      </c>
      <c r="E20" s="25">
        <v>212.87</v>
      </c>
      <c r="F20" s="25">
        <f t="shared" si="0"/>
        <v>480</v>
      </c>
      <c r="G20" s="25">
        <v>0</v>
      </c>
      <c r="H20" s="25">
        <f t="shared" si="1"/>
        <v>427</v>
      </c>
      <c r="I20" s="25">
        <v>0</v>
      </c>
      <c r="J20" s="29">
        <f t="shared" si="10"/>
        <v>0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0.70952786088257291</v>
      </c>
      <c r="R20" s="20">
        <f ca="1">R15-R16</f>
        <v>15550</v>
      </c>
      <c r="S20" s="20">
        <f ca="1">'Z-V'!P9-R20</f>
        <v>37930</v>
      </c>
      <c r="T20" s="20">
        <v>0</v>
      </c>
      <c r="U20" s="31">
        <f t="shared" si="3"/>
        <v>-3930</v>
      </c>
      <c r="V20" s="27">
        <f t="shared" si="4"/>
        <v>-3930</v>
      </c>
      <c r="W20" s="27"/>
      <c r="X20" s="27">
        <f t="shared" si="5"/>
        <v>4320.0314729332767</v>
      </c>
      <c r="Y20" s="27">
        <f t="shared" si="6"/>
        <v>390.03147293327675</v>
      </c>
      <c r="Z20" s="27">
        <f t="shared" si="7"/>
        <v>390</v>
      </c>
      <c r="AA20" s="17">
        <f t="shared" si="8"/>
        <v>390</v>
      </c>
      <c r="AB20" s="24">
        <f t="shared" si="9"/>
        <v>4320</v>
      </c>
    </row>
    <row r="21" spans="1:28" ht="15" customHeight="1" x14ac:dyDescent="0.25">
      <c r="A21" s="28">
        <v>3056</v>
      </c>
      <c r="B21" s="28">
        <v>3930</v>
      </c>
      <c r="C21" s="25">
        <v>13.58</v>
      </c>
      <c r="D21" s="25">
        <v>264.56</v>
      </c>
      <c r="E21" s="25">
        <v>212.87</v>
      </c>
      <c r="F21" s="25">
        <f t="shared" si="0"/>
        <v>519.92857142857144</v>
      </c>
      <c r="G21" s="25">
        <v>0</v>
      </c>
      <c r="H21" s="25">
        <f t="shared" si="1"/>
        <v>457.5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1</v>
      </c>
      <c r="P21" s="14" t="s">
        <v>2</v>
      </c>
      <c r="Q21" s="7">
        <f>('Z-V'!R16-'Z-V'!R17)*(S21-'Z-V'!R14)/('Z-V'!R10-'Z-V'!R14)+'Z-V'!R17</f>
        <v>0.98950342622201837</v>
      </c>
      <c r="R21" s="20">
        <f>ABS(Q12-Q17)</f>
        <v>0.23000000000001819</v>
      </c>
      <c r="S21" s="20">
        <f>'Z-V'!P10-R21</f>
        <v>21.659999999999982</v>
      </c>
      <c r="T21" s="20">
        <v>0</v>
      </c>
      <c r="U21" s="31">
        <f t="shared" si="3"/>
        <v>-3930</v>
      </c>
      <c r="V21" s="27">
        <f t="shared" si="4"/>
        <v>-3930</v>
      </c>
      <c r="W21" s="27"/>
      <c r="X21" s="27">
        <f t="shared" si="5"/>
        <v>4320.0314729332767</v>
      </c>
      <c r="Y21" s="27">
        <f t="shared" si="6"/>
        <v>390.03147293327675</v>
      </c>
      <c r="Z21" s="27">
        <f t="shared" si="7"/>
        <v>390</v>
      </c>
      <c r="AA21" s="17">
        <f t="shared" si="8"/>
        <v>390</v>
      </c>
      <c r="AB21" s="24">
        <f t="shared" si="9"/>
        <v>4320</v>
      </c>
    </row>
    <row r="22" spans="1:28" ht="15" customHeight="1" x14ac:dyDescent="0.25">
      <c r="A22" s="28">
        <v>2976</v>
      </c>
      <c r="B22" s="28">
        <v>3930</v>
      </c>
      <c r="C22" s="25">
        <v>13.23</v>
      </c>
      <c r="D22" s="25">
        <v>264.41000000000003</v>
      </c>
      <c r="E22" s="25">
        <v>212.87</v>
      </c>
      <c r="F22" s="25">
        <f t="shared" si="0"/>
        <v>566.07692307692309</v>
      </c>
      <c r="G22" s="25">
        <v>0</v>
      </c>
      <c r="H22" s="25">
        <f t="shared" si="1"/>
        <v>492.69230769230768</v>
      </c>
      <c r="I22" s="25">
        <v>0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0.6845</v>
      </c>
      <c r="R22" s="20"/>
      <c r="S22" s="20"/>
      <c r="T22" s="20">
        <v>0</v>
      </c>
      <c r="U22" s="31">
        <f t="shared" si="3"/>
        <v>-3930</v>
      </c>
      <c r="V22" s="27">
        <f t="shared" si="4"/>
        <v>-3930</v>
      </c>
      <c r="W22" s="27"/>
      <c r="X22" s="27">
        <f t="shared" si="5"/>
        <v>4320.0314729332767</v>
      </c>
      <c r="Y22" s="27">
        <f t="shared" si="6"/>
        <v>390.03147293327675</v>
      </c>
      <c r="Z22" s="27">
        <f t="shared" si="7"/>
        <v>390</v>
      </c>
      <c r="AA22" s="17">
        <f t="shared" si="8"/>
        <v>390</v>
      </c>
      <c r="AB22" s="24">
        <f t="shared" si="9"/>
        <v>4320</v>
      </c>
    </row>
    <row r="23" spans="1:28" ht="15" customHeight="1" x14ac:dyDescent="0.25">
      <c r="A23" s="28">
        <v>2895</v>
      </c>
      <c r="B23" s="28">
        <v>4460</v>
      </c>
      <c r="C23" s="25">
        <v>12.87</v>
      </c>
      <c r="D23" s="25">
        <v>264.17</v>
      </c>
      <c r="E23" s="25">
        <v>212.97</v>
      </c>
      <c r="F23" s="25">
        <f t="shared" si="0"/>
        <v>620</v>
      </c>
      <c r="G23" s="25">
        <v>0</v>
      </c>
      <c r="H23" s="25">
        <f t="shared" si="1"/>
        <v>489.58333333333331</v>
      </c>
      <c r="I23" s="25">
        <v>0</v>
      </c>
      <c r="J23" s="29">
        <f t="shared" si="10"/>
        <v>0</v>
      </c>
      <c r="K23" s="29">
        <f t="shared" si="11"/>
        <v>1</v>
      </c>
      <c r="L23" s="29">
        <f t="shared" si="12"/>
        <v>1</v>
      </c>
      <c r="M23" s="29">
        <f t="shared" ca="1" si="2"/>
        <v>0</v>
      </c>
      <c r="N23" s="9"/>
      <c r="O23" s="9"/>
      <c r="P23" s="7"/>
      <c r="Q23" s="7"/>
      <c r="T23" s="20">
        <v>0</v>
      </c>
      <c r="U23" s="31">
        <f t="shared" si="3"/>
        <v>-4460</v>
      </c>
      <c r="V23" s="27">
        <f t="shared" si="4"/>
        <v>-4460</v>
      </c>
      <c r="W23" s="27"/>
      <c r="X23" s="27">
        <f t="shared" si="5"/>
        <v>4902.6311372219889</v>
      </c>
      <c r="Y23" s="27">
        <f t="shared" si="6"/>
        <v>442.63113722198887</v>
      </c>
      <c r="Z23" s="27">
        <f t="shared" si="7"/>
        <v>443</v>
      </c>
      <c r="AA23" s="17">
        <f t="shared" si="8"/>
        <v>443</v>
      </c>
      <c r="AB23" s="24">
        <f t="shared" si="9"/>
        <v>4903</v>
      </c>
    </row>
    <row r="24" spans="1:28" ht="15" customHeight="1" x14ac:dyDescent="0.25">
      <c r="A24" s="28">
        <v>2860</v>
      </c>
      <c r="B24" s="28">
        <v>4460</v>
      </c>
      <c r="C24" s="25">
        <v>12.71</v>
      </c>
      <c r="D24" s="25">
        <v>263.91000000000003</v>
      </c>
      <c r="E24" s="25">
        <v>212.97</v>
      </c>
      <c r="F24" s="25">
        <f t="shared" si="0"/>
        <v>679.5454545454545</v>
      </c>
      <c r="G24" s="25">
        <v>0</v>
      </c>
      <c r="H24" s="25">
        <f t="shared" si="1"/>
        <v>534.09090909090912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-4460</v>
      </c>
      <c r="V24" s="27">
        <f t="shared" si="4"/>
        <v>-4460</v>
      </c>
      <c r="W24" s="27"/>
      <c r="X24" s="27">
        <f t="shared" si="5"/>
        <v>4902.6311372219889</v>
      </c>
      <c r="Y24" s="27">
        <f t="shared" si="6"/>
        <v>442.63113722198887</v>
      </c>
      <c r="Z24" s="27">
        <f t="shared" si="7"/>
        <v>443</v>
      </c>
      <c r="AA24" s="17">
        <f t="shared" si="8"/>
        <v>443</v>
      </c>
      <c r="AB24" s="24">
        <f t="shared" si="9"/>
        <v>4903</v>
      </c>
    </row>
    <row r="25" spans="1:28" ht="15" customHeight="1" x14ac:dyDescent="0.25">
      <c r="A25" s="28">
        <v>2826</v>
      </c>
      <c r="B25" s="28">
        <v>4460</v>
      </c>
      <c r="C25" s="25">
        <v>12.56</v>
      </c>
      <c r="D25" s="25">
        <v>263.66000000000003</v>
      </c>
      <c r="E25" s="25">
        <v>212.97</v>
      </c>
      <c r="F25" s="25">
        <f t="shared" si="0"/>
        <v>750.9</v>
      </c>
      <c r="G25" s="25">
        <v>0</v>
      </c>
      <c r="H25" s="25">
        <f t="shared" si="1"/>
        <v>587.5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0</v>
      </c>
      <c r="N25" s="9"/>
      <c r="O25" s="9"/>
      <c r="P25" s="7"/>
      <c r="Q25" s="7"/>
      <c r="T25" s="20">
        <v>0</v>
      </c>
      <c r="U25" s="31">
        <f t="shared" si="3"/>
        <v>-4460</v>
      </c>
      <c r="V25" s="27">
        <f t="shared" si="4"/>
        <v>-4460</v>
      </c>
      <c r="W25" s="27"/>
      <c r="X25" s="27">
        <f t="shared" si="5"/>
        <v>4902.6311372219889</v>
      </c>
      <c r="Y25" s="27">
        <f t="shared" si="6"/>
        <v>442.63113722198887</v>
      </c>
      <c r="Z25" s="27">
        <f t="shared" si="7"/>
        <v>443</v>
      </c>
      <c r="AA25" s="17">
        <f t="shared" si="8"/>
        <v>443</v>
      </c>
      <c r="AB25" s="24">
        <f t="shared" si="9"/>
        <v>4903</v>
      </c>
    </row>
    <row r="26" spans="1:28" ht="15" customHeight="1" x14ac:dyDescent="0.25">
      <c r="A26" s="28">
        <v>2790</v>
      </c>
      <c r="B26" s="28">
        <v>5000</v>
      </c>
      <c r="C26" s="25">
        <v>12.4</v>
      </c>
      <c r="D26" s="25">
        <v>263.31</v>
      </c>
      <c r="E26" s="25">
        <v>213.09</v>
      </c>
      <c r="F26" s="25">
        <f t="shared" si="0"/>
        <v>838.33333333333337</v>
      </c>
      <c r="G26" s="25">
        <v>0</v>
      </c>
      <c r="H26" s="25">
        <f t="shared" si="1"/>
        <v>592.77777777777783</v>
      </c>
      <c r="I26" s="25">
        <v>0</v>
      </c>
      <c r="J26" s="29">
        <f t="shared" si="10"/>
        <v>0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-5000</v>
      </c>
      <c r="V26" s="27">
        <f t="shared" si="4"/>
        <v>-5000</v>
      </c>
      <c r="W26" s="27"/>
      <c r="X26" s="27">
        <f t="shared" si="5"/>
        <v>5496.223248006715</v>
      </c>
      <c r="Y26" s="27">
        <f t="shared" si="6"/>
        <v>496.22324800671504</v>
      </c>
      <c r="Z26" s="27">
        <f t="shared" si="7"/>
        <v>496</v>
      </c>
      <c r="AA26" s="17">
        <f t="shared" si="8"/>
        <v>496</v>
      </c>
      <c r="AB26" s="24">
        <f t="shared" si="9"/>
        <v>5496</v>
      </c>
    </row>
    <row r="27" spans="1:28" ht="15" customHeight="1" x14ac:dyDescent="0.25">
      <c r="A27" s="28">
        <v>3315</v>
      </c>
      <c r="B27" s="28">
        <v>5000</v>
      </c>
      <c r="C27" s="25">
        <v>14.73</v>
      </c>
      <c r="D27" s="25">
        <v>263.05</v>
      </c>
      <c r="E27" s="25">
        <v>213.09</v>
      </c>
      <c r="F27" s="25">
        <f t="shared" si="0"/>
        <v>877.5</v>
      </c>
      <c r="G27" s="25">
        <v>0</v>
      </c>
      <c r="H27" s="25">
        <f t="shared" si="1"/>
        <v>666.875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-5000</v>
      </c>
      <c r="V27" s="27">
        <f t="shared" si="4"/>
        <v>-5000</v>
      </c>
      <c r="W27" s="27"/>
      <c r="X27" s="27">
        <f t="shared" si="5"/>
        <v>5496.223248006715</v>
      </c>
      <c r="Y27" s="27">
        <f t="shared" si="6"/>
        <v>496.22324800671504</v>
      </c>
      <c r="Z27" s="27">
        <f t="shared" si="7"/>
        <v>496</v>
      </c>
      <c r="AA27" s="17">
        <f t="shared" si="8"/>
        <v>496</v>
      </c>
      <c r="AB27" s="24">
        <f t="shared" si="9"/>
        <v>5496</v>
      </c>
    </row>
    <row r="28" spans="1:28" ht="15" customHeight="1" x14ac:dyDescent="0.25">
      <c r="A28" s="28">
        <v>3840</v>
      </c>
      <c r="B28" s="28">
        <v>5000</v>
      </c>
      <c r="C28" s="25">
        <v>17.07</v>
      </c>
      <c r="D28" s="25">
        <v>262.87</v>
      </c>
      <c r="E28" s="25">
        <v>213.09</v>
      </c>
      <c r="F28" s="25">
        <f t="shared" si="0"/>
        <v>927.85714285714289</v>
      </c>
      <c r="G28" s="25">
        <v>0</v>
      </c>
      <c r="H28" s="25">
        <f t="shared" si="1"/>
        <v>762.14285714285711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-5000</v>
      </c>
      <c r="V28" s="27">
        <f t="shared" si="4"/>
        <v>-5000</v>
      </c>
      <c r="W28" s="27"/>
      <c r="X28" s="27">
        <f t="shared" si="5"/>
        <v>5496.223248006715</v>
      </c>
      <c r="Y28" s="27">
        <f t="shared" si="6"/>
        <v>496.22324800671504</v>
      </c>
      <c r="Z28" s="27">
        <f t="shared" si="7"/>
        <v>496</v>
      </c>
      <c r="AA28" s="17">
        <f t="shared" si="8"/>
        <v>496</v>
      </c>
      <c r="AB28" s="24">
        <f t="shared" si="9"/>
        <v>5496</v>
      </c>
    </row>
    <row r="29" spans="1:28" ht="15" customHeight="1" x14ac:dyDescent="0.25">
      <c r="A29" s="28">
        <v>4365</v>
      </c>
      <c r="B29" s="28">
        <v>5000</v>
      </c>
      <c r="C29" s="25">
        <v>19.399999999999999</v>
      </c>
      <c r="D29" s="25">
        <v>262.77</v>
      </c>
      <c r="E29" s="25">
        <v>213.09</v>
      </c>
      <c r="F29" s="25">
        <f t="shared" si="0"/>
        <v>995</v>
      </c>
      <c r="G29" s="25">
        <v>0</v>
      </c>
      <c r="H29" s="25">
        <f t="shared" si="1"/>
        <v>889.16666666666663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0</v>
      </c>
      <c r="N29" s="9"/>
      <c r="O29" s="9"/>
      <c r="P29" s="7"/>
      <c r="Q29" s="7"/>
      <c r="T29" s="20">
        <v>0</v>
      </c>
      <c r="U29" s="31">
        <f t="shared" si="3"/>
        <v>-5000</v>
      </c>
      <c r="V29" s="27">
        <f t="shared" si="4"/>
        <v>-5000</v>
      </c>
      <c r="W29" s="27"/>
      <c r="X29" s="27">
        <f t="shared" si="5"/>
        <v>5496.223248006715</v>
      </c>
      <c r="Y29" s="27">
        <f t="shared" si="6"/>
        <v>496.22324800671504</v>
      </c>
      <c r="Z29" s="27">
        <f t="shared" si="7"/>
        <v>496</v>
      </c>
      <c r="AA29" s="17">
        <f t="shared" si="8"/>
        <v>496</v>
      </c>
      <c r="AB29" s="24">
        <f t="shared" si="9"/>
        <v>5496</v>
      </c>
    </row>
    <row r="30" spans="1:28" ht="15" customHeight="1" x14ac:dyDescent="0.25">
      <c r="A30" s="28">
        <v>5674</v>
      </c>
      <c r="B30" s="28">
        <v>5000</v>
      </c>
      <c r="C30" s="25">
        <v>25.22</v>
      </c>
      <c r="D30" s="25">
        <v>262.87</v>
      </c>
      <c r="E30" s="25">
        <v>213.09</v>
      </c>
      <c r="F30" s="25">
        <f t="shared" si="0"/>
        <v>932.2</v>
      </c>
      <c r="G30" s="25">
        <v>0</v>
      </c>
      <c r="H30" s="25">
        <f t="shared" si="1"/>
        <v>1067</v>
      </c>
      <c r="I30" s="25">
        <v>0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-5000</v>
      </c>
      <c r="V30" s="27">
        <f t="shared" si="4"/>
        <v>-5000</v>
      </c>
      <c r="W30" s="27"/>
      <c r="X30" s="27">
        <f t="shared" si="5"/>
        <v>5496.223248006715</v>
      </c>
      <c r="Y30" s="27">
        <f t="shared" si="6"/>
        <v>496.22324800671504</v>
      </c>
      <c r="Z30" s="27">
        <f t="shared" si="7"/>
        <v>496</v>
      </c>
      <c r="AA30" s="17">
        <f t="shared" si="8"/>
        <v>496</v>
      </c>
      <c r="AB30" s="24">
        <f t="shared" si="9"/>
        <v>5496</v>
      </c>
    </row>
    <row r="31" spans="1:28" ht="15" customHeight="1" x14ac:dyDescent="0.25">
      <c r="A31" s="28">
        <v>6984</v>
      </c>
      <c r="B31" s="28">
        <v>5000</v>
      </c>
      <c r="C31" s="25">
        <v>31.04</v>
      </c>
      <c r="D31" s="25">
        <v>263.18</v>
      </c>
      <c r="E31" s="25">
        <v>213.09</v>
      </c>
      <c r="F31" s="25">
        <f t="shared" si="0"/>
        <v>837.75</v>
      </c>
      <c r="G31" s="25">
        <v>0</v>
      </c>
      <c r="H31" s="25">
        <f t="shared" si="1"/>
        <v>1333.75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-5000</v>
      </c>
      <c r="V31" s="27">
        <f t="shared" si="4"/>
        <v>-5000</v>
      </c>
      <c r="W31" s="27"/>
      <c r="X31" s="27">
        <f t="shared" si="5"/>
        <v>5496.223248006715</v>
      </c>
      <c r="Y31" s="27">
        <f t="shared" si="6"/>
        <v>496.22324800671504</v>
      </c>
      <c r="Z31" s="27">
        <f t="shared" si="7"/>
        <v>496</v>
      </c>
      <c r="AA31" s="17">
        <f t="shared" si="8"/>
        <v>496</v>
      </c>
      <c r="AB31" s="24">
        <f t="shared" si="9"/>
        <v>5496</v>
      </c>
    </row>
    <row r="32" spans="1:28" ht="15" customHeight="1" x14ac:dyDescent="0.25">
      <c r="A32" s="28">
        <v>8295</v>
      </c>
      <c r="B32" s="28">
        <v>5000</v>
      </c>
      <c r="C32" s="25">
        <v>36.869999999999997</v>
      </c>
      <c r="D32" s="25">
        <v>263.7</v>
      </c>
      <c r="E32" s="25">
        <v>213.09</v>
      </c>
      <c r="F32" s="25">
        <f t="shared" si="0"/>
        <v>680</v>
      </c>
      <c r="G32" s="25">
        <v>0</v>
      </c>
      <c r="H32" s="25">
        <f t="shared" si="1"/>
        <v>1778.3333333333333</v>
      </c>
      <c r="I32" s="25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1</v>
      </c>
      <c r="N32" s="9"/>
      <c r="O32" s="9"/>
      <c r="P32" s="7"/>
      <c r="Q32" s="7"/>
      <c r="T32" s="20">
        <v>0</v>
      </c>
      <c r="U32" s="31">
        <f t="shared" si="3"/>
        <v>-5000</v>
      </c>
      <c r="V32" s="27">
        <f t="shared" si="4"/>
        <v>-5000</v>
      </c>
      <c r="W32" s="27"/>
      <c r="X32" s="27">
        <f t="shared" si="5"/>
        <v>5496.223248006715</v>
      </c>
      <c r="Y32" s="27">
        <f t="shared" si="6"/>
        <v>496.22324800671504</v>
      </c>
      <c r="Z32" s="27">
        <f t="shared" si="7"/>
        <v>496</v>
      </c>
      <c r="AA32" s="17">
        <f t="shared" si="8"/>
        <v>496</v>
      </c>
      <c r="AB32" s="24">
        <f t="shared" si="9"/>
        <v>5496</v>
      </c>
    </row>
    <row r="33" spans="1:28" ht="15" customHeight="1" x14ac:dyDescent="0.25">
      <c r="A33" s="28">
        <v>8974</v>
      </c>
      <c r="B33" s="28">
        <v>5000</v>
      </c>
      <c r="C33" s="25">
        <v>39.89</v>
      </c>
      <c r="D33" s="25">
        <v>264.32</v>
      </c>
      <c r="E33" s="25">
        <v>213.09</v>
      </c>
      <c r="F33" s="25">
        <f t="shared" si="0"/>
        <v>680.5</v>
      </c>
      <c r="G33" s="25">
        <v>0</v>
      </c>
      <c r="H33" s="25">
        <f t="shared" si="1"/>
        <v>2667.5</v>
      </c>
      <c r="I33" s="25">
        <v>0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1</v>
      </c>
      <c r="N33" s="9"/>
      <c r="O33" s="9"/>
      <c r="P33" s="7"/>
      <c r="Q33" s="7"/>
      <c r="T33" s="20">
        <v>0</v>
      </c>
      <c r="U33" s="31">
        <f t="shared" si="3"/>
        <v>-5000</v>
      </c>
      <c r="V33" s="27">
        <f t="shared" si="4"/>
        <v>-5000</v>
      </c>
      <c r="W33" s="27"/>
      <c r="X33" s="27">
        <f t="shared" si="5"/>
        <v>5496.223248006715</v>
      </c>
      <c r="Y33" s="27">
        <f t="shared" si="6"/>
        <v>496.22324800671504</v>
      </c>
      <c r="Z33" s="27">
        <f t="shared" si="7"/>
        <v>496</v>
      </c>
      <c r="AA33" s="17">
        <f t="shared" si="8"/>
        <v>496</v>
      </c>
      <c r="AB33" s="24">
        <f t="shared" si="9"/>
        <v>5496</v>
      </c>
    </row>
    <row r="34" spans="1:28" ht="15" customHeight="1" x14ac:dyDescent="0.25">
      <c r="A34" s="28">
        <v>9654</v>
      </c>
      <c r="B34" s="28">
        <v>5000</v>
      </c>
      <c r="C34" s="25">
        <v>42.91</v>
      </c>
      <c r="D34" s="25">
        <v>265.05</v>
      </c>
      <c r="E34" s="25">
        <v>213.09</v>
      </c>
      <c r="F34" s="25">
        <f t="shared" si="0"/>
        <v>681</v>
      </c>
      <c r="G34" s="25">
        <v>0</v>
      </c>
      <c r="H34" s="25">
        <f t="shared" si="1"/>
        <v>5335</v>
      </c>
      <c r="I34" s="25">
        <v>0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3">IF(RAND()&lt;0.5,0,1)</f>
        <v>1</v>
      </c>
      <c r="N34" s="9"/>
      <c r="O34" s="9"/>
      <c r="P34" s="7"/>
      <c r="Q34" s="7"/>
      <c r="T34" s="20">
        <v>0</v>
      </c>
      <c r="U34" s="31">
        <f t="shared" ref="U34:U65" si="14">T34-B34</f>
        <v>-5000</v>
      </c>
      <c r="V34" s="27">
        <f t="shared" ref="V34:V65" si="15">ROUND(U34,0)</f>
        <v>-5000</v>
      </c>
      <c r="W34" s="27"/>
      <c r="X34" s="27">
        <f t="shared" ref="X34:X65" si="16">B34/$W$2*$W$3</f>
        <v>5496.223248006715</v>
      </c>
      <c r="Y34" s="27">
        <f t="shared" ref="Y34:Y65" si="17">X34-B34</f>
        <v>496.22324800671504</v>
      </c>
      <c r="Z34" s="27">
        <f t="shared" ref="Z34:Z65" si="18">ROUND(Y34,0)</f>
        <v>496</v>
      </c>
      <c r="AA34" s="17">
        <f t="shared" ref="AA34:AA65" si="19">IF(V34&gt;=0,V34,Z34)</f>
        <v>496</v>
      </c>
      <c r="AB34" s="24">
        <f t="shared" ref="AB34:AB65" si="20">B34+AA34</f>
        <v>5496</v>
      </c>
    </row>
    <row r="35" spans="1:28" ht="15" customHeight="1" x14ac:dyDescent="0.25">
      <c r="A35" s="40">
        <v>10335</v>
      </c>
      <c r="B35" s="28">
        <v>5000</v>
      </c>
      <c r="C35" s="25">
        <v>45.93</v>
      </c>
      <c r="D35" s="25">
        <v>265.89</v>
      </c>
      <c r="E35" s="25">
        <v>213.09</v>
      </c>
      <c r="F35" s="39">
        <v>0</v>
      </c>
      <c r="G35" s="39">
        <v>0</v>
      </c>
      <c r="H35" s="39">
        <v>0</v>
      </c>
      <c r="I35" s="39">
        <v>0</v>
      </c>
      <c r="J35" s="29">
        <f t="shared" ref="J35:J66" si="21">IF(ABS(B35-B34)&lt;=50,1,0)</f>
        <v>1</v>
      </c>
      <c r="K35" s="29">
        <f t="shared" ref="K35:K66" si="22">IF(ABS((B35-B34))&lt;=50,1,IF((B35-B34)*(1)&gt;=0,1,-1))</f>
        <v>1</v>
      </c>
      <c r="L35" s="29">
        <f t="shared" si="12"/>
        <v>1</v>
      </c>
      <c r="M35" s="29">
        <f t="shared" ca="1" si="13"/>
        <v>1</v>
      </c>
      <c r="N35" s="9"/>
      <c r="O35" s="9"/>
      <c r="P35" s="7"/>
      <c r="Q35" s="7"/>
      <c r="T35" s="20">
        <v>0</v>
      </c>
      <c r="U35" s="31">
        <f t="shared" si="14"/>
        <v>-5000</v>
      </c>
      <c r="V35" s="27">
        <f t="shared" si="15"/>
        <v>-5000</v>
      </c>
      <c r="W35" s="27"/>
      <c r="X35" s="27">
        <f t="shared" si="16"/>
        <v>5496.223248006715</v>
      </c>
      <c r="Y35" s="27">
        <f t="shared" si="17"/>
        <v>496.22324800671504</v>
      </c>
      <c r="Z35" s="27">
        <f t="shared" si="18"/>
        <v>496</v>
      </c>
      <c r="AA35" s="17">
        <f t="shared" si="19"/>
        <v>496</v>
      </c>
      <c r="AB35" s="24">
        <f t="shared" si="20"/>
        <v>5496</v>
      </c>
    </row>
    <row r="36" spans="1:28" ht="15" customHeight="1" x14ac:dyDescent="0.25">
      <c r="A36" s="28">
        <v>9790</v>
      </c>
      <c r="B36" s="28">
        <v>5000</v>
      </c>
      <c r="C36" s="25">
        <v>43.51</v>
      </c>
      <c r="D36" s="25">
        <v>266.61</v>
      </c>
      <c r="E36" s="25">
        <v>213.09</v>
      </c>
      <c r="F36" s="25">
        <v>0</v>
      </c>
      <c r="G36" s="25">
        <f t="shared" ref="G36:G67" si="23">($A$35-A36)/(ROW(A36)-ROW($A$35))</f>
        <v>545</v>
      </c>
      <c r="H36" s="25">
        <v>0</v>
      </c>
      <c r="I36" s="25">
        <f t="shared" ref="I36:I67" si="24">($A$35-B36)/(ROW(B36)-ROW($A$35))</f>
        <v>5335</v>
      </c>
      <c r="J36" s="29">
        <f t="shared" si="21"/>
        <v>1</v>
      </c>
      <c r="K36" s="29">
        <f t="shared" si="22"/>
        <v>1</v>
      </c>
      <c r="L36" s="29">
        <f t="shared" si="12"/>
        <v>1</v>
      </c>
      <c r="M36" s="29">
        <f t="shared" ca="1" si="13"/>
        <v>0</v>
      </c>
      <c r="N36" s="9"/>
      <c r="O36" s="9"/>
      <c r="P36" s="7"/>
      <c r="Q36" s="7"/>
      <c r="T36" s="20">
        <v>0</v>
      </c>
      <c r="U36" s="31">
        <f t="shared" si="14"/>
        <v>-5000</v>
      </c>
      <c r="V36" s="27">
        <f t="shared" si="15"/>
        <v>-5000</v>
      </c>
      <c r="W36" s="27"/>
      <c r="X36" s="27">
        <f t="shared" si="16"/>
        <v>5496.223248006715</v>
      </c>
      <c r="Y36" s="27">
        <f t="shared" si="17"/>
        <v>496.22324800671504</v>
      </c>
      <c r="Z36" s="27">
        <f t="shared" si="18"/>
        <v>496</v>
      </c>
      <c r="AA36" s="17">
        <f t="shared" si="19"/>
        <v>496</v>
      </c>
      <c r="AB36" s="24">
        <f t="shared" si="20"/>
        <v>5496</v>
      </c>
    </row>
    <row r="37" spans="1:28" ht="15" customHeight="1" x14ac:dyDescent="0.25">
      <c r="A37" s="28">
        <v>9246</v>
      </c>
      <c r="B37" s="28">
        <v>5000</v>
      </c>
      <c r="C37" s="25">
        <v>41.09</v>
      </c>
      <c r="D37" s="25">
        <v>267.23</v>
      </c>
      <c r="E37" s="25">
        <v>213.09</v>
      </c>
      <c r="F37" s="25">
        <v>0</v>
      </c>
      <c r="G37" s="25">
        <f t="shared" si="23"/>
        <v>544.5</v>
      </c>
      <c r="H37" s="25">
        <v>0</v>
      </c>
      <c r="I37" s="25">
        <f t="shared" si="24"/>
        <v>2667.5</v>
      </c>
      <c r="J37" s="29">
        <f t="shared" si="21"/>
        <v>1</v>
      </c>
      <c r="K37" s="29">
        <f t="shared" si="22"/>
        <v>1</v>
      </c>
      <c r="L37" s="29">
        <f t="shared" si="12"/>
        <v>1</v>
      </c>
      <c r="M37" s="29">
        <f t="shared" ca="1" si="13"/>
        <v>0</v>
      </c>
      <c r="N37" s="9"/>
      <c r="O37" s="9"/>
      <c r="P37" s="7"/>
      <c r="Q37" s="7"/>
      <c r="T37" s="20">
        <v>0</v>
      </c>
      <c r="U37" s="31">
        <f t="shared" si="14"/>
        <v>-5000</v>
      </c>
      <c r="V37" s="27">
        <f t="shared" si="15"/>
        <v>-5000</v>
      </c>
      <c r="W37" s="27"/>
      <c r="X37" s="27">
        <f t="shared" si="16"/>
        <v>5496.223248006715</v>
      </c>
      <c r="Y37" s="27">
        <f t="shared" si="17"/>
        <v>496.22324800671504</v>
      </c>
      <c r="Z37" s="27">
        <f t="shared" si="18"/>
        <v>496</v>
      </c>
      <c r="AA37" s="17">
        <f t="shared" si="19"/>
        <v>496</v>
      </c>
      <c r="AB37" s="24">
        <f t="shared" si="20"/>
        <v>5496</v>
      </c>
    </row>
    <row r="38" spans="1:28" ht="15" customHeight="1" x14ac:dyDescent="0.25">
      <c r="A38" s="28">
        <v>8700</v>
      </c>
      <c r="B38" s="28">
        <v>5000</v>
      </c>
      <c r="C38" s="25">
        <v>38.67</v>
      </c>
      <c r="D38" s="25">
        <v>267.74</v>
      </c>
      <c r="E38" s="25">
        <v>213.09</v>
      </c>
      <c r="F38" s="25">
        <v>0</v>
      </c>
      <c r="G38" s="25">
        <f t="shared" si="23"/>
        <v>545</v>
      </c>
      <c r="H38" s="25">
        <v>0</v>
      </c>
      <c r="I38" s="25">
        <f t="shared" si="24"/>
        <v>1778.3333333333333</v>
      </c>
      <c r="J38" s="29">
        <f t="shared" si="21"/>
        <v>1</v>
      </c>
      <c r="K38" s="29">
        <f t="shared" si="22"/>
        <v>1</v>
      </c>
      <c r="L38" s="29">
        <f t="shared" si="12"/>
        <v>1</v>
      </c>
      <c r="M38" s="29">
        <f t="shared" ca="1" si="13"/>
        <v>0</v>
      </c>
      <c r="N38" s="9"/>
      <c r="O38" s="9"/>
      <c r="P38" s="7"/>
      <c r="Q38" s="7"/>
      <c r="T38" s="20">
        <v>0</v>
      </c>
      <c r="U38" s="31">
        <f t="shared" si="14"/>
        <v>-5000</v>
      </c>
      <c r="V38" s="27">
        <f t="shared" si="15"/>
        <v>-5000</v>
      </c>
      <c r="W38" s="27"/>
      <c r="X38" s="27">
        <f t="shared" si="16"/>
        <v>5496.223248006715</v>
      </c>
      <c r="Y38" s="27">
        <f t="shared" si="17"/>
        <v>496.22324800671504</v>
      </c>
      <c r="Z38" s="27">
        <f t="shared" si="18"/>
        <v>496</v>
      </c>
      <c r="AA38" s="17">
        <f t="shared" si="19"/>
        <v>496</v>
      </c>
      <c r="AB38" s="24">
        <f t="shared" si="20"/>
        <v>5496</v>
      </c>
    </row>
    <row r="39" spans="1:28" ht="15" customHeight="1" x14ac:dyDescent="0.25">
      <c r="A39" s="28">
        <v>8606</v>
      </c>
      <c r="B39" s="28">
        <v>5000</v>
      </c>
      <c r="C39" s="25">
        <v>38.25</v>
      </c>
      <c r="D39" s="25">
        <v>268.22000000000003</v>
      </c>
      <c r="E39" s="25">
        <v>213.09</v>
      </c>
      <c r="F39" s="25">
        <v>0</v>
      </c>
      <c r="G39" s="25">
        <f t="shared" si="23"/>
        <v>432.25</v>
      </c>
      <c r="H39" s="25">
        <v>0</v>
      </c>
      <c r="I39" s="25">
        <f t="shared" si="24"/>
        <v>1333.75</v>
      </c>
      <c r="J39" s="29">
        <f t="shared" si="21"/>
        <v>1</v>
      </c>
      <c r="K39" s="29">
        <f t="shared" si="22"/>
        <v>1</v>
      </c>
      <c r="L39" s="29">
        <f t="shared" ref="L39:L70" si="25">IF(OR(COUNTIF(K35:K39,1)=5,COUNTIF(K35:K39,-1)=5),1,0)</f>
        <v>1</v>
      </c>
      <c r="M39" s="29">
        <f t="shared" ca="1" si="13"/>
        <v>0</v>
      </c>
      <c r="N39" s="9"/>
      <c r="O39" s="9"/>
      <c r="P39" s="7"/>
      <c r="Q39" s="7"/>
      <c r="T39" s="20">
        <v>0</v>
      </c>
      <c r="U39" s="31">
        <f t="shared" si="14"/>
        <v>-5000</v>
      </c>
      <c r="V39" s="27">
        <f t="shared" si="15"/>
        <v>-5000</v>
      </c>
      <c r="W39" s="27"/>
      <c r="X39" s="27">
        <f t="shared" si="16"/>
        <v>5496.223248006715</v>
      </c>
      <c r="Y39" s="27">
        <f t="shared" si="17"/>
        <v>496.22324800671504</v>
      </c>
      <c r="Z39" s="27">
        <f t="shared" si="18"/>
        <v>496</v>
      </c>
      <c r="AA39" s="17">
        <f t="shared" si="19"/>
        <v>496</v>
      </c>
      <c r="AB39" s="24">
        <f t="shared" si="20"/>
        <v>5496</v>
      </c>
    </row>
    <row r="40" spans="1:28" ht="15" customHeight="1" x14ac:dyDescent="0.25">
      <c r="A40" s="28">
        <v>8511</v>
      </c>
      <c r="B40" s="28">
        <v>5000</v>
      </c>
      <c r="C40" s="25">
        <v>37.83</v>
      </c>
      <c r="D40" s="25">
        <v>268.67</v>
      </c>
      <c r="E40" s="25">
        <v>213.09</v>
      </c>
      <c r="F40" s="25">
        <v>0</v>
      </c>
      <c r="G40" s="25">
        <f t="shared" si="23"/>
        <v>364.8</v>
      </c>
      <c r="H40" s="25">
        <v>0</v>
      </c>
      <c r="I40" s="25">
        <f t="shared" si="24"/>
        <v>1067</v>
      </c>
      <c r="J40" s="29">
        <f t="shared" si="21"/>
        <v>1</v>
      </c>
      <c r="K40" s="29">
        <f t="shared" si="22"/>
        <v>1</v>
      </c>
      <c r="L40" s="29">
        <f t="shared" si="25"/>
        <v>1</v>
      </c>
      <c r="M40" s="29">
        <f t="shared" ca="1" si="13"/>
        <v>0</v>
      </c>
      <c r="N40" s="9"/>
      <c r="O40" s="9"/>
      <c r="P40" s="7"/>
      <c r="Q40" s="7"/>
      <c r="T40" s="20">
        <v>0</v>
      </c>
      <c r="U40" s="31">
        <f t="shared" si="14"/>
        <v>-5000</v>
      </c>
      <c r="V40" s="27">
        <f t="shared" si="15"/>
        <v>-5000</v>
      </c>
      <c r="W40" s="27"/>
      <c r="X40" s="27">
        <f t="shared" si="16"/>
        <v>5496.223248006715</v>
      </c>
      <c r="Y40" s="27">
        <f t="shared" si="17"/>
        <v>496.22324800671504</v>
      </c>
      <c r="Z40" s="27">
        <f t="shared" si="18"/>
        <v>496</v>
      </c>
      <c r="AA40" s="17">
        <f t="shared" si="19"/>
        <v>496</v>
      </c>
      <c r="AB40" s="24">
        <f t="shared" si="20"/>
        <v>5496</v>
      </c>
    </row>
    <row r="41" spans="1:28" ht="15" customHeight="1" x14ac:dyDescent="0.25">
      <c r="A41" s="28">
        <v>8415</v>
      </c>
      <c r="B41" s="40">
        <v>5000</v>
      </c>
      <c r="C41" s="25">
        <v>37.4</v>
      </c>
      <c r="D41" s="25">
        <v>269.10000000000002</v>
      </c>
      <c r="E41" s="25">
        <v>213.09</v>
      </c>
      <c r="F41" s="25">
        <v>0</v>
      </c>
      <c r="G41" s="25">
        <f t="shared" si="23"/>
        <v>320</v>
      </c>
      <c r="H41" s="25">
        <v>0</v>
      </c>
      <c r="I41" s="25">
        <f t="shared" si="24"/>
        <v>889.16666666666663</v>
      </c>
      <c r="J41" s="29">
        <f t="shared" si="21"/>
        <v>1</v>
      </c>
      <c r="K41" s="29">
        <f t="shared" si="22"/>
        <v>1</v>
      </c>
      <c r="L41" s="29">
        <f t="shared" si="25"/>
        <v>1</v>
      </c>
      <c r="M41" s="29">
        <f t="shared" ca="1" si="13"/>
        <v>0</v>
      </c>
      <c r="N41" s="9"/>
      <c r="O41" s="9"/>
      <c r="P41" s="7"/>
      <c r="Q41" s="7"/>
      <c r="T41" s="20">
        <v>0</v>
      </c>
      <c r="U41" s="31">
        <f t="shared" si="14"/>
        <v>-5000</v>
      </c>
      <c r="V41" s="27">
        <f t="shared" si="15"/>
        <v>-5000</v>
      </c>
      <c r="W41" s="27"/>
      <c r="X41" s="27">
        <f t="shared" si="16"/>
        <v>5496.223248006715</v>
      </c>
      <c r="Y41" s="27">
        <f t="shared" si="17"/>
        <v>496.22324800671504</v>
      </c>
      <c r="Z41" s="27">
        <f t="shared" si="18"/>
        <v>496</v>
      </c>
      <c r="AA41" s="17">
        <f t="shared" si="19"/>
        <v>496</v>
      </c>
      <c r="AB41" s="24">
        <f t="shared" si="20"/>
        <v>5496</v>
      </c>
    </row>
    <row r="42" spans="1:28" ht="15" customHeight="1" x14ac:dyDescent="0.25">
      <c r="A42" s="28">
        <v>8060</v>
      </c>
      <c r="B42" s="28">
        <v>5000</v>
      </c>
      <c r="C42" s="25">
        <v>35.82</v>
      </c>
      <c r="D42" s="25">
        <v>269.45999999999998</v>
      </c>
      <c r="E42" s="25">
        <v>213.09</v>
      </c>
      <c r="F42" s="25">
        <v>0</v>
      </c>
      <c r="G42" s="25">
        <f t="shared" si="23"/>
        <v>325</v>
      </c>
      <c r="H42" s="25">
        <v>0</v>
      </c>
      <c r="I42" s="25">
        <f t="shared" si="24"/>
        <v>762.14285714285711</v>
      </c>
      <c r="J42" s="29">
        <f t="shared" si="21"/>
        <v>1</v>
      </c>
      <c r="K42" s="29">
        <f t="shared" si="22"/>
        <v>1</v>
      </c>
      <c r="L42" s="29">
        <f t="shared" si="25"/>
        <v>1</v>
      </c>
      <c r="M42" s="29">
        <f t="shared" ca="1" si="13"/>
        <v>1</v>
      </c>
      <c r="N42" s="9"/>
      <c r="O42" s="9"/>
      <c r="P42" s="7"/>
      <c r="Q42" s="7"/>
      <c r="T42" s="20">
        <v>0</v>
      </c>
      <c r="U42" s="31">
        <f t="shared" si="14"/>
        <v>-5000</v>
      </c>
      <c r="V42" s="27">
        <f t="shared" si="15"/>
        <v>-5000</v>
      </c>
      <c r="W42" s="27"/>
      <c r="X42" s="27">
        <f t="shared" si="16"/>
        <v>5496.223248006715</v>
      </c>
      <c r="Y42" s="27">
        <f t="shared" si="17"/>
        <v>496.22324800671504</v>
      </c>
      <c r="Z42" s="27">
        <f t="shared" si="18"/>
        <v>496</v>
      </c>
      <c r="AA42" s="17">
        <f t="shared" si="19"/>
        <v>496</v>
      </c>
      <c r="AB42" s="24">
        <f t="shared" si="20"/>
        <v>5496</v>
      </c>
    </row>
    <row r="43" spans="1:28" ht="15" customHeight="1" x14ac:dyDescent="0.25">
      <c r="A43" s="28">
        <v>7704</v>
      </c>
      <c r="B43" s="28">
        <v>5000</v>
      </c>
      <c r="C43" s="25">
        <v>34.24</v>
      </c>
      <c r="D43" s="25">
        <v>269.77</v>
      </c>
      <c r="E43" s="25">
        <v>213.09</v>
      </c>
      <c r="F43" s="25">
        <v>0</v>
      </c>
      <c r="G43" s="25">
        <f t="shared" si="23"/>
        <v>328.875</v>
      </c>
      <c r="H43" s="25">
        <v>0</v>
      </c>
      <c r="I43" s="25">
        <f t="shared" si="24"/>
        <v>666.875</v>
      </c>
      <c r="J43" s="29">
        <f t="shared" si="21"/>
        <v>1</v>
      </c>
      <c r="K43" s="29">
        <f t="shared" si="22"/>
        <v>1</v>
      </c>
      <c r="L43" s="29">
        <f t="shared" si="25"/>
        <v>1</v>
      </c>
      <c r="M43" s="29">
        <f t="shared" ca="1" si="13"/>
        <v>1</v>
      </c>
      <c r="N43" s="9"/>
      <c r="O43" s="9"/>
      <c r="P43" s="7"/>
      <c r="Q43" s="7"/>
      <c r="T43" s="20">
        <v>0</v>
      </c>
      <c r="U43" s="31">
        <f t="shared" si="14"/>
        <v>-5000</v>
      </c>
      <c r="V43" s="27">
        <f t="shared" si="15"/>
        <v>-5000</v>
      </c>
      <c r="W43" s="27"/>
      <c r="X43" s="27">
        <f t="shared" si="16"/>
        <v>5496.223248006715</v>
      </c>
      <c r="Y43" s="27">
        <f t="shared" si="17"/>
        <v>496.22324800671504</v>
      </c>
      <c r="Z43" s="27">
        <f t="shared" si="18"/>
        <v>496</v>
      </c>
      <c r="AA43" s="17">
        <f t="shared" si="19"/>
        <v>496</v>
      </c>
      <c r="AB43" s="24">
        <f t="shared" si="20"/>
        <v>5496</v>
      </c>
    </row>
    <row r="44" spans="1:28" ht="15" customHeight="1" x14ac:dyDescent="0.25">
      <c r="A44" s="28">
        <v>7350</v>
      </c>
      <c r="B44" s="28">
        <v>5000</v>
      </c>
      <c r="C44" s="25">
        <v>32.67</v>
      </c>
      <c r="D44" s="25">
        <v>270.04000000000002</v>
      </c>
      <c r="E44" s="25">
        <v>213.09</v>
      </c>
      <c r="F44" s="25">
        <v>0</v>
      </c>
      <c r="G44" s="25">
        <f t="shared" si="23"/>
        <v>331.66666666666669</v>
      </c>
      <c r="H44" s="25">
        <v>0</v>
      </c>
      <c r="I44" s="25">
        <f t="shared" si="24"/>
        <v>592.77777777777783</v>
      </c>
      <c r="J44" s="29">
        <f t="shared" si="21"/>
        <v>1</v>
      </c>
      <c r="K44" s="29">
        <f t="shared" si="22"/>
        <v>1</v>
      </c>
      <c r="L44" s="29">
        <f t="shared" si="25"/>
        <v>1</v>
      </c>
      <c r="M44" s="29">
        <f t="shared" ca="1" si="13"/>
        <v>1</v>
      </c>
      <c r="N44" s="9"/>
      <c r="O44" s="9"/>
      <c r="P44" s="7"/>
      <c r="Q44" s="7"/>
      <c r="T44" s="20">
        <v>0</v>
      </c>
      <c r="U44" s="31">
        <f t="shared" si="14"/>
        <v>-5000</v>
      </c>
      <c r="V44" s="27">
        <f t="shared" si="15"/>
        <v>-5000</v>
      </c>
      <c r="W44" s="27"/>
      <c r="X44" s="27">
        <f t="shared" si="16"/>
        <v>5496.223248006715</v>
      </c>
      <c r="Y44" s="27">
        <f t="shared" si="17"/>
        <v>496.22324800671504</v>
      </c>
      <c r="Z44" s="27">
        <f t="shared" si="18"/>
        <v>496</v>
      </c>
      <c r="AA44" s="17">
        <f t="shared" si="19"/>
        <v>496</v>
      </c>
      <c r="AB44" s="24">
        <f t="shared" si="20"/>
        <v>5496</v>
      </c>
    </row>
    <row r="45" spans="1:28" ht="15" customHeight="1" x14ac:dyDescent="0.25">
      <c r="A45" s="28">
        <v>6500</v>
      </c>
      <c r="B45" s="28">
        <v>5000</v>
      </c>
      <c r="C45" s="25">
        <v>28.89</v>
      </c>
      <c r="D45" s="25">
        <v>270.2</v>
      </c>
      <c r="E45" s="25">
        <v>213.09</v>
      </c>
      <c r="F45" s="25">
        <v>0</v>
      </c>
      <c r="G45" s="25">
        <f t="shared" si="23"/>
        <v>383.5</v>
      </c>
      <c r="H45" s="25">
        <v>0</v>
      </c>
      <c r="I45" s="25">
        <f t="shared" si="24"/>
        <v>533.5</v>
      </c>
      <c r="J45" s="29">
        <f t="shared" si="21"/>
        <v>1</v>
      </c>
      <c r="K45" s="29">
        <f t="shared" si="22"/>
        <v>1</v>
      </c>
      <c r="L45" s="29">
        <f t="shared" si="25"/>
        <v>1</v>
      </c>
      <c r="M45" s="29">
        <f t="shared" ca="1" si="13"/>
        <v>0</v>
      </c>
      <c r="N45" s="9"/>
      <c r="O45" s="9"/>
      <c r="P45" s="7"/>
      <c r="Q45" s="7"/>
      <c r="T45" s="20">
        <v>0</v>
      </c>
      <c r="U45" s="31">
        <f t="shared" si="14"/>
        <v>-5000</v>
      </c>
      <c r="V45" s="27">
        <f t="shared" si="15"/>
        <v>-5000</v>
      </c>
      <c r="W45" s="27"/>
      <c r="X45" s="27">
        <f t="shared" si="16"/>
        <v>5496.223248006715</v>
      </c>
      <c r="Y45" s="27">
        <f t="shared" si="17"/>
        <v>496.22324800671504</v>
      </c>
      <c r="Z45" s="27">
        <f t="shared" si="18"/>
        <v>496</v>
      </c>
      <c r="AA45" s="17">
        <f t="shared" si="19"/>
        <v>496</v>
      </c>
      <c r="AB45" s="24">
        <f t="shared" si="20"/>
        <v>5496</v>
      </c>
    </row>
    <row r="46" spans="1:28" ht="15" customHeight="1" x14ac:dyDescent="0.25">
      <c r="A46" s="28">
        <v>5649</v>
      </c>
      <c r="B46" s="28">
        <v>5000</v>
      </c>
      <c r="C46" s="25">
        <v>25.11</v>
      </c>
      <c r="D46" s="25">
        <v>270.27999999999997</v>
      </c>
      <c r="E46" s="25">
        <v>213.09</v>
      </c>
      <c r="F46" s="25">
        <v>0</v>
      </c>
      <c r="G46" s="25">
        <f t="shared" si="23"/>
        <v>426</v>
      </c>
      <c r="H46" s="25">
        <v>0</v>
      </c>
      <c r="I46" s="25">
        <f t="shared" si="24"/>
        <v>485</v>
      </c>
      <c r="J46" s="29">
        <f t="shared" si="21"/>
        <v>1</v>
      </c>
      <c r="K46" s="29">
        <f t="shared" si="22"/>
        <v>1</v>
      </c>
      <c r="L46" s="29">
        <f t="shared" si="25"/>
        <v>1</v>
      </c>
      <c r="M46" s="29">
        <f t="shared" ca="1" si="13"/>
        <v>1</v>
      </c>
      <c r="N46" s="9"/>
      <c r="O46" s="9"/>
      <c r="P46" s="7"/>
      <c r="Q46" s="7"/>
      <c r="T46" s="20">
        <v>0</v>
      </c>
      <c r="U46" s="31">
        <f t="shared" si="14"/>
        <v>-5000</v>
      </c>
      <c r="V46" s="27">
        <f t="shared" si="15"/>
        <v>-5000</v>
      </c>
      <c r="W46" s="27"/>
      <c r="X46" s="27">
        <f t="shared" si="16"/>
        <v>5496.223248006715</v>
      </c>
      <c r="Y46" s="27">
        <f t="shared" si="17"/>
        <v>496.22324800671504</v>
      </c>
      <c r="Z46" s="27">
        <f t="shared" si="18"/>
        <v>496</v>
      </c>
      <c r="AA46" s="17">
        <f t="shared" si="19"/>
        <v>496</v>
      </c>
      <c r="AB46" s="24">
        <f t="shared" si="20"/>
        <v>5496</v>
      </c>
    </row>
    <row r="47" spans="1:28" ht="15" customHeight="1" x14ac:dyDescent="0.25">
      <c r="A47" s="28">
        <v>4800</v>
      </c>
      <c r="B47" s="28">
        <v>5000</v>
      </c>
      <c r="C47" s="25">
        <v>21.33</v>
      </c>
      <c r="D47" s="25">
        <v>270.25</v>
      </c>
      <c r="E47" s="25">
        <v>213.09</v>
      </c>
      <c r="F47" s="25">
        <v>0</v>
      </c>
      <c r="G47" s="25">
        <f t="shared" si="23"/>
        <v>461.25</v>
      </c>
      <c r="H47" s="25">
        <v>0</v>
      </c>
      <c r="I47" s="25">
        <f t="shared" si="24"/>
        <v>444.58333333333331</v>
      </c>
      <c r="J47" s="29">
        <f t="shared" si="21"/>
        <v>1</v>
      </c>
      <c r="K47" s="29">
        <f t="shared" si="22"/>
        <v>1</v>
      </c>
      <c r="L47" s="29">
        <f t="shared" si="25"/>
        <v>1</v>
      </c>
      <c r="M47" s="29">
        <f t="shared" ca="1" si="13"/>
        <v>0</v>
      </c>
      <c r="N47" s="9"/>
      <c r="O47" s="9"/>
      <c r="P47" s="7"/>
      <c r="Q47" s="7"/>
      <c r="T47" s="20">
        <v>0</v>
      </c>
      <c r="U47" s="31">
        <f t="shared" si="14"/>
        <v>-5000</v>
      </c>
      <c r="V47" s="27">
        <f t="shared" si="15"/>
        <v>-5000</v>
      </c>
      <c r="W47" s="27"/>
      <c r="X47" s="27">
        <f t="shared" si="16"/>
        <v>5496.223248006715</v>
      </c>
      <c r="Y47" s="27">
        <f t="shared" si="17"/>
        <v>496.22324800671504</v>
      </c>
      <c r="Z47" s="27">
        <f t="shared" si="18"/>
        <v>496</v>
      </c>
      <c r="AA47" s="17">
        <f t="shared" si="19"/>
        <v>496</v>
      </c>
      <c r="AB47" s="24">
        <f t="shared" si="20"/>
        <v>5496</v>
      </c>
    </row>
    <row r="48" spans="1:28" ht="15" customHeight="1" x14ac:dyDescent="0.25">
      <c r="A48" s="28">
        <v>4310</v>
      </c>
      <c r="B48" s="28">
        <v>4780</v>
      </c>
      <c r="C48" s="25">
        <v>19.149999999999999</v>
      </c>
      <c r="D48" s="25">
        <v>270.2</v>
      </c>
      <c r="E48" s="25">
        <v>213.04</v>
      </c>
      <c r="F48" s="25">
        <v>0</v>
      </c>
      <c r="G48" s="25">
        <f t="shared" si="23"/>
        <v>463.46153846153845</v>
      </c>
      <c r="H48" s="25">
        <v>0</v>
      </c>
      <c r="I48" s="25">
        <f t="shared" si="24"/>
        <v>427.30769230769232</v>
      </c>
      <c r="J48" s="29">
        <f t="shared" si="21"/>
        <v>0</v>
      </c>
      <c r="K48" s="29">
        <f t="shared" si="22"/>
        <v>-1</v>
      </c>
      <c r="L48" s="29">
        <f t="shared" si="25"/>
        <v>0</v>
      </c>
      <c r="M48" s="29">
        <f t="shared" ca="1" si="13"/>
        <v>0</v>
      </c>
      <c r="N48" s="9"/>
      <c r="O48" s="9"/>
      <c r="P48" s="7"/>
      <c r="Q48" s="7"/>
      <c r="T48" s="20">
        <v>0</v>
      </c>
      <c r="U48" s="31">
        <f t="shared" si="14"/>
        <v>-4780</v>
      </c>
      <c r="V48" s="27">
        <f t="shared" si="15"/>
        <v>-4780</v>
      </c>
      <c r="W48" s="27"/>
      <c r="X48" s="27">
        <f t="shared" si="16"/>
        <v>5254.3894250944186</v>
      </c>
      <c r="Y48" s="27">
        <f t="shared" si="17"/>
        <v>474.38942509441858</v>
      </c>
      <c r="Z48" s="27">
        <f t="shared" si="18"/>
        <v>474</v>
      </c>
      <c r="AA48" s="17">
        <f t="shared" si="19"/>
        <v>474</v>
      </c>
      <c r="AB48" s="24">
        <f t="shared" si="20"/>
        <v>5254</v>
      </c>
    </row>
    <row r="49" spans="1:28" ht="15" customHeight="1" x14ac:dyDescent="0.25">
      <c r="A49" s="28">
        <v>3819</v>
      </c>
      <c r="B49" s="28">
        <v>4780</v>
      </c>
      <c r="C49" s="25">
        <v>16.97</v>
      </c>
      <c r="D49" s="25">
        <v>270.10000000000002</v>
      </c>
      <c r="E49" s="25">
        <v>213.04</v>
      </c>
      <c r="F49" s="25">
        <v>0</v>
      </c>
      <c r="G49" s="25">
        <f t="shared" si="23"/>
        <v>465.42857142857144</v>
      </c>
      <c r="H49" s="25">
        <v>0</v>
      </c>
      <c r="I49" s="25">
        <f t="shared" si="24"/>
        <v>396.78571428571428</v>
      </c>
      <c r="J49" s="29">
        <f t="shared" si="21"/>
        <v>1</v>
      </c>
      <c r="K49" s="29">
        <f t="shared" si="22"/>
        <v>1</v>
      </c>
      <c r="L49" s="29">
        <f t="shared" si="25"/>
        <v>0</v>
      </c>
      <c r="M49" s="29">
        <f t="shared" ca="1" si="13"/>
        <v>1</v>
      </c>
      <c r="N49" s="9"/>
      <c r="O49" s="9"/>
      <c r="P49" s="7"/>
      <c r="Q49" s="7"/>
      <c r="T49" s="20">
        <v>0</v>
      </c>
      <c r="U49" s="31">
        <f t="shared" si="14"/>
        <v>-4780</v>
      </c>
      <c r="V49" s="27">
        <f t="shared" si="15"/>
        <v>-4780</v>
      </c>
      <c r="W49" s="27"/>
      <c r="X49" s="27">
        <f t="shared" si="16"/>
        <v>5254.3894250944186</v>
      </c>
      <c r="Y49" s="27">
        <f t="shared" si="17"/>
        <v>474.38942509441858</v>
      </c>
      <c r="Z49" s="27">
        <f t="shared" si="18"/>
        <v>474</v>
      </c>
      <c r="AA49" s="17">
        <f t="shared" si="19"/>
        <v>474</v>
      </c>
      <c r="AB49" s="24">
        <f t="shared" si="20"/>
        <v>5254</v>
      </c>
    </row>
    <row r="50" spans="1:28" ht="15" customHeight="1" x14ac:dyDescent="0.25">
      <c r="A50" s="28">
        <v>3330</v>
      </c>
      <c r="B50" s="28">
        <v>4780</v>
      </c>
      <c r="C50" s="25">
        <v>14.8</v>
      </c>
      <c r="D50" s="25">
        <v>269.94</v>
      </c>
      <c r="E50" s="25">
        <v>213.04</v>
      </c>
      <c r="F50" s="25">
        <v>0</v>
      </c>
      <c r="G50" s="25">
        <f t="shared" si="23"/>
        <v>467</v>
      </c>
      <c r="H50" s="25">
        <v>0</v>
      </c>
      <c r="I50" s="25">
        <f t="shared" si="24"/>
        <v>370.33333333333331</v>
      </c>
      <c r="J50" s="29">
        <f t="shared" si="21"/>
        <v>1</v>
      </c>
      <c r="K50" s="29">
        <f t="shared" si="22"/>
        <v>1</v>
      </c>
      <c r="L50" s="29">
        <f t="shared" si="25"/>
        <v>0</v>
      </c>
      <c r="M50" s="29">
        <f t="shared" ca="1" si="13"/>
        <v>0</v>
      </c>
      <c r="N50" s="9"/>
      <c r="O50" s="9"/>
      <c r="P50" s="7"/>
      <c r="Q50" s="7"/>
      <c r="T50" s="20">
        <v>0</v>
      </c>
      <c r="U50" s="31">
        <f t="shared" si="14"/>
        <v>-4780</v>
      </c>
      <c r="V50" s="27">
        <f t="shared" si="15"/>
        <v>-4780</v>
      </c>
      <c r="W50" s="27"/>
      <c r="X50" s="27">
        <f t="shared" si="16"/>
        <v>5254.3894250944186</v>
      </c>
      <c r="Y50" s="27">
        <f t="shared" si="17"/>
        <v>474.38942509441858</v>
      </c>
      <c r="Z50" s="27">
        <f t="shared" si="18"/>
        <v>474</v>
      </c>
      <c r="AA50" s="17">
        <f t="shared" si="19"/>
        <v>474</v>
      </c>
      <c r="AB50" s="24">
        <f t="shared" si="20"/>
        <v>5254</v>
      </c>
    </row>
    <row r="51" spans="1:28" ht="15" customHeight="1" x14ac:dyDescent="0.25">
      <c r="A51" s="28">
        <v>3356</v>
      </c>
      <c r="B51" s="28">
        <v>4780</v>
      </c>
      <c r="C51" s="25">
        <v>14.91</v>
      </c>
      <c r="D51" s="25">
        <v>269.77</v>
      </c>
      <c r="E51" s="25">
        <v>213.04</v>
      </c>
      <c r="F51" s="25">
        <v>0</v>
      </c>
      <c r="G51" s="25">
        <f t="shared" si="23"/>
        <v>436.1875</v>
      </c>
      <c r="H51" s="25">
        <v>0</v>
      </c>
      <c r="I51" s="25">
        <f t="shared" si="24"/>
        <v>347.1875</v>
      </c>
      <c r="J51" s="29">
        <f t="shared" si="21"/>
        <v>1</v>
      </c>
      <c r="K51" s="29">
        <f t="shared" si="22"/>
        <v>1</v>
      </c>
      <c r="L51" s="29">
        <f t="shared" si="25"/>
        <v>0</v>
      </c>
      <c r="M51" s="29">
        <f t="shared" ca="1" si="13"/>
        <v>0</v>
      </c>
      <c r="N51" s="9"/>
      <c r="O51" s="9"/>
      <c r="P51" s="7"/>
      <c r="Q51" s="7"/>
      <c r="T51" s="20">
        <v>0</v>
      </c>
      <c r="U51" s="31">
        <f t="shared" si="14"/>
        <v>-4780</v>
      </c>
      <c r="V51" s="27">
        <f t="shared" si="15"/>
        <v>-4780</v>
      </c>
      <c r="W51" s="27"/>
      <c r="X51" s="27">
        <f t="shared" si="16"/>
        <v>5254.3894250944186</v>
      </c>
      <c r="Y51" s="27">
        <f t="shared" si="17"/>
        <v>474.38942509441858</v>
      </c>
      <c r="Z51" s="27">
        <f t="shared" si="18"/>
        <v>474</v>
      </c>
      <c r="AA51" s="17">
        <f t="shared" si="19"/>
        <v>474</v>
      </c>
      <c r="AB51" s="24">
        <f t="shared" si="20"/>
        <v>5254</v>
      </c>
    </row>
    <row r="52" spans="1:28" ht="15" customHeight="1" x14ac:dyDescent="0.25">
      <c r="A52" s="28">
        <v>3381</v>
      </c>
      <c r="B52" s="28">
        <v>4570</v>
      </c>
      <c r="C52" s="25">
        <v>15.03</v>
      </c>
      <c r="D52" s="25">
        <v>269.63</v>
      </c>
      <c r="E52" s="25">
        <v>212.99</v>
      </c>
      <c r="F52" s="25">
        <v>0</v>
      </c>
      <c r="G52" s="25">
        <f t="shared" si="23"/>
        <v>409.05882352941177</v>
      </c>
      <c r="H52" s="25">
        <v>0</v>
      </c>
      <c r="I52" s="25">
        <f t="shared" si="24"/>
        <v>339.11764705882354</v>
      </c>
      <c r="J52" s="29">
        <f t="shared" si="21"/>
        <v>0</v>
      </c>
      <c r="K52" s="29">
        <f t="shared" si="22"/>
        <v>-1</v>
      </c>
      <c r="L52" s="29">
        <f t="shared" si="25"/>
        <v>0</v>
      </c>
      <c r="M52" s="29">
        <f t="shared" ca="1" si="13"/>
        <v>0</v>
      </c>
      <c r="N52" s="9"/>
      <c r="O52" s="9"/>
      <c r="P52" s="7"/>
      <c r="Q52" s="7"/>
      <c r="T52" s="20">
        <v>0</v>
      </c>
      <c r="U52" s="31">
        <f t="shared" si="14"/>
        <v>-4570</v>
      </c>
      <c r="V52" s="27">
        <f t="shared" si="15"/>
        <v>-4570</v>
      </c>
      <c r="W52" s="27"/>
      <c r="X52" s="27">
        <f t="shared" si="16"/>
        <v>5023.5480486781371</v>
      </c>
      <c r="Y52" s="27">
        <f t="shared" si="17"/>
        <v>453.54804867813709</v>
      </c>
      <c r="Z52" s="27">
        <f t="shared" si="18"/>
        <v>454</v>
      </c>
      <c r="AA52" s="17">
        <f t="shared" si="19"/>
        <v>454</v>
      </c>
      <c r="AB52" s="24">
        <f t="shared" si="20"/>
        <v>5024</v>
      </c>
    </row>
    <row r="53" spans="1:28" ht="15" customHeight="1" x14ac:dyDescent="0.25">
      <c r="A53" s="28">
        <v>3405</v>
      </c>
      <c r="B53" s="28">
        <v>4570</v>
      </c>
      <c r="C53" s="25">
        <v>15.13</v>
      </c>
      <c r="D53" s="25">
        <v>269.5</v>
      </c>
      <c r="E53" s="25">
        <v>212.99</v>
      </c>
      <c r="F53" s="25">
        <v>0</v>
      </c>
      <c r="G53" s="25">
        <f t="shared" si="23"/>
        <v>385</v>
      </c>
      <c r="H53" s="25">
        <v>0</v>
      </c>
      <c r="I53" s="25">
        <f t="shared" si="24"/>
        <v>320.27777777777777</v>
      </c>
      <c r="J53" s="29">
        <f t="shared" si="21"/>
        <v>1</v>
      </c>
      <c r="K53" s="29">
        <f t="shared" si="22"/>
        <v>1</v>
      </c>
      <c r="L53" s="29">
        <f t="shared" si="25"/>
        <v>0</v>
      </c>
      <c r="M53" s="29">
        <f t="shared" ca="1" si="13"/>
        <v>1</v>
      </c>
      <c r="N53" s="9"/>
      <c r="O53" s="9"/>
      <c r="P53" s="7"/>
      <c r="Q53" s="7"/>
      <c r="T53" s="20">
        <v>0</v>
      </c>
      <c r="U53" s="31">
        <f t="shared" si="14"/>
        <v>-4570</v>
      </c>
      <c r="V53" s="27">
        <f t="shared" si="15"/>
        <v>-4570</v>
      </c>
      <c r="W53" s="27"/>
      <c r="X53" s="27">
        <f t="shared" si="16"/>
        <v>5023.5480486781371</v>
      </c>
      <c r="Y53" s="27">
        <f t="shared" si="17"/>
        <v>453.54804867813709</v>
      </c>
      <c r="Z53" s="27">
        <f t="shared" si="18"/>
        <v>454</v>
      </c>
      <c r="AA53" s="17">
        <f t="shared" si="19"/>
        <v>454</v>
      </c>
      <c r="AB53" s="24">
        <f t="shared" si="20"/>
        <v>5024</v>
      </c>
    </row>
    <row r="54" spans="1:28" ht="15" customHeight="1" x14ac:dyDescent="0.25">
      <c r="A54" s="28">
        <v>3064</v>
      </c>
      <c r="B54" s="28">
        <v>4570</v>
      </c>
      <c r="C54" s="25">
        <v>13.62</v>
      </c>
      <c r="D54" s="25">
        <v>269.32</v>
      </c>
      <c r="E54" s="25">
        <v>212.99</v>
      </c>
      <c r="F54" s="25">
        <v>0</v>
      </c>
      <c r="G54" s="25">
        <f t="shared" si="23"/>
        <v>382.68421052631578</v>
      </c>
      <c r="H54" s="25">
        <v>0</v>
      </c>
      <c r="I54" s="25">
        <f t="shared" si="24"/>
        <v>303.42105263157896</v>
      </c>
      <c r="J54" s="29">
        <f t="shared" si="21"/>
        <v>1</v>
      </c>
      <c r="K54" s="29">
        <f t="shared" si="22"/>
        <v>1</v>
      </c>
      <c r="L54" s="29">
        <f t="shared" si="25"/>
        <v>0</v>
      </c>
      <c r="M54" s="29">
        <f t="shared" ca="1" si="13"/>
        <v>0</v>
      </c>
      <c r="N54" s="9"/>
      <c r="O54" s="9"/>
      <c r="P54" s="7"/>
      <c r="Q54" s="7"/>
      <c r="T54" s="20">
        <v>0</v>
      </c>
      <c r="U54" s="31">
        <f t="shared" si="14"/>
        <v>-4570</v>
      </c>
      <c r="V54" s="27">
        <f t="shared" si="15"/>
        <v>-4570</v>
      </c>
      <c r="W54" s="27"/>
      <c r="X54" s="27">
        <f t="shared" si="16"/>
        <v>5023.5480486781371</v>
      </c>
      <c r="Y54" s="27">
        <f t="shared" si="17"/>
        <v>453.54804867813709</v>
      </c>
      <c r="Z54" s="27">
        <f t="shared" si="18"/>
        <v>454</v>
      </c>
      <c r="AA54" s="17">
        <f t="shared" si="19"/>
        <v>454</v>
      </c>
      <c r="AB54" s="24">
        <f t="shared" si="20"/>
        <v>5024</v>
      </c>
    </row>
    <row r="55" spans="1:28" ht="15" customHeight="1" x14ac:dyDescent="0.25">
      <c r="A55" s="28">
        <v>2724</v>
      </c>
      <c r="B55" s="28">
        <v>4570</v>
      </c>
      <c r="C55" s="25">
        <v>12.11</v>
      </c>
      <c r="D55" s="25">
        <v>269.11</v>
      </c>
      <c r="E55" s="25">
        <v>212.99</v>
      </c>
      <c r="F55" s="25">
        <v>0</v>
      </c>
      <c r="G55" s="25">
        <f t="shared" si="23"/>
        <v>380.55</v>
      </c>
      <c r="H55" s="25">
        <v>0</v>
      </c>
      <c r="I55" s="25">
        <f t="shared" si="24"/>
        <v>288.25</v>
      </c>
      <c r="J55" s="29">
        <f t="shared" si="21"/>
        <v>1</v>
      </c>
      <c r="K55" s="29">
        <f t="shared" si="22"/>
        <v>1</v>
      </c>
      <c r="L55" s="29">
        <f t="shared" si="25"/>
        <v>0</v>
      </c>
      <c r="M55" s="29">
        <f t="shared" ca="1" si="13"/>
        <v>1</v>
      </c>
      <c r="N55" s="9"/>
      <c r="O55" s="9"/>
      <c r="P55" s="7"/>
      <c r="Q55" s="7"/>
      <c r="T55" s="20">
        <v>0</v>
      </c>
      <c r="U55" s="31">
        <f t="shared" si="14"/>
        <v>-4570</v>
      </c>
      <c r="V55" s="27">
        <f t="shared" si="15"/>
        <v>-4570</v>
      </c>
      <c r="W55" s="27"/>
      <c r="X55" s="27">
        <f t="shared" si="16"/>
        <v>5023.5480486781371</v>
      </c>
      <c r="Y55" s="27">
        <f t="shared" si="17"/>
        <v>453.54804867813709</v>
      </c>
      <c r="Z55" s="27">
        <f t="shared" si="18"/>
        <v>454</v>
      </c>
      <c r="AA55" s="17">
        <f t="shared" si="19"/>
        <v>454</v>
      </c>
      <c r="AB55" s="24">
        <f t="shared" si="20"/>
        <v>5024</v>
      </c>
    </row>
    <row r="56" spans="1:28" ht="15" customHeight="1" x14ac:dyDescent="0.25">
      <c r="A56" s="28">
        <v>2385</v>
      </c>
      <c r="B56" s="28">
        <v>4350</v>
      </c>
      <c r="C56" s="25">
        <v>10.6</v>
      </c>
      <c r="D56" s="25">
        <v>268.87</v>
      </c>
      <c r="E56" s="25">
        <v>212.95</v>
      </c>
      <c r="F56" s="25">
        <v>0</v>
      </c>
      <c r="G56" s="25">
        <f t="shared" si="23"/>
        <v>378.57142857142856</v>
      </c>
      <c r="H56" s="25">
        <v>0</v>
      </c>
      <c r="I56" s="25">
        <f t="shared" si="24"/>
        <v>285</v>
      </c>
      <c r="J56" s="29">
        <f t="shared" si="21"/>
        <v>0</v>
      </c>
      <c r="K56" s="29">
        <f t="shared" si="22"/>
        <v>-1</v>
      </c>
      <c r="L56" s="29">
        <f t="shared" si="25"/>
        <v>0</v>
      </c>
      <c r="M56" s="29">
        <f t="shared" ca="1" si="13"/>
        <v>0</v>
      </c>
      <c r="N56" s="9"/>
      <c r="O56" s="9"/>
      <c r="P56" s="7"/>
      <c r="Q56" s="7"/>
      <c r="T56" s="20">
        <v>0</v>
      </c>
      <c r="U56" s="31">
        <f t="shared" si="14"/>
        <v>-4350</v>
      </c>
      <c r="V56" s="27">
        <f t="shared" si="15"/>
        <v>-4350</v>
      </c>
      <c r="W56" s="27"/>
      <c r="X56" s="27">
        <f t="shared" si="16"/>
        <v>4781.7142257658415</v>
      </c>
      <c r="Y56" s="27">
        <f t="shared" si="17"/>
        <v>431.71422576584155</v>
      </c>
      <c r="Z56" s="27">
        <f t="shared" si="18"/>
        <v>432</v>
      </c>
      <c r="AA56" s="17">
        <f t="shared" si="19"/>
        <v>432</v>
      </c>
      <c r="AB56" s="24">
        <f t="shared" si="20"/>
        <v>4782</v>
      </c>
    </row>
    <row r="57" spans="1:28" ht="15" customHeight="1" x14ac:dyDescent="0.25">
      <c r="A57" s="28">
        <v>2284</v>
      </c>
      <c r="B57" s="28">
        <v>4350</v>
      </c>
      <c r="C57" s="25">
        <v>10.15</v>
      </c>
      <c r="D57" s="25">
        <v>268.60000000000002</v>
      </c>
      <c r="E57" s="25">
        <v>212.95</v>
      </c>
      <c r="F57" s="25">
        <v>0</v>
      </c>
      <c r="G57" s="25">
        <f t="shared" si="23"/>
        <v>365.95454545454544</v>
      </c>
      <c r="H57" s="25">
        <v>0</v>
      </c>
      <c r="I57" s="25">
        <f t="shared" si="24"/>
        <v>272.04545454545456</v>
      </c>
      <c r="J57" s="29">
        <f t="shared" si="21"/>
        <v>1</v>
      </c>
      <c r="K57" s="29">
        <f t="shared" si="22"/>
        <v>1</v>
      </c>
      <c r="L57" s="29">
        <f t="shared" si="25"/>
        <v>0</v>
      </c>
      <c r="M57" s="29">
        <f t="shared" ca="1" si="13"/>
        <v>0</v>
      </c>
      <c r="N57" s="9"/>
      <c r="O57" s="9"/>
      <c r="P57" s="7"/>
      <c r="Q57" s="7"/>
      <c r="T57" s="20">
        <v>0</v>
      </c>
      <c r="U57" s="31">
        <f t="shared" si="14"/>
        <v>-4350</v>
      </c>
      <c r="V57" s="27">
        <f t="shared" si="15"/>
        <v>-4350</v>
      </c>
      <c r="W57" s="27"/>
      <c r="X57" s="27">
        <f t="shared" si="16"/>
        <v>4781.7142257658415</v>
      </c>
      <c r="Y57" s="27">
        <f t="shared" si="17"/>
        <v>431.71422576584155</v>
      </c>
      <c r="Z57" s="27">
        <f t="shared" si="18"/>
        <v>432</v>
      </c>
      <c r="AA57" s="17">
        <f t="shared" si="19"/>
        <v>432</v>
      </c>
      <c r="AB57" s="24">
        <f t="shared" si="20"/>
        <v>4782</v>
      </c>
    </row>
    <row r="58" spans="1:28" ht="15" customHeight="1" x14ac:dyDescent="0.25">
      <c r="A58" s="28">
        <v>2184</v>
      </c>
      <c r="B58" s="28">
        <v>4350</v>
      </c>
      <c r="C58" s="25">
        <v>9.7100000000000009</v>
      </c>
      <c r="D58" s="25">
        <v>268.32</v>
      </c>
      <c r="E58" s="25">
        <v>212.95</v>
      </c>
      <c r="F58" s="25">
        <v>0</v>
      </c>
      <c r="G58" s="25">
        <f t="shared" si="23"/>
        <v>354.39130434782606</v>
      </c>
      <c r="H58" s="25">
        <v>0</v>
      </c>
      <c r="I58" s="25">
        <f t="shared" si="24"/>
        <v>260.21739130434781</v>
      </c>
      <c r="J58" s="29">
        <f t="shared" si="21"/>
        <v>1</v>
      </c>
      <c r="K58" s="29">
        <f t="shared" si="22"/>
        <v>1</v>
      </c>
      <c r="L58" s="29">
        <f t="shared" si="25"/>
        <v>0</v>
      </c>
      <c r="M58" s="29">
        <f t="shared" ca="1" si="13"/>
        <v>1</v>
      </c>
      <c r="N58" s="9"/>
      <c r="O58" s="9"/>
      <c r="P58" s="7"/>
      <c r="Q58" s="7"/>
      <c r="T58" s="20">
        <v>0</v>
      </c>
      <c r="U58" s="31">
        <f t="shared" si="14"/>
        <v>-4350</v>
      </c>
      <c r="V58" s="27">
        <f t="shared" si="15"/>
        <v>-4350</v>
      </c>
      <c r="W58" s="27"/>
      <c r="X58" s="27">
        <f t="shared" si="16"/>
        <v>4781.7142257658415</v>
      </c>
      <c r="Y58" s="27">
        <f t="shared" si="17"/>
        <v>431.71422576584155</v>
      </c>
      <c r="Z58" s="27">
        <f t="shared" si="18"/>
        <v>432</v>
      </c>
      <c r="AA58" s="17">
        <f t="shared" si="19"/>
        <v>432</v>
      </c>
      <c r="AB58" s="24">
        <f t="shared" si="20"/>
        <v>4782</v>
      </c>
    </row>
    <row r="59" spans="1:28" ht="15" customHeight="1" x14ac:dyDescent="0.25">
      <c r="A59" s="28">
        <v>2085</v>
      </c>
      <c r="B59" s="28">
        <v>4350</v>
      </c>
      <c r="C59" s="25">
        <v>9.27</v>
      </c>
      <c r="D59" s="25">
        <v>268.02999999999997</v>
      </c>
      <c r="E59" s="25">
        <v>212.95</v>
      </c>
      <c r="F59" s="25">
        <v>0</v>
      </c>
      <c r="G59" s="25">
        <f t="shared" si="23"/>
        <v>343.75</v>
      </c>
      <c r="H59" s="25">
        <v>0</v>
      </c>
      <c r="I59" s="25">
        <f t="shared" si="24"/>
        <v>249.375</v>
      </c>
      <c r="J59" s="29">
        <f t="shared" si="21"/>
        <v>1</v>
      </c>
      <c r="K59" s="29">
        <f t="shared" si="22"/>
        <v>1</v>
      </c>
      <c r="L59" s="29">
        <f t="shared" si="25"/>
        <v>0</v>
      </c>
      <c r="M59" s="29">
        <f t="shared" ca="1" si="13"/>
        <v>1</v>
      </c>
      <c r="N59" s="9"/>
      <c r="O59" s="9"/>
      <c r="P59" s="7"/>
      <c r="Q59" s="7"/>
      <c r="T59" s="20">
        <v>0</v>
      </c>
      <c r="U59" s="31">
        <f t="shared" si="14"/>
        <v>-4350</v>
      </c>
      <c r="V59" s="27">
        <f t="shared" si="15"/>
        <v>-4350</v>
      </c>
      <c r="W59" s="27"/>
      <c r="X59" s="27">
        <f t="shared" si="16"/>
        <v>4781.7142257658415</v>
      </c>
      <c r="Y59" s="27">
        <f t="shared" si="17"/>
        <v>431.71422576584155</v>
      </c>
      <c r="Z59" s="27">
        <f t="shared" si="18"/>
        <v>432</v>
      </c>
      <c r="AA59" s="17">
        <f t="shared" si="19"/>
        <v>432</v>
      </c>
      <c r="AB59" s="24">
        <f t="shared" si="20"/>
        <v>4782</v>
      </c>
    </row>
    <row r="60" spans="1:28" ht="15" customHeight="1" x14ac:dyDescent="0.25">
      <c r="A60" s="28">
        <v>2290</v>
      </c>
      <c r="B60" s="28">
        <v>4140</v>
      </c>
      <c r="C60" s="25">
        <v>10.18</v>
      </c>
      <c r="D60" s="25">
        <v>267.77999999999997</v>
      </c>
      <c r="E60" s="25">
        <v>212.91</v>
      </c>
      <c r="F60" s="25">
        <v>0</v>
      </c>
      <c r="G60" s="25">
        <f t="shared" si="23"/>
        <v>321.8</v>
      </c>
      <c r="H60" s="25">
        <v>0</v>
      </c>
      <c r="I60" s="25">
        <f t="shared" si="24"/>
        <v>247.8</v>
      </c>
      <c r="J60" s="29">
        <f t="shared" si="21"/>
        <v>0</v>
      </c>
      <c r="K60" s="29">
        <f t="shared" si="22"/>
        <v>-1</v>
      </c>
      <c r="L60" s="29">
        <f t="shared" si="25"/>
        <v>0</v>
      </c>
      <c r="M60" s="29">
        <f t="shared" ca="1" si="13"/>
        <v>0</v>
      </c>
      <c r="N60" s="9"/>
      <c r="O60" s="9"/>
      <c r="P60" s="7"/>
      <c r="Q60" s="7"/>
      <c r="T60" s="20">
        <v>0</v>
      </c>
      <c r="U60" s="31">
        <f t="shared" si="14"/>
        <v>-4140</v>
      </c>
      <c r="V60" s="27">
        <f t="shared" si="15"/>
        <v>-4140</v>
      </c>
      <c r="W60" s="27"/>
      <c r="X60" s="27">
        <f t="shared" si="16"/>
        <v>4550.8728493495591</v>
      </c>
      <c r="Y60" s="27">
        <f t="shared" si="17"/>
        <v>410.87284934955915</v>
      </c>
      <c r="Z60" s="27">
        <f t="shared" si="18"/>
        <v>411</v>
      </c>
      <c r="AA60" s="17">
        <f t="shared" si="19"/>
        <v>411</v>
      </c>
      <c r="AB60" s="24">
        <f t="shared" si="20"/>
        <v>4551</v>
      </c>
    </row>
    <row r="61" spans="1:28" ht="15" customHeight="1" x14ac:dyDescent="0.25">
      <c r="A61" s="28">
        <v>2496</v>
      </c>
      <c r="B61" s="28">
        <v>4140</v>
      </c>
      <c r="C61" s="25">
        <v>11.09</v>
      </c>
      <c r="D61" s="25">
        <v>267.55</v>
      </c>
      <c r="E61" s="25">
        <v>212.91</v>
      </c>
      <c r="F61" s="25">
        <v>0</v>
      </c>
      <c r="G61" s="25">
        <f t="shared" si="23"/>
        <v>301.5</v>
      </c>
      <c r="H61" s="25">
        <v>0</v>
      </c>
      <c r="I61" s="25">
        <f t="shared" si="24"/>
        <v>238.26923076923077</v>
      </c>
      <c r="J61" s="29">
        <f t="shared" si="21"/>
        <v>1</v>
      </c>
      <c r="K61" s="29">
        <f t="shared" si="22"/>
        <v>1</v>
      </c>
      <c r="L61" s="29">
        <f t="shared" si="25"/>
        <v>0</v>
      </c>
      <c r="M61" s="29">
        <f t="shared" ca="1" si="13"/>
        <v>1</v>
      </c>
      <c r="N61" s="9"/>
      <c r="O61" s="9"/>
      <c r="P61" s="7"/>
      <c r="Q61" s="7"/>
      <c r="T61" s="20">
        <v>0</v>
      </c>
      <c r="U61" s="31">
        <f t="shared" si="14"/>
        <v>-4140</v>
      </c>
      <c r="V61" s="27">
        <f t="shared" si="15"/>
        <v>-4140</v>
      </c>
      <c r="W61" s="27"/>
      <c r="X61" s="27">
        <f t="shared" si="16"/>
        <v>4550.8728493495591</v>
      </c>
      <c r="Y61" s="27">
        <f t="shared" si="17"/>
        <v>410.87284934955915</v>
      </c>
      <c r="Z61" s="27">
        <f t="shared" si="18"/>
        <v>411</v>
      </c>
      <c r="AA61" s="17">
        <f t="shared" si="19"/>
        <v>411</v>
      </c>
      <c r="AB61" s="24">
        <f t="shared" si="20"/>
        <v>4551</v>
      </c>
    </row>
    <row r="62" spans="1:28" ht="15" customHeight="1" x14ac:dyDescent="0.25">
      <c r="A62" s="28">
        <v>2700</v>
      </c>
      <c r="B62" s="28">
        <v>4140</v>
      </c>
      <c r="C62" s="25">
        <v>12</v>
      </c>
      <c r="D62" s="25">
        <v>267.35000000000002</v>
      </c>
      <c r="E62" s="25">
        <v>212.91</v>
      </c>
      <c r="F62" s="25">
        <v>0</v>
      </c>
      <c r="G62" s="25">
        <f t="shared" si="23"/>
        <v>282.77777777777777</v>
      </c>
      <c r="H62" s="25">
        <v>0</v>
      </c>
      <c r="I62" s="25">
        <f t="shared" si="24"/>
        <v>229.44444444444446</v>
      </c>
      <c r="J62" s="29">
        <f t="shared" si="21"/>
        <v>1</v>
      </c>
      <c r="K62" s="29">
        <f t="shared" si="22"/>
        <v>1</v>
      </c>
      <c r="L62" s="29">
        <f t="shared" si="25"/>
        <v>0</v>
      </c>
      <c r="M62" s="29">
        <f t="shared" ca="1" si="13"/>
        <v>1</v>
      </c>
      <c r="N62" s="9"/>
      <c r="O62" s="9"/>
      <c r="P62" s="7"/>
      <c r="Q62" s="7"/>
      <c r="T62" s="20">
        <v>0</v>
      </c>
      <c r="U62" s="31">
        <f t="shared" si="14"/>
        <v>-4140</v>
      </c>
      <c r="V62" s="27">
        <f t="shared" si="15"/>
        <v>-4140</v>
      </c>
      <c r="W62" s="27"/>
      <c r="X62" s="27">
        <f t="shared" si="16"/>
        <v>4550.8728493495591</v>
      </c>
      <c r="Y62" s="27">
        <f t="shared" si="17"/>
        <v>410.87284934955915</v>
      </c>
      <c r="Z62" s="27">
        <f t="shared" si="18"/>
        <v>411</v>
      </c>
      <c r="AA62" s="17">
        <f t="shared" si="19"/>
        <v>411</v>
      </c>
      <c r="AB62" s="24">
        <f t="shared" si="20"/>
        <v>4551</v>
      </c>
    </row>
    <row r="63" spans="1:28" ht="15" customHeight="1" x14ac:dyDescent="0.25">
      <c r="A63" s="28">
        <v>2685</v>
      </c>
      <c r="B63" s="28">
        <v>4140</v>
      </c>
      <c r="C63" s="25">
        <v>11.93</v>
      </c>
      <c r="D63" s="25">
        <v>267.14999999999998</v>
      </c>
      <c r="E63" s="25">
        <v>212.91</v>
      </c>
      <c r="F63" s="25">
        <v>0</v>
      </c>
      <c r="G63" s="25">
        <f t="shared" si="23"/>
        <v>273.21428571428572</v>
      </c>
      <c r="H63" s="25">
        <v>0</v>
      </c>
      <c r="I63" s="25">
        <f t="shared" si="24"/>
        <v>221.25</v>
      </c>
      <c r="J63" s="29">
        <f t="shared" si="21"/>
        <v>1</v>
      </c>
      <c r="K63" s="29">
        <f t="shared" si="22"/>
        <v>1</v>
      </c>
      <c r="L63" s="29">
        <f t="shared" si="25"/>
        <v>0</v>
      </c>
      <c r="M63" s="29">
        <f t="shared" ca="1" si="13"/>
        <v>1</v>
      </c>
      <c r="N63" s="9"/>
      <c r="O63" s="9"/>
      <c r="P63" s="7"/>
      <c r="Q63" s="7"/>
      <c r="T63" s="20">
        <v>0</v>
      </c>
      <c r="U63" s="31">
        <f t="shared" si="14"/>
        <v>-4140</v>
      </c>
      <c r="V63" s="27">
        <f t="shared" si="15"/>
        <v>-4140</v>
      </c>
      <c r="W63" s="27"/>
      <c r="X63" s="27">
        <f t="shared" si="16"/>
        <v>4550.8728493495591</v>
      </c>
      <c r="Y63" s="27">
        <f t="shared" si="17"/>
        <v>410.87284934955915</v>
      </c>
      <c r="Z63" s="27">
        <f t="shared" si="18"/>
        <v>411</v>
      </c>
      <c r="AA63" s="17">
        <f t="shared" si="19"/>
        <v>411</v>
      </c>
      <c r="AB63" s="24">
        <f t="shared" si="20"/>
        <v>4551</v>
      </c>
    </row>
    <row r="64" spans="1:28" ht="15" customHeight="1" x14ac:dyDescent="0.25">
      <c r="A64" s="28">
        <v>2670</v>
      </c>
      <c r="B64" s="28">
        <v>3920</v>
      </c>
      <c r="C64" s="25">
        <v>11.87</v>
      </c>
      <c r="D64" s="25">
        <v>266.97000000000003</v>
      </c>
      <c r="E64" s="25">
        <v>212.87</v>
      </c>
      <c r="F64" s="25">
        <v>0</v>
      </c>
      <c r="G64" s="25">
        <f t="shared" si="23"/>
        <v>264.31034482758622</v>
      </c>
      <c r="H64" s="25">
        <v>0</v>
      </c>
      <c r="I64" s="25">
        <f t="shared" si="24"/>
        <v>221.20689655172413</v>
      </c>
      <c r="J64" s="29">
        <f t="shared" si="21"/>
        <v>0</v>
      </c>
      <c r="K64" s="29">
        <f t="shared" si="22"/>
        <v>-1</v>
      </c>
      <c r="L64" s="29">
        <f t="shared" si="25"/>
        <v>0</v>
      </c>
      <c r="M64" s="29">
        <f t="shared" ca="1" si="13"/>
        <v>0</v>
      </c>
      <c r="N64" s="9"/>
      <c r="O64" s="9"/>
      <c r="P64" s="7"/>
      <c r="Q64" s="7"/>
      <c r="T64" s="20">
        <v>0</v>
      </c>
      <c r="U64" s="31">
        <f t="shared" si="14"/>
        <v>-3920</v>
      </c>
      <c r="V64" s="27">
        <f t="shared" si="15"/>
        <v>-3920</v>
      </c>
      <c r="W64" s="27"/>
      <c r="X64" s="27">
        <f t="shared" si="16"/>
        <v>4309.0390264372636</v>
      </c>
      <c r="Y64" s="27">
        <f t="shared" si="17"/>
        <v>389.0390264372636</v>
      </c>
      <c r="Z64" s="27">
        <f t="shared" si="18"/>
        <v>389</v>
      </c>
      <c r="AA64" s="17">
        <f t="shared" si="19"/>
        <v>389</v>
      </c>
      <c r="AB64" s="24">
        <f t="shared" si="20"/>
        <v>4309</v>
      </c>
    </row>
    <row r="65" spans="1:28" ht="15" customHeight="1" x14ac:dyDescent="0.25">
      <c r="A65" s="28">
        <v>2655</v>
      </c>
      <c r="B65" s="28">
        <v>3920</v>
      </c>
      <c r="C65" s="25">
        <v>11.8</v>
      </c>
      <c r="D65" s="25">
        <v>266.77999999999997</v>
      </c>
      <c r="E65" s="25">
        <v>212.87</v>
      </c>
      <c r="F65" s="25">
        <v>0</v>
      </c>
      <c r="G65" s="25">
        <f t="shared" si="23"/>
        <v>256</v>
      </c>
      <c r="H65" s="25">
        <v>0</v>
      </c>
      <c r="I65" s="25">
        <f t="shared" si="24"/>
        <v>213.83333333333334</v>
      </c>
      <c r="J65" s="29">
        <f t="shared" si="21"/>
        <v>1</v>
      </c>
      <c r="K65" s="29">
        <f t="shared" si="22"/>
        <v>1</v>
      </c>
      <c r="L65" s="29">
        <f t="shared" si="25"/>
        <v>0</v>
      </c>
      <c r="M65" s="29">
        <f t="shared" ca="1" si="13"/>
        <v>1</v>
      </c>
      <c r="N65" s="9"/>
      <c r="O65" s="9"/>
      <c r="P65" s="7"/>
      <c r="Q65" s="7"/>
      <c r="T65" s="20">
        <v>0</v>
      </c>
      <c r="U65" s="31">
        <f t="shared" si="14"/>
        <v>-3920</v>
      </c>
      <c r="V65" s="27">
        <f t="shared" si="15"/>
        <v>-3920</v>
      </c>
      <c r="W65" s="27"/>
      <c r="X65" s="27">
        <f t="shared" si="16"/>
        <v>4309.0390264372636</v>
      </c>
      <c r="Y65" s="27">
        <f t="shared" si="17"/>
        <v>389.0390264372636</v>
      </c>
      <c r="Z65" s="27">
        <f t="shared" si="18"/>
        <v>389</v>
      </c>
      <c r="AA65" s="17">
        <f t="shared" si="19"/>
        <v>389</v>
      </c>
      <c r="AB65" s="24">
        <f t="shared" si="20"/>
        <v>4309</v>
      </c>
    </row>
    <row r="66" spans="1:28" ht="15" customHeight="1" x14ac:dyDescent="0.25">
      <c r="A66" s="28">
        <v>2640</v>
      </c>
      <c r="B66" s="28">
        <v>3920</v>
      </c>
      <c r="C66" s="25">
        <v>11.73</v>
      </c>
      <c r="D66" s="25">
        <v>266.58999999999997</v>
      </c>
      <c r="E66" s="25">
        <v>212.87</v>
      </c>
      <c r="F66" s="25">
        <v>0</v>
      </c>
      <c r="G66" s="25">
        <f t="shared" si="23"/>
        <v>248.2258064516129</v>
      </c>
      <c r="H66" s="25">
        <v>0</v>
      </c>
      <c r="I66" s="25">
        <f t="shared" si="24"/>
        <v>206.93548387096774</v>
      </c>
      <c r="J66" s="29">
        <f t="shared" si="21"/>
        <v>1</v>
      </c>
      <c r="K66" s="29">
        <f t="shared" si="22"/>
        <v>1</v>
      </c>
      <c r="L66" s="29">
        <f t="shared" si="25"/>
        <v>0</v>
      </c>
      <c r="M66" s="29">
        <f t="shared" ref="M66:M97" ca="1" si="26">IF(RAND()&lt;0.5,0,1)</f>
        <v>0</v>
      </c>
      <c r="N66" s="9"/>
      <c r="O66" s="9"/>
      <c r="P66" s="7"/>
      <c r="Q66" s="7"/>
      <c r="T66" s="20">
        <v>0</v>
      </c>
      <c r="U66" s="31">
        <f t="shared" ref="U66:U97" si="27">T66-B66</f>
        <v>-3920</v>
      </c>
      <c r="V66" s="27">
        <f t="shared" ref="V66:V97" si="28">ROUND(U66,0)</f>
        <v>-3920</v>
      </c>
      <c r="W66" s="27"/>
      <c r="X66" s="27">
        <f t="shared" ref="X66:X97" si="29">B66/$W$2*$W$3</f>
        <v>4309.0390264372636</v>
      </c>
      <c r="Y66" s="27">
        <f t="shared" ref="Y66:Y97" si="30">X66-B66</f>
        <v>389.0390264372636</v>
      </c>
      <c r="Z66" s="27">
        <f t="shared" ref="Z66:Z97" si="31">ROUND(Y66,0)</f>
        <v>389</v>
      </c>
      <c r="AA66" s="17">
        <f t="shared" ref="AA66:AA97" si="32">IF(V66&gt;=0,V66,Z66)</f>
        <v>389</v>
      </c>
      <c r="AB66" s="24">
        <f t="shared" ref="AB66:AB97" si="33">B66+AA66</f>
        <v>4309</v>
      </c>
    </row>
    <row r="67" spans="1:28" ht="15" customHeight="1" x14ac:dyDescent="0.25">
      <c r="A67" s="28">
        <v>2625</v>
      </c>
      <c r="B67" s="28">
        <v>3920</v>
      </c>
      <c r="C67" s="25">
        <v>11.67</v>
      </c>
      <c r="D67" s="25">
        <v>266.39999999999998</v>
      </c>
      <c r="E67" s="25">
        <v>212.87</v>
      </c>
      <c r="F67" s="25">
        <v>0</v>
      </c>
      <c r="G67" s="25">
        <f t="shared" si="23"/>
        <v>240.9375</v>
      </c>
      <c r="H67" s="25">
        <v>0</v>
      </c>
      <c r="I67" s="25">
        <f t="shared" si="24"/>
        <v>200.46875</v>
      </c>
      <c r="J67" s="29">
        <f t="shared" ref="J67:J98" si="34">IF(ABS(B67-B66)&lt;=50,1,0)</f>
        <v>1</v>
      </c>
      <c r="K67" s="29">
        <f t="shared" ref="K67:K98" si="35">IF(ABS((B67-B66))&lt;=50,1,IF((B67-B66)*(1)&gt;=0,1,-1))</f>
        <v>1</v>
      </c>
      <c r="L67" s="29">
        <f t="shared" si="25"/>
        <v>0</v>
      </c>
      <c r="M67" s="29">
        <f t="shared" ca="1" si="26"/>
        <v>0</v>
      </c>
      <c r="N67" s="9"/>
      <c r="O67" s="9"/>
      <c r="P67" s="7"/>
      <c r="Q67" s="7"/>
      <c r="T67" s="20">
        <v>0</v>
      </c>
      <c r="U67" s="31">
        <f t="shared" si="27"/>
        <v>-3920</v>
      </c>
      <c r="V67" s="27">
        <f t="shared" si="28"/>
        <v>-3920</v>
      </c>
      <c r="W67" s="27"/>
      <c r="X67" s="27">
        <f t="shared" si="29"/>
        <v>4309.0390264372636</v>
      </c>
      <c r="Y67" s="27">
        <f t="shared" si="30"/>
        <v>389.0390264372636</v>
      </c>
      <c r="Z67" s="27">
        <f t="shared" si="31"/>
        <v>389</v>
      </c>
      <c r="AA67" s="17">
        <f t="shared" si="32"/>
        <v>389</v>
      </c>
      <c r="AB67" s="24">
        <f t="shared" si="33"/>
        <v>4309</v>
      </c>
    </row>
    <row r="68" spans="1:28" ht="15" customHeight="1" x14ac:dyDescent="0.25">
      <c r="A68" s="28">
        <v>2610</v>
      </c>
      <c r="B68" s="28">
        <v>3700</v>
      </c>
      <c r="C68" s="25">
        <v>11.6</v>
      </c>
      <c r="D68" s="25">
        <v>266.23</v>
      </c>
      <c r="E68" s="25">
        <v>212.83</v>
      </c>
      <c r="F68" s="25">
        <v>0</v>
      </c>
      <c r="G68" s="25">
        <f t="shared" ref="G68:G99" si="36">($A$35-A68)/(ROW(A68)-ROW($A$35))</f>
        <v>234.09090909090909</v>
      </c>
      <c r="H68" s="25">
        <v>0</v>
      </c>
      <c r="I68" s="25">
        <f t="shared" ref="I68:I99" si="37">($A$35-B68)/(ROW(B68)-ROW($A$35))</f>
        <v>201.06060606060606</v>
      </c>
      <c r="J68" s="29">
        <f t="shared" si="34"/>
        <v>0</v>
      </c>
      <c r="K68" s="29">
        <f t="shared" si="35"/>
        <v>-1</v>
      </c>
      <c r="L68" s="29">
        <f t="shared" si="25"/>
        <v>0</v>
      </c>
      <c r="M68" s="29">
        <f t="shared" ca="1" si="26"/>
        <v>0</v>
      </c>
      <c r="N68" s="9"/>
      <c r="O68" s="9"/>
      <c r="P68" s="7"/>
      <c r="Q68" s="7"/>
      <c r="T68" s="20">
        <v>0</v>
      </c>
      <c r="U68" s="31">
        <f t="shared" si="27"/>
        <v>-3700</v>
      </c>
      <c r="V68" s="27">
        <f t="shared" si="28"/>
        <v>-3700</v>
      </c>
      <c r="W68" s="27"/>
      <c r="X68" s="27">
        <f t="shared" si="29"/>
        <v>4067.2052035249685</v>
      </c>
      <c r="Y68" s="27">
        <f t="shared" si="30"/>
        <v>367.20520352496851</v>
      </c>
      <c r="Z68" s="27">
        <f t="shared" si="31"/>
        <v>367</v>
      </c>
      <c r="AA68" s="17">
        <f t="shared" si="32"/>
        <v>367</v>
      </c>
      <c r="AB68" s="24">
        <f t="shared" si="33"/>
        <v>4067</v>
      </c>
    </row>
    <row r="69" spans="1:28" ht="15" customHeight="1" x14ac:dyDescent="0.25">
      <c r="A69" s="28">
        <v>2610</v>
      </c>
      <c r="B69" s="28">
        <v>3700</v>
      </c>
      <c r="C69" s="25">
        <v>11.6</v>
      </c>
      <c r="D69" s="25">
        <v>266.07</v>
      </c>
      <c r="E69" s="25">
        <v>212.83</v>
      </c>
      <c r="F69" s="25">
        <v>0</v>
      </c>
      <c r="G69" s="25">
        <f t="shared" si="36"/>
        <v>227.20588235294119</v>
      </c>
      <c r="H69" s="25">
        <v>0</v>
      </c>
      <c r="I69" s="25">
        <f t="shared" si="37"/>
        <v>195.14705882352942</v>
      </c>
      <c r="J69" s="29">
        <f t="shared" si="34"/>
        <v>1</v>
      </c>
      <c r="K69" s="29">
        <f t="shared" si="35"/>
        <v>1</v>
      </c>
      <c r="L69" s="29">
        <f t="shared" si="25"/>
        <v>0</v>
      </c>
      <c r="M69" s="29">
        <f t="shared" ca="1" si="26"/>
        <v>1</v>
      </c>
      <c r="N69" s="9"/>
      <c r="O69" s="9"/>
      <c r="P69" s="7"/>
      <c r="Q69" s="7"/>
      <c r="T69" s="20">
        <v>0</v>
      </c>
      <c r="U69" s="31">
        <f t="shared" si="27"/>
        <v>-3700</v>
      </c>
      <c r="V69" s="27">
        <f t="shared" si="28"/>
        <v>-3700</v>
      </c>
      <c r="W69" s="27"/>
      <c r="X69" s="27">
        <f t="shared" si="29"/>
        <v>4067.2052035249685</v>
      </c>
      <c r="Y69" s="27">
        <f t="shared" si="30"/>
        <v>367.20520352496851</v>
      </c>
      <c r="Z69" s="27">
        <f t="shared" si="31"/>
        <v>367</v>
      </c>
      <c r="AA69" s="17">
        <f t="shared" si="32"/>
        <v>367</v>
      </c>
      <c r="AB69" s="24">
        <f t="shared" si="33"/>
        <v>4067</v>
      </c>
    </row>
    <row r="70" spans="1:28" ht="15" customHeight="1" x14ac:dyDescent="0.25">
      <c r="A70" s="28">
        <v>2610</v>
      </c>
      <c r="B70" s="28">
        <v>3700</v>
      </c>
      <c r="C70" s="25">
        <v>11.6</v>
      </c>
      <c r="D70" s="25">
        <v>265.89999999999998</v>
      </c>
      <c r="E70" s="25">
        <v>212.83</v>
      </c>
      <c r="F70" s="25">
        <v>0</v>
      </c>
      <c r="G70" s="25">
        <f t="shared" si="36"/>
        <v>220.71428571428572</v>
      </c>
      <c r="H70" s="25">
        <v>0</v>
      </c>
      <c r="I70" s="25">
        <f t="shared" si="37"/>
        <v>189.57142857142858</v>
      </c>
      <c r="J70" s="29">
        <f t="shared" si="34"/>
        <v>1</v>
      </c>
      <c r="K70" s="29">
        <f t="shared" si="35"/>
        <v>1</v>
      </c>
      <c r="L70" s="29">
        <f t="shared" si="25"/>
        <v>0</v>
      </c>
      <c r="M70" s="29">
        <f t="shared" ca="1" si="26"/>
        <v>1</v>
      </c>
      <c r="N70" s="9"/>
      <c r="O70" s="9"/>
      <c r="P70" s="7"/>
      <c r="Q70" s="7"/>
      <c r="T70" s="20">
        <v>0</v>
      </c>
      <c r="U70" s="31">
        <f t="shared" si="27"/>
        <v>-3700</v>
      </c>
      <c r="V70" s="27">
        <f t="shared" si="28"/>
        <v>-3700</v>
      </c>
      <c r="W70" s="27"/>
      <c r="X70" s="27">
        <f t="shared" si="29"/>
        <v>4067.2052035249685</v>
      </c>
      <c r="Y70" s="27">
        <f t="shared" si="30"/>
        <v>367.20520352496851</v>
      </c>
      <c r="Z70" s="27">
        <f t="shared" si="31"/>
        <v>367</v>
      </c>
      <c r="AA70" s="17">
        <f t="shared" si="32"/>
        <v>367</v>
      </c>
      <c r="AB70" s="24">
        <f t="shared" si="33"/>
        <v>4067</v>
      </c>
    </row>
    <row r="71" spans="1:28" ht="15" customHeight="1" x14ac:dyDescent="0.25">
      <c r="A71" s="28">
        <v>2610</v>
      </c>
      <c r="B71" s="28">
        <v>3700</v>
      </c>
      <c r="C71" s="25">
        <v>11.6</v>
      </c>
      <c r="D71" s="25">
        <v>265.73</v>
      </c>
      <c r="E71" s="25">
        <v>212.83</v>
      </c>
      <c r="F71" s="25">
        <v>0</v>
      </c>
      <c r="G71" s="25">
        <f t="shared" si="36"/>
        <v>214.58333333333334</v>
      </c>
      <c r="H71" s="25">
        <v>0</v>
      </c>
      <c r="I71" s="25">
        <f t="shared" si="37"/>
        <v>184.30555555555554</v>
      </c>
      <c r="J71" s="29">
        <f t="shared" si="34"/>
        <v>1</v>
      </c>
      <c r="K71" s="29">
        <f t="shared" si="35"/>
        <v>1</v>
      </c>
      <c r="L71" s="29">
        <f t="shared" ref="L71:L102" si="38">IF(OR(COUNTIF(K67:K71,1)=5,COUNTIF(K67:K71,-1)=5),1,0)</f>
        <v>0</v>
      </c>
      <c r="M71" s="29">
        <f t="shared" ca="1" si="26"/>
        <v>1</v>
      </c>
      <c r="N71" s="9"/>
      <c r="O71" s="9"/>
      <c r="P71" s="7"/>
      <c r="Q71" s="7"/>
      <c r="T71" s="20">
        <v>0</v>
      </c>
      <c r="U71" s="31">
        <f t="shared" si="27"/>
        <v>-3700</v>
      </c>
      <c r="V71" s="27">
        <f t="shared" si="28"/>
        <v>-3700</v>
      </c>
      <c r="W71" s="27"/>
      <c r="X71" s="27">
        <f t="shared" si="29"/>
        <v>4067.2052035249685</v>
      </c>
      <c r="Y71" s="27">
        <f t="shared" si="30"/>
        <v>367.20520352496851</v>
      </c>
      <c r="Z71" s="27">
        <f t="shared" si="31"/>
        <v>367</v>
      </c>
      <c r="AA71" s="17">
        <f t="shared" si="32"/>
        <v>367</v>
      </c>
      <c r="AB71" s="24">
        <f t="shared" si="33"/>
        <v>4067</v>
      </c>
    </row>
    <row r="72" spans="1:28" ht="15" customHeight="1" x14ac:dyDescent="0.25">
      <c r="A72" s="28">
        <v>2590</v>
      </c>
      <c r="B72" s="28">
        <v>3490</v>
      </c>
      <c r="C72" s="25">
        <v>11.51</v>
      </c>
      <c r="D72" s="25">
        <v>265.58999999999997</v>
      </c>
      <c r="E72" s="25">
        <v>212.79</v>
      </c>
      <c r="F72" s="25">
        <v>0</v>
      </c>
      <c r="G72" s="25">
        <f t="shared" si="36"/>
        <v>209.32432432432432</v>
      </c>
      <c r="H72" s="25">
        <v>0</v>
      </c>
      <c r="I72" s="25">
        <f t="shared" si="37"/>
        <v>185</v>
      </c>
      <c r="J72" s="29">
        <f t="shared" si="34"/>
        <v>0</v>
      </c>
      <c r="K72" s="29">
        <f t="shared" si="35"/>
        <v>-1</v>
      </c>
      <c r="L72" s="29">
        <f t="shared" si="38"/>
        <v>0</v>
      </c>
      <c r="M72" s="29">
        <f t="shared" ca="1" si="26"/>
        <v>0</v>
      </c>
      <c r="N72" s="9"/>
      <c r="O72" s="9"/>
      <c r="P72" s="7"/>
      <c r="Q72" s="7"/>
      <c r="T72" s="20">
        <v>0</v>
      </c>
      <c r="U72" s="31">
        <f t="shared" si="27"/>
        <v>-3490</v>
      </c>
      <c r="V72" s="27">
        <f t="shared" si="28"/>
        <v>-3490</v>
      </c>
      <c r="W72" s="27"/>
      <c r="X72" s="27">
        <f t="shared" si="29"/>
        <v>3836.3638271086866</v>
      </c>
      <c r="Y72" s="27">
        <f t="shared" si="30"/>
        <v>346.36382710868656</v>
      </c>
      <c r="Z72" s="27">
        <f t="shared" si="31"/>
        <v>346</v>
      </c>
      <c r="AA72" s="17">
        <f t="shared" si="32"/>
        <v>346</v>
      </c>
      <c r="AB72" s="24">
        <f t="shared" si="33"/>
        <v>3836</v>
      </c>
    </row>
    <row r="73" spans="1:28" ht="15" customHeight="1" x14ac:dyDescent="0.25">
      <c r="A73" s="28">
        <v>2571</v>
      </c>
      <c r="B73" s="28">
        <v>3490</v>
      </c>
      <c r="C73" s="25">
        <v>11.43</v>
      </c>
      <c r="D73" s="25">
        <v>265.45</v>
      </c>
      <c r="E73" s="25">
        <v>212.79</v>
      </c>
      <c r="F73" s="25">
        <v>0</v>
      </c>
      <c r="G73" s="25">
        <f t="shared" si="36"/>
        <v>204.31578947368422</v>
      </c>
      <c r="H73" s="25">
        <v>0</v>
      </c>
      <c r="I73" s="25">
        <f t="shared" si="37"/>
        <v>180.13157894736841</v>
      </c>
      <c r="J73" s="29">
        <f t="shared" si="34"/>
        <v>1</v>
      </c>
      <c r="K73" s="29">
        <f t="shared" si="35"/>
        <v>1</v>
      </c>
      <c r="L73" s="29">
        <f t="shared" si="38"/>
        <v>0</v>
      </c>
      <c r="M73" s="29">
        <f t="shared" ca="1" si="26"/>
        <v>0</v>
      </c>
      <c r="N73" s="9"/>
      <c r="O73" s="9"/>
      <c r="P73" s="7"/>
      <c r="Q73" s="7"/>
      <c r="T73" s="20">
        <v>0</v>
      </c>
      <c r="U73" s="31">
        <f t="shared" si="27"/>
        <v>-3490</v>
      </c>
      <c r="V73" s="27">
        <f t="shared" si="28"/>
        <v>-3490</v>
      </c>
      <c r="W73" s="27"/>
      <c r="X73" s="27">
        <f t="shared" si="29"/>
        <v>3836.3638271086866</v>
      </c>
      <c r="Y73" s="27">
        <f t="shared" si="30"/>
        <v>346.36382710868656</v>
      </c>
      <c r="Z73" s="27">
        <f t="shared" si="31"/>
        <v>346</v>
      </c>
      <c r="AA73" s="17">
        <f t="shared" si="32"/>
        <v>346</v>
      </c>
      <c r="AB73" s="24">
        <f t="shared" si="33"/>
        <v>3836</v>
      </c>
    </row>
    <row r="74" spans="1:28" ht="15" customHeight="1" x14ac:dyDescent="0.25">
      <c r="A74" s="28">
        <v>2550</v>
      </c>
      <c r="B74" s="28">
        <v>3490</v>
      </c>
      <c r="C74" s="25">
        <v>11.33</v>
      </c>
      <c r="D74" s="25">
        <v>265.3</v>
      </c>
      <c r="E74" s="25">
        <v>212.79</v>
      </c>
      <c r="F74" s="25">
        <v>0</v>
      </c>
      <c r="G74" s="25">
        <f t="shared" si="36"/>
        <v>199.61538461538461</v>
      </c>
      <c r="H74" s="25">
        <v>0</v>
      </c>
      <c r="I74" s="25">
        <f t="shared" si="37"/>
        <v>175.51282051282053</v>
      </c>
      <c r="J74" s="29">
        <f t="shared" si="34"/>
        <v>1</v>
      </c>
      <c r="K74" s="29">
        <f t="shared" si="35"/>
        <v>1</v>
      </c>
      <c r="L74" s="29">
        <f t="shared" si="38"/>
        <v>0</v>
      </c>
      <c r="M74" s="29">
        <f t="shared" ca="1" si="26"/>
        <v>1</v>
      </c>
      <c r="N74" s="9"/>
      <c r="O74" s="9"/>
      <c r="P74" s="7"/>
      <c r="Q74" s="7"/>
      <c r="T74" s="20">
        <v>0</v>
      </c>
      <c r="U74" s="31">
        <f t="shared" si="27"/>
        <v>-3490</v>
      </c>
      <c r="V74" s="27">
        <f t="shared" si="28"/>
        <v>-3490</v>
      </c>
      <c r="W74" s="27"/>
      <c r="X74" s="27">
        <f t="shared" si="29"/>
        <v>3836.3638271086866</v>
      </c>
      <c r="Y74" s="27">
        <f t="shared" si="30"/>
        <v>346.36382710868656</v>
      </c>
      <c r="Z74" s="27">
        <f t="shared" si="31"/>
        <v>346</v>
      </c>
      <c r="AA74" s="17">
        <f t="shared" si="32"/>
        <v>346</v>
      </c>
      <c r="AB74" s="24">
        <f t="shared" si="33"/>
        <v>3836</v>
      </c>
    </row>
    <row r="75" spans="1:28" ht="15" customHeight="1" x14ac:dyDescent="0.25">
      <c r="A75" s="28">
        <v>2456</v>
      </c>
      <c r="B75" s="28">
        <v>3490</v>
      </c>
      <c r="C75" s="25">
        <v>10.91</v>
      </c>
      <c r="D75" s="25">
        <v>265.14</v>
      </c>
      <c r="E75" s="25">
        <v>212.79</v>
      </c>
      <c r="F75" s="25">
        <v>0</v>
      </c>
      <c r="G75" s="25">
        <f t="shared" si="36"/>
        <v>196.97499999999999</v>
      </c>
      <c r="H75" s="25">
        <v>0</v>
      </c>
      <c r="I75" s="25">
        <f t="shared" si="37"/>
        <v>171.125</v>
      </c>
      <c r="J75" s="29">
        <f t="shared" si="34"/>
        <v>1</v>
      </c>
      <c r="K75" s="29">
        <f t="shared" si="35"/>
        <v>1</v>
      </c>
      <c r="L75" s="29">
        <f t="shared" si="38"/>
        <v>0</v>
      </c>
      <c r="M75" s="29">
        <f t="shared" ca="1" si="26"/>
        <v>0</v>
      </c>
      <c r="N75" s="9"/>
      <c r="O75" s="9"/>
      <c r="P75" s="7"/>
      <c r="Q75" s="7"/>
      <c r="T75" s="20">
        <v>0</v>
      </c>
      <c r="U75" s="31">
        <f t="shared" si="27"/>
        <v>-3490</v>
      </c>
      <c r="V75" s="27">
        <f t="shared" si="28"/>
        <v>-3490</v>
      </c>
      <c r="W75" s="27"/>
      <c r="X75" s="27">
        <f t="shared" si="29"/>
        <v>3836.3638271086866</v>
      </c>
      <c r="Y75" s="27">
        <f t="shared" si="30"/>
        <v>346.36382710868656</v>
      </c>
      <c r="Z75" s="27">
        <f t="shared" si="31"/>
        <v>346</v>
      </c>
      <c r="AA75" s="17">
        <f t="shared" si="32"/>
        <v>346</v>
      </c>
      <c r="AB75" s="24">
        <f t="shared" si="33"/>
        <v>3836</v>
      </c>
    </row>
    <row r="76" spans="1:28" ht="15" customHeight="1" x14ac:dyDescent="0.25">
      <c r="A76" s="28">
        <v>2361</v>
      </c>
      <c r="B76" s="28">
        <v>3270</v>
      </c>
      <c r="C76" s="25">
        <v>10.49</v>
      </c>
      <c r="D76" s="25">
        <v>265</v>
      </c>
      <c r="E76" s="25">
        <v>212.75</v>
      </c>
      <c r="F76" s="25">
        <v>0</v>
      </c>
      <c r="G76" s="25">
        <f t="shared" si="36"/>
        <v>194.48780487804879</v>
      </c>
      <c r="H76" s="25">
        <v>0</v>
      </c>
      <c r="I76" s="25">
        <f t="shared" si="37"/>
        <v>172.3170731707317</v>
      </c>
      <c r="J76" s="29">
        <f t="shared" si="34"/>
        <v>0</v>
      </c>
      <c r="K76" s="29">
        <f t="shared" si="35"/>
        <v>-1</v>
      </c>
      <c r="L76" s="29">
        <f t="shared" si="38"/>
        <v>0</v>
      </c>
      <c r="M76" s="29">
        <f t="shared" ca="1" si="26"/>
        <v>0</v>
      </c>
      <c r="N76" s="9"/>
      <c r="O76" s="9"/>
      <c r="P76" s="7"/>
      <c r="Q76" s="7"/>
      <c r="T76" s="20">
        <v>0</v>
      </c>
      <c r="U76" s="31">
        <f t="shared" si="27"/>
        <v>-3270</v>
      </c>
      <c r="V76" s="27">
        <f t="shared" si="28"/>
        <v>-3270</v>
      </c>
      <c r="W76" s="27"/>
      <c r="X76" s="27">
        <f t="shared" si="29"/>
        <v>3594.530004196391</v>
      </c>
      <c r="Y76" s="27">
        <f t="shared" si="30"/>
        <v>324.53000419639102</v>
      </c>
      <c r="Z76" s="27">
        <f t="shared" si="31"/>
        <v>325</v>
      </c>
      <c r="AA76" s="17">
        <f t="shared" si="32"/>
        <v>325</v>
      </c>
      <c r="AB76" s="24">
        <f t="shared" si="33"/>
        <v>3595</v>
      </c>
    </row>
    <row r="77" spans="1:28" ht="15" customHeight="1" x14ac:dyDescent="0.25">
      <c r="A77" s="28">
        <v>2265</v>
      </c>
      <c r="B77" s="28">
        <v>3270</v>
      </c>
      <c r="C77" s="25">
        <v>10.07</v>
      </c>
      <c r="D77" s="25">
        <v>264.83999999999997</v>
      </c>
      <c r="E77" s="25">
        <v>212.75</v>
      </c>
      <c r="F77" s="25">
        <v>0</v>
      </c>
      <c r="G77" s="25">
        <f t="shared" si="36"/>
        <v>192.14285714285714</v>
      </c>
      <c r="H77" s="25">
        <v>0</v>
      </c>
      <c r="I77" s="25">
        <f t="shared" si="37"/>
        <v>168.21428571428572</v>
      </c>
      <c r="J77" s="29">
        <f t="shared" si="34"/>
        <v>1</v>
      </c>
      <c r="K77" s="29">
        <f t="shared" si="35"/>
        <v>1</v>
      </c>
      <c r="L77" s="29">
        <f t="shared" si="38"/>
        <v>0</v>
      </c>
      <c r="M77" s="29">
        <f t="shared" ca="1" si="26"/>
        <v>1</v>
      </c>
      <c r="N77" s="9"/>
      <c r="O77" s="9"/>
      <c r="P77" s="7"/>
      <c r="Q77" s="7"/>
      <c r="T77" s="20">
        <v>0</v>
      </c>
      <c r="U77" s="31">
        <f t="shared" si="27"/>
        <v>-3270</v>
      </c>
      <c r="V77" s="27">
        <f t="shared" si="28"/>
        <v>-3270</v>
      </c>
      <c r="W77" s="27"/>
      <c r="X77" s="27">
        <f t="shared" si="29"/>
        <v>3594.530004196391</v>
      </c>
      <c r="Y77" s="27">
        <f t="shared" si="30"/>
        <v>324.53000419639102</v>
      </c>
      <c r="Z77" s="27">
        <f t="shared" si="31"/>
        <v>325</v>
      </c>
      <c r="AA77" s="17">
        <f t="shared" si="32"/>
        <v>325</v>
      </c>
      <c r="AB77" s="24">
        <f t="shared" si="33"/>
        <v>3595</v>
      </c>
    </row>
    <row r="78" spans="1:28" ht="15" customHeight="1" x14ac:dyDescent="0.25">
      <c r="A78" s="28">
        <v>2330</v>
      </c>
      <c r="B78" s="28">
        <v>3270</v>
      </c>
      <c r="C78" s="25">
        <v>10.35</v>
      </c>
      <c r="D78" s="25">
        <v>264.69</v>
      </c>
      <c r="E78" s="25">
        <v>212.75</v>
      </c>
      <c r="F78" s="25">
        <v>0</v>
      </c>
      <c r="G78" s="25">
        <f t="shared" si="36"/>
        <v>186.16279069767441</v>
      </c>
      <c r="H78" s="25">
        <v>0</v>
      </c>
      <c r="I78" s="25">
        <f t="shared" si="37"/>
        <v>164.30232558139534</v>
      </c>
      <c r="J78" s="29">
        <f t="shared" si="34"/>
        <v>1</v>
      </c>
      <c r="K78" s="29">
        <f t="shared" si="35"/>
        <v>1</v>
      </c>
      <c r="L78" s="29">
        <f t="shared" si="38"/>
        <v>0</v>
      </c>
      <c r="M78" s="29">
        <f t="shared" ca="1" si="26"/>
        <v>0</v>
      </c>
      <c r="N78" s="9"/>
      <c r="O78" s="9"/>
      <c r="P78" s="7"/>
      <c r="Q78" s="7"/>
      <c r="T78" s="20">
        <v>0</v>
      </c>
      <c r="U78" s="31">
        <f t="shared" si="27"/>
        <v>-3270</v>
      </c>
      <c r="V78" s="27">
        <f t="shared" si="28"/>
        <v>-3270</v>
      </c>
      <c r="W78" s="27"/>
      <c r="X78" s="27">
        <f t="shared" si="29"/>
        <v>3594.530004196391</v>
      </c>
      <c r="Y78" s="27">
        <f t="shared" si="30"/>
        <v>324.53000419639102</v>
      </c>
      <c r="Z78" s="27">
        <f t="shared" si="31"/>
        <v>325</v>
      </c>
      <c r="AA78" s="17">
        <f t="shared" si="32"/>
        <v>325</v>
      </c>
      <c r="AB78" s="24">
        <f t="shared" si="33"/>
        <v>3595</v>
      </c>
    </row>
    <row r="79" spans="1:28" ht="15" customHeight="1" x14ac:dyDescent="0.25">
      <c r="A79" s="28">
        <v>2394</v>
      </c>
      <c r="B79" s="28">
        <v>3270</v>
      </c>
      <c r="C79" s="25">
        <v>10.64</v>
      </c>
      <c r="D79" s="25">
        <v>264.55</v>
      </c>
      <c r="E79" s="25">
        <v>212.75</v>
      </c>
      <c r="F79" s="25">
        <v>0</v>
      </c>
      <c r="G79" s="25">
        <f t="shared" si="36"/>
        <v>180.47727272727272</v>
      </c>
      <c r="H79" s="25">
        <v>0</v>
      </c>
      <c r="I79" s="25">
        <f t="shared" si="37"/>
        <v>160.56818181818181</v>
      </c>
      <c r="J79" s="29">
        <f t="shared" si="34"/>
        <v>1</v>
      </c>
      <c r="K79" s="29">
        <f t="shared" si="35"/>
        <v>1</v>
      </c>
      <c r="L79" s="29">
        <f t="shared" si="38"/>
        <v>0</v>
      </c>
      <c r="M79" s="29">
        <f t="shared" ca="1" si="26"/>
        <v>1</v>
      </c>
      <c r="N79" s="9"/>
      <c r="O79" s="9"/>
      <c r="P79" s="7"/>
      <c r="Q79" s="7"/>
      <c r="T79" s="20">
        <v>0</v>
      </c>
      <c r="U79" s="31">
        <f t="shared" si="27"/>
        <v>-3270</v>
      </c>
      <c r="V79" s="27">
        <f t="shared" si="28"/>
        <v>-3270</v>
      </c>
      <c r="W79" s="27"/>
      <c r="X79" s="27">
        <f t="shared" si="29"/>
        <v>3594.530004196391</v>
      </c>
      <c r="Y79" s="27">
        <f t="shared" si="30"/>
        <v>324.53000419639102</v>
      </c>
      <c r="Z79" s="27">
        <f t="shared" si="31"/>
        <v>325</v>
      </c>
      <c r="AA79" s="17">
        <f t="shared" si="32"/>
        <v>325</v>
      </c>
      <c r="AB79" s="24">
        <f t="shared" si="33"/>
        <v>3595</v>
      </c>
    </row>
    <row r="80" spans="1:28" ht="15" customHeight="1" x14ac:dyDescent="0.25">
      <c r="A80" s="28">
        <v>2460</v>
      </c>
      <c r="B80" s="28">
        <v>3050</v>
      </c>
      <c r="C80" s="25">
        <v>10.93</v>
      </c>
      <c r="D80" s="25">
        <v>264.45999999999998</v>
      </c>
      <c r="E80" s="25">
        <v>212.71</v>
      </c>
      <c r="F80" s="25">
        <v>0</v>
      </c>
      <c r="G80" s="25">
        <f t="shared" si="36"/>
        <v>175</v>
      </c>
      <c r="H80" s="25">
        <v>0</v>
      </c>
      <c r="I80" s="25">
        <f t="shared" si="37"/>
        <v>161.88888888888889</v>
      </c>
      <c r="J80" s="29">
        <f t="shared" si="34"/>
        <v>0</v>
      </c>
      <c r="K80" s="29">
        <f t="shared" si="35"/>
        <v>-1</v>
      </c>
      <c r="L80" s="29">
        <f t="shared" si="38"/>
        <v>0</v>
      </c>
      <c r="M80" s="29">
        <f t="shared" ca="1" si="26"/>
        <v>1</v>
      </c>
      <c r="N80" s="9"/>
      <c r="O80" s="9"/>
      <c r="P80" s="7"/>
      <c r="Q80" s="7"/>
      <c r="T80" s="20">
        <v>0</v>
      </c>
      <c r="U80" s="31">
        <f t="shared" si="27"/>
        <v>-3050</v>
      </c>
      <c r="V80" s="27">
        <f t="shared" si="28"/>
        <v>-3050</v>
      </c>
      <c r="W80" s="27"/>
      <c r="X80" s="27">
        <f t="shared" si="29"/>
        <v>3352.6961812840955</v>
      </c>
      <c r="Y80" s="27">
        <f t="shared" si="30"/>
        <v>302.69618128409547</v>
      </c>
      <c r="Z80" s="27">
        <f t="shared" si="31"/>
        <v>303</v>
      </c>
      <c r="AA80" s="17">
        <f t="shared" si="32"/>
        <v>303</v>
      </c>
      <c r="AB80" s="24">
        <f t="shared" si="33"/>
        <v>3353</v>
      </c>
    </row>
    <row r="81" spans="1:28" ht="15" customHeight="1" x14ac:dyDescent="0.25">
      <c r="A81" s="28">
        <v>2554</v>
      </c>
      <c r="B81" s="28">
        <v>3050</v>
      </c>
      <c r="C81" s="25">
        <v>11.35</v>
      </c>
      <c r="D81" s="25">
        <v>264.38</v>
      </c>
      <c r="E81" s="25">
        <v>212.71</v>
      </c>
      <c r="F81" s="25">
        <v>0</v>
      </c>
      <c r="G81" s="25">
        <f t="shared" si="36"/>
        <v>169.15217391304347</v>
      </c>
      <c r="H81" s="25">
        <v>0</v>
      </c>
      <c r="I81" s="25">
        <f t="shared" si="37"/>
        <v>158.36956521739131</v>
      </c>
      <c r="J81" s="29">
        <f t="shared" si="34"/>
        <v>1</v>
      </c>
      <c r="K81" s="29">
        <f t="shared" si="35"/>
        <v>1</v>
      </c>
      <c r="L81" s="29">
        <f t="shared" si="38"/>
        <v>0</v>
      </c>
      <c r="M81" s="29">
        <f t="shared" ca="1" si="26"/>
        <v>1</v>
      </c>
      <c r="N81" s="9"/>
      <c r="O81" s="9"/>
      <c r="P81" s="7"/>
      <c r="Q81" s="7"/>
      <c r="T81" s="20">
        <v>0</v>
      </c>
      <c r="U81" s="31">
        <f t="shared" si="27"/>
        <v>-3050</v>
      </c>
      <c r="V81" s="27">
        <f t="shared" si="28"/>
        <v>-3050</v>
      </c>
      <c r="W81" s="27"/>
      <c r="X81" s="27">
        <f t="shared" si="29"/>
        <v>3352.6961812840955</v>
      </c>
      <c r="Y81" s="27">
        <f t="shared" si="30"/>
        <v>302.69618128409547</v>
      </c>
      <c r="Z81" s="27">
        <f t="shared" si="31"/>
        <v>303</v>
      </c>
      <c r="AA81" s="17">
        <f t="shared" si="32"/>
        <v>303</v>
      </c>
      <c r="AB81" s="24">
        <f t="shared" si="33"/>
        <v>3353</v>
      </c>
    </row>
    <row r="82" spans="1:28" ht="15" customHeight="1" x14ac:dyDescent="0.25">
      <c r="A82" s="28">
        <v>2649</v>
      </c>
      <c r="B82" s="28">
        <v>3050</v>
      </c>
      <c r="C82" s="25">
        <v>11.77</v>
      </c>
      <c r="D82" s="25">
        <v>264.32</v>
      </c>
      <c r="E82" s="25">
        <v>212.71</v>
      </c>
      <c r="F82" s="25">
        <v>0</v>
      </c>
      <c r="G82" s="25">
        <f t="shared" si="36"/>
        <v>163.53191489361703</v>
      </c>
      <c r="H82" s="25">
        <v>0</v>
      </c>
      <c r="I82" s="25">
        <f t="shared" si="37"/>
        <v>155</v>
      </c>
      <c r="J82" s="29">
        <f t="shared" si="34"/>
        <v>1</v>
      </c>
      <c r="K82" s="29">
        <f t="shared" si="35"/>
        <v>1</v>
      </c>
      <c r="L82" s="29">
        <f t="shared" si="38"/>
        <v>0</v>
      </c>
      <c r="M82" s="29">
        <f t="shared" ca="1" si="26"/>
        <v>0</v>
      </c>
      <c r="N82" s="9"/>
      <c r="O82" s="9"/>
      <c r="P82" s="7"/>
      <c r="Q82" s="7"/>
      <c r="T82" s="20">
        <v>0</v>
      </c>
      <c r="U82" s="31">
        <f t="shared" si="27"/>
        <v>-3050</v>
      </c>
      <c r="V82" s="27">
        <f t="shared" si="28"/>
        <v>-3050</v>
      </c>
      <c r="W82" s="27"/>
      <c r="X82" s="27">
        <f t="shared" si="29"/>
        <v>3352.6961812840955</v>
      </c>
      <c r="Y82" s="27">
        <f t="shared" si="30"/>
        <v>302.69618128409547</v>
      </c>
      <c r="Z82" s="27">
        <f t="shared" si="31"/>
        <v>303</v>
      </c>
      <c r="AA82" s="17">
        <f t="shared" si="32"/>
        <v>303</v>
      </c>
      <c r="AB82" s="24">
        <f t="shared" si="33"/>
        <v>3353</v>
      </c>
    </row>
    <row r="83" spans="1:28" ht="15" customHeight="1" x14ac:dyDescent="0.25">
      <c r="A83" s="28">
        <v>2745</v>
      </c>
      <c r="B83" s="28">
        <v>3050</v>
      </c>
      <c r="C83" s="25">
        <v>12.2</v>
      </c>
      <c r="D83" s="25">
        <v>264.27</v>
      </c>
      <c r="E83" s="25">
        <v>212.71</v>
      </c>
      <c r="F83" s="25">
        <v>0</v>
      </c>
      <c r="G83" s="25">
        <f t="shared" si="36"/>
        <v>158.125</v>
      </c>
      <c r="H83" s="25">
        <v>0</v>
      </c>
      <c r="I83" s="25">
        <f t="shared" si="37"/>
        <v>151.77083333333334</v>
      </c>
      <c r="J83" s="29">
        <f t="shared" si="34"/>
        <v>1</v>
      </c>
      <c r="K83" s="29">
        <f t="shared" si="35"/>
        <v>1</v>
      </c>
      <c r="L83" s="29">
        <f t="shared" si="38"/>
        <v>0</v>
      </c>
      <c r="M83" s="29">
        <f t="shared" ca="1" si="26"/>
        <v>1</v>
      </c>
      <c r="N83" s="9"/>
      <c r="O83" s="9"/>
      <c r="P83" s="7"/>
      <c r="Q83" s="7"/>
      <c r="T83" s="20">
        <v>0</v>
      </c>
      <c r="U83" s="31">
        <f t="shared" si="27"/>
        <v>-3050</v>
      </c>
      <c r="V83" s="27">
        <f t="shared" si="28"/>
        <v>-3050</v>
      </c>
      <c r="W83" s="27"/>
      <c r="X83" s="27">
        <f t="shared" si="29"/>
        <v>3352.6961812840955</v>
      </c>
      <c r="Y83" s="27">
        <f t="shared" si="30"/>
        <v>302.69618128409547</v>
      </c>
      <c r="Z83" s="27">
        <f t="shared" si="31"/>
        <v>303</v>
      </c>
      <c r="AA83" s="17">
        <f t="shared" si="32"/>
        <v>303</v>
      </c>
      <c r="AB83" s="24">
        <f t="shared" si="33"/>
        <v>3353</v>
      </c>
    </row>
    <row r="84" spans="1:28" ht="15" customHeight="1" x14ac:dyDescent="0.25">
      <c r="A84" s="28">
        <v>2715</v>
      </c>
      <c r="B84" s="28">
        <v>2840</v>
      </c>
      <c r="C84" s="25">
        <v>12.07</v>
      </c>
      <c r="D84" s="25">
        <v>264.25</v>
      </c>
      <c r="E84" s="25">
        <v>212.67</v>
      </c>
      <c r="F84" s="25">
        <v>0</v>
      </c>
      <c r="G84" s="25">
        <f t="shared" si="36"/>
        <v>155.51020408163265</v>
      </c>
      <c r="H84" s="25">
        <v>0</v>
      </c>
      <c r="I84" s="25">
        <f t="shared" si="37"/>
        <v>152.9591836734694</v>
      </c>
      <c r="J84" s="29">
        <f t="shared" si="34"/>
        <v>0</v>
      </c>
      <c r="K84" s="29">
        <f t="shared" si="35"/>
        <v>-1</v>
      </c>
      <c r="L84" s="29">
        <f t="shared" si="38"/>
        <v>0</v>
      </c>
      <c r="M84" s="29">
        <f t="shared" ca="1" si="26"/>
        <v>0</v>
      </c>
      <c r="N84" s="9"/>
      <c r="O84" s="9"/>
      <c r="P84" s="7"/>
      <c r="Q84" s="7"/>
      <c r="T84" s="20">
        <v>0</v>
      </c>
      <c r="U84" s="31">
        <f t="shared" si="27"/>
        <v>-2840</v>
      </c>
      <c r="V84" s="27">
        <f t="shared" si="28"/>
        <v>-2840</v>
      </c>
      <c r="W84" s="27"/>
      <c r="X84" s="27">
        <f t="shared" si="29"/>
        <v>3121.854804867814</v>
      </c>
      <c r="Y84" s="27">
        <f t="shared" si="30"/>
        <v>281.85480486781398</v>
      </c>
      <c r="Z84" s="27">
        <f t="shared" si="31"/>
        <v>282</v>
      </c>
      <c r="AA84" s="17">
        <f t="shared" si="32"/>
        <v>282</v>
      </c>
      <c r="AB84" s="24">
        <f t="shared" si="33"/>
        <v>3122</v>
      </c>
    </row>
    <row r="85" spans="1:28" ht="15" customHeight="1" x14ac:dyDescent="0.25">
      <c r="A85" s="28">
        <v>2685</v>
      </c>
      <c r="B85" s="28">
        <v>2840</v>
      </c>
      <c r="C85" s="25">
        <v>11.93</v>
      </c>
      <c r="D85" s="25">
        <v>264.23</v>
      </c>
      <c r="E85" s="25">
        <v>212.67</v>
      </c>
      <c r="F85" s="25">
        <v>0</v>
      </c>
      <c r="G85" s="25">
        <f t="shared" si="36"/>
        <v>153</v>
      </c>
      <c r="H85" s="25">
        <v>0</v>
      </c>
      <c r="I85" s="25">
        <f t="shared" si="37"/>
        <v>149.9</v>
      </c>
      <c r="J85" s="29">
        <f t="shared" si="34"/>
        <v>1</v>
      </c>
      <c r="K85" s="29">
        <f t="shared" si="35"/>
        <v>1</v>
      </c>
      <c r="L85" s="29">
        <f t="shared" si="38"/>
        <v>0</v>
      </c>
      <c r="M85" s="29">
        <f t="shared" ca="1" si="26"/>
        <v>1</v>
      </c>
      <c r="N85" s="9"/>
      <c r="O85" s="9"/>
      <c r="P85" s="7"/>
      <c r="Q85" s="7"/>
      <c r="T85" s="20">
        <v>0</v>
      </c>
      <c r="U85" s="31">
        <f t="shared" si="27"/>
        <v>-2840</v>
      </c>
      <c r="V85" s="27">
        <f t="shared" si="28"/>
        <v>-2840</v>
      </c>
      <c r="W85" s="27"/>
      <c r="X85" s="27">
        <f t="shared" si="29"/>
        <v>3121.854804867814</v>
      </c>
      <c r="Y85" s="27">
        <f t="shared" si="30"/>
        <v>281.85480486781398</v>
      </c>
      <c r="Z85" s="27">
        <f t="shared" si="31"/>
        <v>282</v>
      </c>
      <c r="AA85" s="17">
        <f t="shared" si="32"/>
        <v>282</v>
      </c>
      <c r="AB85" s="24">
        <f t="shared" si="33"/>
        <v>3122</v>
      </c>
    </row>
    <row r="86" spans="1:28" ht="15" customHeight="1" x14ac:dyDescent="0.25">
      <c r="A86" s="28">
        <v>2655</v>
      </c>
      <c r="B86" s="28">
        <v>2840</v>
      </c>
      <c r="C86" s="25">
        <v>11.8</v>
      </c>
      <c r="D86" s="25">
        <v>264.2</v>
      </c>
      <c r="E86" s="25">
        <v>212.67</v>
      </c>
      <c r="F86" s="25">
        <v>0</v>
      </c>
      <c r="G86" s="25">
        <f t="shared" si="36"/>
        <v>150.58823529411765</v>
      </c>
      <c r="H86" s="25">
        <v>0</v>
      </c>
      <c r="I86" s="25">
        <f t="shared" si="37"/>
        <v>146.9607843137255</v>
      </c>
      <c r="J86" s="29">
        <f t="shared" si="34"/>
        <v>1</v>
      </c>
      <c r="K86" s="29">
        <f t="shared" si="35"/>
        <v>1</v>
      </c>
      <c r="L86" s="29">
        <f t="shared" si="38"/>
        <v>0</v>
      </c>
      <c r="M86" s="29">
        <f t="shared" ca="1" si="26"/>
        <v>0</v>
      </c>
      <c r="N86" s="9"/>
      <c r="O86" s="9"/>
      <c r="P86" s="7"/>
      <c r="Q86" s="7"/>
      <c r="T86" s="20">
        <v>0</v>
      </c>
      <c r="U86" s="31">
        <f t="shared" si="27"/>
        <v>-2840</v>
      </c>
      <c r="V86" s="27">
        <f t="shared" si="28"/>
        <v>-2840</v>
      </c>
      <c r="W86" s="27"/>
      <c r="X86" s="27">
        <f t="shared" si="29"/>
        <v>3121.854804867814</v>
      </c>
      <c r="Y86" s="27">
        <f t="shared" si="30"/>
        <v>281.85480486781398</v>
      </c>
      <c r="Z86" s="27">
        <f t="shared" si="31"/>
        <v>282</v>
      </c>
      <c r="AA86" s="17">
        <f t="shared" si="32"/>
        <v>282</v>
      </c>
      <c r="AB86" s="24">
        <f t="shared" si="33"/>
        <v>3122</v>
      </c>
    </row>
    <row r="87" spans="1:28" ht="15" customHeight="1" x14ac:dyDescent="0.25">
      <c r="A87" s="28">
        <v>2734</v>
      </c>
      <c r="B87" s="28">
        <v>2840</v>
      </c>
      <c r="C87" s="25">
        <v>12.15</v>
      </c>
      <c r="D87" s="25">
        <v>264.18</v>
      </c>
      <c r="E87" s="25">
        <v>212.67</v>
      </c>
      <c r="F87" s="25">
        <v>0</v>
      </c>
      <c r="G87" s="25">
        <f t="shared" si="36"/>
        <v>146.17307692307693</v>
      </c>
      <c r="H87" s="25">
        <v>0</v>
      </c>
      <c r="I87" s="25">
        <f t="shared" si="37"/>
        <v>144.13461538461539</v>
      </c>
      <c r="J87" s="29">
        <f t="shared" si="34"/>
        <v>1</v>
      </c>
      <c r="K87" s="29">
        <f t="shared" si="35"/>
        <v>1</v>
      </c>
      <c r="L87" s="29">
        <f t="shared" si="38"/>
        <v>0</v>
      </c>
      <c r="M87" s="29">
        <f t="shared" ca="1" si="26"/>
        <v>1</v>
      </c>
      <c r="N87" s="9"/>
      <c r="O87" s="9"/>
      <c r="P87" s="7"/>
      <c r="Q87" s="7"/>
      <c r="T87" s="20">
        <v>0</v>
      </c>
      <c r="U87" s="31">
        <f t="shared" si="27"/>
        <v>-2840</v>
      </c>
      <c r="V87" s="27">
        <f t="shared" si="28"/>
        <v>-2840</v>
      </c>
      <c r="W87" s="27"/>
      <c r="X87" s="27">
        <f t="shared" si="29"/>
        <v>3121.854804867814</v>
      </c>
      <c r="Y87" s="27">
        <f t="shared" si="30"/>
        <v>281.85480486781398</v>
      </c>
      <c r="Z87" s="27">
        <f t="shared" si="31"/>
        <v>282</v>
      </c>
      <c r="AA87" s="17">
        <f t="shared" si="32"/>
        <v>282</v>
      </c>
      <c r="AB87" s="24">
        <f t="shared" si="33"/>
        <v>3122</v>
      </c>
    </row>
    <row r="88" spans="1:28" ht="15" customHeight="1" x14ac:dyDescent="0.25">
      <c r="A88" s="28">
        <v>2814</v>
      </c>
      <c r="B88" s="28">
        <v>2620</v>
      </c>
      <c r="C88" s="25">
        <v>12.51</v>
      </c>
      <c r="D88" s="25">
        <v>264.22000000000003</v>
      </c>
      <c r="E88" s="25">
        <v>212.64</v>
      </c>
      <c r="F88" s="25">
        <v>0</v>
      </c>
      <c r="G88" s="25">
        <f t="shared" si="36"/>
        <v>141.90566037735849</v>
      </c>
      <c r="H88" s="25">
        <v>0</v>
      </c>
      <c r="I88" s="25">
        <f t="shared" si="37"/>
        <v>145.56603773584905</v>
      </c>
      <c r="J88" s="29">
        <f t="shared" si="34"/>
        <v>0</v>
      </c>
      <c r="K88" s="29">
        <f t="shared" si="35"/>
        <v>-1</v>
      </c>
      <c r="L88" s="29">
        <f t="shared" si="38"/>
        <v>0</v>
      </c>
      <c r="M88" s="29">
        <f t="shared" ca="1" si="26"/>
        <v>1</v>
      </c>
      <c r="N88" s="9"/>
      <c r="O88" s="9"/>
      <c r="P88" s="7"/>
      <c r="Q88" s="7"/>
      <c r="T88" s="20">
        <v>0</v>
      </c>
      <c r="U88" s="31">
        <f t="shared" si="27"/>
        <v>-2620</v>
      </c>
      <c r="V88" s="27">
        <f t="shared" si="28"/>
        <v>-2620</v>
      </c>
      <c r="W88" s="27"/>
      <c r="X88" s="27">
        <f t="shared" si="29"/>
        <v>2880.020981955518</v>
      </c>
      <c r="Y88" s="27">
        <f t="shared" si="30"/>
        <v>260.02098195551798</v>
      </c>
      <c r="Z88" s="27">
        <f t="shared" si="31"/>
        <v>260</v>
      </c>
      <c r="AA88" s="17">
        <f t="shared" si="32"/>
        <v>260</v>
      </c>
      <c r="AB88" s="24">
        <f t="shared" si="33"/>
        <v>2880</v>
      </c>
    </row>
    <row r="89" spans="1:28" ht="15" customHeight="1" x14ac:dyDescent="0.25">
      <c r="A89" s="28">
        <v>2895</v>
      </c>
      <c r="B89" s="28">
        <v>2620</v>
      </c>
      <c r="C89" s="25">
        <v>12.87</v>
      </c>
      <c r="D89" s="25">
        <v>264.26</v>
      </c>
      <c r="E89" s="25">
        <v>212.64</v>
      </c>
      <c r="F89" s="25">
        <v>0</v>
      </c>
      <c r="G89" s="25">
        <f t="shared" si="36"/>
        <v>137.77777777777777</v>
      </c>
      <c r="H89" s="25">
        <v>0</v>
      </c>
      <c r="I89" s="25">
        <f t="shared" si="37"/>
        <v>142.87037037037038</v>
      </c>
      <c r="J89" s="29">
        <f t="shared" si="34"/>
        <v>1</v>
      </c>
      <c r="K89" s="29">
        <f t="shared" si="35"/>
        <v>1</v>
      </c>
      <c r="L89" s="29">
        <f t="shared" si="38"/>
        <v>0</v>
      </c>
      <c r="M89" s="29">
        <f t="shared" ca="1" si="26"/>
        <v>0</v>
      </c>
      <c r="N89" s="9"/>
      <c r="O89" s="9"/>
      <c r="P89" s="7"/>
      <c r="Q89" s="7"/>
      <c r="T89" s="20">
        <v>0</v>
      </c>
      <c r="U89" s="31">
        <f t="shared" si="27"/>
        <v>-2620</v>
      </c>
      <c r="V89" s="27">
        <f t="shared" si="28"/>
        <v>-2620</v>
      </c>
      <c r="W89" s="27"/>
      <c r="X89" s="27">
        <f t="shared" si="29"/>
        <v>2880.020981955518</v>
      </c>
      <c r="Y89" s="27">
        <f t="shared" si="30"/>
        <v>260.02098195551798</v>
      </c>
      <c r="Z89" s="27">
        <f t="shared" si="31"/>
        <v>260</v>
      </c>
      <c r="AA89" s="17">
        <f t="shared" si="32"/>
        <v>260</v>
      </c>
      <c r="AB89" s="24">
        <f t="shared" si="33"/>
        <v>2880</v>
      </c>
    </row>
    <row r="90" spans="1:28" ht="15" customHeight="1" x14ac:dyDescent="0.25">
      <c r="A90" s="28">
        <v>2960</v>
      </c>
      <c r="B90" s="28">
        <v>2620</v>
      </c>
      <c r="C90" s="25">
        <v>13.15</v>
      </c>
      <c r="D90" s="25">
        <v>264.31</v>
      </c>
      <c r="E90" s="25">
        <v>212.64</v>
      </c>
      <c r="F90" s="25">
        <v>0</v>
      </c>
      <c r="G90" s="25">
        <f t="shared" si="36"/>
        <v>134.09090909090909</v>
      </c>
      <c r="H90" s="25">
        <v>0</v>
      </c>
      <c r="I90" s="25">
        <f t="shared" si="37"/>
        <v>140.27272727272728</v>
      </c>
      <c r="J90" s="29">
        <f t="shared" si="34"/>
        <v>1</v>
      </c>
      <c r="K90" s="29">
        <f t="shared" si="35"/>
        <v>1</v>
      </c>
      <c r="L90" s="29">
        <f t="shared" si="38"/>
        <v>0</v>
      </c>
      <c r="M90" s="29">
        <f t="shared" ca="1" si="26"/>
        <v>0</v>
      </c>
      <c r="N90" s="9"/>
      <c r="O90" s="9"/>
      <c r="P90" s="7"/>
      <c r="Q90" s="7"/>
      <c r="T90" s="20">
        <v>0</v>
      </c>
      <c r="U90" s="31">
        <f t="shared" si="27"/>
        <v>-2620</v>
      </c>
      <c r="V90" s="27">
        <f t="shared" si="28"/>
        <v>-2620</v>
      </c>
      <c r="W90" s="27"/>
      <c r="X90" s="27">
        <f t="shared" si="29"/>
        <v>2880.020981955518</v>
      </c>
      <c r="Y90" s="27">
        <f t="shared" si="30"/>
        <v>260.02098195551798</v>
      </c>
      <c r="Z90" s="27">
        <f t="shared" si="31"/>
        <v>260</v>
      </c>
      <c r="AA90" s="17">
        <f t="shared" si="32"/>
        <v>260</v>
      </c>
      <c r="AB90" s="24">
        <f t="shared" si="33"/>
        <v>2880</v>
      </c>
    </row>
    <row r="91" spans="1:28" ht="15" customHeight="1" x14ac:dyDescent="0.25">
      <c r="A91" s="28">
        <v>3024</v>
      </c>
      <c r="B91" s="28">
        <v>2620</v>
      </c>
      <c r="C91" s="25">
        <v>13.44</v>
      </c>
      <c r="D91" s="25">
        <v>264.37</v>
      </c>
      <c r="E91" s="25">
        <v>212.64</v>
      </c>
      <c r="F91" s="25">
        <v>0</v>
      </c>
      <c r="G91" s="25">
        <f t="shared" si="36"/>
        <v>130.55357142857142</v>
      </c>
      <c r="H91" s="25">
        <v>0</v>
      </c>
      <c r="I91" s="25">
        <f t="shared" si="37"/>
        <v>137.76785714285714</v>
      </c>
      <c r="J91" s="29">
        <f t="shared" si="34"/>
        <v>1</v>
      </c>
      <c r="K91" s="29">
        <f t="shared" si="35"/>
        <v>1</v>
      </c>
      <c r="L91" s="29">
        <f t="shared" si="38"/>
        <v>0</v>
      </c>
      <c r="M91" s="29">
        <f t="shared" ca="1" si="26"/>
        <v>1</v>
      </c>
      <c r="N91" s="9"/>
      <c r="O91" s="9"/>
      <c r="P91" s="7"/>
      <c r="Q91" s="7"/>
      <c r="T91" s="20">
        <v>0</v>
      </c>
      <c r="U91" s="31">
        <f t="shared" si="27"/>
        <v>-2620</v>
      </c>
      <c r="V91" s="27">
        <f t="shared" si="28"/>
        <v>-2620</v>
      </c>
      <c r="W91" s="27"/>
      <c r="X91" s="27">
        <f t="shared" si="29"/>
        <v>2880.020981955518</v>
      </c>
      <c r="Y91" s="27">
        <f t="shared" si="30"/>
        <v>260.02098195551798</v>
      </c>
      <c r="Z91" s="27">
        <f t="shared" si="31"/>
        <v>260</v>
      </c>
      <c r="AA91" s="17">
        <f t="shared" si="32"/>
        <v>260</v>
      </c>
      <c r="AB91" s="24">
        <f t="shared" si="33"/>
        <v>2880</v>
      </c>
    </row>
    <row r="92" spans="1:28" ht="15" customHeight="1" x14ac:dyDescent="0.25">
      <c r="A92" s="28">
        <v>3090</v>
      </c>
      <c r="B92" s="28">
        <v>2410</v>
      </c>
      <c r="C92" s="25">
        <v>13.73</v>
      </c>
      <c r="D92" s="25">
        <v>264.48</v>
      </c>
      <c r="E92" s="25">
        <v>212.6</v>
      </c>
      <c r="F92" s="25">
        <v>0</v>
      </c>
      <c r="G92" s="25">
        <f t="shared" si="36"/>
        <v>127.10526315789474</v>
      </c>
      <c r="H92" s="25">
        <v>0</v>
      </c>
      <c r="I92" s="25">
        <f t="shared" si="37"/>
        <v>139.03508771929825</v>
      </c>
      <c r="J92" s="29">
        <f t="shared" si="34"/>
        <v>0</v>
      </c>
      <c r="K92" s="29">
        <f t="shared" si="35"/>
        <v>-1</v>
      </c>
      <c r="L92" s="29">
        <f t="shared" si="38"/>
        <v>0</v>
      </c>
      <c r="M92" s="29">
        <f t="shared" ca="1" si="26"/>
        <v>0</v>
      </c>
      <c r="N92" s="9"/>
      <c r="O92" s="9"/>
      <c r="P92" s="7"/>
      <c r="Q92" s="7"/>
      <c r="T92" s="20">
        <v>0</v>
      </c>
      <c r="U92" s="31">
        <f t="shared" si="27"/>
        <v>-2410</v>
      </c>
      <c r="V92" s="27">
        <f t="shared" si="28"/>
        <v>-2410</v>
      </c>
      <c r="W92" s="27"/>
      <c r="X92" s="27">
        <f t="shared" si="29"/>
        <v>2649.1796055392365</v>
      </c>
      <c r="Y92" s="27">
        <f t="shared" si="30"/>
        <v>239.17960553923649</v>
      </c>
      <c r="Z92" s="27">
        <f t="shared" si="31"/>
        <v>239</v>
      </c>
      <c r="AA92" s="17">
        <f t="shared" si="32"/>
        <v>239</v>
      </c>
      <c r="AB92" s="24">
        <f t="shared" si="33"/>
        <v>2649</v>
      </c>
    </row>
    <row r="93" spans="1:28" ht="15" customHeight="1" x14ac:dyDescent="0.25">
      <c r="A93" s="28">
        <v>2970</v>
      </c>
      <c r="B93" s="28">
        <v>2410</v>
      </c>
      <c r="C93" s="25">
        <v>13.2</v>
      </c>
      <c r="D93" s="25">
        <v>264.57</v>
      </c>
      <c r="E93" s="25">
        <v>212.6</v>
      </c>
      <c r="F93" s="25">
        <v>0</v>
      </c>
      <c r="G93" s="25">
        <f t="shared" si="36"/>
        <v>126.98275862068965</v>
      </c>
      <c r="H93" s="25">
        <v>0</v>
      </c>
      <c r="I93" s="25">
        <f t="shared" si="37"/>
        <v>136.63793103448276</v>
      </c>
      <c r="J93" s="29">
        <f t="shared" si="34"/>
        <v>1</v>
      </c>
      <c r="K93" s="29">
        <f t="shared" si="35"/>
        <v>1</v>
      </c>
      <c r="L93" s="29">
        <f t="shared" si="38"/>
        <v>0</v>
      </c>
      <c r="M93" s="29">
        <f t="shared" ca="1" si="26"/>
        <v>0</v>
      </c>
      <c r="N93" s="9"/>
      <c r="O93" s="9"/>
      <c r="P93" s="7"/>
      <c r="Q93" s="7"/>
      <c r="T93" s="20">
        <v>0</v>
      </c>
      <c r="U93" s="31">
        <f t="shared" si="27"/>
        <v>-2410</v>
      </c>
      <c r="V93" s="27">
        <f t="shared" si="28"/>
        <v>-2410</v>
      </c>
      <c r="W93" s="27"/>
      <c r="X93" s="27">
        <f t="shared" si="29"/>
        <v>2649.1796055392365</v>
      </c>
      <c r="Y93" s="27">
        <f t="shared" si="30"/>
        <v>239.17960553923649</v>
      </c>
      <c r="Z93" s="27">
        <f t="shared" si="31"/>
        <v>239</v>
      </c>
      <c r="AA93" s="17">
        <f t="shared" si="32"/>
        <v>239</v>
      </c>
      <c r="AB93" s="24">
        <f t="shared" si="33"/>
        <v>2649</v>
      </c>
    </row>
    <row r="94" spans="1:28" ht="15" customHeight="1" x14ac:dyDescent="0.25">
      <c r="A94" s="28">
        <v>2850</v>
      </c>
      <c r="B94" s="28">
        <v>2410</v>
      </c>
      <c r="C94" s="25">
        <v>12.67</v>
      </c>
      <c r="D94" s="25">
        <v>264.64</v>
      </c>
      <c r="E94" s="25">
        <v>212.6</v>
      </c>
      <c r="F94" s="25">
        <v>0</v>
      </c>
      <c r="G94" s="25">
        <f t="shared" si="36"/>
        <v>126.86440677966101</v>
      </c>
      <c r="H94" s="25">
        <v>0</v>
      </c>
      <c r="I94" s="25">
        <f t="shared" si="37"/>
        <v>134.32203389830508</v>
      </c>
      <c r="J94" s="29">
        <f t="shared" si="34"/>
        <v>1</v>
      </c>
      <c r="K94" s="29">
        <f t="shared" si="35"/>
        <v>1</v>
      </c>
      <c r="L94" s="29">
        <f t="shared" si="38"/>
        <v>0</v>
      </c>
      <c r="M94" s="29">
        <f t="shared" ca="1" si="26"/>
        <v>0</v>
      </c>
      <c r="N94" s="9"/>
      <c r="O94" s="9"/>
      <c r="P94" s="7"/>
      <c r="Q94" s="7"/>
      <c r="T94" s="20">
        <v>0</v>
      </c>
      <c r="U94" s="31">
        <f t="shared" si="27"/>
        <v>-2410</v>
      </c>
      <c r="V94" s="27">
        <f t="shared" si="28"/>
        <v>-2410</v>
      </c>
      <c r="W94" s="27"/>
      <c r="X94" s="27">
        <f t="shared" si="29"/>
        <v>2649.1796055392365</v>
      </c>
      <c r="Y94" s="27">
        <f t="shared" si="30"/>
        <v>239.17960553923649</v>
      </c>
      <c r="Z94" s="27">
        <f t="shared" si="31"/>
        <v>239</v>
      </c>
      <c r="AA94" s="17">
        <f t="shared" si="32"/>
        <v>239</v>
      </c>
      <c r="AB94" s="24">
        <f t="shared" si="33"/>
        <v>2649</v>
      </c>
    </row>
    <row r="95" spans="1:28" ht="15" customHeight="1" x14ac:dyDescent="0.25">
      <c r="A95" s="28">
        <v>2730</v>
      </c>
      <c r="B95" s="28">
        <v>2410</v>
      </c>
      <c r="C95" s="25">
        <v>12.13</v>
      </c>
      <c r="D95" s="25">
        <v>264.69</v>
      </c>
      <c r="E95" s="25">
        <v>212.6</v>
      </c>
      <c r="F95" s="25">
        <v>0</v>
      </c>
      <c r="G95" s="25">
        <f t="shared" si="36"/>
        <v>126.75</v>
      </c>
      <c r="H95" s="25">
        <v>0</v>
      </c>
      <c r="I95" s="25">
        <f t="shared" si="37"/>
        <v>132.08333333333334</v>
      </c>
      <c r="J95" s="29">
        <f t="shared" si="34"/>
        <v>1</v>
      </c>
      <c r="K95" s="29">
        <f t="shared" si="35"/>
        <v>1</v>
      </c>
      <c r="L95" s="29">
        <f t="shared" si="38"/>
        <v>0</v>
      </c>
      <c r="M95" s="29">
        <f t="shared" ca="1" si="26"/>
        <v>1</v>
      </c>
      <c r="N95" s="9"/>
      <c r="O95" s="9"/>
      <c r="P95" s="7"/>
      <c r="Q95" s="7"/>
      <c r="T95" s="20">
        <v>0</v>
      </c>
      <c r="U95" s="31">
        <f t="shared" si="27"/>
        <v>-2410</v>
      </c>
      <c r="V95" s="27">
        <f t="shared" si="28"/>
        <v>-2410</v>
      </c>
      <c r="W95" s="27"/>
      <c r="X95" s="27">
        <f t="shared" si="29"/>
        <v>2649.1796055392365</v>
      </c>
      <c r="Y95" s="27">
        <f t="shared" si="30"/>
        <v>239.17960553923649</v>
      </c>
      <c r="Z95" s="27">
        <f t="shared" si="31"/>
        <v>239</v>
      </c>
      <c r="AA95" s="17">
        <f t="shared" si="32"/>
        <v>239</v>
      </c>
      <c r="AB95" s="24">
        <f t="shared" si="33"/>
        <v>2649</v>
      </c>
    </row>
    <row r="96" spans="1:28" ht="15" customHeight="1" x14ac:dyDescent="0.25">
      <c r="A96" s="28">
        <v>2780</v>
      </c>
      <c r="B96" s="28">
        <v>2190</v>
      </c>
      <c r="C96" s="25">
        <v>12.35</v>
      </c>
      <c r="D96" s="25">
        <v>264.77999999999997</v>
      </c>
      <c r="E96" s="25">
        <v>212.57</v>
      </c>
      <c r="F96" s="25">
        <v>0</v>
      </c>
      <c r="G96" s="25">
        <f t="shared" si="36"/>
        <v>123.85245901639344</v>
      </c>
      <c r="H96" s="25">
        <v>0</v>
      </c>
      <c r="I96" s="25">
        <f t="shared" si="37"/>
        <v>133.52459016393442</v>
      </c>
      <c r="J96" s="29">
        <f t="shared" si="34"/>
        <v>0</v>
      </c>
      <c r="K96" s="29">
        <f t="shared" si="35"/>
        <v>-1</v>
      </c>
      <c r="L96" s="29">
        <f t="shared" si="38"/>
        <v>0</v>
      </c>
      <c r="M96" s="29">
        <f t="shared" ca="1" si="26"/>
        <v>1</v>
      </c>
      <c r="N96" s="9"/>
      <c r="O96" s="9"/>
      <c r="P96" s="7"/>
      <c r="Q96" s="7"/>
      <c r="T96" s="20">
        <v>0</v>
      </c>
      <c r="U96" s="31">
        <f t="shared" si="27"/>
        <v>-2190</v>
      </c>
      <c r="V96" s="27">
        <f t="shared" si="28"/>
        <v>-2190</v>
      </c>
      <c r="W96" s="27"/>
      <c r="X96" s="27">
        <f t="shared" si="29"/>
        <v>2407.3457826269409</v>
      </c>
      <c r="Y96" s="27">
        <f t="shared" si="30"/>
        <v>217.34578262694095</v>
      </c>
      <c r="Z96" s="27">
        <f t="shared" si="31"/>
        <v>217</v>
      </c>
      <c r="AA96" s="17">
        <f t="shared" si="32"/>
        <v>217</v>
      </c>
      <c r="AB96" s="24">
        <f t="shared" si="33"/>
        <v>2407</v>
      </c>
    </row>
    <row r="97" spans="1:28" ht="15" customHeight="1" x14ac:dyDescent="0.25">
      <c r="A97" s="28">
        <v>2829</v>
      </c>
      <c r="B97" s="28">
        <v>2190</v>
      </c>
      <c r="C97" s="25">
        <v>12.57</v>
      </c>
      <c r="D97" s="25">
        <v>264.88</v>
      </c>
      <c r="E97" s="25">
        <v>212.57</v>
      </c>
      <c r="F97" s="25">
        <v>0</v>
      </c>
      <c r="G97" s="25">
        <f t="shared" si="36"/>
        <v>121.06451612903226</v>
      </c>
      <c r="H97" s="25">
        <v>0</v>
      </c>
      <c r="I97" s="25">
        <f t="shared" si="37"/>
        <v>131.37096774193549</v>
      </c>
      <c r="J97" s="29">
        <f t="shared" si="34"/>
        <v>1</v>
      </c>
      <c r="K97" s="29">
        <f t="shared" si="35"/>
        <v>1</v>
      </c>
      <c r="L97" s="29">
        <f t="shared" si="38"/>
        <v>0</v>
      </c>
      <c r="M97" s="29">
        <f t="shared" ca="1" si="26"/>
        <v>0</v>
      </c>
      <c r="N97" s="9"/>
      <c r="O97" s="9"/>
      <c r="P97" s="7"/>
      <c r="Q97" s="7"/>
      <c r="T97" s="20">
        <v>0</v>
      </c>
      <c r="U97" s="31">
        <f t="shared" si="27"/>
        <v>-2190</v>
      </c>
      <c r="V97" s="27">
        <f t="shared" si="28"/>
        <v>-2190</v>
      </c>
      <c r="W97" s="27"/>
      <c r="X97" s="27">
        <f t="shared" si="29"/>
        <v>2407.3457826269409</v>
      </c>
      <c r="Y97" s="27">
        <f t="shared" si="30"/>
        <v>217.34578262694095</v>
      </c>
      <c r="Z97" s="27">
        <f t="shared" si="31"/>
        <v>217</v>
      </c>
      <c r="AA97" s="17">
        <f t="shared" si="32"/>
        <v>217</v>
      </c>
      <c r="AB97" s="24">
        <f t="shared" si="33"/>
        <v>2407</v>
      </c>
    </row>
    <row r="98" spans="1:28" ht="15" customHeight="1" x14ac:dyDescent="0.25">
      <c r="A98" s="28">
        <v>2880</v>
      </c>
      <c r="B98" s="28">
        <v>2190</v>
      </c>
      <c r="C98" s="25">
        <v>12.8</v>
      </c>
      <c r="D98" s="25">
        <v>264.99</v>
      </c>
      <c r="E98" s="25">
        <v>212.57</v>
      </c>
      <c r="F98" s="25">
        <v>0</v>
      </c>
      <c r="G98" s="25">
        <f t="shared" si="36"/>
        <v>118.33333333333333</v>
      </c>
      <c r="H98" s="25">
        <v>0</v>
      </c>
      <c r="I98" s="25">
        <f t="shared" si="37"/>
        <v>129.28571428571428</v>
      </c>
      <c r="J98" s="29">
        <f t="shared" si="34"/>
        <v>1</v>
      </c>
      <c r="K98" s="29">
        <f t="shared" si="35"/>
        <v>1</v>
      </c>
      <c r="L98" s="29">
        <f t="shared" si="38"/>
        <v>0</v>
      </c>
      <c r="M98" s="29">
        <f t="shared" ref="M98:M116" ca="1" si="39">IF(RAND()&lt;0.5,0,1)</f>
        <v>0</v>
      </c>
      <c r="N98" s="9"/>
      <c r="O98" s="9"/>
      <c r="P98" s="7"/>
      <c r="Q98" s="7"/>
      <c r="T98" s="20">
        <v>0</v>
      </c>
      <c r="U98" s="31">
        <f t="shared" ref="U98:U129" si="40">T98-B98</f>
        <v>-2190</v>
      </c>
      <c r="V98" s="27">
        <f t="shared" ref="V98:V129" si="41">ROUND(U98,0)</f>
        <v>-2190</v>
      </c>
      <c r="W98" s="27"/>
      <c r="X98" s="27">
        <f t="shared" ref="X98:X116" si="42">B98/$W$2*$W$3</f>
        <v>2407.3457826269409</v>
      </c>
      <c r="Y98" s="27">
        <f t="shared" ref="Y98:Y129" si="43">X98-B98</f>
        <v>217.34578262694095</v>
      </c>
      <c r="Z98" s="27">
        <f t="shared" ref="Z98:Z129" si="44">ROUND(Y98,0)</f>
        <v>217</v>
      </c>
      <c r="AA98" s="17">
        <f t="shared" ref="AA98:AA129" si="45">IF(V98&gt;=0,V98,Z98)</f>
        <v>217</v>
      </c>
      <c r="AB98" s="24">
        <f t="shared" ref="AB98:AB129" si="46">B98+AA98</f>
        <v>2407</v>
      </c>
    </row>
    <row r="99" spans="1:28" ht="15" customHeight="1" x14ac:dyDescent="0.25">
      <c r="A99" s="28">
        <v>2580</v>
      </c>
      <c r="B99" s="28">
        <v>2190</v>
      </c>
      <c r="C99" s="25">
        <v>11.47</v>
      </c>
      <c r="D99" s="25">
        <v>265.05</v>
      </c>
      <c r="E99" s="25">
        <v>212.57</v>
      </c>
      <c r="F99" s="25">
        <v>0</v>
      </c>
      <c r="G99" s="25">
        <f t="shared" si="36"/>
        <v>121.171875</v>
      </c>
      <c r="H99" s="25">
        <v>0</v>
      </c>
      <c r="I99" s="25">
        <f t="shared" si="37"/>
        <v>127.265625</v>
      </c>
      <c r="J99" s="29">
        <f t="shared" ref="J99:J116" si="47">IF(ABS(B99-B98)&lt;=50,1,0)</f>
        <v>1</v>
      </c>
      <c r="K99" s="29">
        <f t="shared" ref="K99:K116" si="48">IF(ABS((B99-B98))&lt;=50,1,IF((B99-B98)*(1)&gt;=0,1,-1))</f>
        <v>1</v>
      </c>
      <c r="L99" s="29">
        <f t="shared" si="38"/>
        <v>0</v>
      </c>
      <c r="M99" s="29">
        <f t="shared" ca="1" si="39"/>
        <v>0</v>
      </c>
      <c r="N99" s="9"/>
      <c r="O99" s="9"/>
      <c r="P99" s="7"/>
      <c r="Q99" s="7"/>
      <c r="T99" s="20">
        <v>0</v>
      </c>
      <c r="U99" s="31">
        <f t="shared" si="40"/>
        <v>-2190</v>
      </c>
      <c r="V99" s="27">
        <f t="shared" si="41"/>
        <v>-2190</v>
      </c>
      <c r="W99" s="27"/>
      <c r="X99" s="27">
        <f t="shared" si="42"/>
        <v>2407.3457826269409</v>
      </c>
      <c r="Y99" s="27">
        <f t="shared" si="43"/>
        <v>217.34578262694095</v>
      </c>
      <c r="Z99" s="27">
        <f t="shared" si="44"/>
        <v>217</v>
      </c>
      <c r="AA99" s="17">
        <f t="shared" si="45"/>
        <v>217</v>
      </c>
      <c r="AB99" s="24">
        <f t="shared" si="46"/>
        <v>2407</v>
      </c>
    </row>
    <row r="100" spans="1:28" ht="15" customHeight="1" x14ac:dyDescent="0.25">
      <c r="A100" s="28">
        <v>2280</v>
      </c>
      <c r="B100" s="28">
        <v>1970</v>
      </c>
      <c r="C100" s="25">
        <v>10.130000000000001</v>
      </c>
      <c r="D100" s="25">
        <v>265.10000000000002</v>
      </c>
      <c r="E100" s="25">
        <v>212.53</v>
      </c>
      <c r="F100" s="25">
        <v>0</v>
      </c>
      <c r="G100" s="25">
        <f t="shared" ref="G100:G116" si="49">($A$35-A100)/(ROW(A100)-ROW($A$35))</f>
        <v>123.92307692307692</v>
      </c>
      <c r="H100" s="25">
        <v>0</v>
      </c>
      <c r="I100" s="25">
        <f t="shared" ref="I100:I116" si="50">($A$35-B100)/(ROW(B100)-ROW($A$35))</f>
        <v>128.69230769230768</v>
      </c>
      <c r="J100" s="29">
        <f t="shared" si="47"/>
        <v>0</v>
      </c>
      <c r="K100" s="29">
        <f t="shared" si="48"/>
        <v>-1</v>
      </c>
      <c r="L100" s="29">
        <f t="shared" si="38"/>
        <v>0</v>
      </c>
      <c r="M100" s="29">
        <f t="shared" ca="1" si="39"/>
        <v>0</v>
      </c>
      <c r="N100" s="9"/>
      <c r="O100" s="9"/>
      <c r="P100" s="7"/>
      <c r="Q100" s="7"/>
      <c r="T100" s="20">
        <v>0</v>
      </c>
      <c r="U100" s="31">
        <f t="shared" si="40"/>
        <v>-1970</v>
      </c>
      <c r="V100" s="27">
        <f t="shared" si="41"/>
        <v>-1970</v>
      </c>
      <c r="W100" s="27"/>
      <c r="X100" s="27">
        <f t="shared" si="42"/>
        <v>2165.5119597146454</v>
      </c>
      <c r="Y100" s="27">
        <f t="shared" si="43"/>
        <v>195.5119597146454</v>
      </c>
      <c r="Z100" s="27">
        <f t="shared" si="44"/>
        <v>196</v>
      </c>
      <c r="AA100" s="17">
        <f t="shared" si="45"/>
        <v>196</v>
      </c>
      <c r="AB100" s="24">
        <f t="shared" si="46"/>
        <v>2166</v>
      </c>
    </row>
    <row r="101" spans="1:28" ht="15" customHeight="1" x14ac:dyDescent="0.25">
      <c r="A101" s="28">
        <v>1980</v>
      </c>
      <c r="B101" s="28">
        <v>1970</v>
      </c>
      <c r="C101" s="25">
        <v>8.8000000000000007</v>
      </c>
      <c r="D101" s="25">
        <v>265.10000000000002</v>
      </c>
      <c r="E101" s="25">
        <v>212.53</v>
      </c>
      <c r="F101" s="25">
        <v>0</v>
      </c>
      <c r="G101" s="25">
        <f t="shared" si="49"/>
        <v>126.59090909090909</v>
      </c>
      <c r="H101" s="25">
        <v>0</v>
      </c>
      <c r="I101" s="25">
        <f t="shared" si="50"/>
        <v>126.74242424242425</v>
      </c>
      <c r="J101" s="29">
        <f t="shared" si="47"/>
        <v>1</v>
      </c>
      <c r="K101" s="29">
        <f t="shared" si="48"/>
        <v>1</v>
      </c>
      <c r="L101" s="29">
        <f t="shared" si="38"/>
        <v>0</v>
      </c>
      <c r="M101" s="29">
        <f t="shared" ca="1" si="39"/>
        <v>1</v>
      </c>
      <c r="N101" s="9"/>
      <c r="O101" s="9"/>
      <c r="P101" s="7"/>
      <c r="Q101" s="7"/>
      <c r="T101" s="20">
        <v>0</v>
      </c>
      <c r="U101" s="31">
        <f t="shared" si="40"/>
        <v>-1970</v>
      </c>
      <c r="V101" s="27">
        <f t="shared" si="41"/>
        <v>-1970</v>
      </c>
      <c r="W101" s="27"/>
      <c r="X101" s="27">
        <f t="shared" si="42"/>
        <v>2165.5119597146454</v>
      </c>
      <c r="Y101" s="27">
        <f t="shared" si="43"/>
        <v>195.5119597146454</v>
      </c>
      <c r="Z101" s="27">
        <f t="shared" si="44"/>
        <v>196</v>
      </c>
      <c r="AA101" s="17">
        <f t="shared" si="45"/>
        <v>196</v>
      </c>
      <c r="AB101" s="24">
        <f t="shared" si="46"/>
        <v>2166</v>
      </c>
    </row>
    <row r="102" spans="1:28" ht="15" customHeight="1" x14ac:dyDescent="0.25">
      <c r="A102" s="28">
        <v>1960</v>
      </c>
      <c r="B102" s="28">
        <v>1970</v>
      </c>
      <c r="C102" s="25">
        <v>0</v>
      </c>
      <c r="D102" s="25">
        <v>265.10000000000002</v>
      </c>
      <c r="E102" s="25">
        <v>212.53</v>
      </c>
      <c r="F102" s="25">
        <v>0</v>
      </c>
      <c r="G102" s="25">
        <f t="shared" si="49"/>
        <v>125</v>
      </c>
      <c r="H102" s="25">
        <v>0</v>
      </c>
      <c r="I102" s="25">
        <f t="shared" si="50"/>
        <v>124.85074626865672</v>
      </c>
      <c r="J102" s="29">
        <f t="shared" si="47"/>
        <v>1</v>
      </c>
      <c r="K102" s="29">
        <f t="shared" si="48"/>
        <v>1</v>
      </c>
      <c r="L102" s="29">
        <f t="shared" si="38"/>
        <v>0</v>
      </c>
      <c r="M102" s="29">
        <f t="shared" ca="1" si="39"/>
        <v>1</v>
      </c>
      <c r="N102" s="9"/>
      <c r="O102" s="9"/>
      <c r="P102" s="7"/>
      <c r="Q102" s="7"/>
      <c r="T102" s="20">
        <v>0</v>
      </c>
      <c r="U102" s="31">
        <f t="shared" si="40"/>
        <v>-1970</v>
      </c>
      <c r="V102" s="27">
        <f t="shared" si="41"/>
        <v>-1970</v>
      </c>
      <c r="W102" s="27"/>
      <c r="X102" s="27">
        <f t="shared" si="42"/>
        <v>2165.5119597146454</v>
      </c>
      <c r="Y102" s="27">
        <f t="shared" si="43"/>
        <v>195.5119597146454</v>
      </c>
      <c r="Z102" s="27">
        <f t="shared" si="44"/>
        <v>196</v>
      </c>
      <c r="AA102" s="17">
        <f t="shared" si="45"/>
        <v>196</v>
      </c>
      <c r="AB102" s="24">
        <f t="shared" si="46"/>
        <v>2166</v>
      </c>
    </row>
    <row r="103" spans="1:28" ht="15" customHeight="1" x14ac:dyDescent="0.25">
      <c r="A103" s="28">
        <v>1941</v>
      </c>
      <c r="B103" s="28">
        <v>1970</v>
      </c>
      <c r="C103" s="25">
        <v>0</v>
      </c>
      <c r="D103" s="25">
        <v>265.08999999999997</v>
      </c>
      <c r="E103" s="25">
        <v>212.53</v>
      </c>
      <c r="F103" s="25">
        <v>0</v>
      </c>
      <c r="G103" s="25">
        <f t="shared" si="49"/>
        <v>123.44117647058823</v>
      </c>
      <c r="H103" s="25">
        <v>0</v>
      </c>
      <c r="I103" s="25">
        <f t="shared" si="50"/>
        <v>123.01470588235294</v>
      </c>
      <c r="J103" s="29">
        <f t="shared" si="47"/>
        <v>1</v>
      </c>
      <c r="K103" s="29">
        <f t="shared" si="48"/>
        <v>1</v>
      </c>
      <c r="L103" s="29">
        <f t="shared" ref="L103:L134" si="51">IF(OR(COUNTIF(K99:K103,1)=5,COUNTIF(K99:K103,-1)=5),1,0)</f>
        <v>0</v>
      </c>
      <c r="M103" s="29">
        <f t="shared" ca="1" si="39"/>
        <v>0</v>
      </c>
      <c r="N103" s="9"/>
      <c r="O103" s="9"/>
      <c r="P103" s="7"/>
      <c r="Q103" s="7"/>
      <c r="T103" s="20">
        <v>0</v>
      </c>
      <c r="U103" s="31">
        <f t="shared" si="40"/>
        <v>-1970</v>
      </c>
      <c r="V103" s="27">
        <f t="shared" si="41"/>
        <v>-1970</v>
      </c>
      <c r="W103" s="27"/>
      <c r="X103" s="27">
        <f t="shared" si="42"/>
        <v>2165.5119597146454</v>
      </c>
      <c r="Y103" s="27">
        <f t="shared" si="43"/>
        <v>195.5119597146454</v>
      </c>
      <c r="Z103" s="27">
        <f t="shared" si="44"/>
        <v>196</v>
      </c>
      <c r="AA103" s="17">
        <f t="shared" si="45"/>
        <v>196</v>
      </c>
      <c r="AB103" s="24">
        <f t="shared" si="46"/>
        <v>2166</v>
      </c>
    </row>
    <row r="104" spans="1:28" ht="15" customHeight="1" x14ac:dyDescent="0.25">
      <c r="A104" s="28">
        <v>1920</v>
      </c>
      <c r="B104" s="28">
        <v>1760</v>
      </c>
      <c r="C104" s="25">
        <v>0</v>
      </c>
      <c r="D104" s="25">
        <v>265.12</v>
      </c>
      <c r="E104" s="25">
        <v>212.49</v>
      </c>
      <c r="F104" s="25">
        <v>0</v>
      </c>
      <c r="G104" s="25">
        <f t="shared" si="49"/>
        <v>121.95652173913044</v>
      </c>
      <c r="H104" s="25">
        <v>0</v>
      </c>
      <c r="I104" s="25">
        <f t="shared" si="50"/>
        <v>124.27536231884058</v>
      </c>
      <c r="J104" s="29">
        <f t="shared" si="47"/>
        <v>0</v>
      </c>
      <c r="K104" s="29">
        <f t="shared" si="48"/>
        <v>-1</v>
      </c>
      <c r="L104" s="29">
        <f t="shared" si="51"/>
        <v>0</v>
      </c>
      <c r="M104" s="29">
        <f t="shared" ca="1" si="39"/>
        <v>0</v>
      </c>
      <c r="N104" s="9"/>
      <c r="O104" s="9"/>
      <c r="P104" s="7"/>
      <c r="Q104" s="7"/>
      <c r="T104" s="20">
        <v>0</v>
      </c>
      <c r="U104" s="31">
        <f t="shared" si="40"/>
        <v>-1760</v>
      </c>
      <c r="V104" s="27">
        <f t="shared" si="41"/>
        <v>-1760</v>
      </c>
      <c r="W104" s="27"/>
      <c r="X104" s="27">
        <f t="shared" si="42"/>
        <v>1934.6705832983632</v>
      </c>
      <c r="Y104" s="27">
        <f t="shared" si="43"/>
        <v>174.67058329836323</v>
      </c>
      <c r="Z104" s="27">
        <f t="shared" si="44"/>
        <v>175</v>
      </c>
      <c r="AA104" s="17">
        <f t="shared" si="45"/>
        <v>175</v>
      </c>
      <c r="AB104" s="24">
        <f t="shared" si="46"/>
        <v>1935</v>
      </c>
    </row>
    <row r="105" spans="1:28" ht="15" customHeight="1" x14ac:dyDescent="0.25">
      <c r="A105" s="28">
        <v>1790</v>
      </c>
      <c r="B105" s="28">
        <v>1760</v>
      </c>
      <c r="C105" s="25">
        <v>0</v>
      </c>
      <c r="D105" s="25">
        <v>265.12</v>
      </c>
      <c r="E105" s="25">
        <v>212.49</v>
      </c>
      <c r="F105" s="25">
        <v>0</v>
      </c>
      <c r="G105" s="25">
        <f t="shared" si="49"/>
        <v>122.07142857142857</v>
      </c>
      <c r="H105" s="25">
        <v>0</v>
      </c>
      <c r="I105" s="25">
        <f t="shared" si="50"/>
        <v>122.5</v>
      </c>
      <c r="J105" s="29">
        <f t="shared" si="47"/>
        <v>1</v>
      </c>
      <c r="K105" s="29">
        <f t="shared" si="48"/>
        <v>1</v>
      </c>
      <c r="L105" s="29">
        <f t="shared" si="51"/>
        <v>0</v>
      </c>
      <c r="M105" s="29">
        <f t="shared" ca="1" si="39"/>
        <v>0</v>
      </c>
      <c r="N105" s="9"/>
      <c r="O105" s="9"/>
      <c r="P105" s="7"/>
      <c r="Q105" s="7"/>
      <c r="T105" s="20">
        <v>0</v>
      </c>
      <c r="U105" s="31">
        <f t="shared" si="40"/>
        <v>-1760</v>
      </c>
      <c r="V105" s="27">
        <f t="shared" si="41"/>
        <v>-1760</v>
      </c>
      <c r="W105" s="27"/>
      <c r="X105" s="27">
        <f t="shared" si="42"/>
        <v>1934.6705832983632</v>
      </c>
      <c r="Y105" s="27">
        <f t="shared" si="43"/>
        <v>174.67058329836323</v>
      </c>
      <c r="Z105" s="27">
        <f t="shared" si="44"/>
        <v>175</v>
      </c>
      <c r="AA105" s="17">
        <f t="shared" si="45"/>
        <v>175</v>
      </c>
      <c r="AB105" s="24">
        <f t="shared" si="46"/>
        <v>1935</v>
      </c>
    </row>
    <row r="106" spans="1:28" ht="15" customHeight="1" x14ac:dyDescent="0.25">
      <c r="A106" s="28">
        <v>1659</v>
      </c>
      <c r="B106" s="28">
        <v>1760</v>
      </c>
      <c r="C106" s="25">
        <v>0</v>
      </c>
      <c r="D106" s="25">
        <v>265.11</v>
      </c>
      <c r="E106" s="25">
        <v>212.49</v>
      </c>
      <c r="F106" s="25">
        <v>0</v>
      </c>
      <c r="G106" s="25">
        <f t="shared" si="49"/>
        <v>122.19718309859155</v>
      </c>
      <c r="H106" s="25">
        <v>0</v>
      </c>
      <c r="I106" s="25">
        <f t="shared" si="50"/>
        <v>120.77464788732394</v>
      </c>
      <c r="J106" s="29">
        <f t="shared" si="47"/>
        <v>1</v>
      </c>
      <c r="K106" s="29">
        <f t="shared" si="48"/>
        <v>1</v>
      </c>
      <c r="L106" s="29">
        <f t="shared" si="51"/>
        <v>0</v>
      </c>
      <c r="M106" s="29">
        <f t="shared" ca="1" si="39"/>
        <v>1</v>
      </c>
      <c r="N106" s="9"/>
      <c r="O106" s="9"/>
      <c r="P106" s="7"/>
      <c r="Q106" s="7"/>
      <c r="T106" s="20">
        <v>0</v>
      </c>
      <c r="U106" s="31">
        <f t="shared" si="40"/>
        <v>-1760</v>
      </c>
      <c r="V106" s="27">
        <f t="shared" si="41"/>
        <v>-1760</v>
      </c>
      <c r="W106" s="27"/>
      <c r="X106" s="27">
        <f t="shared" si="42"/>
        <v>1934.6705832983632</v>
      </c>
      <c r="Y106" s="27">
        <f t="shared" si="43"/>
        <v>174.67058329836323</v>
      </c>
      <c r="Z106" s="27">
        <f t="shared" si="44"/>
        <v>175</v>
      </c>
      <c r="AA106" s="17">
        <f t="shared" si="45"/>
        <v>175</v>
      </c>
      <c r="AB106" s="24">
        <f t="shared" si="46"/>
        <v>1935</v>
      </c>
    </row>
    <row r="107" spans="1:28" ht="15" customHeight="1" x14ac:dyDescent="0.25">
      <c r="A107" s="28">
        <v>1530</v>
      </c>
      <c r="B107" s="28">
        <v>1760</v>
      </c>
      <c r="C107" s="25">
        <v>0</v>
      </c>
      <c r="D107" s="25">
        <v>265.07</v>
      </c>
      <c r="E107" s="25">
        <v>212.49</v>
      </c>
      <c r="F107" s="25">
        <v>0</v>
      </c>
      <c r="G107" s="25">
        <f t="shared" si="49"/>
        <v>122.29166666666667</v>
      </c>
      <c r="H107" s="25">
        <v>0</v>
      </c>
      <c r="I107" s="25">
        <f t="shared" si="50"/>
        <v>119.09722222222223</v>
      </c>
      <c r="J107" s="29">
        <f t="shared" si="47"/>
        <v>1</v>
      </c>
      <c r="K107" s="29">
        <f t="shared" si="48"/>
        <v>1</v>
      </c>
      <c r="L107" s="29">
        <f t="shared" si="51"/>
        <v>0</v>
      </c>
      <c r="M107" s="29">
        <f t="shared" ca="1" si="39"/>
        <v>1</v>
      </c>
      <c r="N107" s="9"/>
      <c r="O107" s="9"/>
      <c r="P107" s="7"/>
      <c r="Q107" s="7"/>
      <c r="T107" s="20">
        <v>0</v>
      </c>
      <c r="U107" s="31">
        <f t="shared" si="40"/>
        <v>-1760</v>
      </c>
      <c r="V107" s="27">
        <f t="shared" si="41"/>
        <v>-1760</v>
      </c>
      <c r="W107" s="27"/>
      <c r="X107" s="27">
        <f t="shared" si="42"/>
        <v>1934.6705832983632</v>
      </c>
      <c r="Y107" s="27">
        <f t="shared" si="43"/>
        <v>174.67058329836323</v>
      </c>
      <c r="Z107" s="27">
        <f t="shared" si="44"/>
        <v>175</v>
      </c>
      <c r="AA107" s="17">
        <f t="shared" si="45"/>
        <v>175</v>
      </c>
      <c r="AB107" s="24">
        <f t="shared" si="46"/>
        <v>1935</v>
      </c>
    </row>
    <row r="108" spans="1:28" ht="15" customHeight="1" x14ac:dyDescent="0.25">
      <c r="A108" s="28">
        <v>1350</v>
      </c>
      <c r="B108" s="28">
        <v>1540</v>
      </c>
      <c r="C108" s="25">
        <v>0</v>
      </c>
      <c r="D108" s="25">
        <v>265.04000000000002</v>
      </c>
      <c r="E108" s="25">
        <v>212.42</v>
      </c>
      <c r="F108" s="25">
        <v>0</v>
      </c>
      <c r="G108" s="25">
        <f t="shared" si="49"/>
        <v>123.08219178082192</v>
      </c>
      <c r="H108" s="25">
        <v>0</v>
      </c>
      <c r="I108" s="25">
        <f t="shared" si="50"/>
        <v>120.47945205479452</v>
      </c>
      <c r="J108" s="29">
        <f t="shared" si="47"/>
        <v>0</v>
      </c>
      <c r="K108" s="29">
        <f t="shared" si="48"/>
        <v>-1</v>
      </c>
      <c r="L108" s="29">
        <f t="shared" si="51"/>
        <v>0</v>
      </c>
      <c r="M108" s="29">
        <f t="shared" ca="1" si="39"/>
        <v>1</v>
      </c>
      <c r="N108" s="9"/>
      <c r="O108" s="9"/>
      <c r="P108" s="7"/>
      <c r="Q108" s="7"/>
      <c r="T108" s="20">
        <v>0</v>
      </c>
      <c r="U108" s="31">
        <f t="shared" si="40"/>
        <v>-1540</v>
      </c>
      <c r="V108" s="27">
        <f t="shared" si="41"/>
        <v>-1540</v>
      </c>
      <c r="W108" s="27"/>
      <c r="X108" s="27">
        <f t="shared" si="42"/>
        <v>1692.8367603860681</v>
      </c>
      <c r="Y108" s="27">
        <f t="shared" si="43"/>
        <v>152.83676038606814</v>
      </c>
      <c r="Z108" s="27">
        <f t="shared" si="44"/>
        <v>153</v>
      </c>
      <c r="AA108" s="17">
        <f t="shared" si="45"/>
        <v>153</v>
      </c>
      <c r="AB108" s="24">
        <f t="shared" si="46"/>
        <v>1693</v>
      </c>
    </row>
    <row r="109" spans="1:28" ht="15" customHeight="1" x14ac:dyDescent="0.25">
      <c r="A109" s="28">
        <v>1170</v>
      </c>
      <c r="B109" s="28">
        <v>1540</v>
      </c>
      <c r="C109" s="25">
        <v>0</v>
      </c>
      <c r="D109" s="25">
        <v>264.98</v>
      </c>
      <c r="E109" s="25">
        <v>212.42</v>
      </c>
      <c r="F109" s="25">
        <v>0</v>
      </c>
      <c r="G109" s="25">
        <f t="shared" si="49"/>
        <v>123.85135135135135</v>
      </c>
      <c r="H109" s="25">
        <v>0</v>
      </c>
      <c r="I109" s="25">
        <f t="shared" si="50"/>
        <v>118.85135135135135</v>
      </c>
      <c r="J109" s="29">
        <f t="shared" si="47"/>
        <v>1</v>
      </c>
      <c r="K109" s="29">
        <f t="shared" si="48"/>
        <v>1</v>
      </c>
      <c r="L109" s="29">
        <f t="shared" si="51"/>
        <v>0</v>
      </c>
      <c r="M109" s="29">
        <f t="shared" ca="1" si="39"/>
        <v>0</v>
      </c>
      <c r="N109" s="9"/>
      <c r="O109" s="9"/>
      <c r="P109" s="7"/>
      <c r="Q109" s="7"/>
      <c r="T109" s="20">
        <v>0</v>
      </c>
      <c r="U109" s="31">
        <f t="shared" si="40"/>
        <v>-1540</v>
      </c>
      <c r="V109" s="27">
        <f t="shared" si="41"/>
        <v>-1540</v>
      </c>
      <c r="W109" s="27"/>
      <c r="X109" s="27">
        <f t="shared" si="42"/>
        <v>1692.8367603860681</v>
      </c>
      <c r="Y109" s="27">
        <f t="shared" si="43"/>
        <v>152.83676038606814</v>
      </c>
      <c r="Z109" s="27">
        <f t="shared" si="44"/>
        <v>153</v>
      </c>
      <c r="AA109" s="17">
        <f t="shared" si="45"/>
        <v>153</v>
      </c>
      <c r="AB109" s="24">
        <f t="shared" si="46"/>
        <v>1693</v>
      </c>
    </row>
    <row r="110" spans="1:28" ht="15" customHeight="1" x14ac:dyDescent="0.25">
      <c r="A110" s="28">
        <v>988</v>
      </c>
      <c r="B110" s="28">
        <v>1540</v>
      </c>
      <c r="C110" s="25">
        <v>0</v>
      </c>
      <c r="D110" s="25">
        <v>264.89999999999998</v>
      </c>
      <c r="E110" s="25">
        <v>212.42</v>
      </c>
      <c r="F110" s="25">
        <v>0</v>
      </c>
      <c r="G110" s="25">
        <f t="shared" si="49"/>
        <v>124.62666666666667</v>
      </c>
      <c r="H110" s="25">
        <v>0</v>
      </c>
      <c r="I110" s="25">
        <f t="shared" si="50"/>
        <v>117.26666666666667</v>
      </c>
      <c r="J110" s="29">
        <f t="shared" si="47"/>
        <v>1</v>
      </c>
      <c r="K110" s="29">
        <f t="shared" si="48"/>
        <v>1</v>
      </c>
      <c r="L110" s="29">
        <f t="shared" si="51"/>
        <v>0</v>
      </c>
      <c r="M110" s="29">
        <f t="shared" ca="1" si="39"/>
        <v>0</v>
      </c>
      <c r="N110" s="9"/>
      <c r="O110" s="9"/>
      <c r="P110" s="7"/>
      <c r="Q110" s="7"/>
      <c r="T110" s="20">
        <v>0</v>
      </c>
      <c r="U110" s="31">
        <f t="shared" si="40"/>
        <v>-1540</v>
      </c>
      <c r="V110" s="27">
        <f t="shared" si="41"/>
        <v>-1540</v>
      </c>
      <c r="W110" s="27"/>
      <c r="X110" s="27">
        <f t="shared" si="42"/>
        <v>1692.8367603860681</v>
      </c>
      <c r="Y110" s="27">
        <f t="shared" si="43"/>
        <v>152.83676038606814</v>
      </c>
      <c r="Z110" s="27">
        <f t="shared" si="44"/>
        <v>153</v>
      </c>
      <c r="AA110" s="17">
        <f t="shared" si="45"/>
        <v>153</v>
      </c>
      <c r="AB110" s="24">
        <f t="shared" si="46"/>
        <v>1693</v>
      </c>
    </row>
    <row r="111" spans="1:28" ht="15" customHeight="1" x14ac:dyDescent="0.25">
      <c r="A111" s="28">
        <v>1018</v>
      </c>
      <c r="B111" s="28">
        <v>1540</v>
      </c>
      <c r="C111" s="25">
        <v>0</v>
      </c>
      <c r="D111" s="25">
        <v>264.82</v>
      </c>
      <c r="E111" s="25">
        <v>212.42</v>
      </c>
      <c r="F111" s="25">
        <v>0</v>
      </c>
      <c r="G111" s="25">
        <f t="shared" si="49"/>
        <v>122.59210526315789</v>
      </c>
      <c r="H111" s="25">
        <v>0</v>
      </c>
      <c r="I111" s="25">
        <f t="shared" si="50"/>
        <v>115.72368421052632</v>
      </c>
      <c r="J111" s="29">
        <f t="shared" si="47"/>
        <v>1</v>
      </c>
      <c r="K111" s="29">
        <f t="shared" si="48"/>
        <v>1</v>
      </c>
      <c r="L111" s="29">
        <f t="shared" si="51"/>
        <v>0</v>
      </c>
      <c r="M111" s="29">
        <f t="shared" ca="1" si="39"/>
        <v>0</v>
      </c>
      <c r="N111" s="9"/>
      <c r="O111" s="9"/>
      <c r="P111" s="7"/>
      <c r="Q111" s="7"/>
      <c r="T111" s="20">
        <v>0</v>
      </c>
      <c r="U111" s="31">
        <f t="shared" si="40"/>
        <v>-1540</v>
      </c>
      <c r="V111" s="27">
        <f t="shared" si="41"/>
        <v>-1540</v>
      </c>
      <c r="W111" s="27"/>
      <c r="X111" s="27">
        <f t="shared" si="42"/>
        <v>1692.8367603860681</v>
      </c>
      <c r="Y111" s="27">
        <f t="shared" si="43"/>
        <v>152.83676038606814</v>
      </c>
      <c r="Z111" s="27">
        <f t="shared" si="44"/>
        <v>153</v>
      </c>
      <c r="AA111" s="17">
        <f t="shared" si="45"/>
        <v>153</v>
      </c>
      <c r="AB111" s="24">
        <f t="shared" si="46"/>
        <v>1693</v>
      </c>
    </row>
    <row r="112" spans="1:28" ht="15" customHeight="1" x14ac:dyDescent="0.25">
      <c r="A112" s="28">
        <v>1048</v>
      </c>
      <c r="B112" s="28">
        <v>1330</v>
      </c>
      <c r="C112" s="25">
        <v>0</v>
      </c>
      <c r="D112" s="25">
        <v>264.77</v>
      </c>
      <c r="E112" s="25">
        <v>212.36</v>
      </c>
      <c r="F112" s="25">
        <v>0</v>
      </c>
      <c r="G112" s="25">
        <f t="shared" si="49"/>
        <v>120.6103896103896</v>
      </c>
      <c r="H112" s="25">
        <v>0</v>
      </c>
      <c r="I112" s="25">
        <f t="shared" si="50"/>
        <v>116.94805194805195</v>
      </c>
      <c r="J112" s="29">
        <f t="shared" si="47"/>
        <v>0</v>
      </c>
      <c r="K112" s="29">
        <f t="shared" si="48"/>
        <v>-1</v>
      </c>
      <c r="L112" s="29">
        <f t="shared" si="51"/>
        <v>0</v>
      </c>
      <c r="M112" s="29">
        <f t="shared" ca="1" si="39"/>
        <v>1</v>
      </c>
      <c r="N112" s="9"/>
      <c r="O112" s="9"/>
      <c r="P112" s="7"/>
      <c r="Q112" s="7"/>
      <c r="T112" s="20">
        <v>0</v>
      </c>
      <c r="U112" s="31">
        <f t="shared" si="40"/>
        <v>-1330</v>
      </c>
      <c r="V112" s="27">
        <f t="shared" si="41"/>
        <v>-1330</v>
      </c>
      <c r="W112" s="27"/>
      <c r="X112" s="27">
        <f t="shared" si="42"/>
        <v>1461.995383969786</v>
      </c>
      <c r="Y112" s="27">
        <f t="shared" si="43"/>
        <v>131.99538396978596</v>
      </c>
      <c r="Z112" s="27">
        <f t="shared" si="44"/>
        <v>132</v>
      </c>
      <c r="AA112" s="17">
        <f t="shared" si="45"/>
        <v>132</v>
      </c>
      <c r="AB112" s="24">
        <f t="shared" si="46"/>
        <v>1462</v>
      </c>
    </row>
    <row r="113" spans="1:28" ht="15" customHeight="1" x14ac:dyDescent="0.25">
      <c r="A113" s="28">
        <v>1080</v>
      </c>
      <c r="B113" s="28">
        <v>1330</v>
      </c>
      <c r="C113" s="25">
        <v>0</v>
      </c>
      <c r="D113" s="25">
        <v>264.73</v>
      </c>
      <c r="E113" s="25">
        <v>212.36</v>
      </c>
      <c r="F113" s="25">
        <v>0</v>
      </c>
      <c r="G113" s="25">
        <f t="shared" si="49"/>
        <v>118.65384615384616</v>
      </c>
      <c r="H113" s="25">
        <v>0</v>
      </c>
      <c r="I113" s="25">
        <f t="shared" si="50"/>
        <v>115.44871794871794</v>
      </c>
      <c r="J113" s="29">
        <f t="shared" si="47"/>
        <v>1</v>
      </c>
      <c r="K113" s="29">
        <f t="shared" si="48"/>
        <v>1</v>
      </c>
      <c r="L113" s="29">
        <f t="shared" si="51"/>
        <v>0</v>
      </c>
      <c r="M113" s="29">
        <f t="shared" ca="1" si="39"/>
        <v>0</v>
      </c>
      <c r="N113" s="9"/>
      <c r="O113" s="9"/>
      <c r="P113" s="7"/>
      <c r="Q113" s="7"/>
      <c r="T113" s="20">
        <v>0</v>
      </c>
      <c r="U113" s="31">
        <f t="shared" si="40"/>
        <v>-1330</v>
      </c>
      <c r="V113" s="27">
        <f t="shared" si="41"/>
        <v>-1330</v>
      </c>
      <c r="W113" s="27"/>
      <c r="X113" s="27">
        <f t="shared" si="42"/>
        <v>1461.995383969786</v>
      </c>
      <c r="Y113" s="27">
        <f t="shared" si="43"/>
        <v>131.99538396978596</v>
      </c>
      <c r="Z113" s="27">
        <f t="shared" si="44"/>
        <v>132</v>
      </c>
      <c r="AA113" s="17">
        <f t="shared" si="45"/>
        <v>132</v>
      </c>
      <c r="AB113" s="24">
        <f t="shared" si="46"/>
        <v>1462</v>
      </c>
    </row>
    <row r="114" spans="1:28" ht="15" customHeight="1" x14ac:dyDescent="0.25">
      <c r="A114" s="28">
        <v>1035</v>
      </c>
      <c r="B114" s="28">
        <v>1330</v>
      </c>
      <c r="C114" s="25">
        <v>0</v>
      </c>
      <c r="D114" s="25">
        <v>264.69</v>
      </c>
      <c r="E114" s="25">
        <v>212.36</v>
      </c>
      <c r="F114" s="25">
        <v>0</v>
      </c>
      <c r="G114" s="25">
        <f t="shared" si="49"/>
        <v>117.72151898734177</v>
      </c>
      <c r="H114" s="25">
        <v>0</v>
      </c>
      <c r="I114" s="25">
        <f t="shared" si="50"/>
        <v>113.98734177215189</v>
      </c>
      <c r="J114" s="29">
        <f t="shared" si="47"/>
        <v>1</v>
      </c>
      <c r="K114" s="29">
        <f t="shared" si="48"/>
        <v>1</v>
      </c>
      <c r="L114" s="29">
        <f t="shared" si="51"/>
        <v>0</v>
      </c>
      <c r="M114" s="29">
        <f t="shared" ca="1" si="39"/>
        <v>1</v>
      </c>
      <c r="N114" s="9"/>
      <c r="O114" s="9"/>
      <c r="P114" s="7"/>
      <c r="Q114" s="7"/>
      <c r="T114" s="20">
        <v>0</v>
      </c>
      <c r="U114" s="31">
        <f t="shared" si="40"/>
        <v>-1330</v>
      </c>
      <c r="V114" s="27">
        <f t="shared" si="41"/>
        <v>-1330</v>
      </c>
      <c r="W114" s="27"/>
      <c r="X114" s="27">
        <f t="shared" si="42"/>
        <v>1461.995383969786</v>
      </c>
      <c r="Y114" s="27">
        <f t="shared" si="43"/>
        <v>131.99538396978596</v>
      </c>
      <c r="Z114" s="27">
        <f t="shared" si="44"/>
        <v>132</v>
      </c>
      <c r="AA114" s="17">
        <f t="shared" si="45"/>
        <v>132</v>
      </c>
      <c r="AB114" s="24">
        <f t="shared" si="46"/>
        <v>1462</v>
      </c>
    </row>
    <row r="115" spans="1:28" ht="15" customHeight="1" x14ac:dyDescent="0.25">
      <c r="A115" s="28">
        <v>990</v>
      </c>
      <c r="B115" s="28">
        <v>1330</v>
      </c>
      <c r="C115" s="25">
        <v>0</v>
      </c>
      <c r="D115" s="25">
        <v>264.63</v>
      </c>
      <c r="E115" s="25">
        <v>212.36</v>
      </c>
      <c r="F115" s="25">
        <v>0</v>
      </c>
      <c r="G115" s="25">
        <f t="shared" si="49"/>
        <v>116.8125</v>
      </c>
      <c r="H115" s="25">
        <v>0</v>
      </c>
      <c r="I115" s="25">
        <f t="shared" si="50"/>
        <v>112.5625</v>
      </c>
      <c r="J115" s="29">
        <f t="shared" si="47"/>
        <v>1</v>
      </c>
      <c r="K115" s="29">
        <f t="shared" si="48"/>
        <v>1</v>
      </c>
      <c r="L115" s="29">
        <f t="shared" si="51"/>
        <v>0</v>
      </c>
      <c r="M115" s="29">
        <f t="shared" ca="1" si="39"/>
        <v>0</v>
      </c>
      <c r="N115" s="9"/>
      <c r="O115" s="9"/>
      <c r="P115" s="7"/>
      <c r="Q115" s="7"/>
      <c r="T115" s="20">
        <v>0</v>
      </c>
      <c r="U115" s="31">
        <f t="shared" si="40"/>
        <v>-1330</v>
      </c>
      <c r="V115" s="27">
        <f t="shared" si="41"/>
        <v>-1330</v>
      </c>
      <c r="W115" s="27"/>
      <c r="X115" s="27">
        <f t="shared" si="42"/>
        <v>1461.995383969786</v>
      </c>
      <c r="Y115" s="27">
        <f t="shared" si="43"/>
        <v>131.99538396978596</v>
      </c>
      <c r="Z115" s="27">
        <f t="shared" si="44"/>
        <v>132</v>
      </c>
      <c r="AA115" s="17">
        <f t="shared" si="45"/>
        <v>132</v>
      </c>
      <c r="AB115" s="24">
        <f t="shared" si="46"/>
        <v>1462</v>
      </c>
    </row>
    <row r="116" spans="1:28" ht="15" customHeight="1" x14ac:dyDescent="0.25">
      <c r="A116" s="28">
        <v>945</v>
      </c>
      <c r="B116" s="28">
        <v>1110</v>
      </c>
      <c r="C116" s="25">
        <v>0</v>
      </c>
      <c r="D116" s="25">
        <v>264.61</v>
      </c>
      <c r="E116" s="25">
        <v>212.28</v>
      </c>
      <c r="F116" s="25">
        <v>0</v>
      </c>
      <c r="G116" s="25">
        <f t="shared" si="49"/>
        <v>115.92592592592592</v>
      </c>
      <c r="H116" s="25">
        <v>0</v>
      </c>
      <c r="I116" s="25">
        <f t="shared" si="50"/>
        <v>113.88888888888889</v>
      </c>
      <c r="J116" s="29">
        <f t="shared" si="47"/>
        <v>0</v>
      </c>
      <c r="K116" s="29">
        <f t="shared" si="48"/>
        <v>-1</v>
      </c>
      <c r="L116" s="29">
        <f t="shared" si="51"/>
        <v>0</v>
      </c>
      <c r="M116" s="29">
        <f t="shared" ca="1" si="39"/>
        <v>1</v>
      </c>
      <c r="N116" s="9"/>
      <c r="O116" s="9"/>
      <c r="P116" s="7"/>
      <c r="Q116" s="7"/>
      <c r="T116" s="20">
        <v>0</v>
      </c>
      <c r="U116" s="31">
        <f t="shared" si="40"/>
        <v>-1110</v>
      </c>
      <c r="V116" s="27">
        <f t="shared" si="41"/>
        <v>-1110</v>
      </c>
      <c r="W116" s="27"/>
      <c r="X116" s="27">
        <f t="shared" si="42"/>
        <v>1220.1615610574906</v>
      </c>
      <c r="Y116" s="27">
        <f t="shared" si="43"/>
        <v>110.16156105749064</v>
      </c>
      <c r="Z116" s="27">
        <f t="shared" si="44"/>
        <v>110</v>
      </c>
      <c r="AA116" s="17">
        <f t="shared" si="45"/>
        <v>110</v>
      </c>
      <c r="AB116" s="24">
        <f t="shared" si="46"/>
        <v>1220</v>
      </c>
    </row>
    <row r="117" spans="1:28" ht="15" customHeight="1" x14ac:dyDescent="0.25">
      <c r="A117" s="28"/>
      <c r="B117" s="28"/>
      <c r="C117" s="25"/>
      <c r="D117" s="25"/>
      <c r="E117" s="25"/>
      <c r="F117" s="25"/>
      <c r="G117" s="25"/>
      <c r="H117" s="25"/>
      <c r="I117" s="25"/>
      <c r="J117" s="29"/>
      <c r="K117" s="29"/>
      <c r="L117" s="29"/>
      <c r="M117" s="29"/>
      <c r="N117" s="9"/>
      <c r="O117" s="9"/>
      <c r="P117" s="7"/>
      <c r="Q117" s="7"/>
      <c r="U117" s="31"/>
      <c r="V117" s="27"/>
      <c r="W117" s="27"/>
      <c r="X117" s="27"/>
      <c r="Y117" s="27"/>
      <c r="Z117" s="27"/>
      <c r="AA117" s="17"/>
    </row>
    <row r="118" spans="1:28" ht="15" customHeight="1" x14ac:dyDescent="0.25">
      <c r="A118" s="28"/>
      <c r="B118" s="28"/>
      <c r="C118" s="25"/>
      <c r="D118" s="25"/>
      <c r="E118" s="25"/>
      <c r="F118" s="25"/>
      <c r="G118" s="25"/>
      <c r="H118" s="25"/>
      <c r="I118" s="25"/>
      <c r="J118" s="29"/>
      <c r="K118" s="29"/>
      <c r="L118" s="29"/>
      <c r="M118" s="29"/>
      <c r="N118" s="9"/>
      <c r="O118" s="9"/>
      <c r="P118" s="7"/>
      <c r="Q118" s="7"/>
      <c r="U118" s="31"/>
      <c r="V118" s="27"/>
      <c r="W118" s="27"/>
      <c r="X118" s="27"/>
      <c r="Y118" s="27"/>
      <c r="Z118" s="27"/>
      <c r="AA118" s="17"/>
    </row>
    <row r="119" spans="1:28" ht="15" customHeight="1" x14ac:dyDescent="0.25">
      <c r="A119" s="28"/>
      <c r="B119" s="28"/>
      <c r="C119" s="25"/>
      <c r="D119" s="25"/>
      <c r="E119" s="25"/>
      <c r="F119" s="25"/>
      <c r="G119" s="25"/>
      <c r="H119" s="25"/>
      <c r="I119" s="25"/>
      <c r="J119" s="29"/>
      <c r="K119" s="29"/>
      <c r="L119" s="29"/>
      <c r="M119" s="29"/>
      <c r="N119" s="9"/>
      <c r="O119" s="9"/>
      <c r="P119" s="7"/>
      <c r="Q119" s="7"/>
      <c r="U119" s="31"/>
      <c r="V119" s="27"/>
      <c r="W119" s="27"/>
      <c r="X119" s="27"/>
      <c r="Y119" s="27"/>
      <c r="Z119" s="27"/>
      <c r="AA119" s="17"/>
    </row>
    <row r="120" spans="1:28" ht="15" customHeight="1" x14ac:dyDescent="0.25">
      <c r="A120" s="28"/>
      <c r="B120" s="28"/>
      <c r="C120" s="25"/>
      <c r="D120" s="25"/>
      <c r="E120" s="25"/>
      <c r="F120" s="25"/>
      <c r="G120" s="25"/>
      <c r="H120" s="25"/>
      <c r="I120" s="25"/>
      <c r="J120" s="29"/>
      <c r="K120" s="29"/>
      <c r="L120" s="29"/>
      <c r="M120" s="29"/>
      <c r="N120" s="9"/>
      <c r="O120" s="9"/>
      <c r="P120" s="7"/>
      <c r="Q120" s="7"/>
      <c r="U120" s="31"/>
      <c r="V120" s="27"/>
      <c r="W120" s="27"/>
      <c r="X120" s="27"/>
      <c r="Y120" s="27"/>
      <c r="Z120" s="27"/>
      <c r="AA120" s="17"/>
    </row>
    <row r="121" spans="1:28" ht="15" customHeight="1" x14ac:dyDescent="0.25">
      <c r="A121" s="28"/>
      <c r="B121" s="28"/>
      <c r="C121" s="25"/>
      <c r="D121" s="25"/>
      <c r="E121" s="25"/>
      <c r="F121" s="25"/>
      <c r="G121" s="25"/>
      <c r="H121" s="25"/>
      <c r="I121" s="25"/>
      <c r="J121" s="29"/>
      <c r="K121" s="29"/>
      <c r="L121" s="29"/>
      <c r="M121" s="29"/>
      <c r="N121" s="9"/>
      <c r="O121" s="9"/>
      <c r="P121" s="7"/>
      <c r="Q121" s="7"/>
      <c r="U121" s="31"/>
      <c r="V121" s="27"/>
      <c r="W121" s="27"/>
      <c r="X121" s="27"/>
      <c r="Y121" s="27"/>
      <c r="Z121" s="27"/>
      <c r="AA121" s="17"/>
    </row>
    <row r="122" spans="1:28" ht="15" customHeight="1" x14ac:dyDescent="0.25">
      <c r="A122" s="28"/>
      <c r="B122" s="28"/>
      <c r="C122" s="25"/>
      <c r="D122" s="25"/>
      <c r="E122" s="25"/>
      <c r="F122" s="25"/>
      <c r="G122" s="25"/>
      <c r="H122" s="25"/>
      <c r="I122" s="25"/>
      <c r="J122" s="29"/>
      <c r="K122" s="29"/>
      <c r="L122" s="29"/>
      <c r="M122" s="29"/>
      <c r="N122" s="9"/>
      <c r="O122" s="9"/>
      <c r="P122" s="7"/>
      <c r="Q122" s="7"/>
      <c r="U122" s="31"/>
      <c r="V122" s="27"/>
      <c r="W122" s="27"/>
      <c r="X122" s="27"/>
      <c r="Y122" s="27"/>
      <c r="Z122" s="27"/>
      <c r="AA122" s="17"/>
    </row>
    <row r="123" spans="1:28" ht="15" customHeight="1" x14ac:dyDescent="0.25">
      <c r="A123" s="28"/>
      <c r="B123" s="28"/>
      <c r="C123" s="25"/>
      <c r="D123" s="25"/>
      <c r="E123" s="25"/>
      <c r="F123" s="25"/>
      <c r="G123" s="25"/>
      <c r="H123" s="25"/>
      <c r="I123" s="25"/>
      <c r="J123" s="29"/>
      <c r="K123" s="29"/>
      <c r="L123" s="29"/>
      <c r="M123" s="29"/>
      <c r="N123" s="9"/>
      <c r="O123" s="9"/>
      <c r="P123" s="7"/>
      <c r="Q123" s="7"/>
      <c r="U123" s="31"/>
      <c r="V123" s="27"/>
      <c r="W123" s="27"/>
      <c r="X123" s="27"/>
      <c r="Y123" s="27"/>
      <c r="Z123" s="27"/>
      <c r="AA123" s="17"/>
    </row>
    <row r="124" spans="1:28" ht="15" customHeight="1" x14ac:dyDescent="0.25">
      <c r="A124" s="28"/>
      <c r="B124" s="28"/>
      <c r="C124" s="25"/>
      <c r="D124" s="25"/>
      <c r="E124" s="25"/>
      <c r="F124" s="25"/>
      <c r="G124" s="25"/>
      <c r="H124" s="25"/>
      <c r="I124" s="25"/>
      <c r="J124" s="29"/>
      <c r="K124" s="29"/>
      <c r="L124" s="29"/>
      <c r="M124" s="29"/>
      <c r="N124" s="9"/>
      <c r="O124" s="9"/>
      <c r="P124" s="7"/>
      <c r="Q124" s="7"/>
      <c r="U124" s="31"/>
      <c r="V124" s="27"/>
      <c r="W124" s="27"/>
      <c r="X124" s="27"/>
      <c r="Y124" s="27"/>
      <c r="Z124" s="27"/>
      <c r="AA124" s="17"/>
    </row>
    <row r="125" spans="1:28" ht="15" customHeight="1" x14ac:dyDescent="0.25">
      <c r="A125" s="28"/>
      <c r="B125" s="28"/>
      <c r="C125" s="25"/>
      <c r="D125" s="25"/>
      <c r="E125" s="25"/>
      <c r="F125" s="25"/>
      <c r="G125" s="25"/>
      <c r="H125" s="25"/>
      <c r="I125" s="25"/>
      <c r="J125" s="29"/>
      <c r="K125" s="29"/>
      <c r="L125" s="29"/>
      <c r="M125" s="29"/>
      <c r="N125" s="9"/>
      <c r="O125" s="9"/>
      <c r="P125" s="7"/>
      <c r="Q125" s="7"/>
      <c r="U125" s="31"/>
      <c r="V125" s="27"/>
      <c r="W125" s="27"/>
      <c r="X125" s="27"/>
      <c r="Y125" s="27"/>
      <c r="Z125" s="27"/>
      <c r="AA125" s="17"/>
    </row>
    <row r="126" spans="1:28" ht="15" customHeight="1" x14ac:dyDescent="0.25">
      <c r="A126" s="28"/>
      <c r="B126" s="28"/>
      <c r="C126" s="25"/>
      <c r="D126" s="25"/>
      <c r="E126" s="25"/>
      <c r="F126" s="25"/>
      <c r="G126" s="25"/>
      <c r="H126" s="25"/>
      <c r="I126" s="25"/>
      <c r="J126" s="29"/>
      <c r="K126" s="29"/>
      <c r="L126" s="29"/>
      <c r="M126" s="29"/>
      <c r="N126" s="9"/>
      <c r="O126" s="9"/>
      <c r="P126" s="7"/>
      <c r="Q126" s="7"/>
      <c r="U126" s="31"/>
      <c r="V126" s="27"/>
      <c r="W126" s="27"/>
      <c r="X126" s="27"/>
      <c r="Y126" s="27"/>
      <c r="Z126" s="27"/>
      <c r="AA126" s="17"/>
    </row>
    <row r="127" spans="1:28" ht="15" customHeight="1" x14ac:dyDescent="0.25">
      <c r="A127" s="28"/>
      <c r="B127" s="28"/>
      <c r="C127" s="25"/>
      <c r="D127" s="25"/>
      <c r="E127" s="25"/>
      <c r="F127" s="25"/>
      <c r="G127" s="25"/>
      <c r="H127" s="25"/>
      <c r="I127" s="25"/>
      <c r="J127" s="29"/>
      <c r="K127" s="29"/>
      <c r="L127" s="29"/>
      <c r="M127" s="29"/>
      <c r="N127" s="9"/>
      <c r="O127" s="9"/>
      <c r="P127" s="7"/>
      <c r="Q127" s="7"/>
      <c r="U127" s="31"/>
      <c r="V127" s="27"/>
      <c r="W127" s="27"/>
      <c r="X127" s="27"/>
      <c r="Y127" s="27"/>
      <c r="Z127" s="27"/>
      <c r="AA127" s="17"/>
    </row>
    <row r="128" spans="1:28" ht="15" customHeight="1" x14ac:dyDescent="0.25">
      <c r="A128" s="28"/>
      <c r="B128" s="28"/>
      <c r="C128" s="25"/>
      <c r="D128" s="25"/>
      <c r="E128" s="25"/>
      <c r="F128" s="25"/>
      <c r="G128" s="25"/>
      <c r="H128" s="25"/>
      <c r="I128" s="25"/>
      <c r="J128" s="29"/>
      <c r="K128" s="29"/>
      <c r="L128" s="29"/>
      <c r="M128" s="29"/>
      <c r="N128" s="9"/>
      <c r="O128" s="9"/>
      <c r="P128" s="7"/>
      <c r="Q128" s="7"/>
      <c r="U128" s="31"/>
      <c r="V128" s="27"/>
      <c r="W128" s="27"/>
      <c r="X128" s="27"/>
      <c r="Y128" s="27"/>
      <c r="Z128" s="27"/>
      <c r="AA128" s="17"/>
    </row>
    <row r="129" spans="1:27" ht="15" customHeight="1" x14ac:dyDescent="0.25">
      <c r="A129" s="28"/>
      <c r="B129" s="28"/>
      <c r="C129" s="25"/>
      <c r="D129" s="25"/>
      <c r="E129" s="25"/>
      <c r="F129" s="25"/>
      <c r="G129" s="25"/>
      <c r="H129" s="25"/>
      <c r="I129" s="25"/>
      <c r="J129" s="29"/>
      <c r="K129" s="29"/>
      <c r="L129" s="29"/>
      <c r="M129" s="29"/>
      <c r="N129" s="9"/>
      <c r="O129" s="9"/>
      <c r="P129" s="7"/>
      <c r="Q129" s="7"/>
      <c r="U129" s="31"/>
      <c r="V129" s="27"/>
      <c r="W129" s="27"/>
      <c r="X129" s="27"/>
      <c r="Y129" s="27"/>
      <c r="Z129" s="27"/>
      <c r="AA129" s="17"/>
    </row>
    <row r="130" spans="1:27" ht="15" customHeight="1" x14ac:dyDescent="0.25">
      <c r="A130" s="28"/>
      <c r="B130" s="28"/>
      <c r="C130" s="25"/>
      <c r="D130" s="25"/>
      <c r="E130" s="25"/>
      <c r="F130" s="25"/>
      <c r="G130" s="25"/>
      <c r="H130" s="25"/>
      <c r="I130" s="25"/>
      <c r="J130" s="29"/>
      <c r="K130" s="29"/>
      <c r="L130" s="29"/>
      <c r="M130" s="29"/>
      <c r="N130" s="9"/>
      <c r="O130" s="9"/>
      <c r="P130" s="7"/>
      <c r="Q130" s="7"/>
      <c r="U130" s="31"/>
      <c r="V130" s="27"/>
      <c r="W130" s="27"/>
      <c r="X130" s="27"/>
      <c r="Y130" s="27"/>
      <c r="Z130" s="27"/>
      <c r="AA130" s="17"/>
    </row>
    <row r="131" spans="1:27" ht="15" customHeight="1" x14ac:dyDescent="0.25">
      <c r="A131" s="28"/>
      <c r="B131" s="28"/>
      <c r="C131" s="25"/>
      <c r="D131" s="25"/>
      <c r="E131" s="25"/>
      <c r="F131" s="25"/>
      <c r="G131" s="25"/>
      <c r="H131" s="25"/>
      <c r="I131" s="25"/>
      <c r="J131" s="29"/>
      <c r="K131" s="29"/>
      <c r="L131" s="29"/>
      <c r="M131" s="29"/>
      <c r="N131" s="9"/>
      <c r="O131" s="9"/>
      <c r="P131" s="7"/>
      <c r="Q131" s="7"/>
      <c r="U131" s="31"/>
      <c r="V131" s="27"/>
      <c r="W131" s="27"/>
      <c r="X131" s="27"/>
      <c r="Y131" s="27"/>
      <c r="Z131" s="27"/>
      <c r="AA131" s="17"/>
    </row>
    <row r="132" spans="1:27" ht="15" customHeight="1" x14ac:dyDescent="0.25">
      <c r="A132" s="28"/>
      <c r="B132" s="28"/>
      <c r="C132" s="25"/>
      <c r="D132" s="25"/>
      <c r="E132" s="25"/>
      <c r="F132" s="25"/>
      <c r="G132" s="25"/>
      <c r="H132" s="25"/>
      <c r="I132" s="25"/>
      <c r="J132" s="29"/>
      <c r="K132" s="29"/>
      <c r="L132" s="29"/>
      <c r="M132" s="29"/>
      <c r="N132" s="9"/>
      <c r="O132" s="9"/>
      <c r="P132" s="7"/>
      <c r="Q132" s="7"/>
      <c r="U132" s="31"/>
      <c r="V132" s="27"/>
      <c r="W132" s="27"/>
      <c r="X132" s="27"/>
      <c r="Y132" s="27"/>
      <c r="Z132" s="27"/>
      <c r="AA132" s="17"/>
    </row>
    <row r="133" spans="1:27" ht="15" customHeight="1" x14ac:dyDescent="0.25">
      <c r="A133" s="28"/>
      <c r="B133" s="28"/>
      <c r="C133" s="25"/>
      <c r="D133" s="25"/>
      <c r="E133" s="25"/>
      <c r="F133" s="25"/>
      <c r="G133" s="25"/>
      <c r="H133" s="25"/>
      <c r="I133" s="25"/>
      <c r="J133" s="29"/>
      <c r="K133" s="29"/>
      <c r="L133" s="29"/>
      <c r="M133" s="29"/>
      <c r="N133" s="9"/>
      <c r="O133" s="9"/>
      <c r="P133" s="7"/>
      <c r="Q133" s="7"/>
      <c r="U133" s="31"/>
      <c r="V133" s="27"/>
      <c r="W133" s="27"/>
      <c r="X133" s="27"/>
      <c r="Y133" s="27"/>
      <c r="Z133" s="27"/>
      <c r="AA133" s="17"/>
    </row>
    <row r="134" spans="1:27" ht="15" customHeight="1" x14ac:dyDescent="0.25">
      <c r="A134" s="28"/>
      <c r="B134" s="28"/>
      <c r="C134" s="25"/>
      <c r="D134" s="25"/>
      <c r="E134" s="25"/>
      <c r="F134" s="25"/>
      <c r="G134" s="25"/>
      <c r="H134" s="25"/>
      <c r="I134" s="25"/>
      <c r="J134" s="29"/>
      <c r="K134" s="29"/>
      <c r="L134" s="29"/>
      <c r="M134" s="29"/>
      <c r="N134" s="9"/>
      <c r="O134" s="9"/>
      <c r="P134" s="7"/>
      <c r="Q134" s="7"/>
      <c r="U134" s="31"/>
      <c r="V134" s="27"/>
      <c r="W134" s="27"/>
      <c r="X134" s="27"/>
      <c r="Y134" s="27"/>
      <c r="Z134" s="27"/>
      <c r="AA134" s="17"/>
    </row>
    <row r="135" spans="1:27" ht="15" customHeight="1" x14ac:dyDescent="0.25">
      <c r="A135" s="28"/>
      <c r="B135" s="28"/>
      <c r="C135" s="25"/>
      <c r="D135" s="25"/>
      <c r="E135" s="25"/>
      <c r="F135" s="25"/>
      <c r="G135" s="25"/>
      <c r="H135" s="25"/>
      <c r="I135" s="25"/>
      <c r="J135" s="29"/>
      <c r="K135" s="29"/>
      <c r="L135" s="29"/>
      <c r="M135" s="29"/>
      <c r="N135" s="9"/>
      <c r="O135" s="9"/>
      <c r="P135" s="7"/>
      <c r="Q135" s="7"/>
      <c r="U135" s="31"/>
      <c r="V135" s="27"/>
      <c r="W135" s="27"/>
      <c r="X135" s="27"/>
      <c r="Y135" s="27"/>
      <c r="Z135" s="27"/>
      <c r="AA135" s="17"/>
    </row>
    <row r="136" spans="1:27" ht="15" customHeight="1" x14ac:dyDescent="0.25">
      <c r="A136" s="28"/>
      <c r="B136" s="28"/>
      <c r="C136" s="25"/>
      <c r="D136" s="25"/>
      <c r="E136" s="25"/>
      <c r="F136" s="25"/>
      <c r="G136" s="25"/>
      <c r="H136" s="25"/>
      <c r="I136" s="25"/>
      <c r="J136" s="29"/>
      <c r="K136" s="29"/>
      <c r="L136" s="29"/>
      <c r="M136" s="29"/>
      <c r="N136" s="9"/>
      <c r="O136" s="9"/>
      <c r="P136" s="7"/>
      <c r="Q136" s="7"/>
      <c r="U136" s="31"/>
      <c r="V136" s="27"/>
      <c r="W136" s="27"/>
      <c r="X136" s="27"/>
      <c r="Y136" s="27"/>
      <c r="Z136" s="27"/>
      <c r="AA136" s="17"/>
    </row>
    <row r="137" spans="1:27" ht="15" customHeight="1" x14ac:dyDescent="0.25">
      <c r="A137" s="28"/>
      <c r="B137" s="28"/>
      <c r="C137" s="25"/>
      <c r="D137" s="25"/>
      <c r="E137" s="25"/>
      <c r="F137" s="25"/>
      <c r="G137" s="25"/>
      <c r="H137" s="25"/>
      <c r="I137" s="25"/>
      <c r="J137" s="29"/>
      <c r="K137" s="29"/>
      <c r="L137" s="29"/>
      <c r="M137" s="29"/>
      <c r="N137" s="9"/>
      <c r="O137" s="9"/>
      <c r="P137" s="7"/>
      <c r="Q137" s="7"/>
      <c r="U137" s="31"/>
      <c r="V137" s="27"/>
      <c r="W137" s="27"/>
      <c r="X137" s="27"/>
      <c r="Y137" s="27"/>
      <c r="Z137" s="27"/>
      <c r="AA137" s="17"/>
    </row>
    <row r="138" spans="1:27" ht="15" customHeight="1" x14ac:dyDescent="0.25">
      <c r="A138" s="28"/>
      <c r="B138" s="28"/>
      <c r="C138" s="25"/>
      <c r="D138" s="25"/>
      <c r="E138" s="25"/>
      <c r="F138" s="25"/>
      <c r="G138" s="25"/>
      <c r="H138" s="25"/>
      <c r="I138" s="25"/>
      <c r="J138" s="29"/>
      <c r="K138" s="29"/>
      <c r="L138" s="29"/>
      <c r="M138" s="29"/>
      <c r="N138" s="9"/>
      <c r="O138" s="9"/>
      <c r="P138" s="7"/>
      <c r="Q138" s="7"/>
      <c r="U138" s="31"/>
      <c r="V138" s="27"/>
      <c r="W138" s="27"/>
      <c r="X138" s="27"/>
      <c r="Y138" s="27"/>
      <c r="Z138" s="27"/>
      <c r="AA138" s="17"/>
    </row>
    <row r="139" spans="1:27" ht="15" customHeight="1" x14ac:dyDescent="0.25">
      <c r="A139" s="28"/>
      <c r="B139" s="28"/>
      <c r="C139" s="25"/>
      <c r="D139" s="25"/>
      <c r="E139" s="25"/>
      <c r="F139" s="25"/>
      <c r="G139" s="25"/>
      <c r="H139" s="25"/>
      <c r="I139" s="25"/>
      <c r="J139" s="29"/>
      <c r="K139" s="29"/>
      <c r="L139" s="29"/>
      <c r="M139" s="29"/>
      <c r="N139" s="9"/>
      <c r="O139" s="9"/>
      <c r="P139" s="7"/>
      <c r="Q139" s="7"/>
      <c r="U139" s="31"/>
      <c r="V139" s="27"/>
      <c r="W139" s="27"/>
      <c r="X139" s="27"/>
      <c r="Y139" s="27"/>
      <c r="Z139" s="27"/>
      <c r="AA139" s="17"/>
    </row>
    <row r="140" spans="1:27" ht="15" customHeight="1" x14ac:dyDescent="0.25">
      <c r="A140" s="42"/>
      <c r="B140" s="28"/>
      <c r="C140" s="25"/>
      <c r="D140" s="25"/>
      <c r="E140" s="25"/>
      <c r="F140" s="45"/>
      <c r="G140" s="45"/>
      <c r="H140" s="25"/>
      <c r="I140" s="25"/>
      <c r="J140" s="29"/>
      <c r="K140" s="29"/>
      <c r="L140" s="29"/>
      <c r="M140" s="29"/>
      <c r="N140" s="9"/>
      <c r="O140" s="9"/>
      <c r="P140" s="7"/>
      <c r="Q140" s="7"/>
      <c r="U140" s="31"/>
      <c r="V140" s="27"/>
      <c r="W140" s="27"/>
      <c r="X140" s="27"/>
      <c r="Y140" s="27"/>
      <c r="Z140" s="27"/>
      <c r="AA140" s="17"/>
    </row>
    <row r="141" spans="1:27" ht="15" customHeight="1" x14ac:dyDescent="0.25">
      <c r="A141" s="28"/>
      <c r="B141" s="28"/>
      <c r="C141" s="25"/>
      <c r="D141" s="25"/>
      <c r="E141" s="25"/>
      <c r="F141" s="25"/>
      <c r="G141" s="25"/>
      <c r="H141" s="25"/>
      <c r="I141" s="25"/>
      <c r="J141" s="29"/>
      <c r="K141" s="29"/>
      <c r="L141" s="29"/>
      <c r="M141" s="29"/>
      <c r="N141" s="9"/>
      <c r="O141" s="9"/>
      <c r="P141" s="7"/>
      <c r="Q141" s="7"/>
      <c r="U141" s="31"/>
      <c r="V141" s="27"/>
      <c r="W141" s="27"/>
      <c r="X141" s="27"/>
      <c r="Y141" s="27"/>
      <c r="Z141" s="27"/>
      <c r="AA141" s="17"/>
    </row>
    <row r="142" spans="1:27" ht="15" customHeight="1" x14ac:dyDescent="0.25">
      <c r="A142" s="28"/>
      <c r="B142" s="28"/>
      <c r="C142" s="25"/>
      <c r="D142" s="25"/>
      <c r="E142" s="25"/>
      <c r="F142" s="25"/>
      <c r="G142" s="25"/>
      <c r="H142" s="25"/>
      <c r="I142" s="25"/>
      <c r="J142" s="29"/>
      <c r="K142" s="29"/>
      <c r="L142" s="29"/>
      <c r="M142" s="29"/>
      <c r="N142" s="9"/>
      <c r="O142" s="9"/>
      <c r="P142" s="7"/>
      <c r="Q142" s="7"/>
      <c r="U142" s="31"/>
      <c r="V142" s="27"/>
      <c r="W142" s="27"/>
      <c r="X142" s="27"/>
      <c r="Y142" s="27"/>
      <c r="Z142" s="27"/>
      <c r="AA142" s="17"/>
    </row>
    <row r="143" spans="1:27" ht="15" customHeight="1" x14ac:dyDescent="0.25">
      <c r="A143" s="28"/>
      <c r="B143" s="28"/>
      <c r="C143" s="25"/>
      <c r="D143" s="25"/>
      <c r="E143" s="25"/>
      <c r="F143" s="25"/>
      <c r="G143" s="25"/>
      <c r="H143" s="25"/>
      <c r="I143" s="25"/>
      <c r="J143" s="29"/>
      <c r="K143" s="29"/>
      <c r="L143" s="29"/>
      <c r="M143" s="29"/>
      <c r="N143" s="9"/>
      <c r="O143" s="9"/>
      <c r="P143" s="7"/>
      <c r="Q143" s="7"/>
      <c r="U143" s="31"/>
      <c r="V143" s="27"/>
      <c r="W143" s="27"/>
      <c r="X143" s="27"/>
      <c r="Y143" s="27"/>
      <c r="Z143" s="27"/>
      <c r="AA143" s="17"/>
    </row>
    <row r="144" spans="1:27" ht="15" customHeight="1" x14ac:dyDescent="0.25">
      <c r="A144" s="28"/>
      <c r="B144" s="28"/>
      <c r="C144" s="25"/>
      <c r="D144" s="25"/>
      <c r="E144" s="25"/>
      <c r="F144" s="25"/>
      <c r="G144" s="25"/>
      <c r="H144" s="25"/>
      <c r="I144" s="25"/>
      <c r="J144" s="29"/>
      <c r="K144" s="29"/>
      <c r="L144" s="29"/>
      <c r="M144" s="29"/>
      <c r="N144" s="9"/>
      <c r="O144" s="9"/>
      <c r="P144" s="7"/>
      <c r="Q144" s="7"/>
      <c r="U144" s="31"/>
      <c r="V144" s="27"/>
      <c r="W144" s="27"/>
      <c r="X144" s="27"/>
      <c r="Y144" s="27"/>
      <c r="Z144" s="27"/>
      <c r="AA144" s="17"/>
    </row>
    <row r="145" spans="1:27" ht="15" customHeight="1" x14ac:dyDescent="0.25">
      <c r="A145" s="28"/>
      <c r="B145" s="28"/>
      <c r="C145" s="25"/>
      <c r="D145" s="25"/>
      <c r="E145" s="25"/>
      <c r="F145" s="25"/>
      <c r="G145" s="25"/>
      <c r="H145" s="25"/>
      <c r="I145" s="25"/>
      <c r="J145" s="29"/>
      <c r="K145" s="29"/>
      <c r="L145" s="29"/>
      <c r="M145" s="29"/>
      <c r="N145" s="9"/>
      <c r="O145" s="9"/>
      <c r="P145" s="7"/>
      <c r="Q145" s="7"/>
      <c r="U145" s="31"/>
      <c r="V145" s="27"/>
      <c r="W145" s="27"/>
      <c r="X145" s="27"/>
      <c r="Y145" s="27"/>
      <c r="Z145" s="27"/>
      <c r="AA145" s="17"/>
    </row>
    <row r="146" spans="1:27" ht="15" customHeight="1" x14ac:dyDescent="0.25">
      <c r="A146" s="28"/>
      <c r="B146" s="28"/>
      <c r="C146" s="25"/>
      <c r="D146" s="25"/>
      <c r="E146" s="25"/>
      <c r="F146" s="25"/>
      <c r="G146" s="25"/>
      <c r="H146" s="25"/>
      <c r="I146" s="25"/>
      <c r="J146" s="29"/>
      <c r="K146" s="29"/>
      <c r="L146" s="29"/>
      <c r="M146" s="29"/>
      <c r="N146" s="9"/>
      <c r="O146" s="9"/>
      <c r="P146" s="7"/>
      <c r="Q146" s="7"/>
      <c r="U146" s="31"/>
      <c r="V146" s="27"/>
      <c r="W146" s="27"/>
      <c r="X146" s="27"/>
      <c r="Y146" s="27"/>
      <c r="Z146" s="27"/>
      <c r="AA146" s="17"/>
    </row>
    <row r="147" spans="1:27" ht="15" customHeight="1" x14ac:dyDescent="0.25">
      <c r="A147" s="28"/>
      <c r="B147" s="28"/>
      <c r="C147" s="25"/>
      <c r="D147" s="25"/>
      <c r="E147" s="25"/>
      <c r="F147" s="25"/>
      <c r="G147" s="25"/>
      <c r="H147" s="25"/>
      <c r="I147" s="25"/>
      <c r="J147" s="29"/>
      <c r="K147" s="29"/>
      <c r="L147" s="29"/>
      <c r="M147" s="29"/>
      <c r="N147" s="9"/>
      <c r="O147" s="9"/>
      <c r="P147" s="7"/>
      <c r="Q147" s="7"/>
      <c r="U147" s="31"/>
      <c r="V147" s="27"/>
      <c r="W147" s="27"/>
      <c r="X147" s="27"/>
      <c r="Y147" s="27"/>
      <c r="Z147" s="27"/>
      <c r="AA147" s="17"/>
    </row>
    <row r="148" spans="1:27" ht="15" customHeight="1" x14ac:dyDescent="0.25">
      <c r="A148" s="28"/>
      <c r="B148" s="28"/>
      <c r="C148" s="25"/>
      <c r="D148" s="25"/>
      <c r="E148" s="25"/>
      <c r="F148" s="25"/>
      <c r="G148" s="25"/>
      <c r="H148" s="25"/>
      <c r="I148" s="25"/>
      <c r="J148" s="29"/>
      <c r="K148" s="29"/>
      <c r="L148" s="29"/>
      <c r="M148" s="29"/>
      <c r="N148" s="9"/>
      <c r="O148" s="9"/>
      <c r="P148" s="7"/>
      <c r="Q148" s="7"/>
      <c r="U148" s="31"/>
      <c r="V148" s="27"/>
      <c r="W148" s="27"/>
      <c r="X148" s="27"/>
      <c r="Y148" s="27"/>
      <c r="Z148" s="27"/>
      <c r="AA148" s="17"/>
    </row>
    <row r="149" spans="1:27" ht="15" customHeight="1" x14ac:dyDescent="0.25">
      <c r="A149" s="28"/>
      <c r="B149" s="28"/>
      <c r="C149" s="25"/>
      <c r="D149" s="25"/>
      <c r="E149" s="25"/>
      <c r="F149" s="25"/>
      <c r="G149" s="25"/>
      <c r="H149" s="25"/>
      <c r="I149" s="25"/>
      <c r="J149" s="29"/>
      <c r="K149" s="29"/>
      <c r="L149" s="29"/>
      <c r="M149" s="29"/>
      <c r="N149" s="9"/>
      <c r="O149" s="9"/>
      <c r="P149" s="7"/>
      <c r="Q149" s="7"/>
      <c r="U149" s="31"/>
      <c r="V149" s="27"/>
      <c r="W149" s="27"/>
      <c r="X149" s="27"/>
      <c r="Y149" s="27"/>
      <c r="Z149" s="27"/>
      <c r="AA149" s="17"/>
    </row>
    <row r="150" spans="1:27" ht="15" customHeight="1" x14ac:dyDescent="0.25">
      <c r="A150" s="28"/>
      <c r="B150" s="28"/>
      <c r="C150" s="25"/>
      <c r="D150" s="25"/>
      <c r="E150" s="25"/>
      <c r="F150" s="25"/>
      <c r="G150" s="25"/>
      <c r="H150" s="25"/>
      <c r="I150" s="25"/>
      <c r="J150" s="29"/>
      <c r="K150" s="29"/>
      <c r="L150" s="29"/>
      <c r="M150" s="29"/>
      <c r="N150" s="9"/>
      <c r="O150" s="9"/>
      <c r="P150" s="7"/>
      <c r="Q150" s="7"/>
      <c r="U150" s="31"/>
      <c r="V150" s="27"/>
      <c r="W150" s="27"/>
      <c r="X150" s="27"/>
      <c r="Y150" s="27"/>
      <c r="Z150" s="27"/>
      <c r="AA150" s="17"/>
    </row>
    <row r="151" spans="1:27" ht="15" customHeight="1" x14ac:dyDescent="0.25">
      <c r="A151" s="28"/>
      <c r="B151" s="28"/>
      <c r="C151" s="25"/>
      <c r="D151" s="25"/>
      <c r="E151" s="25"/>
      <c r="F151" s="25"/>
      <c r="G151" s="25"/>
      <c r="H151" s="25"/>
      <c r="I151" s="25"/>
      <c r="J151" s="29"/>
      <c r="K151" s="29"/>
      <c r="L151" s="29"/>
      <c r="M151" s="29"/>
      <c r="N151" s="9"/>
      <c r="O151" s="9"/>
      <c r="P151" s="7"/>
      <c r="Q151" s="7"/>
      <c r="U151" s="31"/>
      <c r="V151" s="27"/>
      <c r="W151" s="27"/>
      <c r="X151" s="27"/>
      <c r="Y151" s="27"/>
      <c r="Z151" s="27"/>
      <c r="AA151" s="17"/>
    </row>
    <row r="152" spans="1:27" ht="15" customHeight="1" x14ac:dyDescent="0.25">
      <c r="A152" s="28"/>
      <c r="B152" s="28"/>
      <c r="C152" s="25"/>
      <c r="D152" s="25"/>
      <c r="E152" s="25"/>
      <c r="F152" s="25"/>
      <c r="G152" s="25"/>
      <c r="H152" s="25"/>
      <c r="I152" s="25"/>
      <c r="J152" s="29"/>
      <c r="K152" s="29"/>
      <c r="L152" s="29"/>
      <c r="M152" s="29"/>
      <c r="N152" s="9"/>
      <c r="O152" s="9"/>
      <c r="P152" s="7"/>
      <c r="Q152" s="7"/>
      <c r="U152" s="31"/>
      <c r="V152" s="27"/>
      <c r="W152" s="27"/>
      <c r="X152" s="27"/>
      <c r="Y152" s="27"/>
      <c r="Z152" s="27"/>
      <c r="AA152" s="17"/>
    </row>
    <row r="153" spans="1:27" ht="15" customHeight="1" x14ac:dyDescent="0.25">
      <c r="A153" s="28"/>
      <c r="B153" s="28"/>
      <c r="C153" s="25"/>
      <c r="D153" s="25"/>
      <c r="E153" s="25"/>
      <c r="F153" s="25"/>
      <c r="G153" s="25"/>
      <c r="H153" s="25"/>
      <c r="I153" s="25"/>
      <c r="J153" s="29"/>
      <c r="K153" s="29"/>
      <c r="L153" s="29"/>
      <c r="M153" s="29"/>
      <c r="N153" s="9"/>
      <c r="O153" s="9"/>
      <c r="P153" s="7"/>
      <c r="Q153" s="7"/>
      <c r="U153" s="31"/>
      <c r="V153" s="27"/>
      <c r="W153" s="27"/>
      <c r="X153" s="27"/>
      <c r="Y153" s="27"/>
      <c r="Z153" s="27"/>
      <c r="AA153" s="17"/>
    </row>
    <row r="154" spans="1:27" ht="15" customHeight="1" x14ac:dyDescent="0.25">
      <c r="A154" s="28"/>
      <c r="B154" s="28"/>
      <c r="C154" s="25"/>
      <c r="D154" s="25"/>
      <c r="E154" s="25"/>
      <c r="F154" s="25"/>
      <c r="G154" s="25"/>
      <c r="H154" s="25"/>
      <c r="I154" s="25"/>
      <c r="J154" s="29"/>
      <c r="K154" s="29"/>
      <c r="L154" s="29"/>
      <c r="M154" s="29"/>
      <c r="N154" s="9"/>
      <c r="O154" s="9"/>
      <c r="P154" s="7"/>
      <c r="Q154" s="7"/>
      <c r="U154" s="31"/>
      <c r="V154" s="27"/>
      <c r="W154" s="27"/>
      <c r="X154" s="27"/>
      <c r="Y154" s="27"/>
      <c r="Z154" s="27"/>
      <c r="AA154" s="17"/>
    </row>
    <row r="155" spans="1:27" ht="15" customHeight="1" x14ac:dyDescent="0.25">
      <c r="A155" s="28"/>
      <c r="B155" s="42"/>
      <c r="C155" s="25"/>
      <c r="D155" s="25"/>
      <c r="E155" s="25"/>
      <c r="F155" s="25"/>
      <c r="G155" s="25"/>
      <c r="H155" s="45"/>
      <c r="I155" s="45"/>
      <c r="J155" s="29"/>
      <c r="K155" s="29"/>
      <c r="L155" s="29"/>
      <c r="M155" s="29"/>
      <c r="N155" s="9"/>
      <c r="O155" s="9"/>
      <c r="P155" s="7"/>
      <c r="Q155" s="7"/>
      <c r="U155" s="31"/>
      <c r="V155" s="27"/>
      <c r="W155" s="27"/>
      <c r="X155" s="27"/>
      <c r="Y155" s="27"/>
      <c r="Z155" s="27"/>
      <c r="AA155" s="17"/>
    </row>
    <row r="156" spans="1:27" ht="15" customHeight="1" x14ac:dyDescent="0.25">
      <c r="A156" s="28"/>
      <c r="B156" s="28"/>
      <c r="C156" s="25"/>
      <c r="D156" s="25"/>
      <c r="E156" s="25"/>
      <c r="F156" s="25"/>
      <c r="G156" s="25"/>
      <c r="H156" s="25"/>
      <c r="I156" s="25"/>
      <c r="J156" s="29"/>
      <c r="K156" s="29"/>
      <c r="L156" s="29"/>
      <c r="M156" s="29"/>
      <c r="N156" s="9"/>
      <c r="O156" s="9"/>
      <c r="P156" s="7"/>
      <c r="Q156" s="7"/>
      <c r="U156" s="31"/>
      <c r="V156" s="27"/>
      <c r="W156" s="27"/>
      <c r="X156" s="27"/>
      <c r="Y156" s="27"/>
      <c r="Z156" s="27"/>
      <c r="AA156" s="17"/>
    </row>
    <row r="157" spans="1:27" ht="15" customHeight="1" x14ac:dyDescent="0.25">
      <c r="A157" s="28"/>
      <c r="B157" s="28"/>
      <c r="C157" s="25"/>
      <c r="D157" s="25"/>
      <c r="E157" s="25"/>
      <c r="F157" s="25"/>
      <c r="G157" s="25"/>
      <c r="H157" s="25"/>
      <c r="I157" s="25"/>
      <c r="J157" s="29"/>
      <c r="K157" s="29"/>
      <c r="L157" s="29"/>
      <c r="M157" s="29"/>
      <c r="N157" s="9"/>
      <c r="O157" s="9"/>
      <c r="P157" s="7"/>
      <c r="Q157" s="7"/>
      <c r="U157" s="31"/>
      <c r="V157" s="27"/>
      <c r="W157" s="27"/>
      <c r="X157" s="27"/>
      <c r="Y157" s="27"/>
      <c r="Z157" s="27"/>
      <c r="AA157" s="17"/>
    </row>
    <row r="158" spans="1:27" ht="15" customHeight="1" x14ac:dyDescent="0.25">
      <c r="A158" s="28"/>
      <c r="B158" s="28"/>
      <c r="C158" s="25"/>
      <c r="D158" s="25"/>
      <c r="E158" s="25"/>
      <c r="F158" s="25"/>
      <c r="G158" s="25"/>
      <c r="H158" s="25"/>
      <c r="I158" s="25"/>
      <c r="J158" s="29"/>
      <c r="K158" s="29"/>
      <c r="L158" s="29"/>
      <c r="M158" s="29"/>
      <c r="N158" s="9"/>
      <c r="O158" s="9"/>
      <c r="P158" s="7"/>
      <c r="Q158" s="7"/>
      <c r="U158" s="31"/>
      <c r="V158" s="27"/>
      <c r="W158" s="27"/>
      <c r="X158" s="27"/>
      <c r="Y158" s="27"/>
      <c r="Z158" s="27"/>
      <c r="AA158" s="17"/>
    </row>
    <row r="159" spans="1:27" ht="15" customHeight="1" x14ac:dyDescent="0.25">
      <c r="A159" s="28"/>
      <c r="B159" s="28"/>
      <c r="C159" s="25"/>
      <c r="D159" s="25"/>
      <c r="E159" s="25"/>
      <c r="F159" s="25"/>
      <c r="G159" s="25"/>
      <c r="H159" s="25"/>
      <c r="I159" s="25"/>
      <c r="J159" s="29"/>
      <c r="K159" s="29"/>
      <c r="L159" s="29"/>
      <c r="M159" s="29"/>
      <c r="N159" s="9"/>
      <c r="O159" s="9"/>
      <c r="P159" s="7"/>
      <c r="Q159" s="7"/>
      <c r="U159" s="31"/>
      <c r="V159" s="27"/>
      <c r="W159" s="27"/>
      <c r="X159" s="27"/>
      <c r="Y159" s="27"/>
      <c r="Z159" s="27"/>
      <c r="AA159" s="17"/>
    </row>
    <row r="160" spans="1:27" ht="15" customHeight="1" x14ac:dyDescent="0.25">
      <c r="A160" s="28"/>
      <c r="B160" s="28"/>
      <c r="C160" s="25"/>
      <c r="D160" s="25"/>
      <c r="E160" s="25"/>
      <c r="F160" s="25"/>
      <c r="G160" s="25"/>
      <c r="H160" s="25"/>
      <c r="I160" s="25"/>
      <c r="J160" s="29"/>
      <c r="K160" s="29"/>
      <c r="L160" s="29"/>
      <c r="M160" s="29"/>
      <c r="N160" s="9"/>
      <c r="O160" s="9"/>
      <c r="P160" s="7"/>
      <c r="Q160" s="7"/>
      <c r="U160" s="31"/>
      <c r="V160" s="27"/>
      <c r="W160" s="27"/>
      <c r="X160" s="27"/>
      <c r="Y160" s="27"/>
      <c r="Z160" s="27"/>
      <c r="AA160" s="17"/>
    </row>
    <row r="161" spans="1:27" ht="15" customHeight="1" x14ac:dyDescent="0.25">
      <c r="A161" s="28"/>
      <c r="B161" s="28"/>
      <c r="C161" s="25"/>
      <c r="D161" s="25"/>
      <c r="E161" s="25"/>
      <c r="F161" s="25"/>
      <c r="G161" s="25"/>
      <c r="H161" s="25"/>
      <c r="I161" s="25"/>
      <c r="J161" s="29"/>
      <c r="K161" s="29"/>
      <c r="L161" s="29"/>
      <c r="M161" s="29"/>
      <c r="N161" s="9"/>
      <c r="O161" s="9"/>
      <c r="P161" s="7"/>
      <c r="Q161" s="7"/>
      <c r="U161" s="31"/>
      <c r="V161" s="27"/>
      <c r="W161" s="27"/>
      <c r="X161" s="27"/>
      <c r="Y161" s="27"/>
      <c r="Z161" s="27"/>
      <c r="AA161" s="17"/>
    </row>
    <row r="162" spans="1:27" ht="15" customHeight="1" x14ac:dyDescent="0.25">
      <c r="A162" s="28"/>
      <c r="B162" s="28"/>
      <c r="C162" s="25"/>
      <c r="D162" s="25"/>
      <c r="E162" s="25"/>
      <c r="F162" s="25"/>
      <c r="G162" s="25"/>
      <c r="H162" s="25"/>
      <c r="I162" s="25"/>
      <c r="J162" s="29"/>
      <c r="K162" s="29"/>
      <c r="L162" s="29"/>
      <c r="M162" s="29"/>
      <c r="N162" s="9"/>
      <c r="O162" s="9"/>
      <c r="P162" s="7"/>
      <c r="Q162" s="7"/>
      <c r="U162" s="31"/>
      <c r="V162" s="27"/>
      <c r="W162" s="27"/>
      <c r="X162" s="27"/>
      <c r="Y162" s="27"/>
      <c r="Z162" s="27"/>
      <c r="AA162" s="17"/>
    </row>
    <row r="163" spans="1:27" ht="15" customHeight="1" x14ac:dyDescent="0.25">
      <c r="A163" s="28"/>
      <c r="B163" s="28"/>
      <c r="C163" s="25"/>
      <c r="D163" s="25"/>
      <c r="E163" s="25"/>
      <c r="F163" s="25"/>
      <c r="G163" s="25"/>
      <c r="H163" s="25"/>
      <c r="I163" s="25"/>
      <c r="J163" s="29"/>
      <c r="K163" s="29"/>
      <c r="L163" s="29"/>
      <c r="M163" s="29"/>
      <c r="N163" s="9"/>
      <c r="O163" s="9"/>
      <c r="P163" s="7"/>
      <c r="Q163" s="7"/>
      <c r="U163" s="31"/>
      <c r="V163" s="27"/>
      <c r="W163" s="27"/>
      <c r="X163" s="27"/>
      <c r="Y163" s="27"/>
      <c r="Z163" s="27"/>
      <c r="AA163" s="17"/>
    </row>
    <row r="164" spans="1:27" ht="15" customHeight="1" x14ac:dyDescent="0.25">
      <c r="A164" s="28"/>
      <c r="B164" s="28"/>
      <c r="C164" s="25"/>
      <c r="D164" s="25"/>
      <c r="E164" s="25"/>
      <c r="F164" s="25"/>
      <c r="G164" s="25"/>
      <c r="H164" s="25"/>
      <c r="I164" s="25"/>
      <c r="J164" s="29"/>
      <c r="K164" s="29"/>
      <c r="L164" s="29"/>
      <c r="M164" s="29"/>
      <c r="N164" s="9"/>
      <c r="O164" s="9"/>
      <c r="P164" s="7"/>
      <c r="Q164" s="7"/>
      <c r="U164" s="31"/>
      <c r="V164" s="27"/>
      <c r="W164" s="27"/>
      <c r="X164" s="27"/>
      <c r="Y164" s="27"/>
      <c r="Z164" s="27"/>
      <c r="AA164" s="17"/>
    </row>
    <row r="165" spans="1:27" ht="15" customHeight="1" x14ac:dyDescent="0.25">
      <c r="A165" s="28"/>
      <c r="B165" s="28"/>
      <c r="C165" s="25"/>
      <c r="D165" s="25"/>
      <c r="E165" s="25"/>
      <c r="F165" s="25"/>
      <c r="G165" s="25"/>
      <c r="H165" s="25"/>
      <c r="I165" s="25"/>
      <c r="J165" s="29"/>
      <c r="K165" s="29"/>
      <c r="L165" s="29"/>
      <c r="M165" s="29"/>
      <c r="N165" s="9"/>
      <c r="O165" s="9"/>
      <c r="P165" s="7"/>
      <c r="Q165" s="7"/>
      <c r="U165" s="31"/>
      <c r="V165" s="27"/>
      <c r="W165" s="27"/>
      <c r="X165" s="27"/>
      <c r="Y165" s="27"/>
      <c r="Z165" s="27"/>
      <c r="AA165" s="17"/>
    </row>
    <row r="166" spans="1:27" ht="15" customHeight="1" x14ac:dyDescent="0.25">
      <c r="A166" s="28"/>
      <c r="B166" s="28"/>
      <c r="C166" s="25"/>
      <c r="D166" s="25"/>
      <c r="E166" s="25"/>
      <c r="F166" s="25"/>
      <c r="G166" s="25"/>
      <c r="H166" s="25"/>
      <c r="I166" s="25"/>
      <c r="J166" s="29"/>
      <c r="K166" s="29"/>
      <c r="L166" s="29"/>
      <c r="M166" s="29"/>
      <c r="N166" s="9"/>
      <c r="O166" s="9"/>
      <c r="P166" s="7"/>
      <c r="Q166" s="7"/>
      <c r="U166" s="31"/>
      <c r="V166" s="27"/>
      <c r="W166" s="27"/>
      <c r="X166" s="27"/>
      <c r="Y166" s="27"/>
      <c r="Z166" s="27"/>
      <c r="AA166" s="17"/>
    </row>
    <row r="167" spans="1:27" ht="15" customHeight="1" x14ac:dyDescent="0.25">
      <c r="A167" s="28"/>
      <c r="B167" s="28"/>
      <c r="C167" s="25"/>
      <c r="D167" s="25"/>
      <c r="E167" s="25"/>
      <c r="F167" s="25"/>
      <c r="G167" s="25"/>
      <c r="H167" s="25"/>
      <c r="I167" s="25"/>
      <c r="J167" s="29"/>
      <c r="K167" s="29"/>
      <c r="L167" s="29"/>
      <c r="M167" s="29"/>
      <c r="N167" s="9"/>
      <c r="O167" s="9"/>
      <c r="P167" s="7"/>
      <c r="Q167" s="7"/>
      <c r="U167" s="31"/>
      <c r="V167" s="27"/>
      <c r="W167" s="27"/>
      <c r="X167" s="27"/>
      <c r="Y167" s="27"/>
      <c r="Z167" s="27"/>
      <c r="AA167" s="17"/>
    </row>
    <row r="168" spans="1:27" ht="15" customHeight="1" x14ac:dyDescent="0.25">
      <c r="A168" s="28"/>
      <c r="B168" s="28"/>
      <c r="C168" s="25"/>
      <c r="D168" s="25"/>
      <c r="E168" s="25"/>
      <c r="F168" s="25"/>
      <c r="G168" s="25"/>
      <c r="H168" s="25"/>
      <c r="I168" s="25"/>
      <c r="J168" s="29"/>
      <c r="K168" s="29"/>
      <c r="L168" s="29"/>
      <c r="M168" s="29"/>
      <c r="N168" s="9"/>
      <c r="O168" s="9"/>
      <c r="P168" s="7"/>
      <c r="Q168" s="7"/>
      <c r="U168" s="31"/>
      <c r="V168" s="27"/>
      <c r="W168" s="27"/>
      <c r="X168" s="27"/>
      <c r="Y168" s="27"/>
      <c r="Z168" s="27"/>
      <c r="AA168" s="17"/>
    </row>
    <row r="169" spans="1:27" ht="15" customHeight="1" x14ac:dyDescent="0.25">
      <c r="A169" s="28"/>
      <c r="B169" s="28"/>
      <c r="C169" s="25"/>
      <c r="D169" s="25"/>
      <c r="E169" s="25"/>
      <c r="F169" s="25"/>
      <c r="G169" s="25"/>
      <c r="H169" s="25"/>
      <c r="I169" s="25"/>
      <c r="J169" s="29"/>
      <c r="K169" s="29"/>
      <c r="L169" s="29"/>
      <c r="M169" s="29"/>
      <c r="N169" s="9"/>
      <c r="O169" s="9"/>
      <c r="P169" s="7"/>
      <c r="Q169" s="7"/>
      <c r="U169" s="31"/>
      <c r="V169" s="27"/>
      <c r="W169" s="27"/>
      <c r="X169" s="27"/>
      <c r="Y169" s="27"/>
      <c r="Z169" s="27"/>
      <c r="AA169" s="17"/>
    </row>
    <row r="170" spans="1:27" ht="15" customHeight="1" x14ac:dyDescent="0.25">
      <c r="A170" s="28"/>
      <c r="B170" s="28"/>
      <c r="C170" s="25"/>
      <c r="D170" s="25"/>
      <c r="E170" s="25"/>
      <c r="F170" s="25"/>
      <c r="G170" s="25"/>
      <c r="H170" s="25"/>
      <c r="I170" s="25"/>
      <c r="J170" s="29"/>
      <c r="K170" s="29"/>
      <c r="L170" s="29"/>
      <c r="M170" s="29"/>
      <c r="N170" s="9"/>
      <c r="O170" s="9"/>
      <c r="P170" s="7"/>
      <c r="Q170" s="7"/>
      <c r="U170" s="31"/>
      <c r="V170" s="27"/>
      <c r="W170" s="27"/>
      <c r="X170" s="27"/>
      <c r="Y170" s="27"/>
      <c r="Z170" s="27"/>
      <c r="AA170" s="17"/>
    </row>
    <row r="171" spans="1:27" ht="15" customHeight="1" x14ac:dyDescent="0.25">
      <c r="A171" s="28"/>
      <c r="B171" s="28"/>
      <c r="C171" s="25"/>
      <c r="D171" s="25"/>
      <c r="E171" s="25"/>
      <c r="F171" s="25"/>
      <c r="G171" s="25"/>
      <c r="H171" s="25"/>
      <c r="I171" s="25"/>
      <c r="J171" s="29"/>
      <c r="K171" s="29"/>
      <c r="L171" s="29"/>
      <c r="M171" s="29"/>
      <c r="N171" s="9"/>
      <c r="O171" s="9"/>
      <c r="P171" s="7"/>
      <c r="Q171" s="7"/>
      <c r="U171" s="31"/>
      <c r="V171" s="27"/>
      <c r="W171" s="27"/>
      <c r="X171" s="27"/>
      <c r="Y171" s="27"/>
      <c r="Z171" s="27"/>
      <c r="AA171" s="17"/>
    </row>
    <row r="172" spans="1:27" ht="15" customHeight="1" x14ac:dyDescent="0.25">
      <c r="A172" s="28"/>
      <c r="B172" s="28"/>
      <c r="C172" s="25"/>
      <c r="D172" s="25"/>
      <c r="E172" s="25"/>
      <c r="F172" s="25"/>
      <c r="G172" s="25"/>
      <c r="H172" s="25"/>
      <c r="I172" s="25"/>
      <c r="J172" s="29"/>
      <c r="K172" s="29"/>
      <c r="L172" s="29"/>
      <c r="M172" s="29"/>
      <c r="N172" s="9"/>
      <c r="O172" s="9"/>
      <c r="P172" s="7"/>
      <c r="Q172" s="7"/>
      <c r="U172" s="31"/>
      <c r="V172" s="27"/>
      <c r="W172" s="27"/>
      <c r="X172" s="27"/>
      <c r="Y172" s="27"/>
      <c r="Z172" s="27"/>
      <c r="AA172" s="17"/>
    </row>
    <row r="173" spans="1:27" ht="15" customHeight="1" x14ac:dyDescent="0.25">
      <c r="A173" s="28"/>
      <c r="B173" s="28"/>
      <c r="C173" s="25"/>
      <c r="D173" s="25"/>
      <c r="E173" s="25"/>
      <c r="F173" s="25"/>
      <c r="G173" s="25"/>
      <c r="H173" s="25"/>
      <c r="I173" s="25"/>
      <c r="J173" s="29"/>
      <c r="K173" s="29"/>
      <c r="L173" s="29"/>
      <c r="M173" s="29"/>
      <c r="N173" s="9"/>
      <c r="O173" s="9"/>
      <c r="P173" s="7"/>
      <c r="Q173" s="7"/>
      <c r="U173" s="31"/>
      <c r="V173" s="27"/>
      <c r="W173" s="27"/>
      <c r="X173" s="27"/>
      <c r="Y173" s="27"/>
      <c r="Z173" s="27"/>
      <c r="AA173" s="17"/>
    </row>
    <row r="174" spans="1:27" ht="15" customHeight="1" x14ac:dyDescent="0.25">
      <c r="A174" s="28"/>
      <c r="B174" s="28"/>
      <c r="C174" s="25"/>
      <c r="D174" s="25"/>
      <c r="E174" s="25"/>
      <c r="F174" s="25"/>
      <c r="G174" s="25"/>
      <c r="H174" s="25"/>
      <c r="I174" s="25"/>
      <c r="J174" s="29"/>
      <c r="K174" s="29"/>
      <c r="L174" s="29"/>
      <c r="M174" s="29"/>
      <c r="N174" s="9"/>
      <c r="O174" s="9"/>
      <c r="P174" s="7"/>
      <c r="Q174" s="7"/>
      <c r="U174" s="31"/>
      <c r="V174" s="27"/>
      <c r="W174" s="27"/>
      <c r="X174" s="27"/>
      <c r="Y174" s="27"/>
      <c r="Z174" s="27"/>
      <c r="AA174" s="17"/>
    </row>
    <row r="175" spans="1:27" ht="15" customHeight="1" x14ac:dyDescent="0.25">
      <c r="A175" s="28"/>
      <c r="B175" s="28"/>
      <c r="C175" s="25"/>
      <c r="D175" s="25"/>
      <c r="E175" s="25"/>
      <c r="F175" s="25"/>
      <c r="G175" s="25"/>
      <c r="H175" s="25"/>
      <c r="I175" s="25"/>
      <c r="J175" s="29"/>
      <c r="K175" s="29"/>
      <c r="L175" s="29"/>
      <c r="M175" s="29"/>
      <c r="N175" s="9"/>
      <c r="O175" s="9"/>
      <c r="P175" s="7"/>
      <c r="Q175" s="7"/>
      <c r="U175" s="31"/>
      <c r="V175" s="27"/>
      <c r="W175" s="27"/>
      <c r="X175" s="27"/>
      <c r="Y175" s="27"/>
      <c r="Z175" s="27"/>
      <c r="AA175" s="17"/>
    </row>
    <row r="176" spans="1:27" ht="15" customHeight="1" x14ac:dyDescent="0.25">
      <c r="A176" s="28"/>
      <c r="B176" s="28"/>
      <c r="C176" s="25"/>
      <c r="D176" s="25"/>
      <c r="E176" s="25"/>
      <c r="F176" s="25"/>
      <c r="G176" s="25"/>
      <c r="H176" s="25"/>
      <c r="I176" s="25"/>
      <c r="J176" s="29"/>
      <c r="K176" s="29"/>
      <c r="L176" s="29"/>
      <c r="M176" s="29"/>
      <c r="N176" s="7"/>
      <c r="O176" s="7"/>
      <c r="P176" s="7"/>
      <c r="Q176" s="7"/>
      <c r="U176" s="31"/>
      <c r="V176" s="27"/>
      <c r="W176" s="27"/>
      <c r="X176" s="27"/>
      <c r="Y176" s="27"/>
      <c r="Z176" s="27"/>
      <c r="AA176" s="17"/>
    </row>
    <row r="177" spans="1:27" ht="15" customHeight="1" x14ac:dyDescent="0.25">
      <c r="A177" s="28"/>
      <c r="B177" s="28"/>
      <c r="C177" s="25"/>
      <c r="D177" s="25"/>
      <c r="E177" s="25"/>
      <c r="F177" s="25"/>
      <c r="G177" s="25"/>
      <c r="H177" s="25"/>
      <c r="I177" s="25"/>
      <c r="J177" s="29"/>
      <c r="K177" s="29"/>
      <c r="L177" s="29"/>
      <c r="M177" s="29"/>
      <c r="N177" s="7"/>
      <c r="O177" s="7"/>
      <c r="P177" s="7"/>
      <c r="Q177" s="7"/>
      <c r="U177" s="31"/>
      <c r="V177" s="27"/>
      <c r="W177" s="27"/>
      <c r="X177" s="27"/>
      <c r="Y177" s="27"/>
      <c r="Z177" s="27"/>
      <c r="AA177" s="17"/>
    </row>
    <row r="178" spans="1:27" ht="15" customHeight="1" x14ac:dyDescent="0.25">
      <c r="A178" s="28"/>
      <c r="B178" s="28"/>
      <c r="C178" s="25"/>
      <c r="D178" s="25"/>
      <c r="E178" s="25"/>
      <c r="F178" s="25"/>
      <c r="G178" s="25"/>
      <c r="H178" s="25"/>
      <c r="I178" s="25"/>
      <c r="J178" s="29"/>
      <c r="K178" s="29"/>
      <c r="L178" s="29"/>
      <c r="M178" s="29"/>
      <c r="N178" s="7"/>
      <c r="O178" s="7"/>
      <c r="P178" s="7"/>
      <c r="Q178" s="7"/>
      <c r="U178" s="31"/>
      <c r="V178" s="27"/>
      <c r="W178" s="27"/>
      <c r="X178" s="27"/>
      <c r="Y178" s="27"/>
      <c r="Z178" s="27"/>
      <c r="AA178" s="17"/>
    </row>
    <row r="179" spans="1:27" ht="15" customHeight="1" x14ac:dyDescent="0.25">
      <c r="A179" s="28"/>
      <c r="B179" s="28"/>
      <c r="C179" s="25"/>
      <c r="D179" s="25"/>
      <c r="E179" s="25"/>
      <c r="F179" s="25"/>
      <c r="G179" s="25"/>
      <c r="H179" s="25"/>
      <c r="I179" s="25"/>
      <c r="J179" s="29"/>
      <c r="K179" s="29"/>
      <c r="L179" s="29"/>
      <c r="M179" s="29"/>
      <c r="N179" s="7"/>
      <c r="O179" s="7"/>
      <c r="P179" s="7"/>
      <c r="Q179" s="7"/>
      <c r="U179" s="31"/>
      <c r="V179" s="27"/>
      <c r="W179" s="27"/>
      <c r="X179" s="27"/>
      <c r="Y179" s="27"/>
      <c r="Z179" s="27"/>
      <c r="AA179" s="17"/>
    </row>
    <row r="180" spans="1:27" ht="15" customHeight="1" x14ac:dyDescent="0.25">
      <c r="A180" s="28"/>
      <c r="B180" s="28"/>
      <c r="C180" s="25"/>
      <c r="D180" s="25"/>
      <c r="E180" s="25"/>
      <c r="F180" s="25"/>
      <c r="G180" s="25"/>
      <c r="H180" s="25"/>
      <c r="I180" s="25"/>
      <c r="J180" s="29"/>
      <c r="K180" s="29"/>
      <c r="L180" s="29"/>
      <c r="M180" s="29"/>
      <c r="N180" s="7"/>
      <c r="O180" s="7"/>
      <c r="P180" s="7"/>
      <c r="Q180" s="7"/>
      <c r="U180" s="31"/>
      <c r="V180" s="27"/>
      <c r="W180" s="27"/>
      <c r="X180" s="27"/>
      <c r="Y180" s="27"/>
      <c r="Z180" s="27"/>
      <c r="AA180" s="17"/>
    </row>
    <row r="181" spans="1:27" ht="15" customHeight="1" x14ac:dyDescent="0.25">
      <c r="A181" s="28"/>
      <c r="B181" s="28"/>
      <c r="C181" s="25"/>
      <c r="D181" s="25"/>
      <c r="E181" s="25"/>
      <c r="F181" s="25"/>
      <c r="G181" s="25"/>
      <c r="H181" s="25"/>
      <c r="I181" s="25"/>
      <c r="J181" s="29"/>
      <c r="K181" s="29"/>
      <c r="L181" s="29"/>
      <c r="M181" s="29"/>
      <c r="N181" s="7"/>
      <c r="O181" s="7"/>
      <c r="P181" s="7"/>
      <c r="Q181" s="7"/>
      <c r="U181" s="31"/>
      <c r="V181" s="27"/>
      <c r="W181" s="27"/>
      <c r="X181" s="27"/>
      <c r="Y181" s="27"/>
      <c r="Z181" s="27"/>
      <c r="AA181" s="17"/>
    </row>
    <row r="182" spans="1:27" ht="15" customHeight="1" x14ac:dyDescent="0.25">
      <c r="A182" s="28"/>
      <c r="B182" s="28"/>
      <c r="C182" s="25"/>
      <c r="D182" s="25"/>
      <c r="E182" s="25"/>
      <c r="F182" s="25"/>
      <c r="G182" s="25"/>
      <c r="H182" s="25"/>
      <c r="I182" s="25"/>
      <c r="J182" s="29"/>
      <c r="K182" s="29"/>
      <c r="L182" s="29"/>
      <c r="M182" s="29"/>
      <c r="N182" s="7"/>
      <c r="O182" s="7"/>
      <c r="P182" s="7"/>
      <c r="Q182" s="7"/>
      <c r="U182" s="31"/>
      <c r="V182" s="27"/>
      <c r="W182" s="27"/>
      <c r="X182" s="27"/>
      <c r="Y182" s="27"/>
      <c r="Z182" s="27"/>
      <c r="AA182" s="17"/>
    </row>
    <row r="183" spans="1:27" ht="15" customHeight="1" x14ac:dyDescent="0.25">
      <c r="A183" s="28"/>
      <c r="B183" s="28"/>
      <c r="C183" s="25"/>
      <c r="D183" s="25"/>
      <c r="E183" s="25"/>
      <c r="F183" s="25"/>
      <c r="G183" s="25"/>
      <c r="H183" s="25"/>
      <c r="I183" s="25"/>
      <c r="J183" s="29"/>
      <c r="K183" s="29"/>
      <c r="L183" s="29"/>
      <c r="M183" s="29"/>
      <c r="N183" s="7"/>
      <c r="O183" s="7"/>
      <c r="P183" s="7"/>
      <c r="Q183" s="7"/>
      <c r="U183" s="31"/>
      <c r="V183" s="27"/>
      <c r="W183" s="27"/>
      <c r="X183" s="27"/>
      <c r="Y183" s="27"/>
      <c r="Z183" s="27"/>
      <c r="AA183" s="17"/>
    </row>
    <row r="184" spans="1:27" ht="15" customHeight="1" x14ac:dyDescent="0.25">
      <c r="A184" s="28"/>
      <c r="B184" s="28"/>
      <c r="C184" s="25"/>
      <c r="D184" s="25"/>
      <c r="E184" s="25"/>
      <c r="F184" s="25"/>
      <c r="G184" s="25"/>
      <c r="H184" s="25"/>
      <c r="I184" s="25"/>
      <c r="J184" s="29"/>
      <c r="K184" s="29"/>
      <c r="L184" s="29"/>
      <c r="M184" s="29"/>
      <c r="N184" s="7"/>
      <c r="O184" s="7"/>
      <c r="P184" s="7"/>
      <c r="Q184" s="7"/>
      <c r="U184" s="31"/>
      <c r="V184" s="27"/>
      <c r="W184" s="27"/>
      <c r="X184" s="27"/>
      <c r="Y184" s="27"/>
      <c r="Z184" s="27"/>
      <c r="AA184" s="17"/>
    </row>
    <row r="185" spans="1:27" ht="15" customHeight="1" x14ac:dyDescent="0.25">
      <c r="A185" s="28"/>
      <c r="B185" s="28"/>
      <c r="C185" s="25"/>
      <c r="D185" s="25"/>
      <c r="E185" s="25"/>
      <c r="F185" s="25"/>
      <c r="G185" s="25"/>
      <c r="H185" s="25"/>
      <c r="I185" s="25"/>
      <c r="J185" s="29"/>
      <c r="K185" s="29"/>
      <c r="L185" s="29"/>
      <c r="M185" s="29"/>
      <c r="N185" s="7"/>
      <c r="O185" s="7"/>
      <c r="P185" s="7"/>
      <c r="Q185" s="7"/>
      <c r="U185" s="31"/>
      <c r="V185" s="27"/>
      <c r="W185" s="27"/>
      <c r="X185" s="27"/>
      <c r="Y185" s="27"/>
      <c r="Z185" s="27"/>
      <c r="AA185" s="17"/>
    </row>
    <row r="186" spans="1:27" ht="15" customHeight="1" x14ac:dyDescent="0.25">
      <c r="A186" s="28"/>
      <c r="B186" s="28"/>
      <c r="C186" s="25"/>
      <c r="D186" s="25"/>
      <c r="E186" s="25"/>
      <c r="F186" s="25"/>
      <c r="G186" s="25"/>
      <c r="H186" s="25"/>
      <c r="I186" s="25"/>
      <c r="J186" s="29"/>
      <c r="K186" s="29"/>
      <c r="L186" s="29"/>
      <c r="M186" s="29"/>
      <c r="N186" s="7"/>
      <c r="O186" s="7"/>
      <c r="P186" s="7"/>
      <c r="Q186" s="7"/>
      <c r="U186" s="31"/>
      <c r="V186" s="27"/>
      <c r="W186" s="27"/>
      <c r="X186" s="27"/>
      <c r="Y186" s="27"/>
      <c r="Z186" s="27"/>
      <c r="AA186" s="17"/>
    </row>
    <row r="187" spans="1:27" ht="15" customHeight="1" x14ac:dyDescent="0.25">
      <c r="A187" s="28"/>
      <c r="B187" s="28"/>
      <c r="C187" s="25"/>
      <c r="D187" s="25"/>
      <c r="E187" s="25"/>
      <c r="F187" s="25"/>
      <c r="G187" s="25"/>
      <c r="H187" s="25"/>
      <c r="I187" s="25"/>
      <c r="J187" s="29"/>
      <c r="K187" s="29"/>
      <c r="L187" s="29"/>
      <c r="M187" s="29"/>
      <c r="N187" s="7"/>
      <c r="O187" s="7"/>
      <c r="P187" s="7"/>
      <c r="Q187" s="7"/>
      <c r="U187" s="31"/>
      <c r="V187" s="27"/>
      <c r="W187" s="27"/>
      <c r="X187" s="27"/>
      <c r="Y187" s="27"/>
      <c r="Z187" s="27"/>
      <c r="AA187" s="17"/>
    </row>
    <row r="188" spans="1:27" ht="15" customHeight="1" x14ac:dyDescent="0.25">
      <c r="A188" s="38"/>
      <c r="B188" s="28"/>
      <c r="C188" s="25"/>
      <c r="D188" s="25"/>
      <c r="E188" s="25"/>
      <c r="F188" s="44"/>
      <c r="G188" s="44"/>
      <c r="H188" s="25"/>
      <c r="I188" s="25"/>
      <c r="J188" s="29"/>
      <c r="K188" s="29"/>
      <c r="L188" s="29"/>
      <c r="M188" s="29"/>
      <c r="N188" s="7"/>
      <c r="O188" s="7"/>
      <c r="P188" s="7"/>
      <c r="Q188" s="7"/>
      <c r="U188" s="31"/>
      <c r="V188" s="27"/>
      <c r="W188" s="27"/>
      <c r="X188" s="27"/>
      <c r="Y188" s="27"/>
      <c r="Z188" s="27"/>
      <c r="AA188" s="17"/>
    </row>
    <row r="189" spans="1:27" ht="15" customHeight="1" x14ac:dyDescent="0.25">
      <c r="A189" s="28"/>
      <c r="B189" s="28"/>
      <c r="C189" s="25"/>
      <c r="D189" s="25"/>
      <c r="E189" s="25"/>
      <c r="F189" s="25"/>
      <c r="G189" s="25"/>
      <c r="H189" s="25"/>
      <c r="I189" s="25"/>
      <c r="J189" s="29"/>
      <c r="K189" s="29"/>
      <c r="L189" s="29"/>
      <c r="M189" s="29"/>
      <c r="N189" s="7"/>
      <c r="O189" s="7"/>
      <c r="P189" s="7"/>
      <c r="Q189" s="7"/>
      <c r="U189" s="31"/>
      <c r="V189" s="27"/>
      <c r="W189" s="27"/>
      <c r="X189" s="27"/>
      <c r="Y189" s="27"/>
      <c r="Z189" s="27"/>
      <c r="AA189" s="17"/>
    </row>
    <row r="190" spans="1:27" ht="15" customHeight="1" x14ac:dyDescent="0.25">
      <c r="A190" s="28"/>
      <c r="B190" s="28"/>
      <c r="C190" s="25"/>
      <c r="D190" s="25"/>
      <c r="E190" s="25"/>
      <c r="F190" s="25"/>
      <c r="G190" s="25"/>
      <c r="H190" s="25"/>
      <c r="I190" s="25"/>
      <c r="J190" s="29"/>
      <c r="K190" s="29"/>
      <c r="L190" s="29"/>
      <c r="M190" s="29"/>
      <c r="N190" s="7"/>
      <c r="O190" s="7"/>
      <c r="P190" s="7"/>
      <c r="Q190" s="7"/>
      <c r="U190" s="31"/>
      <c r="V190" s="27"/>
      <c r="W190" s="27"/>
      <c r="X190" s="27"/>
      <c r="Y190" s="27"/>
      <c r="Z190" s="27"/>
      <c r="AA190" s="17"/>
    </row>
    <row r="191" spans="1:27" ht="15" customHeight="1" x14ac:dyDescent="0.25">
      <c r="A191" s="28"/>
      <c r="B191" s="38"/>
      <c r="C191" s="25"/>
      <c r="D191" s="25"/>
      <c r="E191" s="25"/>
      <c r="F191" s="25"/>
      <c r="G191" s="25"/>
      <c r="H191" s="44"/>
      <c r="I191" s="44"/>
      <c r="J191" s="29"/>
      <c r="K191" s="29"/>
      <c r="L191" s="29"/>
      <c r="M191" s="29"/>
      <c r="N191" s="7"/>
      <c r="O191" s="7"/>
      <c r="P191" s="7"/>
      <c r="Q191" s="7"/>
      <c r="U191" s="31"/>
      <c r="V191" s="27"/>
      <c r="W191" s="27"/>
      <c r="X191" s="27"/>
      <c r="Y191" s="27"/>
      <c r="Z191" s="27"/>
      <c r="AA191" s="17"/>
    </row>
    <row r="192" spans="1:27" ht="15" customHeight="1" x14ac:dyDescent="0.25">
      <c r="A192" s="28"/>
      <c r="B192" s="28"/>
      <c r="C192" s="25"/>
      <c r="D192" s="25"/>
      <c r="E192" s="25"/>
      <c r="F192" s="25"/>
      <c r="G192" s="25"/>
      <c r="H192" s="25"/>
      <c r="I192" s="25"/>
      <c r="J192" s="29"/>
      <c r="K192" s="29"/>
      <c r="L192" s="29"/>
      <c r="M192" s="29"/>
      <c r="N192" s="7"/>
      <c r="O192" s="7"/>
      <c r="P192" s="7"/>
      <c r="Q192" s="7"/>
      <c r="U192" s="31"/>
      <c r="V192" s="27"/>
      <c r="W192" s="27"/>
      <c r="X192" s="27"/>
      <c r="Y192" s="27"/>
      <c r="Z192" s="27"/>
      <c r="AA192" s="17"/>
    </row>
    <row r="193" spans="1:27" ht="15" customHeight="1" x14ac:dyDescent="0.25">
      <c r="A193" s="28"/>
      <c r="B193" s="28"/>
      <c r="C193" s="25"/>
      <c r="D193" s="25"/>
      <c r="E193" s="25"/>
      <c r="F193" s="25"/>
      <c r="G193" s="25"/>
      <c r="H193" s="25"/>
      <c r="I193" s="25"/>
      <c r="J193" s="29"/>
      <c r="K193" s="29"/>
      <c r="L193" s="29"/>
      <c r="M193" s="29"/>
      <c r="N193" s="7"/>
      <c r="O193" s="7"/>
      <c r="P193" s="7"/>
      <c r="Q193" s="7"/>
      <c r="U193" s="31"/>
      <c r="V193" s="27"/>
      <c r="W193" s="27"/>
      <c r="X193" s="27"/>
      <c r="Y193" s="27"/>
      <c r="Z193" s="27"/>
      <c r="AA193" s="17"/>
    </row>
    <row r="194" spans="1:27" ht="15" customHeight="1" x14ac:dyDescent="0.25">
      <c r="A194" s="28"/>
      <c r="B194" s="28"/>
      <c r="C194" s="25"/>
      <c r="D194" s="25"/>
      <c r="E194" s="25"/>
      <c r="F194" s="25"/>
      <c r="G194" s="25"/>
      <c r="H194" s="25"/>
      <c r="I194" s="25"/>
      <c r="J194" s="29"/>
      <c r="K194" s="29"/>
      <c r="L194" s="29"/>
      <c r="M194" s="29"/>
      <c r="N194" s="7"/>
      <c r="O194" s="7"/>
      <c r="P194" s="7"/>
      <c r="Q194" s="7"/>
      <c r="U194" s="31"/>
      <c r="V194" s="27"/>
      <c r="W194" s="27"/>
      <c r="X194" s="27"/>
      <c r="Y194" s="27"/>
      <c r="Z194" s="27"/>
      <c r="AA194" s="17"/>
    </row>
    <row r="195" spans="1:27" ht="15" customHeight="1" x14ac:dyDescent="0.25">
      <c r="A195" s="28"/>
      <c r="B195" s="28"/>
      <c r="C195" s="25"/>
      <c r="D195" s="25"/>
      <c r="E195" s="25"/>
      <c r="F195" s="25"/>
      <c r="G195" s="25"/>
      <c r="H195" s="25"/>
      <c r="I195" s="25"/>
      <c r="J195" s="29"/>
      <c r="K195" s="29"/>
      <c r="L195" s="29"/>
      <c r="M195" s="29"/>
      <c r="N195" s="7"/>
      <c r="O195" s="7"/>
      <c r="P195" s="7"/>
      <c r="Q195" s="7"/>
      <c r="U195" s="31"/>
      <c r="V195" s="27"/>
      <c r="W195" s="27"/>
      <c r="X195" s="27"/>
      <c r="Y195" s="27"/>
      <c r="Z195" s="27"/>
      <c r="AA195" s="17"/>
    </row>
    <row r="196" spans="1:27" ht="15" customHeight="1" x14ac:dyDescent="0.25">
      <c r="A196" s="28"/>
      <c r="B196" s="28"/>
      <c r="C196" s="25"/>
      <c r="D196" s="25"/>
      <c r="E196" s="25"/>
      <c r="F196" s="25"/>
      <c r="G196" s="25"/>
      <c r="H196" s="25"/>
      <c r="I196" s="25"/>
      <c r="J196" s="29"/>
      <c r="K196" s="29"/>
      <c r="L196" s="29"/>
      <c r="M196" s="29"/>
      <c r="N196" s="7"/>
      <c r="O196" s="7"/>
      <c r="P196" s="7"/>
      <c r="Q196" s="7"/>
      <c r="U196" s="31"/>
      <c r="V196" s="27"/>
      <c r="W196" s="27"/>
      <c r="X196" s="27"/>
      <c r="Y196" s="27"/>
      <c r="Z196" s="27"/>
      <c r="AA196" s="17"/>
    </row>
    <row r="197" spans="1:27" ht="15" customHeight="1" x14ac:dyDescent="0.25">
      <c r="A197" s="28"/>
      <c r="B197" s="28"/>
      <c r="C197" s="25"/>
      <c r="D197" s="25"/>
      <c r="E197" s="25"/>
      <c r="F197" s="25"/>
      <c r="G197" s="25"/>
      <c r="H197" s="25"/>
      <c r="I197" s="25"/>
      <c r="J197" s="29"/>
      <c r="K197" s="29"/>
      <c r="L197" s="29"/>
      <c r="M197" s="29"/>
      <c r="N197" s="7"/>
      <c r="O197" s="7"/>
      <c r="P197" s="7"/>
      <c r="Q197" s="7"/>
      <c r="U197" s="31"/>
      <c r="V197" s="27"/>
      <c r="W197" s="27"/>
      <c r="X197" s="27"/>
      <c r="Y197" s="27"/>
      <c r="Z197" s="27"/>
      <c r="AA197" s="17"/>
    </row>
    <row r="198" spans="1:27" ht="15" customHeight="1" x14ac:dyDescent="0.25">
      <c r="A198" s="28"/>
      <c r="B198" s="28"/>
      <c r="C198" s="25"/>
      <c r="D198" s="25"/>
      <c r="E198" s="25"/>
      <c r="F198" s="25"/>
      <c r="G198" s="25"/>
      <c r="H198" s="25"/>
      <c r="I198" s="25"/>
      <c r="J198" s="29"/>
      <c r="K198" s="29"/>
      <c r="L198" s="29"/>
      <c r="M198" s="29"/>
      <c r="N198" s="7"/>
      <c r="O198" s="7"/>
      <c r="P198" s="7"/>
      <c r="Q198" s="7"/>
      <c r="U198" s="31"/>
      <c r="V198" s="27"/>
      <c r="W198" s="27"/>
      <c r="X198" s="27"/>
      <c r="Y198" s="27"/>
      <c r="Z198" s="27"/>
      <c r="AA198" s="17"/>
    </row>
    <row r="199" spans="1:27" ht="15" customHeight="1" x14ac:dyDescent="0.25">
      <c r="A199" s="28"/>
      <c r="B199" s="28"/>
      <c r="C199" s="25"/>
      <c r="D199" s="25"/>
      <c r="E199" s="25"/>
      <c r="F199" s="25"/>
      <c r="G199" s="25"/>
      <c r="H199" s="25"/>
      <c r="I199" s="25"/>
      <c r="J199" s="29"/>
      <c r="K199" s="29"/>
      <c r="L199" s="29"/>
      <c r="M199" s="29"/>
      <c r="N199" s="7"/>
      <c r="O199" s="7"/>
      <c r="P199" s="7"/>
      <c r="Q199" s="7"/>
      <c r="U199" s="31"/>
      <c r="V199" s="27"/>
      <c r="W199" s="27"/>
      <c r="X199" s="27"/>
      <c r="Y199" s="27"/>
      <c r="Z199" s="27"/>
      <c r="AA199" s="17"/>
    </row>
    <row r="200" spans="1:27" ht="15" customHeight="1" x14ac:dyDescent="0.25">
      <c r="A200" s="28"/>
      <c r="B200" s="28"/>
      <c r="C200" s="25"/>
      <c r="D200" s="25"/>
      <c r="E200" s="25"/>
      <c r="F200" s="25"/>
      <c r="G200" s="25"/>
      <c r="H200" s="25"/>
      <c r="I200" s="25"/>
      <c r="J200" s="29"/>
      <c r="K200" s="29"/>
      <c r="L200" s="29"/>
      <c r="M200" s="29"/>
      <c r="N200" s="7"/>
      <c r="O200" s="7"/>
      <c r="P200" s="7"/>
      <c r="Q200" s="7"/>
      <c r="U200" s="31"/>
      <c r="V200" s="27"/>
      <c r="W200" s="27"/>
      <c r="X200" s="27"/>
      <c r="Y200" s="27"/>
      <c r="Z200" s="27"/>
      <c r="AA200" s="17"/>
    </row>
    <row r="201" spans="1:27" ht="15" customHeight="1" x14ac:dyDescent="0.25">
      <c r="A201" s="28"/>
      <c r="B201" s="28"/>
      <c r="C201" s="25"/>
      <c r="D201" s="25"/>
      <c r="E201" s="25"/>
      <c r="F201" s="25"/>
      <c r="G201" s="25"/>
      <c r="H201" s="25"/>
      <c r="I201" s="25"/>
      <c r="J201" s="29"/>
      <c r="K201" s="29"/>
      <c r="L201" s="29"/>
      <c r="M201" s="29"/>
      <c r="N201" s="7"/>
      <c r="O201" s="7"/>
      <c r="P201" s="7"/>
      <c r="Q201" s="7"/>
      <c r="U201" s="31"/>
      <c r="V201" s="27"/>
      <c r="W201" s="27"/>
      <c r="X201" s="27"/>
      <c r="Y201" s="27"/>
      <c r="Z201" s="27"/>
      <c r="AA201" s="17"/>
    </row>
    <row r="202" spans="1:27" ht="15" customHeight="1" x14ac:dyDescent="0.25">
      <c r="A202" s="28"/>
      <c r="B202" s="28"/>
      <c r="C202" s="25"/>
      <c r="D202" s="25"/>
      <c r="E202" s="25"/>
      <c r="F202" s="25"/>
      <c r="G202" s="25"/>
      <c r="H202" s="25"/>
      <c r="I202" s="25"/>
      <c r="J202" s="29"/>
      <c r="K202" s="29"/>
      <c r="L202" s="29"/>
      <c r="M202" s="29"/>
      <c r="N202" s="7"/>
      <c r="O202" s="7"/>
      <c r="P202" s="7"/>
      <c r="Q202" s="7"/>
      <c r="U202" s="31"/>
      <c r="V202" s="27"/>
      <c r="W202" s="27"/>
      <c r="X202" s="27"/>
      <c r="Y202" s="27"/>
      <c r="Z202" s="27"/>
      <c r="AA202" s="17"/>
    </row>
    <row r="203" spans="1:27" ht="15" customHeight="1" x14ac:dyDescent="0.25">
      <c r="A203" s="28"/>
      <c r="B203" s="28"/>
      <c r="C203" s="25"/>
      <c r="D203" s="25"/>
      <c r="E203" s="25"/>
      <c r="F203" s="25"/>
      <c r="G203" s="25"/>
      <c r="H203" s="25"/>
      <c r="I203" s="25"/>
      <c r="J203" s="29"/>
      <c r="K203" s="29"/>
      <c r="L203" s="29"/>
      <c r="M203" s="29"/>
      <c r="N203" s="7"/>
      <c r="O203" s="7"/>
      <c r="P203" s="7"/>
      <c r="Q203" s="7"/>
      <c r="U203" s="31"/>
      <c r="V203" s="27"/>
      <c r="W203" s="27"/>
      <c r="X203" s="27"/>
      <c r="Y203" s="27"/>
      <c r="Z203" s="27"/>
      <c r="AA203" s="17"/>
    </row>
    <row r="204" spans="1:27" ht="15" customHeight="1" x14ac:dyDescent="0.25">
      <c r="A204" s="28"/>
      <c r="B204" s="28"/>
      <c r="C204" s="25"/>
      <c r="D204" s="25"/>
      <c r="E204" s="25"/>
      <c r="F204" s="25"/>
      <c r="G204" s="25"/>
      <c r="H204" s="25"/>
      <c r="I204" s="25"/>
      <c r="J204" s="29"/>
      <c r="K204" s="29"/>
      <c r="L204" s="29"/>
      <c r="M204" s="29"/>
      <c r="N204" s="7"/>
      <c r="O204" s="7"/>
      <c r="P204" s="7"/>
      <c r="Q204" s="7"/>
      <c r="U204" s="31"/>
      <c r="V204" s="27"/>
      <c r="W204" s="27"/>
      <c r="X204" s="27"/>
      <c r="Y204" s="27"/>
      <c r="Z204" s="27"/>
      <c r="AA204" s="17"/>
    </row>
    <row r="205" spans="1:27" ht="15" customHeight="1" x14ac:dyDescent="0.25">
      <c r="A205" s="28"/>
      <c r="B205" s="28"/>
      <c r="C205" s="25"/>
      <c r="D205" s="25"/>
      <c r="E205" s="25"/>
      <c r="F205" s="25"/>
      <c r="G205" s="25"/>
      <c r="H205" s="25"/>
      <c r="I205" s="25"/>
      <c r="J205" s="29"/>
      <c r="K205" s="29"/>
      <c r="L205" s="29"/>
      <c r="M205" s="29"/>
      <c r="N205" s="7"/>
      <c r="O205" s="7"/>
      <c r="P205" s="7"/>
      <c r="Q205" s="7"/>
      <c r="U205" s="31"/>
      <c r="V205" s="27"/>
      <c r="W205" s="27"/>
      <c r="X205" s="27"/>
      <c r="Y205" s="27"/>
      <c r="Z205" s="27"/>
      <c r="AA205" s="17"/>
    </row>
    <row r="206" spans="1:27" ht="15" customHeight="1" x14ac:dyDescent="0.25">
      <c r="A206" s="28"/>
      <c r="B206" s="28"/>
      <c r="C206" s="25"/>
      <c r="D206" s="25"/>
      <c r="E206" s="25"/>
      <c r="F206" s="25"/>
      <c r="G206" s="25"/>
      <c r="H206" s="25"/>
      <c r="I206" s="25"/>
      <c r="J206" s="29"/>
      <c r="K206" s="29"/>
      <c r="L206" s="29"/>
      <c r="M206" s="29"/>
      <c r="N206" s="7"/>
      <c r="O206" s="7"/>
      <c r="P206" s="7"/>
      <c r="Q206" s="7"/>
      <c r="U206" s="31"/>
      <c r="V206" s="27"/>
      <c r="W206" s="27"/>
      <c r="X206" s="27"/>
      <c r="Y206" s="27"/>
      <c r="Z206" s="27"/>
      <c r="AA206" s="17"/>
    </row>
    <row r="207" spans="1:27" ht="15" customHeight="1" x14ac:dyDescent="0.25">
      <c r="A207" s="28"/>
      <c r="B207" s="28"/>
      <c r="C207" s="25"/>
      <c r="D207" s="25"/>
      <c r="E207" s="25"/>
      <c r="F207" s="25"/>
      <c r="G207" s="25"/>
      <c r="H207" s="25"/>
      <c r="I207" s="25"/>
      <c r="J207" s="29"/>
      <c r="K207" s="29"/>
      <c r="L207" s="29"/>
      <c r="M207" s="29"/>
      <c r="N207" s="7"/>
      <c r="O207" s="7"/>
      <c r="P207" s="7"/>
      <c r="Q207" s="7"/>
      <c r="U207" s="31"/>
      <c r="V207" s="27"/>
      <c r="W207" s="27"/>
      <c r="X207" s="27"/>
      <c r="Y207" s="27"/>
      <c r="Z207" s="27"/>
      <c r="AA207" s="17"/>
    </row>
    <row r="208" spans="1:27" ht="15" customHeight="1" x14ac:dyDescent="0.25">
      <c r="A208" s="28"/>
      <c r="B208" s="28"/>
      <c r="C208" s="25"/>
      <c r="D208" s="25"/>
      <c r="E208" s="25"/>
      <c r="F208" s="25"/>
      <c r="G208" s="25"/>
      <c r="H208" s="25"/>
      <c r="I208" s="25"/>
      <c r="J208" s="29"/>
      <c r="K208" s="29"/>
      <c r="L208" s="29"/>
      <c r="M208" s="29"/>
      <c r="N208" s="7"/>
      <c r="O208" s="7"/>
      <c r="P208" s="7"/>
      <c r="Q208" s="7"/>
      <c r="U208" s="31"/>
      <c r="V208" s="27"/>
      <c r="W208" s="27"/>
      <c r="X208" s="27"/>
      <c r="Y208" s="27"/>
      <c r="Z208" s="27"/>
      <c r="AA208" s="17"/>
    </row>
    <row r="209" spans="1:27" ht="15" customHeight="1" x14ac:dyDescent="0.25">
      <c r="A209" s="28"/>
      <c r="B209" s="28"/>
      <c r="C209" s="25"/>
      <c r="D209" s="25"/>
      <c r="E209" s="25"/>
      <c r="F209" s="25"/>
      <c r="G209" s="25"/>
      <c r="H209" s="25"/>
      <c r="I209" s="25"/>
      <c r="J209" s="29"/>
      <c r="K209" s="29"/>
      <c r="L209" s="29"/>
      <c r="M209" s="29"/>
      <c r="N209" s="7"/>
      <c r="O209" s="7"/>
      <c r="P209" s="7"/>
      <c r="Q209" s="7"/>
      <c r="U209" s="31"/>
      <c r="V209" s="27"/>
      <c r="W209" s="27"/>
      <c r="X209" s="27"/>
      <c r="Y209" s="27"/>
      <c r="Z209" s="27"/>
      <c r="AA209" s="17"/>
    </row>
    <row r="210" spans="1:27" ht="15" customHeight="1" x14ac:dyDescent="0.25">
      <c r="A210" s="28"/>
      <c r="B210" s="28"/>
      <c r="C210" s="25"/>
      <c r="D210" s="25"/>
      <c r="E210" s="25"/>
      <c r="F210" s="25"/>
      <c r="G210" s="25"/>
      <c r="H210" s="25"/>
      <c r="I210" s="25"/>
      <c r="J210" s="29"/>
      <c r="K210" s="29"/>
      <c r="L210" s="29"/>
      <c r="M210" s="29"/>
      <c r="N210" s="7"/>
      <c r="O210" s="7"/>
      <c r="P210" s="7"/>
      <c r="Q210" s="7"/>
      <c r="U210" s="31"/>
      <c r="V210" s="27"/>
      <c r="W210" s="27"/>
      <c r="X210" s="27"/>
      <c r="Y210" s="27"/>
      <c r="Z210" s="27"/>
      <c r="AA210" s="17"/>
    </row>
    <row r="211" spans="1:27" ht="15" customHeight="1" x14ac:dyDescent="0.25">
      <c r="A211" s="28"/>
      <c r="B211" s="28"/>
      <c r="C211" s="25"/>
      <c r="D211" s="25"/>
      <c r="E211" s="25"/>
      <c r="F211" s="25"/>
      <c r="G211" s="25"/>
      <c r="H211" s="25"/>
      <c r="I211" s="25"/>
      <c r="J211" s="29"/>
      <c r="K211" s="29"/>
      <c r="L211" s="29"/>
      <c r="M211" s="29"/>
      <c r="N211" s="7"/>
      <c r="O211" s="7"/>
      <c r="P211" s="7"/>
      <c r="Q211" s="7"/>
      <c r="U211" s="31"/>
      <c r="V211" s="27"/>
      <c r="W211" s="27"/>
      <c r="X211" s="27"/>
      <c r="Y211" s="27"/>
      <c r="Z211" s="27"/>
      <c r="AA211" s="17"/>
    </row>
    <row r="212" spans="1:27" ht="15" customHeight="1" x14ac:dyDescent="0.25">
      <c r="A212" s="28"/>
      <c r="B212" s="28"/>
      <c r="C212" s="25"/>
      <c r="D212" s="25"/>
      <c r="E212" s="25"/>
      <c r="F212" s="25"/>
      <c r="G212" s="25"/>
      <c r="H212" s="25"/>
      <c r="I212" s="25"/>
      <c r="J212" s="29"/>
      <c r="K212" s="29"/>
      <c r="L212" s="29"/>
      <c r="M212" s="29"/>
      <c r="N212" s="7"/>
      <c r="O212" s="7"/>
      <c r="P212" s="7"/>
      <c r="Q212" s="7"/>
      <c r="U212" s="31"/>
      <c r="V212" s="27"/>
      <c r="W212" s="27"/>
      <c r="X212" s="27"/>
      <c r="Y212" s="27"/>
      <c r="Z212" s="27"/>
      <c r="AA212" s="17"/>
    </row>
    <row r="213" spans="1:27" ht="15" customHeight="1" x14ac:dyDescent="0.25">
      <c r="A213" s="28"/>
      <c r="B213" s="28"/>
      <c r="C213" s="25"/>
      <c r="D213" s="25"/>
      <c r="E213" s="25"/>
      <c r="F213" s="25"/>
      <c r="G213" s="25"/>
      <c r="H213" s="25"/>
      <c r="I213" s="25"/>
      <c r="J213" s="29"/>
      <c r="K213" s="29"/>
      <c r="L213" s="29"/>
      <c r="M213" s="29"/>
      <c r="N213" s="7"/>
      <c r="O213" s="7"/>
      <c r="P213" s="7"/>
      <c r="Q213" s="7"/>
      <c r="U213" s="31"/>
      <c r="V213" s="27"/>
      <c r="W213" s="27"/>
      <c r="X213" s="27"/>
      <c r="Y213" s="27"/>
      <c r="Z213" s="27"/>
      <c r="AA213" s="17"/>
    </row>
    <row r="214" spans="1:27" ht="15" customHeight="1" x14ac:dyDescent="0.25">
      <c r="A214" s="28"/>
      <c r="B214" s="28"/>
      <c r="C214" s="25"/>
      <c r="D214" s="25"/>
      <c r="E214" s="25"/>
      <c r="F214" s="25"/>
      <c r="G214" s="25"/>
      <c r="H214" s="25"/>
      <c r="I214" s="25"/>
      <c r="J214" s="29"/>
      <c r="K214" s="29"/>
      <c r="L214" s="29"/>
      <c r="M214" s="29"/>
      <c r="N214" s="7"/>
      <c r="O214" s="7"/>
      <c r="P214" s="7"/>
      <c r="Q214" s="7"/>
      <c r="U214" s="31"/>
      <c r="V214" s="27"/>
      <c r="W214" s="27"/>
      <c r="X214" s="27"/>
      <c r="Y214" s="27"/>
      <c r="Z214" s="27"/>
      <c r="AA214" s="17"/>
    </row>
    <row r="215" spans="1:27" ht="15" customHeight="1" x14ac:dyDescent="0.25">
      <c r="A215" s="28"/>
      <c r="B215" s="28"/>
      <c r="C215" s="25"/>
      <c r="D215" s="25"/>
      <c r="E215" s="25"/>
      <c r="F215" s="25"/>
      <c r="G215" s="25"/>
      <c r="H215" s="25"/>
      <c r="I215" s="25"/>
      <c r="J215" s="29"/>
      <c r="K215" s="29"/>
      <c r="L215" s="29"/>
      <c r="M215" s="29"/>
      <c r="N215" s="7"/>
      <c r="O215" s="7"/>
      <c r="P215" s="7"/>
      <c r="Q215" s="7"/>
      <c r="U215" s="31"/>
      <c r="V215" s="27"/>
      <c r="W215" s="27"/>
      <c r="X215" s="27"/>
      <c r="Y215" s="27"/>
      <c r="Z215" s="27"/>
      <c r="AA215" s="17"/>
    </row>
    <row r="216" spans="1:27" ht="15" customHeight="1" x14ac:dyDescent="0.25">
      <c r="A216" s="28"/>
      <c r="B216" s="28"/>
      <c r="C216" s="25"/>
      <c r="D216" s="25"/>
      <c r="E216" s="25"/>
      <c r="F216" s="25"/>
      <c r="G216" s="25"/>
      <c r="H216" s="25"/>
      <c r="I216" s="25"/>
      <c r="J216" s="29"/>
      <c r="K216" s="29"/>
      <c r="L216" s="29"/>
      <c r="M216" s="29"/>
      <c r="N216" s="7"/>
      <c r="O216" s="7"/>
      <c r="P216" s="7"/>
      <c r="Q216" s="7"/>
      <c r="U216" s="31"/>
      <c r="V216" s="27"/>
      <c r="W216" s="27"/>
      <c r="X216" s="27"/>
      <c r="Y216" s="27"/>
      <c r="Z216" s="27"/>
      <c r="AA216" s="17"/>
    </row>
    <row r="217" spans="1:27" ht="15" customHeight="1" x14ac:dyDescent="0.25">
      <c r="A217" s="28"/>
      <c r="B217" s="28"/>
      <c r="C217" s="25"/>
      <c r="D217" s="25"/>
      <c r="E217" s="25"/>
      <c r="F217" s="25"/>
      <c r="G217" s="25"/>
      <c r="H217" s="25"/>
      <c r="I217" s="25"/>
      <c r="J217" s="29"/>
      <c r="K217" s="29"/>
      <c r="L217" s="29"/>
      <c r="M217" s="29"/>
      <c r="N217" s="7"/>
      <c r="O217" s="7"/>
      <c r="P217" s="7"/>
      <c r="Q217" s="7"/>
      <c r="U217" s="31"/>
      <c r="V217" s="27"/>
      <c r="W217" s="27"/>
      <c r="X217" s="27"/>
      <c r="Y217" s="27"/>
      <c r="Z217" s="27"/>
      <c r="AA217" s="17"/>
    </row>
    <row r="218" spans="1:27" ht="15" customHeight="1" x14ac:dyDescent="0.25">
      <c r="A218" s="28"/>
      <c r="B218" s="28"/>
      <c r="C218" s="25"/>
      <c r="D218" s="25"/>
      <c r="E218" s="25"/>
      <c r="F218" s="25"/>
      <c r="G218" s="25"/>
      <c r="H218" s="25"/>
      <c r="I218" s="25"/>
      <c r="J218" s="29"/>
      <c r="K218" s="29"/>
      <c r="L218" s="29"/>
      <c r="M218" s="29"/>
      <c r="N218" s="7"/>
      <c r="O218" s="7"/>
      <c r="P218" s="7"/>
      <c r="Q218" s="7"/>
      <c r="U218" s="31"/>
      <c r="V218" s="27"/>
      <c r="W218" s="27"/>
      <c r="X218" s="27"/>
      <c r="Y218" s="27"/>
      <c r="Z218" s="27"/>
      <c r="AA218" s="17"/>
    </row>
    <row r="219" spans="1:27" ht="15" customHeight="1" x14ac:dyDescent="0.25">
      <c r="A219" s="28"/>
      <c r="B219" s="28"/>
      <c r="C219" s="25"/>
      <c r="D219" s="25"/>
      <c r="E219" s="25"/>
      <c r="F219" s="25"/>
      <c r="G219" s="25"/>
      <c r="H219" s="25"/>
      <c r="I219" s="25"/>
      <c r="J219" s="29"/>
      <c r="K219" s="29"/>
      <c r="L219" s="29"/>
      <c r="M219" s="29"/>
      <c r="N219" s="7"/>
      <c r="O219" s="7"/>
      <c r="P219" s="7"/>
      <c r="Q219" s="7"/>
      <c r="U219" s="31"/>
      <c r="V219" s="27"/>
      <c r="W219" s="27"/>
      <c r="X219" s="27"/>
      <c r="Y219" s="27"/>
      <c r="Z219" s="27"/>
      <c r="AA219" s="17"/>
    </row>
    <row r="220" spans="1:27" ht="15" customHeight="1" x14ac:dyDescent="0.25">
      <c r="A220" s="28"/>
      <c r="B220" s="28"/>
      <c r="C220" s="25"/>
      <c r="D220" s="25"/>
      <c r="E220" s="25"/>
      <c r="F220" s="25"/>
      <c r="G220" s="25"/>
      <c r="H220" s="25"/>
      <c r="I220" s="25"/>
      <c r="J220" s="29"/>
      <c r="K220" s="29"/>
      <c r="L220" s="29"/>
      <c r="M220" s="29"/>
      <c r="N220" s="7"/>
      <c r="O220" s="7"/>
      <c r="P220" s="7"/>
      <c r="Q220" s="7"/>
      <c r="U220" s="31"/>
      <c r="V220" s="27"/>
      <c r="W220" s="27"/>
      <c r="X220" s="27"/>
      <c r="Y220" s="27"/>
      <c r="Z220" s="27"/>
      <c r="AA220" s="17"/>
    </row>
    <row r="221" spans="1:27" ht="15" customHeight="1" x14ac:dyDescent="0.25">
      <c r="A221" s="28"/>
      <c r="B221" s="28"/>
      <c r="C221" s="25"/>
      <c r="D221" s="25"/>
      <c r="E221" s="25"/>
      <c r="F221" s="25"/>
      <c r="G221" s="25"/>
      <c r="H221" s="25"/>
      <c r="I221" s="25"/>
      <c r="J221" s="29"/>
      <c r="K221" s="29"/>
      <c r="L221" s="29"/>
      <c r="M221" s="29"/>
      <c r="N221" s="7"/>
      <c r="O221" s="7"/>
      <c r="P221" s="7"/>
      <c r="Q221" s="7"/>
      <c r="U221" s="31"/>
      <c r="V221" s="27"/>
      <c r="W221" s="27"/>
      <c r="X221" s="27"/>
      <c r="Y221" s="27"/>
      <c r="Z221" s="27"/>
      <c r="AA221" s="17"/>
    </row>
    <row r="222" spans="1:27" ht="15" customHeight="1" x14ac:dyDescent="0.25">
      <c r="A222" s="28"/>
      <c r="B222" s="28"/>
      <c r="C222" s="25"/>
      <c r="D222" s="25"/>
      <c r="E222" s="25"/>
      <c r="F222" s="25"/>
      <c r="G222" s="25"/>
      <c r="H222" s="25"/>
      <c r="I222" s="25"/>
      <c r="J222" s="29"/>
      <c r="K222" s="29"/>
      <c r="L222" s="29"/>
      <c r="M222" s="29"/>
      <c r="N222" s="7"/>
      <c r="O222" s="7"/>
      <c r="P222" s="7"/>
      <c r="Q222" s="7"/>
      <c r="U222" s="31"/>
      <c r="V222" s="27"/>
      <c r="W222" s="27"/>
      <c r="X222" s="27"/>
      <c r="Y222" s="27"/>
      <c r="Z222" s="27"/>
      <c r="AA222" s="17"/>
    </row>
    <row r="223" spans="1:27" ht="15" customHeight="1" x14ac:dyDescent="0.25">
      <c r="A223" s="28"/>
      <c r="B223" s="28"/>
      <c r="C223" s="25"/>
      <c r="D223" s="25"/>
      <c r="E223" s="25"/>
      <c r="F223" s="25"/>
      <c r="G223" s="25"/>
      <c r="H223" s="25"/>
      <c r="I223" s="25"/>
      <c r="J223" s="29"/>
      <c r="K223" s="29"/>
      <c r="L223" s="29"/>
      <c r="M223" s="29"/>
      <c r="N223" s="7"/>
      <c r="O223" s="7"/>
      <c r="P223" s="7"/>
      <c r="Q223" s="7"/>
      <c r="U223" s="31"/>
      <c r="V223" s="27"/>
      <c r="W223" s="27"/>
      <c r="X223" s="27"/>
      <c r="Y223" s="27"/>
      <c r="Z223" s="27"/>
      <c r="AA223" s="17"/>
    </row>
    <row r="224" spans="1:27" ht="15" customHeight="1" x14ac:dyDescent="0.25">
      <c r="A224" s="7"/>
      <c r="B224" s="7"/>
      <c r="C224" s="25"/>
      <c r="D224" s="25"/>
      <c r="E224" s="25"/>
      <c r="F224" s="7"/>
      <c r="G224" s="25"/>
      <c r="H224" s="7"/>
      <c r="I224" s="25"/>
      <c r="J224" s="29"/>
      <c r="K224" s="29"/>
      <c r="L224" s="29"/>
      <c r="M224" s="29"/>
      <c r="N224" s="7"/>
      <c r="O224" s="7"/>
      <c r="P224" s="7"/>
      <c r="Q224" s="7"/>
      <c r="U224" s="31"/>
      <c r="V224" s="27"/>
      <c r="W224" s="27"/>
      <c r="X224" s="27"/>
      <c r="Y224" s="27"/>
      <c r="Z224" s="27"/>
      <c r="AA224" s="17"/>
    </row>
    <row r="225" spans="1:27" ht="15" customHeight="1" x14ac:dyDescent="0.25">
      <c r="A225" s="28"/>
      <c r="B225" s="28"/>
      <c r="C225" s="25"/>
      <c r="D225" s="25"/>
      <c r="E225" s="25"/>
      <c r="F225" s="7"/>
      <c r="G225" s="25"/>
      <c r="H225" s="7"/>
      <c r="I225" s="25"/>
      <c r="J225" s="29"/>
      <c r="K225" s="29"/>
      <c r="L225" s="29"/>
      <c r="M225" s="29"/>
      <c r="N225" s="7"/>
      <c r="O225" s="7"/>
      <c r="P225" s="7"/>
      <c r="Q225" s="7"/>
      <c r="U225" s="31"/>
      <c r="V225" s="27"/>
      <c r="W225" s="27"/>
      <c r="X225" s="27"/>
      <c r="Y225" s="27"/>
      <c r="Z225" s="27"/>
      <c r="AA225" s="17"/>
    </row>
    <row r="226" spans="1:27" ht="15" customHeight="1" x14ac:dyDescent="0.25">
      <c r="A226" s="28"/>
      <c r="B226" s="28"/>
      <c r="C226" s="25"/>
      <c r="D226" s="25"/>
      <c r="E226" s="25"/>
      <c r="F226" s="7"/>
      <c r="G226" s="25"/>
      <c r="H226" s="7"/>
      <c r="I226" s="25"/>
      <c r="J226" s="29"/>
      <c r="K226" s="29"/>
      <c r="L226" s="29"/>
      <c r="M226" s="29"/>
      <c r="N226" s="7"/>
      <c r="O226" s="7"/>
      <c r="P226" s="7"/>
      <c r="Q226" s="7"/>
      <c r="U226" s="31"/>
      <c r="V226" s="27"/>
      <c r="W226" s="27"/>
      <c r="X226" s="27"/>
      <c r="Y226" s="27"/>
      <c r="Z226" s="27"/>
      <c r="AA226" s="17"/>
    </row>
    <row r="227" spans="1:27" ht="15" customHeight="1" x14ac:dyDescent="0.25">
      <c r="A227" s="7"/>
      <c r="B227" s="7"/>
      <c r="C227" s="25"/>
      <c r="D227" s="25"/>
      <c r="E227" s="25"/>
      <c r="F227" s="7"/>
      <c r="G227" s="25"/>
      <c r="H227" s="7"/>
      <c r="I227" s="25"/>
      <c r="J227" s="29"/>
      <c r="K227" s="29"/>
      <c r="L227" s="29"/>
      <c r="M227" s="29"/>
      <c r="N227" s="7"/>
      <c r="O227" s="7"/>
      <c r="P227" s="7"/>
      <c r="Q227" s="7"/>
      <c r="U227" s="31"/>
      <c r="V227" s="27"/>
      <c r="W227" s="27"/>
      <c r="X227" s="27"/>
      <c r="Y227" s="27"/>
      <c r="Z227" s="27"/>
      <c r="AA227" s="17"/>
    </row>
    <row r="228" spans="1:27" ht="15" customHeight="1" x14ac:dyDescent="0.25">
      <c r="A228" s="7"/>
      <c r="B228" s="7"/>
      <c r="C228" s="7"/>
      <c r="D228" s="7"/>
      <c r="E228" s="7"/>
      <c r="F228" s="7"/>
      <c r="G228" s="25"/>
      <c r="H228" s="7"/>
      <c r="I228" s="25"/>
      <c r="J228" s="29"/>
      <c r="K228" s="29"/>
      <c r="L228" s="29"/>
      <c r="M228" s="29"/>
      <c r="N228" s="7"/>
      <c r="O228" s="7"/>
      <c r="P228" s="7"/>
      <c r="Q228" s="7"/>
      <c r="U228" s="31"/>
      <c r="V228" s="27"/>
      <c r="W228" s="27"/>
      <c r="X228" s="27"/>
      <c r="Y228" s="27"/>
      <c r="Z228" s="27"/>
      <c r="AA228" s="17"/>
    </row>
    <row r="229" spans="1:27" ht="15" customHeight="1" x14ac:dyDescent="0.25">
      <c r="A229" s="7"/>
      <c r="B229" s="7"/>
      <c r="C229" s="7"/>
      <c r="D229" s="7"/>
      <c r="E229" s="7"/>
      <c r="F229" s="7"/>
      <c r="G229" s="25"/>
      <c r="H229" s="7"/>
      <c r="I229" s="25"/>
      <c r="J229" s="29"/>
      <c r="K229" s="29"/>
      <c r="L229" s="29"/>
      <c r="M229" s="29"/>
      <c r="N229" s="7"/>
      <c r="O229" s="7"/>
      <c r="P229" s="7"/>
      <c r="Q229" s="7"/>
      <c r="U229" s="31"/>
      <c r="V229" s="27"/>
      <c r="W229" s="27"/>
      <c r="X229" s="27"/>
      <c r="Y229" s="27"/>
      <c r="Z229" s="27"/>
      <c r="AA229" s="17"/>
    </row>
    <row r="230" spans="1:27" ht="15" customHeight="1" x14ac:dyDescent="0.25">
      <c r="A230" s="7"/>
      <c r="B230" s="7"/>
      <c r="C230" s="7"/>
      <c r="D230" s="7"/>
      <c r="E230" s="7"/>
      <c r="F230" s="7"/>
      <c r="G230" s="25"/>
      <c r="H230" s="7"/>
      <c r="I230" s="25"/>
      <c r="J230" s="29"/>
      <c r="K230" s="29"/>
      <c r="L230" s="29"/>
      <c r="M230" s="29"/>
      <c r="N230" s="7"/>
      <c r="O230" s="7"/>
      <c r="P230" s="7"/>
      <c r="Q230" s="7"/>
      <c r="U230" s="31"/>
      <c r="V230" s="27"/>
      <c r="W230" s="27"/>
      <c r="X230" s="27"/>
      <c r="Y230" s="27"/>
      <c r="Z230" s="27"/>
      <c r="AA230" s="17"/>
    </row>
    <row r="231" spans="1:27" ht="15" customHeight="1" x14ac:dyDescent="0.25">
      <c r="A231" s="7"/>
      <c r="B231" s="7"/>
      <c r="C231" s="7"/>
      <c r="D231" s="7"/>
      <c r="E231" s="7"/>
      <c r="F231" s="7"/>
      <c r="G231" s="25"/>
      <c r="H231" s="7"/>
      <c r="I231" s="25"/>
      <c r="J231" s="29"/>
      <c r="K231" s="29"/>
      <c r="L231" s="29"/>
      <c r="M231" s="29"/>
      <c r="N231" s="7"/>
      <c r="O231" s="7"/>
      <c r="P231" s="7"/>
      <c r="Q231" s="7"/>
      <c r="U231" s="31"/>
      <c r="V231" s="27"/>
      <c r="W231" s="27"/>
      <c r="X231" s="27"/>
      <c r="Y231" s="27"/>
      <c r="Z231" s="27"/>
      <c r="AA231" s="17"/>
    </row>
    <row r="232" spans="1:27" ht="15" customHeight="1" x14ac:dyDescent="0.25">
      <c r="A232" s="7"/>
      <c r="B232" s="7"/>
      <c r="C232" s="7"/>
      <c r="D232" s="7"/>
      <c r="E232" s="7"/>
      <c r="F232" s="7"/>
      <c r="G232" s="25"/>
      <c r="H232" s="7"/>
      <c r="I232" s="25"/>
      <c r="J232" s="29"/>
      <c r="K232" s="29"/>
      <c r="L232" s="29"/>
      <c r="M232" s="29"/>
      <c r="N232" s="7"/>
      <c r="O232" s="7"/>
      <c r="P232" s="7"/>
      <c r="Q232" s="7"/>
      <c r="U232" s="31"/>
      <c r="V232" s="27"/>
      <c r="W232" s="27"/>
      <c r="X232" s="27"/>
      <c r="Y232" s="27"/>
      <c r="Z232" s="27"/>
      <c r="AA232" s="17"/>
    </row>
    <row r="233" spans="1:27" ht="15" customHeight="1" x14ac:dyDescent="0.25">
      <c r="A233" s="7"/>
      <c r="B233" s="7"/>
      <c r="C233" s="7"/>
      <c r="D233" s="7"/>
      <c r="E233" s="7"/>
      <c r="F233" s="7"/>
      <c r="G233" s="25"/>
      <c r="H233" s="7"/>
      <c r="I233" s="25"/>
      <c r="J233" s="29"/>
      <c r="K233" s="29"/>
      <c r="L233" s="29"/>
      <c r="M233" s="29"/>
      <c r="N233" s="7"/>
      <c r="O233" s="7"/>
      <c r="P233" s="7"/>
      <c r="Q233" s="7"/>
      <c r="U233" s="31"/>
      <c r="V233" s="27"/>
      <c r="W233" s="27"/>
      <c r="X233" s="27"/>
      <c r="Y233" s="27"/>
      <c r="Z233" s="27"/>
      <c r="AA233" s="17"/>
    </row>
    <row r="234" spans="1:27" ht="15" customHeight="1" x14ac:dyDescent="0.25">
      <c r="A234" s="7"/>
      <c r="B234" s="7"/>
      <c r="C234" s="7"/>
      <c r="D234" s="7"/>
      <c r="E234" s="7"/>
      <c r="F234" s="7"/>
      <c r="G234" s="25"/>
      <c r="H234" s="7"/>
      <c r="I234" s="25"/>
      <c r="J234" s="29"/>
      <c r="K234" s="29"/>
      <c r="L234" s="29"/>
      <c r="M234" s="29"/>
      <c r="N234" s="7"/>
      <c r="O234" s="7"/>
      <c r="P234" s="7"/>
      <c r="Q234" s="7"/>
      <c r="U234" s="31"/>
      <c r="V234" s="27"/>
      <c r="W234" s="27"/>
      <c r="X234" s="27"/>
      <c r="Y234" s="27"/>
      <c r="Z234" s="27"/>
      <c r="AA234" s="17"/>
    </row>
    <row r="235" spans="1:27" ht="15" customHeight="1" x14ac:dyDescent="0.25">
      <c r="A235" s="7"/>
      <c r="B235" s="7"/>
      <c r="C235" s="7"/>
      <c r="D235" s="7"/>
      <c r="E235" s="7"/>
      <c r="F235" s="7"/>
      <c r="G235" s="25"/>
      <c r="H235" s="7"/>
      <c r="I235" s="25"/>
      <c r="J235" s="29"/>
      <c r="K235" s="29"/>
      <c r="L235" s="29"/>
      <c r="M235" s="29"/>
      <c r="N235" s="7"/>
      <c r="O235" s="7"/>
      <c r="P235" s="7"/>
      <c r="Q235" s="7"/>
      <c r="U235" s="31"/>
      <c r="V235" s="27"/>
      <c r="W235" s="27"/>
      <c r="X235" s="27"/>
      <c r="Y235" s="27"/>
      <c r="Z235" s="27"/>
      <c r="AA235" s="17"/>
    </row>
    <row r="236" spans="1:27" ht="15" customHeight="1" x14ac:dyDescent="0.25">
      <c r="A236" s="7"/>
      <c r="B236" s="7"/>
      <c r="C236" s="7"/>
      <c r="D236" s="7"/>
      <c r="E236" s="7"/>
      <c r="F236" s="7"/>
      <c r="G236" s="25"/>
      <c r="H236" s="7"/>
      <c r="I236" s="25"/>
      <c r="J236" s="29"/>
      <c r="K236" s="29"/>
      <c r="L236" s="29"/>
      <c r="M236" s="29"/>
      <c r="N236" s="7"/>
      <c r="O236" s="7"/>
      <c r="P236" s="7"/>
      <c r="Q236" s="7"/>
      <c r="U236" s="31"/>
      <c r="V236" s="27"/>
      <c r="W236" s="27"/>
      <c r="X236" s="27"/>
      <c r="Y236" s="27"/>
      <c r="Z236" s="27"/>
      <c r="AA236" s="17"/>
    </row>
    <row r="237" spans="1:27" ht="15" customHeight="1" x14ac:dyDescent="0.25">
      <c r="A237" s="7"/>
      <c r="B237" s="7"/>
      <c r="C237" s="7"/>
      <c r="D237" s="7"/>
      <c r="E237" s="7"/>
      <c r="F237" s="7"/>
      <c r="G237" s="25"/>
      <c r="H237" s="7"/>
      <c r="I237" s="25"/>
      <c r="J237" s="29"/>
      <c r="K237" s="29"/>
      <c r="L237" s="29"/>
      <c r="M237" s="29"/>
      <c r="N237" s="7"/>
      <c r="O237" s="7"/>
      <c r="P237" s="7"/>
      <c r="Q237" s="7"/>
      <c r="U237" s="31"/>
      <c r="V237" s="27"/>
      <c r="W237" s="27"/>
      <c r="X237" s="27"/>
      <c r="Y237" s="27"/>
      <c r="Z237" s="27"/>
      <c r="AA237" s="17"/>
    </row>
    <row r="238" spans="1:27" ht="15" customHeight="1" x14ac:dyDescent="0.25">
      <c r="A238" s="7"/>
      <c r="B238" s="7"/>
      <c r="C238" s="7"/>
      <c r="D238" s="7"/>
      <c r="E238" s="7"/>
      <c r="F238" s="7"/>
      <c r="G238" s="25"/>
      <c r="H238" s="7"/>
      <c r="I238" s="25"/>
      <c r="J238" s="29"/>
      <c r="K238" s="29"/>
      <c r="L238" s="29"/>
      <c r="M238" s="29"/>
      <c r="N238" s="7"/>
      <c r="O238" s="7"/>
      <c r="P238" s="7"/>
      <c r="Q238" s="7"/>
      <c r="U238" s="31"/>
      <c r="V238" s="27"/>
      <c r="W238" s="27"/>
      <c r="X238" s="27"/>
      <c r="Y238" s="27"/>
      <c r="Z238" s="27"/>
      <c r="AA238" s="17"/>
    </row>
    <row r="239" spans="1:27" ht="15" customHeight="1" x14ac:dyDescent="0.25">
      <c r="A239" s="7"/>
      <c r="B239" s="7"/>
      <c r="C239" s="7"/>
      <c r="D239" s="7"/>
      <c r="E239" s="7"/>
      <c r="F239" s="7"/>
      <c r="G239" s="25"/>
      <c r="H239" s="7"/>
      <c r="I239" s="25"/>
      <c r="J239" s="29"/>
      <c r="K239" s="29"/>
      <c r="L239" s="29"/>
      <c r="M239" s="29"/>
      <c r="N239" s="7"/>
      <c r="O239" s="7"/>
      <c r="P239" s="7"/>
      <c r="Q239" s="7"/>
      <c r="U239" s="31"/>
      <c r="V239" s="27"/>
      <c r="W239" s="27"/>
      <c r="X239" s="27"/>
      <c r="Y239" s="27"/>
      <c r="Z239" s="27"/>
      <c r="AA239" s="17"/>
    </row>
    <row r="240" spans="1:27" ht="15" customHeight="1" x14ac:dyDescent="0.25">
      <c r="A240" s="7"/>
      <c r="B240" s="7"/>
      <c r="C240" s="7"/>
      <c r="D240" s="7"/>
      <c r="E240" s="7"/>
      <c r="F240" s="7"/>
      <c r="G240" s="25"/>
      <c r="H240" s="7"/>
      <c r="I240" s="25"/>
      <c r="J240" s="29"/>
      <c r="K240" s="29"/>
      <c r="L240" s="29"/>
      <c r="M240" s="29"/>
      <c r="N240" s="7"/>
      <c r="O240" s="7"/>
      <c r="P240" s="7"/>
      <c r="Q240" s="7"/>
      <c r="U240" s="31"/>
      <c r="V240" s="27"/>
      <c r="W240" s="27"/>
      <c r="X240" s="27"/>
      <c r="Y240" s="27"/>
      <c r="Z240" s="27"/>
      <c r="AA240" s="17"/>
    </row>
    <row r="241" spans="1:27" ht="15" customHeight="1" x14ac:dyDescent="0.25">
      <c r="A241" s="7"/>
      <c r="B241" s="7"/>
      <c r="C241" s="7"/>
      <c r="D241" s="7"/>
      <c r="E241" s="7"/>
      <c r="F241" s="7"/>
      <c r="G241" s="25"/>
      <c r="H241" s="7"/>
      <c r="I241" s="25"/>
      <c r="J241" s="29"/>
      <c r="K241" s="29"/>
      <c r="L241" s="29"/>
      <c r="M241" s="29"/>
      <c r="N241" s="7"/>
      <c r="O241" s="7"/>
      <c r="P241" s="7"/>
      <c r="Q241" s="7"/>
      <c r="U241" s="31"/>
      <c r="V241" s="27"/>
      <c r="W241" s="27"/>
      <c r="X241" s="27"/>
      <c r="Y241" s="27"/>
      <c r="Z241" s="27"/>
      <c r="AA241" s="17"/>
    </row>
    <row r="242" spans="1:27" ht="15" customHeight="1" x14ac:dyDescent="0.25">
      <c r="A242" s="7"/>
      <c r="B242" s="7"/>
      <c r="C242" s="7"/>
      <c r="D242" s="7"/>
      <c r="E242" s="7"/>
      <c r="F242" s="7"/>
      <c r="G242" s="25"/>
      <c r="H242" s="7"/>
      <c r="I242" s="25"/>
      <c r="J242" s="29"/>
      <c r="K242" s="29"/>
      <c r="L242" s="29"/>
      <c r="M242" s="29"/>
      <c r="N242" s="7"/>
      <c r="O242" s="7"/>
      <c r="P242" s="7"/>
      <c r="Q242" s="7"/>
      <c r="U242" s="31"/>
      <c r="V242" s="27"/>
      <c r="W242" s="27"/>
      <c r="X242" s="27"/>
      <c r="Y242" s="27"/>
      <c r="Z242" s="27"/>
      <c r="AA242" s="17"/>
    </row>
    <row r="243" spans="1:27" ht="15" customHeight="1" x14ac:dyDescent="0.25">
      <c r="A243" s="7"/>
      <c r="B243" s="7"/>
      <c r="C243" s="7"/>
      <c r="D243" s="7"/>
      <c r="E243" s="7"/>
      <c r="F243" s="7"/>
      <c r="G243" s="25"/>
      <c r="H243" s="7"/>
      <c r="I243" s="25"/>
      <c r="J243" s="29"/>
      <c r="K243" s="29"/>
      <c r="L243" s="29"/>
      <c r="M243" s="29"/>
      <c r="N243" s="7"/>
      <c r="O243" s="7"/>
      <c r="P243" s="7"/>
      <c r="Q243" s="7"/>
      <c r="U243" s="31"/>
      <c r="V243" s="27"/>
      <c r="W243" s="27"/>
      <c r="X243" s="27"/>
      <c r="Y243" s="27"/>
      <c r="Z243" s="27"/>
      <c r="AA243" s="17"/>
    </row>
    <row r="244" spans="1:27" ht="15" customHeight="1" x14ac:dyDescent="0.25">
      <c r="A244" s="7"/>
      <c r="B244" s="7"/>
      <c r="C244" s="7"/>
      <c r="D244" s="7"/>
      <c r="E244" s="7"/>
      <c r="F244" s="7"/>
      <c r="G244" s="25"/>
      <c r="H244" s="7"/>
      <c r="I244" s="25"/>
      <c r="J244" s="29"/>
      <c r="K244" s="29"/>
      <c r="L244" s="29"/>
      <c r="M244" s="29"/>
      <c r="N244" s="7"/>
      <c r="O244" s="7"/>
      <c r="P244" s="7"/>
      <c r="Q244" s="7"/>
      <c r="U244" s="31"/>
      <c r="V244" s="27"/>
      <c r="W244" s="27"/>
      <c r="X244" s="27"/>
      <c r="Y244" s="27"/>
      <c r="Z244" s="27"/>
      <c r="AA244" s="17"/>
    </row>
    <row r="245" spans="1:27" ht="15" customHeight="1" x14ac:dyDescent="0.25">
      <c r="A245" s="7"/>
      <c r="B245" s="7"/>
      <c r="C245" s="7"/>
      <c r="D245" s="7"/>
      <c r="E245" s="7"/>
      <c r="F245" s="7"/>
      <c r="G245" s="25"/>
      <c r="H245" s="7"/>
      <c r="I245" s="25"/>
      <c r="J245" s="29"/>
      <c r="K245" s="29"/>
      <c r="L245" s="29"/>
      <c r="M245" s="29"/>
      <c r="N245" s="7"/>
      <c r="O245" s="7"/>
      <c r="P245" s="7"/>
      <c r="Q245" s="7"/>
      <c r="U245" s="31"/>
      <c r="V245" s="27"/>
      <c r="W245" s="27"/>
      <c r="X245" s="27"/>
      <c r="Y245" s="27"/>
      <c r="Z245" s="27"/>
      <c r="AA245" s="17"/>
    </row>
    <row r="246" spans="1:27" ht="15" customHeight="1" x14ac:dyDescent="0.25">
      <c r="A246" s="7"/>
      <c r="B246" s="7"/>
      <c r="C246" s="7"/>
      <c r="D246" s="7"/>
      <c r="E246" s="7"/>
      <c r="F246" s="7"/>
      <c r="G246" s="25"/>
      <c r="H246" s="7"/>
      <c r="I246" s="25"/>
      <c r="J246" s="29"/>
      <c r="K246" s="29"/>
      <c r="L246" s="29"/>
      <c r="M246" s="29"/>
      <c r="N246" s="7"/>
      <c r="O246" s="7"/>
      <c r="P246" s="7"/>
      <c r="Q246" s="7"/>
      <c r="U246" s="31"/>
      <c r="V246" s="27"/>
      <c r="W246" s="27"/>
      <c r="X246" s="27"/>
      <c r="Y246" s="27"/>
      <c r="Z246" s="27"/>
      <c r="AA246" s="17"/>
    </row>
    <row r="247" spans="1:27" ht="15" customHeight="1" x14ac:dyDescent="0.25">
      <c r="A247" s="7"/>
      <c r="B247" s="7"/>
      <c r="C247" s="7"/>
      <c r="D247" s="7"/>
      <c r="E247" s="7"/>
      <c r="F247" s="7"/>
      <c r="G247" s="25"/>
      <c r="H247" s="7"/>
      <c r="I247" s="25"/>
      <c r="J247" s="29"/>
      <c r="K247" s="29"/>
      <c r="L247" s="29"/>
      <c r="M247" s="29"/>
      <c r="N247" s="7"/>
      <c r="O247" s="7"/>
      <c r="P247" s="7"/>
      <c r="Q247" s="7"/>
      <c r="U247" s="31"/>
      <c r="V247" s="27"/>
      <c r="W247" s="27"/>
      <c r="X247" s="27"/>
      <c r="Y247" s="27"/>
      <c r="Z247" s="27"/>
      <c r="AA247" s="17"/>
    </row>
    <row r="248" spans="1:27" ht="15" customHeight="1" x14ac:dyDescent="0.25">
      <c r="A248" s="7"/>
      <c r="B248" s="7"/>
      <c r="C248" s="7"/>
      <c r="D248" s="7"/>
      <c r="E248" s="7"/>
      <c r="F248" s="7"/>
      <c r="G248" s="25"/>
      <c r="H248" s="7"/>
      <c r="I248" s="25"/>
      <c r="J248" s="29"/>
      <c r="K248" s="29"/>
      <c r="L248" s="29"/>
      <c r="M248" s="29"/>
      <c r="N248" s="7"/>
      <c r="O248" s="7"/>
      <c r="P248" s="7"/>
      <c r="Q248" s="7"/>
      <c r="U248" s="31"/>
      <c r="V248" s="27"/>
      <c r="W248" s="27"/>
      <c r="X248" s="27"/>
      <c r="Y248" s="27"/>
      <c r="Z248" s="27"/>
      <c r="AA248" s="17"/>
    </row>
    <row r="249" spans="1:27" ht="15" customHeight="1" x14ac:dyDescent="0.25">
      <c r="A249" s="7"/>
      <c r="B249" s="7"/>
      <c r="C249" s="7"/>
      <c r="D249" s="7"/>
      <c r="E249" s="7"/>
      <c r="F249" s="7"/>
      <c r="G249" s="25"/>
      <c r="H249" s="7"/>
      <c r="I249" s="25"/>
      <c r="J249" s="29"/>
      <c r="K249" s="29"/>
      <c r="L249" s="29"/>
      <c r="M249" s="29"/>
      <c r="N249" s="7"/>
      <c r="O249" s="7"/>
      <c r="P249" s="7"/>
      <c r="Q249" s="7"/>
      <c r="U249" s="31"/>
      <c r="V249" s="27"/>
      <c r="W249" s="27"/>
      <c r="X249" s="27"/>
      <c r="Y249" s="27"/>
      <c r="Z249" s="27"/>
      <c r="AA249" s="17"/>
    </row>
    <row r="250" spans="1:27" ht="15" customHeight="1" x14ac:dyDescent="0.25">
      <c r="A250" s="7"/>
      <c r="B250" s="7"/>
      <c r="C250" s="7"/>
      <c r="D250" s="7"/>
      <c r="E250" s="7"/>
      <c r="F250" s="7"/>
      <c r="G250" s="25"/>
      <c r="H250" s="7"/>
      <c r="I250" s="25"/>
      <c r="J250" s="29"/>
      <c r="K250" s="29"/>
      <c r="L250" s="29"/>
      <c r="M250" s="29"/>
      <c r="N250" s="7"/>
      <c r="O250" s="7"/>
      <c r="P250" s="7"/>
      <c r="Q250" s="7"/>
      <c r="U250" s="31"/>
      <c r="V250" s="27"/>
      <c r="W250" s="27"/>
      <c r="X250" s="27"/>
      <c r="Y250" s="27"/>
      <c r="Z250" s="27"/>
      <c r="AA250" s="17"/>
    </row>
    <row r="251" spans="1:27" ht="15" customHeight="1" x14ac:dyDescent="0.25">
      <c r="A251" s="7"/>
      <c r="B251" s="7"/>
      <c r="C251" s="7"/>
      <c r="D251" s="7"/>
      <c r="E251" s="7"/>
      <c r="F251" s="7"/>
      <c r="G251" s="25"/>
      <c r="H251" s="7"/>
      <c r="I251" s="25"/>
      <c r="J251" s="29"/>
      <c r="K251" s="29"/>
      <c r="L251" s="29"/>
      <c r="M251" s="29"/>
      <c r="N251" s="7"/>
      <c r="O251" s="7"/>
      <c r="P251" s="7"/>
      <c r="Q251" s="7"/>
      <c r="U251" s="31"/>
      <c r="V251" s="27"/>
      <c r="W251" s="27"/>
      <c r="X251" s="27"/>
      <c r="Y251" s="27"/>
      <c r="Z251" s="27"/>
      <c r="AA251" s="17"/>
    </row>
    <row r="252" spans="1:27" ht="15" customHeight="1" x14ac:dyDescent="0.25">
      <c r="A252" s="7"/>
      <c r="B252" s="7"/>
      <c r="C252" s="7"/>
      <c r="D252" s="7"/>
      <c r="E252" s="7"/>
      <c r="F252" s="7"/>
      <c r="G252" s="25"/>
      <c r="H252" s="7"/>
      <c r="I252" s="25"/>
      <c r="J252" s="29"/>
      <c r="K252" s="29"/>
      <c r="L252" s="29"/>
      <c r="M252" s="29"/>
      <c r="N252" s="7"/>
      <c r="O252" s="7"/>
      <c r="P252" s="7"/>
      <c r="Q252" s="7"/>
      <c r="U252" s="31"/>
      <c r="V252" s="27"/>
      <c r="W252" s="27"/>
      <c r="X252" s="27"/>
      <c r="Y252" s="27"/>
      <c r="Z252" s="27"/>
      <c r="AA252" s="17"/>
    </row>
    <row r="253" spans="1:27" ht="15" customHeight="1" x14ac:dyDescent="0.25">
      <c r="A253" s="7"/>
      <c r="B253" s="7"/>
      <c r="C253" s="7"/>
      <c r="D253" s="7"/>
      <c r="E253" s="7"/>
      <c r="F253" s="7"/>
      <c r="G253" s="25"/>
      <c r="H253" s="7"/>
      <c r="I253" s="25"/>
      <c r="J253" s="29"/>
      <c r="K253" s="29"/>
      <c r="L253" s="29"/>
      <c r="M253" s="29"/>
      <c r="N253" s="7"/>
      <c r="O253" s="7"/>
      <c r="P253" s="7"/>
      <c r="Q253" s="7"/>
      <c r="U253" s="31"/>
      <c r="V253" s="27"/>
      <c r="W253" s="27"/>
      <c r="X253" s="27"/>
      <c r="Y253" s="27"/>
      <c r="Z253" s="27"/>
      <c r="AA253" s="17"/>
    </row>
    <row r="254" spans="1:27" ht="15" customHeight="1" x14ac:dyDescent="0.25">
      <c r="A254" s="7"/>
      <c r="B254" s="7"/>
      <c r="C254" s="7"/>
      <c r="D254" s="7"/>
      <c r="E254" s="7"/>
      <c r="F254" s="7"/>
      <c r="G254" s="25"/>
      <c r="H254" s="7"/>
      <c r="I254" s="25"/>
      <c r="J254" s="29"/>
      <c r="K254" s="29"/>
      <c r="L254" s="29"/>
      <c r="M254" s="29"/>
      <c r="N254" s="7"/>
      <c r="O254" s="7"/>
      <c r="P254" s="7"/>
      <c r="Q254" s="7"/>
      <c r="U254" s="31"/>
      <c r="V254" s="27"/>
      <c r="W254" s="27"/>
      <c r="X254" s="27"/>
      <c r="Y254" s="27"/>
      <c r="Z254" s="27"/>
      <c r="AA254" s="17"/>
    </row>
    <row r="255" spans="1:27" ht="15" customHeight="1" x14ac:dyDescent="0.25">
      <c r="A255" s="7"/>
      <c r="B255" s="7"/>
      <c r="C255" s="7"/>
      <c r="D255" s="7"/>
      <c r="E255" s="7"/>
      <c r="F255" s="7"/>
      <c r="G255" s="25"/>
      <c r="H255" s="7"/>
      <c r="I255" s="25"/>
      <c r="J255" s="29"/>
      <c r="K255" s="29"/>
      <c r="L255" s="29"/>
      <c r="M255" s="29"/>
      <c r="N255" s="7"/>
      <c r="O255" s="7"/>
      <c r="P255" s="7"/>
      <c r="Q255" s="7"/>
      <c r="U255" s="31"/>
      <c r="V255" s="27"/>
      <c r="W255" s="27"/>
      <c r="X255" s="27"/>
      <c r="Y255" s="27"/>
      <c r="Z255" s="27"/>
      <c r="AA255" s="17"/>
    </row>
    <row r="256" spans="1:27" ht="15" customHeight="1" x14ac:dyDescent="0.25">
      <c r="A256" s="7"/>
      <c r="B256" s="7"/>
      <c r="C256" s="7"/>
      <c r="D256" s="7"/>
      <c r="E256" s="7"/>
      <c r="F256" s="7"/>
      <c r="G256" s="25"/>
      <c r="H256" s="7"/>
      <c r="I256" s="25"/>
      <c r="J256" s="29"/>
      <c r="K256" s="29"/>
      <c r="L256" s="29"/>
      <c r="M256" s="29"/>
      <c r="N256" s="7"/>
      <c r="O256" s="7"/>
      <c r="P256" s="7"/>
      <c r="Q256" s="7"/>
      <c r="U256" s="31"/>
      <c r="V256" s="27"/>
      <c r="W256" s="27"/>
      <c r="X256" s="27"/>
      <c r="Y256" s="27"/>
      <c r="Z256" s="27"/>
      <c r="AA256" s="17"/>
    </row>
    <row r="257" spans="1:27" ht="15" customHeight="1" x14ac:dyDescent="0.25">
      <c r="A257" s="7"/>
      <c r="B257" s="7"/>
      <c r="C257" s="7"/>
      <c r="D257" s="7"/>
      <c r="E257" s="7"/>
      <c r="F257" s="7"/>
      <c r="G257" s="25"/>
      <c r="H257" s="7"/>
      <c r="I257" s="25"/>
      <c r="J257" s="29"/>
      <c r="K257" s="29"/>
      <c r="L257" s="29"/>
      <c r="M257" s="29"/>
      <c r="N257" s="7"/>
      <c r="O257" s="7"/>
      <c r="P257" s="7"/>
      <c r="Q257" s="7"/>
      <c r="U257" s="31"/>
      <c r="V257" s="27"/>
      <c r="W257" s="27"/>
      <c r="X257" s="27"/>
      <c r="Y257" s="27"/>
      <c r="Z257" s="27"/>
      <c r="AA257" s="17"/>
    </row>
    <row r="258" spans="1:27" ht="15" customHeight="1" x14ac:dyDescent="0.25">
      <c r="A258" s="7"/>
      <c r="B258" s="7"/>
      <c r="C258" s="7"/>
      <c r="D258" s="7"/>
      <c r="E258" s="7"/>
      <c r="F258" s="7"/>
      <c r="G258" s="25"/>
      <c r="H258" s="7"/>
      <c r="I258" s="25"/>
      <c r="J258" s="29"/>
      <c r="K258" s="29"/>
      <c r="L258" s="29"/>
      <c r="M258" s="29"/>
      <c r="N258" s="7"/>
      <c r="O258" s="7"/>
      <c r="P258" s="7"/>
      <c r="Q258" s="7"/>
      <c r="U258" s="31"/>
      <c r="V258" s="27"/>
      <c r="W258" s="27"/>
      <c r="X258" s="27"/>
      <c r="Y258" s="27"/>
      <c r="Z258" s="27"/>
      <c r="AA258" s="17"/>
    </row>
    <row r="259" spans="1:27" ht="15" customHeight="1" x14ac:dyDescent="0.25">
      <c r="A259" s="7"/>
      <c r="B259" s="7"/>
      <c r="C259" s="7"/>
      <c r="D259" s="7"/>
      <c r="E259" s="7"/>
      <c r="F259" s="7"/>
      <c r="G259" s="25"/>
      <c r="H259" s="7"/>
      <c r="I259" s="25"/>
      <c r="J259" s="29"/>
      <c r="K259" s="29"/>
      <c r="L259" s="29"/>
      <c r="M259" s="29"/>
      <c r="N259" s="7"/>
      <c r="O259" s="7"/>
      <c r="P259" s="7"/>
      <c r="Q259" s="7"/>
      <c r="U259" s="31"/>
      <c r="V259" s="27"/>
      <c r="W259" s="27"/>
      <c r="X259" s="27"/>
      <c r="Y259" s="27"/>
      <c r="Z259" s="27"/>
      <c r="AA259" s="17"/>
    </row>
    <row r="260" spans="1:27" ht="15" customHeight="1" x14ac:dyDescent="0.25">
      <c r="A260" s="7"/>
      <c r="B260" s="7"/>
      <c r="C260" s="7"/>
      <c r="D260" s="7"/>
      <c r="E260" s="7"/>
      <c r="F260" s="7"/>
      <c r="G260" s="25"/>
      <c r="H260" s="7"/>
      <c r="I260" s="25"/>
      <c r="J260" s="29"/>
      <c r="K260" s="29"/>
      <c r="L260" s="29"/>
      <c r="M260" s="29"/>
      <c r="N260" s="7"/>
      <c r="O260" s="7"/>
      <c r="P260" s="7"/>
      <c r="Q260" s="7"/>
      <c r="U260" s="31"/>
      <c r="V260" s="27"/>
      <c r="W260" s="27"/>
      <c r="X260" s="27"/>
      <c r="Y260" s="27"/>
      <c r="Z260" s="27"/>
      <c r="AA260" s="17"/>
    </row>
    <row r="261" spans="1:27" ht="15" customHeight="1" x14ac:dyDescent="0.25">
      <c r="A261" s="7"/>
      <c r="B261" s="7"/>
      <c r="C261" s="7"/>
      <c r="D261" s="7"/>
      <c r="E261" s="7"/>
      <c r="F261" s="7"/>
      <c r="G261" s="25"/>
      <c r="H261" s="7"/>
      <c r="I261" s="25"/>
      <c r="J261" s="29"/>
      <c r="K261" s="29"/>
      <c r="L261" s="29"/>
      <c r="M261" s="29"/>
      <c r="N261" s="7"/>
      <c r="O261" s="7"/>
      <c r="P261" s="7"/>
      <c r="Q261" s="7"/>
      <c r="U261" s="31"/>
      <c r="V261" s="27"/>
      <c r="W261" s="27"/>
      <c r="X261" s="27"/>
      <c r="Y261" s="27"/>
      <c r="Z261" s="27"/>
      <c r="AA261" s="17"/>
    </row>
    <row r="262" spans="1:27" ht="15" customHeight="1" x14ac:dyDescent="0.25">
      <c r="A262" s="7"/>
      <c r="B262" s="7"/>
      <c r="C262" s="7"/>
      <c r="D262" s="7"/>
      <c r="E262" s="7"/>
      <c r="F262" s="7"/>
      <c r="G262" s="25"/>
      <c r="H262" s="7"/>
      <c r="I262" s="25"/>
      <c r="J262" s="29"/>
      <c r="K262" s="29"/>
      <c r="L262" s="29"/>
      <c r="M262" s="29"/>
      <c r="N262" s="7"/>
      <c r="O262" s="7"/>
      <c r="P262" s="7"/>
      <c r="Q262" s="7"/>
      <c r="U262" s="31"/>
      <c r="V262" s="27"/>
      <c r="W262" s="27"/>
      <c r="X262" s="27"/>
      <c r="Y262" s="27"/>
      <c r="Z262" s="27"/>
      <c r="AA262" s="17"/>
    </row>
    <row r="263" spans="1:27" ht="15" customHeight="1" x14ac:dyDescent="0.25">
      <c r="A263" s="7"/>
      <c r="B263" s="7"/>
      <c r="C263" s="7"/>
      <c r="D263" s="7"/>
      <c r="E263" s="7"/>
      <c r="F263" s="7"/>
      <c r="G263" s="25"/>
      <c r="H263" s="7"/>
      <c r="I263" s="25"/>
      <c r="J263" s="29"/>
      <c r="K263" s="29"/>
      <c r="L263" s="29"/>
      <c r="M263" s="29"/>
      <c r="N263" s="7"/>
      <c r="O263" s="7"/>
      <c r="P263" s="7"/>
      <c r="Q263" s="7"/>
      <c r="U263" s="31"/>
      <c r="V263" s="27"/>
      <c r="W263" s="27"/>
      <c r="X263" s="27"/>
      <c r="Y263" s="27"/>
      <c r="Z263" s="27"/>
      <c r="AA263" s="17"/>
    </row>
    <row r="264" spans="1:27" ht="15" customHeight="1" x14ac:dyDescent="0.25">
      <c r="A264" s="7"/>
      <c r="B264" s="7"/>
      <c r="C264" s="7"/>
      <c r="D264" s="7"/>
      <c r="E264" s="7"/>
      <c r="F264" s="7"/>
      <c r="G264" s="25"/>
      <c r="H264" s="7"/>
      <c r="I264" s="25"/>
      <c r="J264" s="29"/>
      <c r="K264" s="29"/>
      <c r="L264" s="29"/>
      <c r="M264" s="29"/>
      <c r="N264" s="7"/>
      <c r="O264" s="7"/>
      <c r="P264" s="7"/>
      <c r="Q264" s="7"/>
      <c r="U264" s="31"/>
      <c r="V264" s="27"/>
      <c r="W264" s="27"/>
      <c r="X264" s="27"/>
      <c r="Y264" s="27"/>
      <c r="Z264" s="27"/>
      <c r="AA264" s="17"/>
    </row>
    <row r="265" spans="1:27" ht="15" customHeight="1" x14ac:dyDescent="0.25">
      <c r="A265" s="7"/>
      <c r="B265" s="7"/>
      <c r="C265" s="7"/>
      <c r="D265" s="7"/>
      <c r="E265" s="7"/>
      <c r="F265" s="7"/>
      <c r="G265" s="25"/>
      <c r="H265" s="7"/>
      <c r="I265" s="25"/>
      <c r="J265" s="29"/>
      <c r="K265" s="29"/>
      <c r="L265" s="29"/>
      <c r="M265" s="29"/>
      <c r="N265" s="7"/>
      <c r="O265" s="7"/>
      <c r="P265" s="7"/>
      <c r="Q265" s="7"/>
      <c r="U265" s="31"/>
      <c r="V265" s="27"/>
      <c r="W265" s="27"/>
      <c r="X265" s="27"/>
      <c r="Y265" s="27"/>
      <c r="Z265" s="27"/>
      <c r="AA265" s="17"/>
    </row>
    <row r="266" spans="1:27" ht="15" customHeight="1" x14ac:dyDescent="0.25">
      <c r="A266" s="7"/>
      <c r="B266" s="7"/>
      <c r="C266" s="7"/>
      <c r="D266" s="7"/>
      <c r="E266" s="7"/>
      <c r="F266" s="7"/>
      <c r="G266" s="25"/>
      <c r="H266" s="7"/>
      <c r="I266" s="25"/>
      <c r="J266" s="29"/>
      <c r="K266" s="29"/>
      <c r="L266" s="29"/>
      <c r="M266" s="29"/>
      <c r="N266" s="7"/>
      <c r="O266" s="7"/>
      <c r="P266" s="7"/>
      <c r="Q266" s="7"/>
      <c r="U266" s="31"/>
      <c r="V266" s="27"/>
      <c r="W266" s="27"/>
      <c r="X266" s="27"/>
      <c r="Y266" s="27"/>
      <c r="Z266" s="27"/>
      <c r="AA266" s="17"/>
    </row>
    <row r="267" spans="1:27" ht="15" customHeight="1" x14ac:dyDescent="0.25">
      <c r="A267" s="7"/>
      <c r="B267" s="7"/>
      <c r="C267" s="7"/>
      <c r="D267" s="7"/>
      <c r="E267" s="7"/>
      <c r="F267" s="7"/>
      <c r="G267" s="25"/>
      <c r="H267" s="7"/>
      <c r="I267" s="25"/>
      <c r="J267" s="29"/>
      <c r="K267" s="29"/>
      <c r="L267" s="29"/>
      <c r="M267" s="29"/>
      <c r="N267" s="7"/>
      <c r="O267" s="7"/>
      <c r="P267" s="7"/>
      <c r="Q267" s="7"/>
      <c r="U267" s="31"/>
      <c r="V267" s="27"/>
      <c r="W267" s="27"/>
      <c r="X267" s="27"/>
      <c r="Y267" s="27"/>
      <c r="Z267" s="27"/>
      <c r="AA267" s="17"/>
    </row>
    <row r="268" spans="1:27" ht="15" customHeight="1" x14ac:dyDescent="0.25">
      <c r="A268" s="7"/>
      <c r="B268" s="7"/>
      <c r="C268" s="7"/>
      <c r="D268" s="7"/>
      <c r="E268" s="7"/>
      <c r="F268" s="7"/>
      <c r="G268" s="25"/>
      <c r="H268" s="7"/>
      <c r="I268" s="25"/>
      <c r="J268" s="29"/>
      <c r="K268" s="29"/>
      <c r="L268" s="29"/>
      <c r="M268" s="29"/>
      <c r="N268" s="7"/>
      <c r="O268" s="7"/>
      <c r="P268" s="7"/>
      <c r="Q268" s="7"/>
      <c r="U268" s="31"/>
      <c r="V268" s="27"/>
      <c r="W268" s="27"/>
      <c r="X268" s="27"/>
      <c r="Y268" s="27"/>
      <c r="Z268" s="27"/>
      <c r="AA268" s="17"/>
    </row>
    <row r="269" spans="1:27" ht="15" customHeight="1" x14ac:dyDescent="0.25">
      <c r="A269" s="7"/>
      <c r="B269" s="7"/>
      <c r="C269" s="7"/>
      <c r="D269" s="7"/>
      <c r="E269" s="7"/>
      <c r="F269" s="7"/>
      <c r="G269" s="25"/>
      <c r="H269" s="7"/>
      <c r="I269" s="25"/>
      <c r="J269" s="29"/>
      <c r="K269" s="29"/>
      <c r="L269" s="29"/>
      <c r="M269" s="29"/>
      <c r="N269" s="7"/>
      <c r="O269" s="7"/>
      <c r="P269" s="7"/>
      <c r="Q269" s="7"/>
      <c r="U269" s="31"/>
      <c r="V269" s="27"/>
      <c r="W269" s="27"/>
      <c r="X269" s="27"/>
      <c r="Y269" s="27"/>
      <c r="Z269" s="27"/>
      <c r="AA269" s="17"/>
    </row>
    <row r="270" spans="1:27" ht="15" customHeight="1" x14ac:dyDescent="0.25">
      <c r="A270" s="7"/>
      <c r="B270" s="7"/>
      <c r="C270" s="7"/>
      <c r="D270" s="7"/>
      <c r="E270" s="7"/>
      <c r="F270" s="7"/>
      <c r="G270" s="25"/>
      <c r="H270" s="7"/>
      <c r="I270" s="25"/>
      <c r="J270" s="29"/>
      <c r="K270" s="29"/>
      <c r="L270" s="29"/>
      <c r="M270" s="29"/>
      <c r="N270" s="7"/>
      <c r="O270" s="7"/>
      <c r="P270" s="7"/>
      <c r="Q270" s="7"/>
      <c r="U270" s="31"/>
      <c r="V270" s="27"/>
      <c r="W270" s="27"/>
      <c r="X270" s="27"/>
      <c r="Y270" s="27"/>
      <c r="Z270" s="27"/>
      <c r="AA270" s="17"/>
    </row>
    <row r="271" spans="1:27" ht="15" customHeight="1" x14ac:dyDescent="0.25">
      <c r="A271" s="7"/>
      <c r="B271" s="7"/>
      <c r="C271" s="7"/>
      <c r="D271" s="7"/>
      <c r="E271" s="7"/>
      <c r="F271" s="7"/>
      <c r="G271" s="25"/>
      <c r="H271" s="7"/>
      <c r="I271" s="25"/>
      <c r="J271" s="29"/>
      <c r="K271" s="29"/>
      <c r="L271" s="29"/>
      <c r="M271" s="29"/>
      <c r="N271" s="7"/>
      <c r="O271" s="7"/>
      <c r="P271" s="7"/>
      <c r="Q271" s="7"/>
      <c r="U271" s="31"/>
      <c r="V271" s="27"/>
      <c r="W271" s="27"/>
      <c r="X271" s="27"/>
      <c r="Y271" s="27"/>
      <c r="Z271" s="27"/>
      <c r="AA271" s="17"/>
    </row>
    <row r="272" spans="1:27" ht="15" customHeight="1" x14ac:dyDescent="0.25">
      <c r="A272" s="7"/>
      <c r="B272" s="7"/>
      <c r="C272" s="7"/>
      <c r="D272" s="7"/>
      <c r="E272" s="7"/>
      <c r="F272" s="7"/>
      <c r="G272" s="25"/>
      <c r="H272" s="7"/>
      <c r="I272" s="25"/>
      <c r="J272" s="29"/>
      <c r="K272" s="29"/>
      <c r="L272" s="29"/>
      <c r="M272" s="29"/>
      <c r="N272" s="7"/>
      <c r="O272" s="7"/>
      <c r="P272" s="7"/>
      <c r="Q272" s="7"/>
      <c r="U272" s="31"/>
      <c r="V272" s="27"/>
      <c r="W272" s="27"/>
      <c r="X272" s="27"/>
      <c r="Y272" s="27"/>
      <c r="Z272" s="27"/>
      <c r="AA272" s="17"/>
    </row>
    <row r="273" spans="1:27" ht="15" customHeight="1" x14ac:dyDescent="0.25">
      <c r="A273" s="7"/>
      <c r="B273" s="7"/>
      <c r="C273" s="7"/>
      <c r="D273" s="7"/>
      <c r="E273" s="7"/>
      <c r="F273" s="7"/>
      <c r="G273" s="25"/>
      <c r="H273" s="7"/>
      <c r="I273" s="25"/>
      <c r="J273" s="29"/>
      <c r="K273" s="29"/>
      <c r="L273" s="29"/>
      <c r="M273" s="29"/>
      <c r="N273" s="7"/>
      <c r="O273" s="7"/>
      <c r="P273" s="7"/>
      <c r="Q273" s="7"/>
      <c r="U273" s="31"/>
      <c r="V273" s="27"/>
      <c r="W273" s="27"/>
      <c r="X273" s="27"/>
      <c r="Y273" s="27"/>
      <c r="Z273" s="27"/>
      <c r="AA273" s="17"/>
    </row>
    <row r="274" spans="1:27" ht="15" customHeight="1" x14ac:dyDescent="0.25">
      <c r="A274" s="7"/>
      <c r="B274" s="7"/>
      <c r="C274" s="7"/>
      <c r="D274" s="7"/>
      <c r="E274" s="7"/>
      <c r="F274" s="7"/>
      <c r="G274" s="25"/>
      <c r="H274" s="7"/>
      <c r="I274" s="25"/>
      <c r="J274" s="29"/>
      <c r="K274" s="29"/>
      <c r="L274" s="29"/>
      <c r="M274" s="29"/>
      <c r="N274" s="7"/>
      <c r="O274" s="7"/>
      <c r="P274" s="7"/>
      <c r="Q274" s="7"/>
      <c r="U274" s="31"/>
      <c r="V274" s="27"/>
      <c r="W274" s="27"/>
      <c r="X274" s="27"/>
      <c r="Y274" s="27"/>
      <c r="Z274" s="27"/>
      <c r="AA274" s="17"/>
    </row>
    <row r="275" spans="1:27" ht="15" customHeight="1" x14ac:dyDescent="0.25">
      <c r="A275" s="7"/>
      <c r="B275" s="7"/>
      <c r="C275" s="7"/>
      <c r="D275" s="7"/>
      <c r="E275" s="7"/>
      <c r="F275" s="7"/>
      <c r="G275" s="25"/>
      <c r="H275" s="7"/>
      <c r="I275" s="25"/>
      <c r="J275" s="29"/>
      <c r="K275" s="29"/>
      <c r="L275" s="29"/>
      <c r="M275" s="29"/>
      <c r="N275" s="7"/>
      <c r="O275" s="7"/>
      <c r="P275" s="7"/>
      <c r="Q275" s="7"/>
      <c r="U275" s="31"/>
      <c r="V275" s="27"/>
      <c r="W275" s="27"/>
      <c r="X275" s="27"/>
      <c r="Y275" s="27"/>
      <c r="Z275" s="27"/>
      <c r="AA275" s="17"/>
    </row>
    <row r="276" spans="1:27" ht="15" customHeight="1" x14ac:dyDescent="0.25">
      <c r="A276" s="7"/>
      <c r="B276" s="7"/>
      <c r="C276" s="7"/>
      <c r="D276" s="7"/>
      <c r="E276" s="7"/>
      <c r="F276" s="7"/>
      <c r="G276" s="25"/>
      <c r="H276" s="7"/>
      <c r="I276" s="25"/>
      <c r="J276" s="29"/>
      <c r="K276" s="29"/>
      <c r="L276" s="29"/>
      <c r="M276" s="29"/>
      <c r="N276" s="7"/>
      <c r="O276" s="7"/>
      <c r="P276" s="7"/>
      <c r="Q276" s="7"/>
      <c r="U276" s="31"/>
      <c r="V276" s="27"/>
      <c r="W276" s="27"/>
      <c r="X276" s="27"/>
      <c r="Y276" s="27"/>
      <c r="Z276" s="27"/>
      <c r="AA276" s="17"/>
    </row>
    <row r="277" spans="1:27" ht="15" customHeight="1" x14ac:dyDescent="0.25">
      <c r="A277" s="7"/>
      <c r="B277" s="7"/>
      <c r="C277" s="7"/>
      <c r="D277" s="7"/>
      <c r="E277" s="7"/>
      <c r="F277" s="7"/>
      <c r="G277" s="25"/>
      <c r="H277" s="7"/>
      <c r="I277" s="25"/>
      <c r="J277" s="29"/>
      <c r="K277" s="29"/>
      <c r="L277" s="29"/>
      <c r="M277" s="29"/>
      <c r="N277" s="7"/>
      <c r="O277" s="7"/>
      <c r="P277" s="7"/>
      <c r="Q277" s="7"/>
      <c r="U277" s="31"/>
      <c r="V277" s="27"/>
      <c r="W277" s="27"/>
      <c r="X277" s="27"/>
      <c r="Y277" s="27"/>
      <c r="Z277" s="27"/>
      <c r="AA277" s="17"/>
    </row>
    <row r="278" spans="1:27" ht="15" customHeight="1" x14ac:dyDescent="0.25">
      <c r="A278" s="7"/>
      <c r="B278" s="7"/>
      <c r="C278" s="7"/>
      <c r="D278" s="7"/>
      <c r="E278" s="7"/>
      <c r="F278" s="7"/>
      <c r="G278" s="25"/>
      <c r="H278" s="7"/>
      <c r="I278" s="25"/>
      <c r="J278" s="29"/>
      <c r="K278" s="29"/>
      <c r="L278" s="29"/>
      <c r="M278" s="29"/>
      <c r="N278" s="7"/>
      <c r="O278" s="7"/>
      <c r="P278" s="7"/>
      <c r="Q278" s="7"/>
      <c r="U278" s="31"/>
      <c r="V278" s="27"/>
      <c r="W278" s="27"/>
      <c r="X278" s="27"/>
      <c r="Y278" s="27"/>
      <c r="Z278" s="27"/>
      <c r="AA278" s="17"/>
    </row>
    <row r="279" spans="1:27" ht="15" customHeight="1" x14ac:dyDescent="0.25">
      <c r="A279" s="7"/>
      <c r="B279" s="7"/>
      <c r="C279" s="7"/>
      <c r="D279" s="7"/>
      <c r="E279" s="7"/>
      <c r="F279" s="7"/>
      <c r="G279" s="25"/>
      <c r="H279" s="7"/>
      <c r="I279" s="25"/>
      <c r="J279" s="29"/>
      <c r="K279" s="29"/>
      <c r="L279" s="29"/>
      <c r="M279" s="29"/>
      <c r="N279" s="7"/>
      <c r="O279" s="7"/>
      <c r="P279" s="7"/>
      <c r="Q279" s="7"/>
    </row>
    <row r="280" spans="1:27" ht="15" customHeight="1" x14ac:dyDescent="0.25">
      <c r="A280" s="7"/>
      <c r="B280" s="7"/>
      <c r="C280" s="7"/>
      <c r="D280" s="7"/>
      <c r="E280" s="7"/>
      <c r="F280" s="7"/>
      <c r="G280" s="25"/>
      <c r="H280" s="7"/>
      <c r="I280" s="25"/>
      <c r="J280" s="29"/>
      <c r="K280" s="29"/>
      <c r="L280" s="29"/>
      <c r="M280" s="29"/>
      <c r="N280" s="7"/>
      <c r="O280" s="7"/>
      <c r="P280" s="7"/>
      <c r="Q280" s="7"/>
    </row>
    <row r="281" spans="1:27" ht="15" customHeight="1" x14ac:dyDescent="0.25">
      <c r="A281" s="7"/>
      <c r="B281" s="7"/>
      <c r="C281" s="7"/>
      <c r="D281" s="7"/>
      <c r="E281" s="7"/>
      <c r="F281" s="7"/>
      <c r="G281" s="25"/>
      <c r="H281" s="7"/>
      <c r="I281" s="25"/>
      <c r="J281" s="29"/>
      <c r="K281" s="29"/>
      <c r="L281" s="29"/>
      <c r="M281" s="29"/>
      <c r="N281" s="7"/>
      <c r="O281" s="7"/>
      <c r="P281" s="7"/>
      <c r="Q281" s="7"/>
    </row>
    <row r="282" spans="1:27" ht="15" customHeight="1" x14ac:dyDescent="0.25">
      <c r="A282" s="7"/>
      <c r="B282" s="7"/>
      <c r="C282" s="7"/>
      <c r="D282" s="7"/>
      <c r="E282" s="7"/>
      <c r="F282" s="7"/>
      <c r="G282" s="25"/>
      <c r="H282" s="7"/>
      <c r="I282" s="25"/>
      <c r="J282" s="29"/>
      <c r="K282" s="29"/>
      <c r="L282" s="29"/>
      <c r="M282" s="29"/>
      <c r="N282" s="7"/>
      <c r="O282" s="7"/>
      <c r="P282" s="7"/>
      <c r="Q282" s="7"/>
    </row>
    <row r="283" spans="1:27" ht="15" customHeight="1" x14ac:dyDescent="0.25">
      <c r="A283" s="7"/>
      <c r="B283" s="7"/>
      <c r="C283" s="7"/>
      <c r="D283" s="7"/>
      <c r="E283" s="7"/>
      <c r="F283" s="7"/>
      <c r="G283" s="25"/>
      <c r="H283" s="7"/>
      <c r="I283" s="25"/>
      <c r="J283" s="29"/>
      <c r="K283" s="29"/>
      <c r="L283" s="29"/>
      <c r="M283" s="29"/>
      <c r="N283" s="7"/>
      <c r="O283" s="7"/>
      <c r="P283" s="7"/>
      <c r="Q283" s="7"/>
    </row>
    <row r="284" spans="1:27" ht="15" customHeight="1" x14ac:dyDescent="0.25">
      <c r="A284" s="7"/>
      <c r="B284" s="7"/>
      <c r="C284" s="7"/>
      <c r="D284" s="7"/>
      <c r="E284" s="7"/>
      <c r="F284" s="7"/>
      <c r="G284" s="25"/>
      <c r="H284" s="7"/>
      <c r="I284" s="25"/>
      <c r="J284" s="29"/>
      <c r="K284" s="29"/>
      <c r="L284" s="29"/>
      <c r="M284" s="29"/>
      <c r="N284" s="7"/>
      <c r="O284" s="7"/>
      <c r="P284" s="7"/>
      <c r="Q284" s="7"/>
    </row>
    <row r="285" spans="1:27" ht="15" customHeight="1" x14ac:dyDescent="0.25">
      <c r="A285" s="7"/>
      <c r="B285" s="7"/>
      <c r="C285" s="7"/>
      <c r="D285" s="7"/>
      <c r="E285" s="7"/>
      <c r="F285" s="7"/>
      <c r="G285" s="25"/>
      <c r="H285" s="7"/>
      <c r="I285" s="25"/>
      <c r="J285" s="29"/>
      <c r="K285" s="29"/>
      <c r="L285" s="29"/>
      <c r="M285" s="29"/>
      <c r="N285" s="7"/>
      <c r="O285" s="7"/>
      <c r="P285" s="7"/>
      <c r="Q285" s="7"/>
    </row>
    <row r="286" spans="1:27" ht="15" customHeight="1" x14ac:dyDescent="0.25">
      <c r="A286" s="7"/>
      <c r="B286" s="7"/>
      <c r="C286" s="7"/>
      <c r="D286" s="7"/>
      <c r="E286" s="7"/>
      <c r="F286" s="7"/>
      <c r="G286" s="25"/>
      <c r="H286" s="7"/>
      <c r="I286" s="25"/>
      <c r="J286" s="29"/>
      <c r="K286" s="29"/>
      <c r="L286" s="29"/>
      <c r="M286" s="29"/>
      <c r="N286" s="7"/>
      <c r="O286" s="7"/>
      <c r="P286" s="7"/>
      <c r="Q286" s="7"/>
    </row>
    <row r="287" spans="1:27" ht="15" customHeight="1" x14ac:dyDescent="0.25">
      <c r="A287" s="7"/>
      <c r="B287" s="7"/>
      <c r="C287" s="7"/>
      <c r="D287" s="7"/>
      <c r="E287" s="7"/>
      <c r="F287" s="7"/>
      <c r="G287" s="25"/>
      <c r="H287" s="7"/>
      <c r="I287" s="25"/>
      <c r="J287" s="29"/>
      <c r="K287" s="29"/>
      <c r="L287" s="29"/>
      <c r="M287" s="29"/>
      <c r="N287" s="7"/>
      <c r="O287" s="7"/>
      <c r="P287" s="7"/>
      <c r="Q287" s="7"/>
    </row>
    <row r="288" spans="1:27" ht="15" customHeight="1" x14ac:dyDescent="0.25">
      <c r="A288" s="7"/>
      <c r="B288" s="7"/>
      <c r="C288" s="7"/>
      <c r="D288" s="7"/>
      <c r="E288" s="7"/>
      <c r="F288" s="7"/>
      <c r="G288" s="25"/>
      <c r="H288" s="7"/>
      <c r="I288" s="25"/>
      <c r="J288" s="29"/>
      <c r="K288" s="29"/>
      <c r="L288" s="29"/>
      <c r="M288" s="29"/>
      <c r="N288" s="7"/>
      <c r="O288" s="7"/>
      <c r="P288" s="7"/>
      <c r="Q288" s="7"/>
    </row>
    <row r="289" spans="1:17" ht="15" customHeight="1" x14ac:dyDescent="0.25">
      <c r="A289" s="7"/>
      <c r="B289" s="7"/>
      <c r="C289" s="7"/>
      <c r="D289" s="7"/>
      <c r="E289" s="7"/>
      <c r="F289" s="7"/>
      <c r="G289" s="25"/>
      <c r="H289" s="7"/>
      <c r="I289" s="25"/>
      <c r="J289" s="29"/>
      <c r="K289" s="29"/>
      <c r="L289" s="29"/>
      <c r="M289" s="29"/>
      <c r="N289" s="7"/>
      <c r="O289" s="7"/>
      <c r="P289" s="7"/>
      <c r="Q289" s="7"/>
    </row>
    <row r="290" spans="1:17" ht="15" customHeight="1" x14ac:dyDescent="0.25">
      <c r="A290" s="7"/>
      <c r="B290" s="7"/>
      <c r="C290" s="7"/>
      <c r="D290" s="7"/>
      <c r="E290" s="7"/>
      <c r="F290" s="7"/>
      <c r="G290" s="25"/>
      <c r="H290" s="7"/>
      <c r="I290" s="25"/>
      <c r="J290" s="29"/>
      <c r="K290" s="29"/>
      <c r="L290" s="29"/>
      <c r="M290" s="29"/>
      <c r="N290" s="7"/>
      <c r="O290" s="7"/>
      <c r="P290" s="7"/>
      <c r="Q290" s="7"/>
    </row>
    <row r="291" spans="1:17" ht="15" customHeight="1" x14ac:dyDescent="0.25">
      <c r="A291" s="7"/>
      <c r="B291" s="7"/>
      <c r="C291" s="7"/>
      <c r="D291" s="7"/>
      <c r="E291" s="7"/>
      <c r="F291" s="7"/>
      <c r="G291" s="25"/>
      <c r="H291" s="7"/>
      <c r="I291" s="25"/>
      <c r="J291" s="29"/>
      <c r="K291" s="29"/>
      <c r="L291" s="29"/>
      <c r="M291" s="29"/>
      <c r="N291" s="7"/>
      <c r="O291" s="7"/>
      <c r="P291" s="7"/>
      <c r="Q291" s="7"/>
    </row>
    <row r="292" spans="1:17" ht="15" customHeight="1" x14ac:dyDescent="0.25">
      <c r="A292" s="7"/>
      <c r="B292" s="7"/>
      <c r="C292" s="7"/>
      <c r="D292" s="7"/>
      <c r="E292" s="7"/>
      <c r="F292" s="7"/>
      <c r="G292" s="25"/>
      <c r="H292" s="7"/>
      <c r="I292" s="25"/>
      <c r="J292" s="29"/>
      <c r="K292" s="29"/>
      <c r="L292" s="29"/>
      <c r="M292" s="29"/>
      <c r="N292" s="7"/>
      <c r="O292" s="7"/>
      <c r="P292" s="7"/>
      <c r="Q292" s="7"/>
    </row>
    <row r="293" spans="1:17" ht="15" customHeight="1" x14ac:dyDescent="0.25">
      <c r="A293" s="7"/>
      <c r="B293" s="7"/>
      <c r="C293" s="7"/>
      <c r="D293" s="7"/>
      <c r="E293" s="7"/>
      <c r="F293" s="7"/>
      <c r="G293" s="25"/>
      <c r="H293" s="7"/>
      <c r="I293" s="25"/>
      <c r="J293" s="29"/>
      <c r="K293" s="29"/>
      <c r="L293" s="29"/>
      <c r="M293" s="29"/>
      <c r="N293" s="7"/>
      <c r="O293" s="7"/>
      <c r="P293" s="7"/>
      <c r="Q293" s="7"/>
    </row>
    <row r="294" spans="1:17" ht="15" customHeight="1" x14ac:dyDescent="0.25">
      <c r="A294" s="7"/>
      <c r="B294" s="7"/>
      <c r="C294" s="7"/>
      <c r="D294" s="7"/>
      <c r="E294" s="7"/>
      <c r="F294" s="7"/>
      <c r="G294" s="25"/>
      <c r="H294" s="7"/>
      <c r="I294" s="25"/>
      <c r="J294" s="29"/>
      <c r="K294" s="29"/>
      <c r="L294" s="29"/>
      <c r="M294" s="29"/>
      <c r="N294" s="7"/>
      <c r="O294" s="7"/>
      <c r="P294" s="7"/>
      <c r="Q294" s="7"/>
    </row>
    <row r="295" spans="1:17" ht="15" customHeight="1" x14ac:dyDescent="0.25">
      <c r="A295" s="7"/>
      <c r="B295" s="7"/>
      <c r="C295" s="7"/>
      <c r="D295" s="7"/>
      <c r="E295" s="7"/>
      <c r="F295" s="7"/>
      <c r="G295" s="25"/>
      <c r="H295" s="7"/>
      <c r="I295" s="25"/>
      <c r="J295" s="29"/>
      <c r="K295" s="29"/>
      <c r="L295" s="29"/>
      <c r="M295" s="29"/>
      <c r="N295" s="7"/>
      <c r="O295" s="7"/>
      <c r="P295" s="7"/>
      <c r="Q295" s="7"/>
    </row>
    <row r="296" spans="1:17" ht="15" customHeight="1" x14ac:dyDescent="0.25">
      <c r="A296" s="7"/>
      <c r="B296" s="7"/>
      <c r="C296" s="7"/>
      <c r="D296" s="7"/>
      <c r="E296" s="7"/>
      <c r="F296" s="7"/>
      <c r="G296" s="25"/>
      <c r="H296" s="7"/>
      <c r="I296" s="25"/>
      <c r="J296" s="29"/>
      <c r="K296" s="29"/>
      <c r="L296" s="29"/>
      <c r="M296" s="29"/>
      <c r="N296" s="7"/>
      <c r="O296" s="7"/>
      <c r="P296" s="7"/>
      <c r="Q296" s="7"/>
    </row>
    <row r="297" spans="1:17" ht="15" customHeight="1" x14ac:dyDescent="0.25">
      <c r="A297" s="7"/>
      <c r="B297" s="7"/>
      <c r="C297" s="7"/>
      <c r="D297" s="7"/>
      <c r="E297" s="7"/>
      <c r="F297" s="7"/>
      <c r="G297" s="25"/>
      <c r="H297" s="7"/>
      <c r="I297" s="25"/>
      <c r="J297" s="29"/>
      <c r="K297" s="29"/>
      <c r="L297" s="29"/>
      <c r="M297" s="29"/>
      <c r="N297" s="7"/>
      <c r="O297" s="7"/>
      <c r="P297" s="7"/>
      <c r="Q297" s="7"/>
    </row>
    <row r="298" spans="1:17" ht="15" customHeight="1" x14ac:dyDescent="0.25">
      <c r="A298" s="7"/>
      <c r="B298" s="7"/>
      <c r="C298" s="7"/>
      <c r="D298" s="7"/>
      <c r="E298" s="7"/>
      <c r="F298" s="7"/>
      <c r="G298" s="25"/>
      <c r="H298" s="7"/>
      <c r="I298" s="25"/>
      <c r="J298" s="29"/>
      <c r="K298" s="29"/>
      <c r="L298" s="29"/>
      <c r="M298" s="29"/>
      <c r="N298" s="7"/>
      <c r="O298" s="7"/>
      <c r="P298" s="7"/>
      <c r="Q298" s="7"/>
    </row>
    <row r="299" spans="1:17" ht="15" customHeight="1" x14ac:dyDescent="0.25">
      <c r="A299" s="7"/>
      <c r="B299" s="7"/>
      <c r="C299" s="7"/>
      <c r="D299" s="7"/>
      <c r="E299" s="7"/>
      <c r="F299" s="7"/>
      <c r="G299" s="25"/>
      <c r="H299" s="7"/>
      <c r="I299" s="25"/>
      <c r="J299" s="29"/>
      <c r="K299" s="29"/>
      <c r="L299" s="29"/>
      <c r="M299" s="29"/>
      <c r="N299" s="7"/>
      <c r="O299" s="7"/>
      <c r="P299" s="7"/>
      <c r="Q299" s="7"/>
    </row>
    <row r="300" spans="1:17" ht="15" customHeight="1" x14ac:dyDescent="0.25">
      <c r="A300" s="7"/>
      <c r="B300" s="7"/>
      <c r="C300" s="7"/>
      <c r="D300" s="7"/>
      <c r="E300" s="7"/>
      <c r="F300" s="7"/>
      <c r="G300" s="25"/>
      <c r="H300" s="7"/>
      <c r="I300" s="25"/>
      <c r="J300" s="29"/>
      <c r="K300" s="29"/>
      <c r="L300" s="29"/>
      <c r="M300" s="29"/>
      <c r="N300" s="7"/>
      <c r="O300" s="7"/>
      <c r="P300" s="7"/>
      <c r="Q300" s="7"/>
    </row>
    <row r="301" spans="1:17" ht="15" customHeight="1" x14ac:dyDescent="0.25">
      <c r="A301" s="7"/>
      <c r="B301" s="7"/>
      <c r="C301" s="7"/>
      <c r="D301" s="7"/>
      <c r="E301" s="7"/>
      <c r="F301" s="7"/>
      <c r="G301" s="25"/>
      <c r="H301" s="7"/>
      <c r="I301" s="25"/>
      <c r="J301" s="29"/>
      <c r="K301" s="29"/>
      <c r="L301" s="29"/>
      <c r="M301" s="29"/>
      <c r="N301" s="7"/>
      <c r="O301" s="7"/>
      <c r="P301" s="7"/>
      <c r="Q301" s="7"/>
    </row>
    <row r="302" spans="1:17" ht="15" customHeight="1" x14ac:dyDescent="0.25">
      <c r="A302" s="7"/>
      <c r="B302" s="7"/>
      <c r="C302" s="7"/>
      <c r="D302" s="7"/>
      <c r="E302" s="7"/>
      <c r="F302" s="7"/>
      <c r="G302" s="25"/>
      <c r="H302" s="7"/>
      <c r="I302" s="25"/>
      <c r="J302" s="29"/>
      <c r="K302" s="29"/>
      <c r="L302" s="29"/>
      <c r="M302" s="29"/>
      <c r="N302" s="7"/>
      <c r="O302" s="7"/>
      <c r="P302" s="7"/>
      <c r="Q302" s="7"/>
    </row>
    <row r="303" spans="1:17" ht="15" customHeight="1" x14ac:dyDescent="0.25">
      <c r="A303" s="7"/>
      <c r="B303" s="7"/>
      <c r="C303" s="7"/>
      <c r="D303" s="7"/>
      <c r="E303" s="7"/>
      <c r="F303" s="7"/>
      <c r="G303" s="25"/>
      <c r="H303" s="7"/>
      <c r="I303" s="25"/>
      <c r="J303" s="29"/>
      <c r="K303" s="29"/>
      <c r="L303" s="29"/>
      <c r="M303" s="29"/>
      <c r="N303" s="7"/>
      <c r="O303" s="7"/>
      <c r="P303" s="7"/>
      <c r="Q303" s="7"/>
    </row>
    <row r="304" spans="1:17" ht="15" customHeight="1" x14ac:dyDescent="0.25">
      <c r="A304" s="7"/>
      <c r="B304" s="7"/>
      <c r="C304" s="7"/>
      <c r="D304" s="7"/>
      <c r="E304" s="7"/>
      <c r="F304" s="7"/>
      <c r="G304" s="25"/>
      <c r="H304" s="7"/>
      <c r="I304" s="25"/>
      <c r="J304" s="29"/>
      <c r="K304" s="29"/>
      <c r="L304" s="29"/>
      <c r="M304" s="29"/>
      <c r="N304" s="7"/>
      <c r="O304" s="7"/>
      <c r="P304" s="7"/>
      <c r="Q304" s="7"/>
    </row>
    <row r="305" spans="1:17" ht="15" customHeight="1" x14ac:dyDescent="0.25">
      <c r="A305" s="7"/>
      <c r="B305" s="7"/>
      <c r="C305" s="7"/>
      <c r="D305" s="7"/>
      <c r="E305" s="7"/>
      <c r="F305" s="7"/>
      <c r="G305" s="25"/>
      <c r="H305" s="7"/>
      <c r="I305" s="25"/>
      <c r="J305" s="29"/>
      <c r="K305" s="29"/>
      <c r="L305" s="29"/>
      <c r="M305" s="29"/>
      <c r="N305" s="7"/>
      <c r="O305" s="7"/>
      <c r="P305" s="7"/>
      <c r="Q305" s="7"/>
    </row>
    <row r="306" spans="1:17" ht="15" customHeight="1" x14ac:dyDescent="0.25">
      <c r="A306" s="7"/>
      <c r="B306" s="7"/>
      <c r="C306" s="7"/>
      <c r="D306" s="7"/>
      <c r="E306" s="7"/>
      <c r="F306" s="7"/>
      <c r="G306" s="25"/>
      <c r="H306" s="7"/>
      <c r="I306" s="25"/>
      <c r="J306" s="29"/>
      <c r="K306" s="29"/>
      <c r="L306" s="29"/>
      <c r="M306" s="29"/>
      <c r="N306" s="7"/>
      <c r="O306" s="7"/>
      <c r="P306" s="7"/>
      <c r="Q306" s="7"/>
    </row>
    <row r="307" spans="1:17" ht="15" customHeight="1" x14ac:dyDescent="0.25">
      <c r="A307" s="7"/>
      <c r="B307" s="7"/>
      <c r="C307" s="7"/>
      <c r="D307" s="7"/>
      <c r="E307" s="7"/>
      <c r="F307" s="7"/>
      <c r="G307" s="25"/>
      <c r="H307" s="7"/>
      <c r="I307" s="25"/>
      <c r="J307" s="29"/>
      <c r="K307" s="29"/>
      <c r="L307" s="29"/>
      <c r="M307" s="29"/>
      <c r="N307" s="7"/>
      <c r="O307" s="7"/>
      <c r="P307" s="7"/>
      <c r="Q307" s="7"/>
    </row>
    <row r="308" spans="1:17" ht="15" customHeight="1" x14ac:dyDescent="0.25">
      <c r="A308" s="7"/>
      <c r="B308" s="7"/>
      <c r="C308" s="7"/>
      <c r="D308" s="7"/>
      <c r="E308" s="7"/>
      <c r="F308" s="7"/>
      <c r="G308" s="25"/>
      <c r="H308" s="7"/>
      <c r="I308" s="25"/>
      <c r="J308" s="29"/>
      <c r="K308" s="29"/>
      <c r="L308" s="29"/>
      <c r="M308" s="29"/>
      <c r="N308" s="7"/>
      <c r="O308" s="7"/>
      <c r="P308" s="7"/>
      <c r="Q308" s="7"/>
    </row>
    <row r="309" spans="1:17" ht="15" customHeight="1" x14ac:dyDescent="0.25">
      <c r="A309" s="7"/>
      <c r="B309" s="7"/>
      <c r="C309" s="7"/>
      <c r="D309" s="7"/>
      <c r="E309" s="7"/>
      <c r="F309" s="7"/>
      <c r="G309" s="25"/>
      <c r="H309" s="7"/>
      <c r="I309" s="25"/>
      <c r="J309" s="29"/>
      <c r="K309" s="29"/>
      <c r="L309" s="29"/>
      <c r="M309" s="29"/>
      <c r="N309" s="7"/>
      <c r="O309" s="7"/>
      <c r="P309" s="7"/>
      <c r="Q309" s="7"/>
    </row>
    <row r="310" spans="1:17" ht="15" customHeight="1" x14ac:dyDescent="0.25">
      <c r="A310" s="7"/>
      <c r="B310" s="7"/>
      <c r="C310" s="7"/>
      <c r="D310" s="7"/>
      <c r="E310" s="7"/>
      <c r="F310" s="7"/>
      <c r="G310" s="25"/>
      <c r="H310" s="7"/>
      <c r="I310" s="25"/>
      <c r="J310" s="29"/>
      <c r="K310" s="29"/>
      <c r="L310" s="29"/>
      <c r="M310" s="29"/>
      <c r="N310" s="7"/>
      <c r="O310" s="7"/>
      <c r="P310" s="7"/>
      <c r="Q310" s="7"/>
    </row>
    <row r="311" spans="1:17" ht="15" customHeight="1" x14ac:dyDescent="0.25">
      <c r="A311" s="7"/>
      <c r="B311" s="7"/>
      <c r="C311" s="7"/>
      <c r="D311" s="7"/>
      <c r="E311" s="7"/>
      <c r="F311" s="7"/>
      <c r="G311" s="25"/>
      <c r="H311" s="7"/>
      <c r="I311" s="25"/>
      <c r="J311" s="29"/>
      <c r="K311" s="29"/>
      <c r="L311" s="29"/>
      <c r="M311" s="29"/>
      <c r="N311" s="7"/>
      <c r="O311" s="7"/>
      <c r="P311" s="7"/>
      <c r="Q311" s="7"/>
    </row>
    <row r="312" spans="1:17" ht="15" customHeight="1" x14ac:dyDescent="0.25">
      <c r="A312" s="7"/>
      <c r="B312" s="7"/>
      <c r="C312" s="7"/>
      <c r="D312" s="7"/>
      <c r="E312" s="7"/>
      <c r="F312" s="7"/>
      <c r="G312" s="25"/>
      <c r="H312" s="7"/>
      <c r="I312" s="25"/>
      <c r="J312" s="29"/>
      <c r="K312" s="29"/>
      <c r="L312" s="29"/>
      <c r="M312" s="29"/>
      <c r="N312" s="7"/>
      <c r="O312" s="7"/>
      <c r="P312" s="7"/>
      <c r="Q312" s="7"/>
    </row>
    <row r="313" spans="1:17" ht="15" customHeight="1" x14ac:dyDescent="0.25">
      <c r="A313" s="7"/>
      <c r="B313" s="7"/>
      <c r="C313" s="7"/>
      <c r="D313" s="7"/>
      <c r="E313" s="7"/>
      <c r="F313" s="7"/>
      <c r="G313" s="25"/>
      <c r="H313" s="7"/>
      <c r="I313" s="25"/>
      <c r="J313" s="29"/>
      <c r="K313" s="29"/>
      <c r="L313" s="29"/>
      <c r="M313" s="29"/>
      <c r="N313" s="7"/>
      <c r="O313" s="7"/>
      <c r="P313" s="7"/>
      <c r="Q313" s="7"/>
    </row>
    <row r="314" spans="1:17" ht="15" customHeight="1" x14ac:dyDescent="0.25">
      <c r="A314" s="7"/>
      <c r="B314" s="7"/>
      <c r="C314" s="7"/>
      <c r="D314" s="7"/>
      <c r="E314" s="7"/>
      <c r="F314" s="7"/>
      <c r="G314" s="25"/>
      <c r="H314" s="7"/>
      <c r="I314" s="25"/>
      <c r="J314" s="29"/>
      <c r="K314" s="29"/>
      <c r="L314" s="29"/>
      <c r="M314" s="29"/>
      <c r="N314" s="7"/>
      <c r="O314" s="7"/>
      <c r="P314" s="7"/>
      <c r="Q314" s="7"/>
    </row>
    <row r="315" spans="1:17" ht="15" customHeight="1" x14ac:dyDescent="0.25">
      <c r="A315" s="7"/>
      <c r="B315" s="7"/>
      <c r="C315" s="7"/>
      <c r="D315" s="7"/>
      <c r="E315" s="7"/>
      <c r="F315" s="7"/>
      <c r="G315" s="25"/>
      <c r="H315" s="7"/>
      <c r="I315" s="25"/>
      <c r="J315" s="29"/>
      <c r="K315" s="29"/>
      <c r="L315" s="29"/>
      <c r="M315" s="29"/>
      <c r="N315" s="7"/>
      <c r="O315" s="7"/>
      <c r="P315" s="7"/>
      <c r="Q315" s="7"/>
    </row>
    <row r="316" spans="1:17" ht="15" customHeight="1" x14ac:dyDescent="0.25">
      <c r="A316" s="7"/>
      <c r="B316" s="7"/>
      <c r="C316" s="7"/>
      <c r="D316" s="7"/>
      <c r="E316" s="7"/>
      <c r="F316" s="7"/>
      <c r="G316" s="25"/>
      <c r="H316" s="7"/>
      <c r="I316" s="25"/>
      <c r="J316" s="29"/>
      <c r="K316" s="29"/>
      <c r="L316" s="29"/>
      <c r="M316" s="29"/>
      <c r="N316" s="7"/>
      <c r="O316" s="7"/>
      <c r="P316" s="7"/>
      <c r="Q316" s="7"/>
    </row>
    <row r="317" spans="1:17" ht="15" customHeight="1" x14ac:dyDescent="0.25">
      <c r="A317" s="7"/>
      <c r="B317" s="7"/>
      <c r="C317" s="7"/>
      <c r="D317" s="7"/>
      <c r="E317" s="7"/>
      <c r="F317" s="7"/>
      <c r="G317" s="25"/>
      <c r="H317" s="7"/>
      <c r="I317" s="25"/>
      <c r="J317" s="29"/>
      <c r="K317" s="29"/>
      <c r="L317" s="29"/>
      <c r="M317" s="29"/>
      <c r="N317" s="7"/>
      <c r="O317" s="7"/>
      <c r="P317" s="7"/>
      <c r="Q317" s="7"/>
    </row>
    <row r="318" spans="1:17" ht="15" customHeight="1" x14ac:dyDescent="0.25">
      <c r="A318" s="7"/>
      <c r="B318" s="7"/>
      <c r="C318" s="7"/>
      <c r="D318" s="7"/>
      <c r="E318" s="7"/>
      <c r="F318" s="7"/>
      <c r="G318" s="25"/>
      <c r="H318" s="7"/>
      <c r="I318" s="25"/>
      <c r="J318" s="29"/>
      <c r="K318" s="29"/>
      <c r="L318" s="29"/>
      <c r="M318" s="29"/>
      <c r="N318" s="7"/>
      <c r="O318" s="7"/>
      <c r="P318" s="7"/>
      <c r="Q318" s="7"/>
    </row>
    <row r="319" spans="1:17" ht="15" customHeight="1" x14ac:dyDescent="0.25">
      <c r="A319" s="7"/>
      <c r="B319" s="7"/>
      <c r="C319" s="7"/>
      <c r="D319" s="7"/>
      <c r="E319" s="7"/>
      <c r="F319" s="7"/>
      <c r="G319" s="25"/>
      <c r="H319" s="7"/>
      <c r="I319" s="25"/>
      <c r="J319" s="29"/>
      <c r="K319" s="29"/>
      <c r="L319" s="29"/>
      <c r="M319" s="29"/>
      <c r="N319" s="7"/>
      <c r="O319" s="7"/>
      <c r="P319" s="7"/>
      <c r="Q319" s="7"/>
    </row>
    <row r="320" spans="1:17" ht="15" customHeight="1" x14ac:dyDescent="0.25">
      <c r="A320" s="7"/>
      <c r="B320" s="7"/>
      <c r="C320" s="7"/>
      <c r="D320" s="7"/>
      <c r="E320" s="7"/>
      <c r="F320" s="7"/>
      <c r="G320" s="25"/>
      <c r="H320" s="7"/>
      <c r="I320" s="25"/>
      <c r="J320" s="29"/>
      <c r="K320" s="29"/>
      <c r="L320" s="29"/>
      <c r="M320" s="29"/>
      <c r="N320" s="7"/>
      <c r="O320" s="7"/>
      <c r="P320" s="7"/>
      <c r="Q320" s="7"/>
    </row>
    <row r="321" spans="1:17" ht="15" customHeight="1" x14ac:dyDescent="0.25">
      <c r="A321" s="7"/>
      <c r="B321" s="7"/>
      <c r="C321" s="7"/>
      <c r="D321" s="7"/>
      <c r="E321" s="7"/>
      <c r="F321" s="7"/>
      <c r="G321" s="25"/>
      <c r="H321" s="7"/>
      <c r="I321" s="25"/>
      <c r="J321" s="29"/>
      <c r="K321" s="29"/>
      <c r="L321" s="29"/>
      <c r="M321" s="29"/>
      <c r="N321" s="7"/>
      <c r="O321" s="7"/>
      <c r="P321" s="7"/>
      <c r="Q321" s="7"/>
    </row>
    <row r="322" spans="1:17" ht="15" customHeight="1" x14ac:dyDescent="0.25">
      <c r="A322" s="7"/>
      <c r="B322" s="7"/>
      <c r="C322" s="7"/>
      <c r="D322" s="7"/>
      <c r="E322" s="7"/>
      <c r="F322" s="7"/>
      <c r="G322" s="25"/>
      <c r="H322" s="7"/>
      <c r="I322" s="25"/>
      <c r="J322" s="29"/>
      <c r="K322" s="29"/>
      <c r="L322" s="29"/>
      <c r="M322" s="29"/>
      <c r="N322" s="7"/>
      <c r="O322" s="7"/>
      <c r="P322" s="7"/>
      <c r="Q322" s="7"/>
    </row>
    <row r="323" spans="1:17" ht="15" customHeight="1" x14ac:dyDescent="0.25">
      <c r="A323" s="7"/>
      <c r="B323" s="7"/>
      <c r="C323" s="7"/>
      <c r="D323" s="7"/>
      <c r="E323" s="7"/>
      <c r="F323" s="7"/>
      <c r="G323" s="25"/>
      <c r="H323" s="7"/>
      <c r="I323" s="25"/>
      <c r="J323" s="29"/>
      <c r="K323" s="29"/>
      <c r="L323" s="29"/>
      <c r="M323" s="29"/>
      <c r="N323" s="7"/>
      <c r="O323" s="7"/>
      <c r="P323" s="7"/>
      <c r="Q323" s="7"/>
    </row>
    <row r="324" spans="1:17" ht="15" customHeight="1" x14ac:dyDescent="0.25">
      <c r="A324" s="7"/>
      <c r="B324" s="7"/>
      <c r="C324" s="7"/>
      <c r="D324" s="7"/>
      <c r="E324" s="7"/>
      <c r="F324" s="7"/>
      <c r="G324" s="25"/>
      <c r="H324" s="7"/>
      <c r="I324" s="25"/>
      <c r="J324" s="29"/>
      <c r="K324" s="29"/>
      <c r="L324" s="29"/>
      <c r="M324" s="29"/>
      <c r="N324" s="7"/>
      <c r="O324" s="7"/>
      <c r="P324" s="7"/>
      <c r="Q324" s="7"/>
    </row>
    <row r="325" spans="1:17" ht="15" customHeight="1" x14ac:dyDescent="0.25">
      <c r="A325" s="7"/>
      <c r="B325" s="7"/>
      <c r="C325" s="7"/>
      <c r="D325" s="7"/>
      <c r="E325" s="7"/>
      <c r="F325" s="7"/>
      <c r="G325" s="25"/>
      <c r="H325" s="7"/>
      <c r="I325" s="25"/>
      <c r="J325" s="29"/>
      <c r="K325" s="29"/>
      <c r="L325" s="29"/>
      <c r="M325" s="29"/>
      <c r="N325" s="7"/>
      <c r="O325" s="7"/>
      <c r="P325" s="7"/>
      <c r="Q325" s="7"/>
    </row>
    <row r="326" spans="1:17" ht="15" customHeight="1" x14ac:dyDescent="0.25">
      <c r="A326" s="7"/>
      <c r="B326" s="7"/>
      <c r="C326" s="7"/>
      <c r="D326" s="7"/>
      <c r="E326" s="7"/>
      <c r="F326" s="7"/>
      <c r="G326" s="25"/>
      <c r="H326" s="7"/>
      <c r="I326" s="25"/>
      <c r="J326" s="29"/>
      <c r="K326" s="29"/>
      <c r="L326" s="29"/>
      <c r="M326" s="29"/>
      <c r="N326" s="7"/>
      <c r="O326" s="7"/>
      <c r="P326" s="7"/>
      <c r="Q326" s="7"/>
    </row>
    <row r="327" spans="1:17" ht="15" customHeight="1" x14ac:dyDescent="0.25">
      <c r="A327" s="7"/>
      <c r="B327" s="7"/>
      <c r="C327" s="7"/>
      <c r="D327" s="7"/>
      <c r="E327" s="7"/>
      <c r="F327" s="7"/>
      <c r="G327" s="25"/>
      <c r="H327" s="7"/>
      <c r="I327" s="25"/>
      <c r="J327" s="29"/>
      <c r="K327" s="29"/>
      <c r="L327" s="29"/>
      <c r="M327" s="29"/>
      <c r="N327" s="7"/>
      <c r="O327" s="7"/>
      <c r="P327" s="7"/>
      <c r="Q327" s="7"/>
    </row>
    <row r="328" spans="1:17" ht="15" customHeight="1" x14ac:dyDescent="0.25">
      <c r="A328" s="7"/>
      <c r="B328" s="7"/>
      <c r="C328" s="7"/>
      <c r="D328" s="7"/>
      <c r="E328" s="7"/>
      <c r="F328" s="7"/>
      <c r="G328" s="25"/>
      <c r="H328" s="7"/>
      <c r="I328" s="25"/>
      <c r="J328" s="29"/>
      <c r="K328" s="29"/>
      <c r="L328" s="29"/>
      <c r="M328" s="29"/>
      <c r="N328" s="7"/>
      <c r="O328" s="7"/>
      <c r="P328" s="7"/>
      <c r="Q328" s="7"/>
    </row>
    <row r="329" spans="1:17" ht="15" customHeight="1" x14ac:dyDescent="0.25">
      <c r="A329" s="7"/>
      <c r="B329" s="7"/>
      <c r="C329" s="7"/>
      <c r="D329" s="7"/>
      <c r="E329" s="7"/>
      <c r="F329" s="7"/>
      <c r="G329" s="25"/>
      <c r="H329" s="7"/>
      <c r="I329" s="25"/>
      <c r="J329" s="29"/>
      <c r="K329" s="29"/>
      <c r="L329" s="29"/>
      <c r="M329" s="29"/>
      <c r="N329" s="7"/>
      <c r="O329" s="7"/>
      <c r="P329" s="7"/>
      <c r="Q329" s="7"/>
    </row>
    <row r="330" spans="1:17" ht="15" customHeight="1" x14ac:dyDescent="0.25">
      <c r="A330" s="7"/>
      <c r="B330" s="7"/>
      <c r="C330" s="7"/>
      <c r="D330" s="7"/>
      <c r="E330" s="7"/>
      <c r="F330" s="7"/>
      <c r="G330" s="25"/>
      <c r="H330" s="7"/>
      <c r="I330" s="25"/>
      <c r="J330" s="29"/>
      <c r="K330" s="29"/>
      <c r="L330" s="29"/>
      <c r="M330" s="29"/>
      <c r="N330" s="7"/>
      <c r="O330" s="7"/>
      <c r="P330" s="7"/>
      <c r="Q330" s="7"/>
    </row>
    <row r="331" spans="1:17" ht="15" customHeight="1" x14ac:dyDescent="0.25">
      <c r="A331" s="7"/>
      <c r="B331" s="7"/>
      <c r="C331" s="7"/>
      <c r="D331" s="7"/>
      <c r="E331" s="7"/>
      <c r="F331" s="7"/>
      <c r="G331" s="25"/>
      <c r="H331" s="7"/>
      <c r="I331" s="25"/>
      <c r="J331" s="29"/>
      <c r="K331" s="29"/>
      <c r="L331" s="29"/>
      <c r="M331" s="29"/>
      <c r="N331" s="7"/>
      <c r="O331" s="7"/>
      <c r="P331" s="7"/>
      <c r="Q331" s="7"/>
    </row>
    <row r="332" spans="1:17" ht="15" customHeight="1" x14ac:dyDescent="0.25">
      <c r="A332" s="7"/>
      <c r="B332" s="7"/>
      <c r="C332" s="7"/>
      <c r="D332" s="7"/>
      <c r="E332" s="7"/>
      <c r="F332" s="7"/>
      <c r="G332" s="25"/>
      <c r="H332" s="7"/>
      <c r="I332" s="25"/>
      <c r="J332" s="29"/>
      <c r="K332" s="29"/>
      <c r="L332" s="29"/>
      <c r="M332" s="29"/>
      <c r="N332" s="7"/>
      <c r="O332" s="7"/>
      <c r="P332" s="7"/>
      <c r="Q332" s="7"/>
    </row>
    <row r="333" spans="1:17" ht="15" customHeight="1" x14ac:dyDescent="0.25">
      <c r="A333" s="7"/>
      <c r="B333" s="7"/>
      <c r="C333" s="7"/>
      <c r="D333" s="7"/>
      <c r="E333" s="7"/>
      <c r="F333" s="7"/>
      <c r="G333" s="25"/>
      <c r="H333" s="7"/>
      <c r="I333" s="25"/>
      <c r="J333" s="29"/>
      <c r="K333" s="29"/>
      <c r="L333" s="29"/>
      <c r="M333" s="29"/>
      <c r="N333" s="7"/>
      <c r="O333" s="7"/>
      <c r="P333" s="7"/>
      <c r="Q333" s="7"/>
    </row>
    <row r="334" spans="1:17" ht="15" customHeight="1" x14ac:dyDescent="0.25">
      <c r="A334" s="7"/>
      <c r="B334" s="7"/>
      <c r="C334" s="7"/>
      <c r="D334" s="7"/>
      <c r="E334" s="7"/>
      <c r="F334" s="7"/>
      <c r="G334" s="25"/>
      <c r="H334" s="7"/>
      <c r="I334" s="25"/>
      <c r="J334" s="29"/>
      <c r="K334" s="29"/>
      <c r="L334" s="29"/>
      <c r="M334" s="29"/>
      <c r="N334" s="7"/>
      <c r="O334" s="7"/>
      <c r="P334" s="7"/>
      <c r="Q334" s="7"/>
    </row>
    <row r="335" spans="1:17" ht="15" customHeight="1" x14ac:dyDescent="0.25">
      <c r="A335" s="7"/>
      <c r="B335" s="7"/>
      <c r="C335" s="7"/>
      <c r="D335" s="7"/>
      <c r="E335" s="7"/>
      <c r="F335" s="7"/>
      <c r="G335" s="25"/>
      <c r="H335" s="7"/>
      <c r="I335" s="25"/>
      <c r="J335" s="29"/>
      <c r="K335" s="29"/>
      <c r="L335" s="29"/>
      <c r="M335" s="29"/>
      <c r="N335" s="7"/>
      <c r="O335" s="7"/>
      <c r="P335" s="7"/>
      <c r="Q335" s="7"/>
    </row>
  </sheetData>
  <phoneticPr fontId="3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335"/>
  <sheetViews>
    <sheetView topLeftCell="L1" workbookViewId="0">
      <selection activeCell="P11" sqref="P11:S2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17.125" style="21" customWidth="1"/>
    <col min="5" max="5" width="17.87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3.25" style="21" customWidth="1"/>
    <col min="16" max="16" width="17.625" style="21" customWidth="1"/>
    <col min="17" max="17" width="11.2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5085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1150</v>
      </c>
      <c r="B2" s="28">
        <v>400</v>
      </c>
      <c r="C2" s="25">
        <v>0</v>
      </c>
      <c r="D2" s="25">
        <v>264.95</v>
      </c>
      <c r="E2" s="25">
        <v>211.45</v>
      </c>
      <c r="F2" s="25">
        <f t="shared" ref="F2:F24" si="0">($A$25-A2)/(ROW($A$25)-ROW(A2))</f>
        <v>171.08695652173913</v>
      </c>
      <c r="G2" s="25">
        <v>0</v>
      </c>
      <c r="H2" s="25">
        <f t="shared" ref="H2:H24" si="1">($A$25-B2)/(ROW($A$25)-ROW(B2))</f>
        <v>203.69565217391303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30">
        <v>1E-3</v>
      </c>
      <c r="P2" s="6" t="s">
        <v>39</v>
      </c>
      <c r="Q2" s="7">
        <f>LARGE(A:A,2)</f>
        <v>5070</v>
      </c>
      <c r="T2" s="20">
        <v>0</v>
      </c>
      <c r="U2" s="31">
        <f t="shared" ref="U2:U33" si="3">T2-B2</f>
        <v>-400</v>
      </c>
      <c r="V2" s="27">
        <f t="shared" ref="V2:V33" si="4">ROUND(U2,0)</f>
        <v>-400</v>
      </c>
      <c r="W2" s="27">
        <v>4766</v>
      </c>
      <c r="X2" s="27">
        <f t="shared" ref="X2:X33" si="5">B2/$W$2*$W$3</f>
        <v>439.69785984053715</v>
      </c>
      <c r="Y2" s="27">
        <f t="shared" ref="Y2:Y33" si="6">X2-B2</f>
        <v>39.697859840537149</v>
      </c>
      <c r="Z2" s="27">
        <f t="shared" ref="Z2:Z33" si="7">ROUND(Y2,0)</f>
        <v>40</v>
      </c>
      <c r="AA2" s="17">
        <f t="shared" ref="AA2:AA33" si="8">IF(V2&gt;=0,V2,Z2)</f>
        <v>40</v>
      </c>
      <c r="AB2" s="24">
        <f t="shared" ref="AB2:AB33" si="9">B2+AA2</f>
        <v>440</v>
      </c>
    </row>
    <row r="3" spans="1:28" ht="15" customHeight="1" x14ac:dyDescent="0.25">
      <c r="A3" s="28">
        <v>1356</v>
      </c>
      <c r="B3" s="28">
        <v>400</v>
      </c>
      <c r="C3" s="25">
        <v>0</v>
      </c>
      <c r="D3" s="25">
        <v>265.10000000000002</v>
      </c>
      <c r="E3" s="25">
        <v>211.45</v>
      </c>
      <c r="F3" s="25">
        <f t="shared" si="0"/>
        <v>169.5</v>
      </c>
      <c r="G3" s="25">
        <v>0</v>
      </c>
      <c r="H3" s="25">
        <f t="shared" si="1"/>
        <v>212.95454545454547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0</v>
      </c>
      <c r="N3" s="9" t="s">
        <v>40</v>
      </c>
      <c r="O3" s="9">
        <f>COUNT(A:A)</f>
        <v>111</v>
      </c>
      <c r="P3" s="6" t="s">
        <v>41</v>
      </c>
      <c r="Q3" s="7">
        <f>LARGE(A:A,3)</f>
        <v>5055</v>
      </c>
      <c r="T3" s="20">
        <v>0</v>
      </c>
      <c r="U3" s="31">
        <f t="shared" si="3"/>
        <v>-400</v>
      </c>
      <c r="V3" s="27">
        <f t="shared" si="4"/>
        <v>-400</v>
      </c>
      <c r="W3" s="27">
        <v>5239</v>
      </c>
      <c r="X3" s="27">
        <f t="shared" si="5"/>
        <v>439.69785984053715</v>
      </c>
      <c r="Y3" s="27">
        <f t="shared" si="6"/>
        <v>39.697859840537149</v>
      </c>
      <c r="Z3" s="27">
        <f t="shared" si="7"/>
        <v>40</v>
      </c>
      <c r="AA3" s="17">
        <f t="shared" si="8"/>
        <v>40</v>
      </c>
      <c r="AB3" s="24">
        <f t="shared" si="9"/>
        <v>440</v>
      </c>
    </row>
    <row r="4" spans="1:28" ht="15" customHeight="1" x14ac:dyDescent="0.25">
      <c r="A4" s="28">
        <v>1560</v>
      </c>
      <c r="B4" s="28">
        <v>400</v>
      </c>
      <c r="C4" s="25">
        <v>0</v>
      </c>
      <c r="D4" s="25">
        <v>265.27999999999997</v>
      </c>
      <c r="E4" s="25">
        <v>211.45</v>
      </c>
      <c r="F4" s="25">
        <f t="shared" si="0"/>
        <v>167.85714285714286</v>
      </c>
      <c r="G4" s="25">
        <v>0</v>
      </c>
      <c r="H4" s="25">
        <f t="shared" si="1"/>
        <v>223.0952380952381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1</v>
      </c>
      <c r="N4" s="9" t="s">
        <v>42</v>
      </c>
      <c r="O4" s="32">
        <f>MAX(A:A)</f>
        <v>5085</v>
      </c>
      <c r="P4" s="6" t="s">
        <v>43</v>
      </c>
      <c r="Q4" s="7">
        <f>LARGE(B:B,1)</f>
        <v>5040</v>
      </c>
      <c r="T4" s="20">
        <v>0</v>
      </c>
      <c r="U4" s="31">
        <f t="shared" si="3"/>
        <v>-400</v>
      </c>
      <c r="V4" s="27">
        <f t="shared" si="4"/>
        <v>-400</v>
      </c>
      <c r="W4" s="27"/>
      <c r="X4" s="27">
        <f t="shared" si="5"/>
        <v>439.69785984053715</v>
      </c>
      <c r="Y4" s="27">
        <f t="shared" si="6"/>
        <v>39.697859840537149</v>
      </c>
      <c r="Z4" s="27">
        <f t="shared" si="7"/>
        <v>40</v>
      </c>
      <c r="AA4" s="17">
        <f t="shared" si="8"/>
        <v>40</v>
      </c>
      <c r="AB4" s="24">
        <f t="shared" si="9"/>
        <v>440</v>
      </c>
    </row>
    <row r="5" spans="1:28" ht="15" customHeight="1" x14ac:dyDescent="0.25">
      <c r="A5" s="28">
        <v>1414</v>
      </c>
      <c r="B5" s="28">
        <v>400</v>
      </c>
      <c r="C5" s="25">
        <v>0</v>
      </c>
      <c r="D5" s="25">
        <v>265.44</v>
      </c>
      <c r="E5" s="25">
        <v>211.45</v>
      </c>
      <c r="F5" s="25">
        <f t="shared" si="0"/>
        <v>183.55</v>
      </c>
      <c r="G5" s="25">
        <v>0</v>
      </c>
      <c r="H5" s="25">
        <f t="shared" si="1"/>
        <v>234.25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0</v>
      </c>
      <c r="N5" s="9" t="s">
        <v>44</v>
      </c>
      <c r="O5" s="33">
        <v>3.88</v>
      </c>
      <c r="P5" s="6" t="s">
        <v>45</v>
      </c>
      <c r="Q5" s="7">
        <f>LARGE(B:B,2)</f>
        <v>4990</v>
      </c>
      <c r="T5" s="20">
        <v>0</v>
      </c>
      <c r="U5" s="31">
        <f t="shared" si="3"/>
        <v>-400</v>
      </c>
      <c r="V5" s="27">
        <f t="shared" si="4"/>
        <v>-400</v>
      </c>
      <c r="W5" s="27"/>
      <c r="X5" s="27">
        <f t="shared" si="5"/>
        <v>439.69785984053715</v>
      </c>
      <c r="Y5" s="27">
        <f t="shared" si="6"/>
        <v>39.697859840537149</v>
      </c>
      <c r="Z5" s="27">
        <f t="shared" si="7"/>
        <v>40</v>
      </c>
      <c r="AA5" s="17">
        <f t="shared" si="8"/>
        <v>40</v>
      </c>
      <c r="AB5" s="24">
        <f t="shared" si="9"/>
        <v>440</v>
      </c>
    </row>
    <row r="6" spans="1:28" ht="15" customHeight="1" x14ac:dyDescent="0.25">
      <c r="A6" s="28">
        <v>1269</v>
      </c>
      <c r="B6" s="28">
        <v>570</v>
      </c>
      <c r="C6" s="25">
        <v>0</v>
      </c>
      <c r="D6" s="25">
        <v>265.55</v>
      </c>
      <c r="E6" s="25">
        <v>211.7</v>
      </c>
      <c r="F6" s="25">
        <f t="shared" si="0"/>
        <v>200.84210526315789</v>
      </c>
      <c r="G6" s="25">
        <v>0</v>
      </c>
      <c r="H6" s="25">
        <f t="shared" si="1"/>
        <v>237.63157894736841</v>
      </c>
      <c r="I6" s="25">
        <v>0</v>
      </c>
      <c r="J6" s="29">
        <f t="shared" si="10"/>
        <v>0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6.05</v>
      </c>
      <c r="P6" s="6" t="s">
        <v>47</v>
      </c>
      <c r="Q6" s="7">
        <f>LARGE(B:B,3)</f>
        <v>4941</v>
      </c>
      <c r="T6" s="20">
        <v>0</v>
      </c>
      <c r="U6" s="31">
        <f t="shared" si="3"/>
        <v>-570</v>
      </c>
      <c r="V6" s="27">
        <f t="shared" si="4"/>
        <v>-570</v>
      </c>
      <c r="W6" s="27"/>
      <c r="X6" s="27">
        <f t="shared" si="5"/>
        <v>626.56945027276549</v>
      </c>
      <c r="Y6" s="27">
        <f t="shared" si="6"/>
        <v>56.569450272765494</v>
      </c>
      <c r="Z6" s="27">
        <f t="shared" si="7"/>
        <v>57</v>
      </c>
      <c r="AA6" s="17">
        <f t="shared" si="8"/>
        <v>57</v>
      </c>
      <c r="AB6" s="24">
        <f t="shared" si="9"/>
        <v>627</v>
      </c>
    </row>
    <row r="7" spans="1:28" ht="15" customHeight="1" x14ac:dyDescent="0.25">
      <c r="A7" s="28">
        <v>1125</v>
      </c>
      <c r="B7" s="28">
        <v>570</v>
      </c>
      <c r="C7" s="25">
        <v>0</v>
      </c>
      <c r="D7" s="25">
        <v>265.63</v>
      </c>
      <c r="E7" s="25">
        <v>211.7</v>
      </c>
      <c r="F7" s="25">
        <f t="shared" si="0"/>
        <v>220</v>
      </c>
      <c r="G7" s="25">
        <v>0</v>
      </c>
      <c r="H7" s="25">
        <f t="shared" si="1"/>
        <v>250.83333333333334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1</v>
      </c>
      <c r="N7" s="9" t="s">
        <v>48</v>
      </c>
      <c r="O7" s="33">
        <v>7.78</v>
      </c>
      <c r="P7" s="7"/>
      <c r="Q7" s="7"/>
      <c r="T7" s="20">
        <v>0</v>
      </c>
      <c r="U7" s="31">
        <f t="shared" si="3"/>
        <v>-570</v>
      </c>
      <c r="V7" s="27">
        <f t="shared" si="4"/>
        <v>-570</v>
      </c>
      <c r="W7" s="27"/>
      <c r="X7" s="27">
        <f t="shared" si="5"/>
        <v>626.56945027276549</v>
      </c>
      <c r="Y7" s="27">
        <f t="shared" si="6"/>
        <v>56.569450272765494</v>
      </c>
      <c r="Z7" s="27">
        <f t="shared" si="7"/>
        <v>57</v>
      </c>
      <c r="AA7" s="17">
        <f t="shared" si="8"/>
        <v>57</v>
      </c>
      <c r="AB7" s="24">
        <f t="shared" si="9"/>
        <v>627</v>
      </c>
    </row>
    <row r="8" spans="1:28" ht="15" customHeight="1" x14ac:dyDescent="0.25">
      <c r="A8" s="28">
        <v>1610</v>
      </c>
      <c r="B8" s="28">
        <v>570</v>
      </c>
      <c r="C8" s="25">
        <v>0</v>
      </c>
      <c r="D8" s="25">
        <v>265.8</v>
      </c>
      <c r="E8" s="25">
        <v>211.7</v>
      </c>
      <c r="F8" s="25">
        <f t="shared" si="0"/>
        <v>204.41176470588235</v>
      </c>
      <c r="G8" s="25">
        <v>0</v>
      </c>
      <c r="H8" s="25">
        <f t="shared" si="1"/>
        <v>265.58823529411762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0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-570</v>
      </c>
      <c r="V8" s="27">
        <f t="shared" si="4"/>
        <v>-570</v>
      </c>
      <c r="W8" s="27"/>
      <c r="X8" s="27">
        <f t="shared" si="5"/>
        <v>626.56945027276549</v>
      </c>
      <c r="Y8" s="27">
        <f t="shared" si="6"/>
        <v>56.569450272765494</v>
      </c>
      <c r="Z8" s="27">
        <f t="shared" si="7"/>
        <v>57</v>
      </c>
      <c r="AA8" s="17">
        <f t="shared" si="8"/>
        <v>57</v>
      </c>
      <c r="AB8" s="24">
        <f t="shared" si="9"/>
        <v>627</v>
      </c>
    </row>
    <row r="9" spans="1:28" ht="15" customHeight="1" x14ac:dyDescent="0.25">
      <c r="A9" s="28">
        <v>2094</v>
      </c>
      <c r="B9" s="28">
        <v>570</v>
      </c>
      <c r="C9" s="25">
        <v>9.31</v>
      </c>
      <c r="D9" s="25">
        <v>266.02999999999997</v>
      </c>
      <c r="E9" s="25">
        <v>211.7</v>
      </c>
      <c r="F9" s="25">
        <f t="shared" si="0"/>
        <v>186.9375</v>
      </c>
      <c r="G9" s="25">
        <v>0</v>
      </c>
      <c r="H9" s="25">
        <f t="shared" si="1"/>
        <v>282.1875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-570</v>
      </c>
      <c r="V9" s="27">
        <f t="shared" si="4"/>
        <v>-570</v>
      </c>
      <c r="W9" s="27"/>
      <c r="X9" s="27">
        <f t="shared" si="5"/>
        <v>626.56945027276549</v>
      </c>
      <c r="Y9" s="27">
        <f t="shared" si="6"/>
        <v>56.569450272765494</v>
      </c>
      <c r="Z9" s="27">
        <f t="shared" si="7"/>
        <v>57</v>
      </c>
      <c r="AA9" s="17">
        <f t="shared" si="8"/>
        <v>57</v>
      </c>
      <c r="AB9" s="24">
        <f t="shared" si="9"/>
        <v>627</v>
      </c>
    </row>
    <row r="10" spans="1:28" ht="15" customHeight="1" x14ac:dyDescent="0.25">
      <c r="A10" s="28">
        <v>2580</v>
      </c>
      <c r="B10" s="28">
        <v>750</v>
      </c>
      <c r="C10" s="25">
        <v>11.47</v>
      </c>
      <c r="D10" s="25">
        <v>266.31</v>
      </c>
      <c r="E10" s="25">
        <v>211.93</v>
      </c>
      <c r="F10" s="25">
        <f t="shared" si="0"/>
        <v>167</v>
      </c>
      <c r="G10" s="25">
        <v>0</v>
      </c>
      <c r="H10" s="25">
        <f t="shared" si="1"/>
        <v>289</v>
      </c>
      <c r="I10" s="25">
        <v>0</v>
      </c>
      <c r="J10" s="29">
        <f t="shared" si="10"/>
        <v>0</v>
      </c>
      <c r="K10" s="29">
        <f t="shared" si="11"/>
        <v>1</v>
      </c>
      <c r="L10" s="29">
        <f t="shared" si="12"/>
        <v>1</v>
      </c>
      <c r="M10" s="29">
        <f t="shared" ca="1" si="2"/>
        <v>1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-750</v>
      </c>
      <c r="V10" s="27">
        <f t="shared" si="4"/>
        <v>-750</v>
      </c>
      <c r="W10" s="27"/>
      <c r="X10" s="27">
        <f t="shared" si="5"/>
        <v>824.43348720100721</v>
      </c>
      <c r="Y10" s="27">
        <f t="shared" si="6"/>
        <v>74.43348720100721</v>
      </c>
      <c r="Z10" s="27">
        <f t="shared" si="7"/>
        <v>74</v>
      </c>
      <c r="AA10" s="17">
        <f t="shared" si="8"/>
        <v>74</v>
      </c>
      <c r="AB10" s="24">
        <f t="shared" si="9"/>
        <v>824</v>
      </c>
    </row>
    <row r="11" spans="1:28" ht="15" customHeight="1" x14ac:dyDescent="0.25">
      <c r="A11" s="28">
        <v>2685</v>
      </c>
      <c r="B11" s="28">
        <v>750</v>
      </c>
      <c r="C11" s="25">
        <v>11.93</v>
      </c>
      <c r="D11" s="25">
        <v>266.60000000000002</v>
      </c>
      <c r="E11" s="25">
        <v>211.93</v>
      </c>
      <c r="F11" s="25">
        <f t="shared" si="0"/>
        <v>171.42857142857142</v>
      </c>
      <c r="G11" s="25">
        <v>0</v>
      </c>
      <c r="H11" s="25">
        <f t="shared" si="1"/>
        <v>309.64285714285717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280</v>
      </c>
      <c r="P11" s="14" t="s">
        <v>53</v>
      </c>
      <c r="Q11" s="7">
        <f>MIN(D:D)</f>
        <v>264.95</v>
      </c>
      <c r="R11" s="20"/>
      <c r="S11" s="20"/>
      <c r="T11" s="20">
        <v>0</v>
      </c>
      <c r="U11" s="31">
        <f t="shared" si="3"/>
        <v>-750</v>
      </c>
      <c r="V11" s="27">
        <f t="shared" si="4"/>
        <v>-750</v>
      </c>
      <c r="W11" s="27"/>
      <c r="X11" s="27">
        <f t="shared" si="5"/>
        <v>824.43348720100721</v>
      </c>
      <c r="Y11" s="27">
        <f t="shared" si="6"/>
        <v>74.43348720100721</v>
      </c>
      <c r="Z11" s="27">
        <f t="shared" si="7"/>
        <v>74</v>
      </c>
      <c r="AA11" s="17">
        <f t="shared" si="8"/>
        <v>74</v>
      </c>
      <c r="AB11" s="24">
        <f t="shared" si="9"/>
        <v>824</v>
      </c>
    </row>
    <row r="12" spans="1:28" ht="15" customHeight="1" x14ac:dyDescent="0.25">
      <c r="A12" s="28">
        <v>2790</v>
      </c>
      <c r="B12" s="28">
        <v>750</v>
      </c>
      <c r="C12" s="25">
        <v>12.4</v>
      </c>
      <c r="D12" s="25">
        <v>266.89999999999998</v>
      </c>
      <c r="E12" s="25">
        <v>211.93</v>
      </c>
      <c r="F12" s="25">
        <f t="shared" si="0"/>
        <v>176.53846153846155</v>
      </c>
      <c r="G12" s="25">
        <v>0</v>
      </c>
      <c r="H12" s="25">
        <f t="shared" si="1"/>
        <v>333.46153846153845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1</v>
      </c>
      <c r="N12" s="9" t="s">
        <v>54</v>
      </c>
      <c r="O12" s="34">
        <v>275</v>
      </c>
      <c r="P12" s="15" t="s">
        <v>55</v>
      </c>
      <c r="Q12" s="35">
        <f>D2</f>
        <v>264.95</v>
      </c>
      <c r="R12" s="20"/>
      <c r="S12" s="20"/>
      <c r="T12" s="20">
        <v>0</v>
      </c>
      <c r="U12" s="31">
        <f t="shared" si="3"/>
        <v>-750</v>
      </c>
      <c r="V12" s="27">
        <f t="shared" si="4"/>
        <v>-750</v>
      </c>
      <c r="W12" s="27"/>
      <c r="X12" s="27">
        <f t="shared" si="5"/>
        <v>824.43348720100721</v>
      </c>
      <c r="Y12" s="27">
        <f t="shared" si="6"/>
        <v>74.43348720100721</v>
      </c>
      <c r="Z12" s="27">
        <f t="shared" si="7"/>
        <v>74</v>
      </c>
      <c r="AA12" s="17">
        <f t="shared" si="8"/>
        <v>74</v>
      </c>
      <c r="AB12" s="24">
        <f t="shared" si="9"/>
        <v>824</v>
      </c>
    </row>
    <row r="13" spans="1:28" ht="15" customHeight="1" x14ac:dyDescent="0.25">
      <c r="A13" s="28">
        <v>2895</v>
      </c>
      <c r="B13" s="28">
        <v>750</v>
      </c>
      <c r="C13" s="25">
        <v>12.87</v>
      </c>
      <c r="D13" s="25">
        <v>267.20999999999998</v>
      </c>
      <c r="E13" s="25">
        <v>211.93</v>
      </c>
      <c r="F13" s="25">
        <f t="shared" si="0"/>
        <v>182.5</v>
      </c>
      <c r="G13" s="25">
        <v>0</v>
      </c>
      <c r="H13" s="25">
        <f t="shared" si="1"/>
        <v>361.25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1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S13" s="20"/>
      <c r="T13" s="20">
        <v>0</v>
      </c>
      <c r="U13" s="31">
        <f t="shared" si="3"/>
        <v>-750</v>
      </c>
      <c r="V13" s="27">
        <f t="shared" si="4"/>
        <v>-750</v>
      </c>
      <c r="W13" s="27"/>
      <c r="X13" s="27">
        <f t="shared" si="5"/>
        <v>824.43348720100721</v>
      </c>
      <c r="Y13" s="27">
        <f t="shared" si="6"/>
        <v>74.43348720100721</v>
      </c>
      <c r="Z13" s="27">
        <f t="shared" si="7"/>
        <v>74</v>
      </c>
      <c r="AA13" s="17">
        <f t="shared" si="8"/>
        <v>74</v>
      </c>
      <c r="AB13" s="24">
        <f t="shared" si="9"/>
        <v>824</v>
      </c>
    </row>
    <row r="14" spans="1:28" ht="15" customHeight="1" x14ac:dyDescent="0.25">
      <c r="A14" s="28">
        <v>3154</v>
      </c>
      <c r="B14" s="28">
        <v>920</v>
      </c>
      <c r="C14" s="25">
        <v>14.02</v>
      </c>
      <c r="D14" s="25">
        <v>267.52</v>
      </c>
      <c r="E14" s="25">
        <v>212.11</v>
      </c>
      <c r="F14" s="25">
        <f t="shared" si="0"/>
        <v>175.54545454545453</v>
      </c>
      <c r="G14" s="25">
        <v>0</v>
      </c>
      <c r="H14" s="25">
        <f t="shared" si="1"/>
        <v>378.63636363636363</v>
      </c>
      <c r="I14" s="25">
        <v>0</v>
      </c>
      <c r="J14" s="29">
        <f t="shared" si="10"/>
        <v>0</v>
      </c>
      <c r="K14" s="29">
        <f t="shared" si="11"/>
        <v>1</v>
      </c>
      <c r="L14" s="29">
        <f t="shared" si="12"/>
        <v>1</v>
      </c>
      <c r="M14" s="29">
        <f t="shared" ca="1" si="2"/>
        <v>0</v>
      </c>
      <c r="N14" s="11" t="s">
        <v>58</v>
      </c>
      <c r="O14" s="34">
        <v>245</v>
      </c>
      <c r="P14" s="14" t="s">
        <v>59</v>
      </c>
      <c r="Q14" s="7">
        <f>MAX(B:B)</f>
        <v>5040</v>
      </c>
      <c r="R14" s="20"/>
      <c r="S14" s="20"/>
      <c r="T14" s="20">
        <v>0</v>
      </c>
      <c r="U14" s="31">
        <f t="shared" si="3"/>
        <v>-920</v>
      </c>
      <c r="V14" s="27">
        <f t="shared" si="4"/>
        <v>-920</v>
      </c>
      <c r="W14" s="27"/>
      <c r="X14" s="27">
        <f t="shared" si="5"/>
        <v>1011.3050776332353</v>
      </c>
      <c r="Y14" s="27">
        <f t="shared" si="6"/>
        <v>91.305077633235328</v>
      </c>
      <c r="Z14" s="27">
        <f t="shared" si="7"/>
        <v>91</v>
      </c>
      <c r="AA14" s="17">
        <f t="shared" si="8"/>
        <v>91</v>
      </c>
      <c r="AB14" s="24">
        <f t="shared" si="9"/>
        <v>1011</v>
      </c>
    </row>
    <row r="15" spans="1:28" ht="15" customHeight="1" x14ac:dyDescent="0.25">
      <c r="A15" s="28">
        <v>3414</v>
      </c>
      <c r="B15" s="28">
        <v>920</v>
      </c>
      <c r="C15" s="25">
        <v>15.17</v>
      </c>
      <c r="D15" s="25">
        <v>267.86</v>
      </c>
      <c r="E15" s="25">
        <v>212.11</v>
      </c>
      <c r="F15" s="25">
        <f t="shared" si="0"/>
        <v>167.1</v>
      </c>
      <c r="G15" s="25">
        <v>0</v>
      </c>
      <c r="H15" s="25">
        <f t="shared" si="1"/>
        <v>416.5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111</v>
      </c>
      <c r="P15" s="14" t="s">
        <v>61</v>
      </c>
      <c r="Q15" s="7">
        <f>MAX(D:D)</f>
        <v>272.3</v>
      </c>
      <c r="R15" s="20">
        <f ca="1">TREND(OFFSET('Z-V'!B1,MATCH(Q15,'Z-V'!A:A,1)-1,,2,1),OFFSET('Z-V'!A1,MATCH(Q15,'Z-V'!A:A,1)-1,,2,1),Q15)</f>
        <v>60479.999999999884</v>
      </c>
      <c r="S15" s="20"/>
      <c r="T15" s="20">
        <v>0</v>
      </c>
      <c r="U15" s="31">
        <f t="shared" si="3"/>
        <v>-920</v>
      </c>
      <c r="V15" s="27">
        <f t="shared" si="4"/>
        <v>-920</v>
      </c>
      <c r="W15" s="27"/>
      <c r="X15" s="27">
        <f t="shared" si="5"/>
        <v>1011.3050776332353</v>
      </c>
      <c r="Y15" s="27">
        <f t="shared" si="6"/>
        <v>91.305077633235328</v>
      </c>
      <c r="Z15" s="27">
        <f t="shared" si="7"/>
        <v>91</v>
      </c>
      <c r="AA15" s="17">
        <f t="shared" si="8"/>
        <v>91</v>
      </c>
      <c r="AB15" s="24">
        <f t="shared" si="9"/>
        <v>1011</v>
      </c>
    </row>
    <row r="16" spans="1:28" ht="15" customHeight="1" x14ac:dyDescent="0.25">
      <c r="A16" s="28">
        <v>3675</v>
      </c>
      <c r="B16" s="28">
        <v>920</v>
      </c>
      <c r="C16" s="25">
        <v>16.329999999999998</v>
      </c>
      <c r="D16" s="25">
        <v>268.23</v>
      </c>
      <c r="E16" s="25">
        <v>212.11</v>
      </c>
      <c r="F16" s="25">
        <f t="shared" si="0"/>
        <v>156.66666666666666</v>
      </c>
      <c r="G16" s="25">
        <v>0</v>
      </c>
      <c r="H16" s="25">
        <f t="shared" si="1"/>
        <v>462.77777777777777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22.6</v>
      </c>
      <c r="P16" s="14" t="s">
        <v>63</v>
      </c>
      <c r="Q16" s="35">
        <f>D2</f>
        <v>264.95</v>
      </c>
      <c r="R16" s="20">
        <f ca="1">TREND(OFFSET('Z-V'!B1,MATCH(Q16,'Z-V'!A:A,1)-1,,2,1),OFFSET('Z-V'!A1,MATCH(Q16,'Z-V'!A:A,1)-1,,2,1),Q16)</f>
        <v>39185</v>
      </c>
      <c r="S16" s="20"/>
      <c r="T16" s="20">
        <v>0</v>
      </c>
      <c r="U16" s="31">
        <f t="shared" si="3"/>
        <v>-920</v>
      </c>
      <c r="V16" s="27">
        <f t="shared" si="4"/>
        <v>-920</v>
      </c>
      <c r="W16" s="27"/>
      <c r="X16" s="27">
        <f t="shared" si="5"/>
        <v>1011.3050776332353</v>
      </c>
      <c r="Y16" s="27">
        <f t="shared" si="6"/>
        <v>91.305077633235328</v>
      </c>
      <c r="Z16" s="27">
        <f t="shared" si="7"/>
        <v>91</v>
      </c>
      <c r="AA16" s="17">
        <f t="shared" si="8"/>
        <v>91</v>
      </c>
      <c r="AB16" s="24">
        <f t="shared" si="9"/>
        <v>1011</v>
      </c>
    </row>
    <row r="17" spans="1:28" ht="15" customHeight="1" x14ac:dyDescent="0.25">
      <c r="A17" s="28">
        <v>3920</v>
      </c>
      <c r="B17" s="28">
        <v>920</v>
      </c>
      <c r="C17" s="25">
        <v>17.420000000000002</v>
      </c>
      <c r="D17" s="25">
        <v>268.61</v>
      </c>
      <c r="E17" s="25">
        <v>212.11</v>
      </c>
      <c r="F17" s="25">
        <f t="shared" si="0"/>
        <v>145.625</v>
      </c>
      <c r="G17" s="25">
        <v>0</v>
      </c>
      <c r="H17" s="25">
        <f t="shared" si="1"/>
        <v>520.625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1</v>
      </c>
      <c r="N17" s="9" t="s">
        <v>64</v>
      </c>
      <c r="O17" s="12">
        <v>1000</v>
      </c>
      <c r="P17" s="14" t="s">
        <v>65</v>
      </c>
      <c r="Q17" s="7">
        <f>INDEX(D:D, COUNTA(D:D))</f>
        <v>268.07</v>
      </c>
      <c r="R17" s="20"/>
      <c r="S17" s="20"/>
      <c r="T17" s="20">
        <v>0</v>
      </c>
      <c r="U17" s="31">
        <f t="shared" si="3"/>
        <v>-920</v>
      </c>
      <c r="V17" s="27">
        <f t="shared" si="4"/>
        <v>-920</v>
      </c>
      <c r="W17" s="27"/>
      <c r="X17" s="27">
        <f t="shared" si="5"/>
        <v>1011.3050776332353</v>
      </c>
      <c r="Y17" s="27">
        <f t="shared" si="6"/>
        <v>91.305077633235328</v>
      </c>
      <c r="Z17" s="27">
        <f t="shared" si="7"/>
        <v>91</v>
      </c>
      <c r="AA17" s="17">
        <f t="shared" si="8"/>
        <v>91</v>
      </c>
      <c r="AB17" s="24">
        <f t="shared" si="9"/>
        <v>1011</v>
      </c>
    </row>
    <row r="18" spans="1:28" ht="15" customHeight="1" x14ac:dyDescent="0.2">
      <c r="A18" s="28">
        <v>4164</v>
      </c>
      <c r="B18" s="28">
        <v>1100</v>
      </c>
      <c r="C18" s="25">
        <v>18.510000000000002</v>
      </c>
      <c r="D18" s="25">
        <v>269.01</v>
      </c>
      <c r="E18" s="25">
        <v>212.27</v>
      </c>
      <c r="F18" s="25">
        <f t="shared" si="0"/>
        <v>131.57142857142858</v>
      </c>
      <c r="G18" s="25">
        <v>0</v>
      </c>
      <c r="H18" s="25">
        <f t="shared" si="1"/>
        <v>569.28571428571433</v>
      </c>
      <c r="I18" s="25">
        <v>0</v>
      </c>
      <c r="J18" s="29">
        <f t="shared" si="10"/>
        <v>0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5040</v>
      </c>
      <c r="R18" s="20"/>
      <c r="S18" s="20"/>
      <c r="T18" s="20">
        <v>0</v>
      </c>
      <c r="U18" s="31">
        <f t="shared" si="3"/>
        <v>-1100</v>
      </c>
      <c r="V18" s="27">
        <f t="shared" si="4"/>
        <v>-1100</v>
      </c>
      <c r="W18" s="27"/>
      <c r="X18" s="27">
        <f t="shared" si="5"/>
        <v>1209.1691145614773</v>
      </c>
      <c r="Y18" s="27">
        <f t="shared" si="6"/>
        <v>109.16911456147727</v>
      </c>
      <c r="Z18" s="27">
        <f t="shared" si="7"/>
        <v>109</v>
      </c>
      <c r="AA18" s="17">
        <f t="shared" si="8"/>
        <v>109</v>
      </c>
      <c r="AB18" s="24">
        <f t="shared" si="9"/>
        <v>1209</v>
      </c>
    </row>
    <row r="19" spans="1:28" ht="15" customHeight="1" x14ac:dyDescent="0.25">
      <c r="A19" s="28">
        <v>4410</v>
      </c>
      <c r="B19" s="28">
        <v>1100</v>
      </c>
      <c r="C19" s="25">
        <v>19.600000000000001</v>
      </c>
      <c r="D19" s="25">
        <v>269.39</v>
      </c>
      <c r="E19" s="25">
        <v>212.27</v>
      </c>
      <c r="F19" s="25">
        <f t="shared" si="0"/>
        <v>112.5</v>
      </c>
      <c r="G19" s="25">
        <v>0</v>
      </c>
      <c r="H19" s="25">
        <f t="shared" si="1"/>
        <v>664.16666666666663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0.38362178416304715</v>
      </c>
      <c r="R19" s="37">
        <f>MAX(AB:AB)</f>
        <v>5540</v>
      </c>
      <c r="S19" s="37">
        <f>'Z-V'!P8-R19</f>
        <v>3439</v>
      </c>
      <c r="T19" s="20">
        <v>0</v>
      </c>
      <c r="U19" s="31">
        <f t="shared" si="3"/>
        <v>-1100</v>
      </c>
      <c r="V19" s="27">
        <f t="shared" si="4"/>
        <v>-1100</v>
      </c>
      <c r="W19" s="27"/>
      <c r="X19" s="27">
        <f t="shared" si="5"/>
        <v>1209.1691145614773</v>
      </c>
      <c r="Y19" s="27">
        <f t="shared" si="6"/>
        <v>109.16911456147727</v>
      </c>
      <c r="Z19" s="27">
        <f t="shared" si="7"/>
        <v>109</v>
      </c>
      <c r="AA19" s="17">
        <f t="shared" si="8"/>
        <v>109</v>
      </c>
      <c r="AB19" s="24">
        <f t="shared" si="9"/>
        <v>1209</v>
      </c>
    </row>
    <row r="20" spans="1:28" ht="15" customHeight="1" x14ac:dyDescent="0.25">
      <c r="A20" s="28">
        <v>4556</v>
      </c>
      <c r="B20" s="28">
        <v>1100</v>
      </c>
      <c r="C20" s="25">
        <v>20.25</v>
      </c>
      <c r="D20" s="25">
        <v>269.79000000000002</v>
      </c>
      <c r="E20" s="25">
        <v>212.27</v>
      </c>
      <c r="F20" s="25">
        <f t="shared" si="0"/>
        <v>105.8</v>
      </c>
      <c r="G20" s="25">
        <v>0</v>
      </c>
      <c r="H20" s="25">
        <f t="shared" si="1"/>
        <v>797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0.60221194839192438</v>
      </c>
      <c r="R20" s="20">
        <f ca="1">R15-R16</f>
        <v>21294.999999999884</v>
      </c>
      <c r="S20" s="20">
        <f ca="1">'Z-V'!P9-R20</f>
        <v>32185.000000000116</v>
      </c>
      <c r="T20" s="20">
        <v>0</v>
      </c>
      <c r="U20" s="31">
        <f t="shared" si="3"/>
        <v>-1100</v>
      </c>
      <c r="V20" s="27">
        <f t="shared" si="4"/>
        <v>-1100</v>
      </c>
      <c r="W20" s="27"/>
      <c r="X20" s="27">
        <f t="shared" si="5"/>
        <v>1209.1691145614773</v>
      </c>
      <c r="Y20" s="27">
        <f t="shared" si="6"/>
        <v>109.16911456147727</v>
      </c>
      <c r="Z20" s="27">
        <f t="shared" si="7"/>
        <v>109</v>
      </c>
      <c r="AA20" s="17">
        <f t="shared" si="8"/>
        <v>109</v>
      </c>
      <c r="AB20" s="24">
        <f t="shared" si="9"/>
        <v>1209</v>
      </c>
    </row>
    <row r="21" spans="1:28" ht="15" customHeight="1" x14ac:dyDescent="0.25">
      <c r="A21" s="28">
        <v>4701</v>
      </c>
      <c r="B21" s="28">
        <v>1100</v>
      </c>
      <c r="C21" s="25">
        <v>20.89</v>
      </c>
      <c r="D21" s="25">
        <v>270.2</v>
      </c>
      <c r="E21" s="25">
        <v>212.27</v>
      </c>
      <c r="F21" s="25">
        <f t="shared" si="0"/>
        <v>96</v>
      </c>
      <c r="G21" s="25">
        <v>0</v>
      </c>
      <c r="H21" s="25">
        <f t="shared" si="1"/>
        <v>996.25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1</v>
      </c>
      <c r="P21" s="14" t="s">
        <v>2</v>
      </c>
      <c r="Q21" s="7">
        <f>('Z-V'!R16-'Z-V'!R17)*(S21-'Z-V'!R14)/('Z-V'!R10-'Z-V'!R14)+'Z-V'!R17</f>
        <v>0.85761169483782529</v>
      </c>
      <c r="R21" s="20">
        <f>ABS(Q12-Q17)</f>
        <v>3.1200000000000045</v>
      </c>
      <c r="S21" s="20">
        <f>'Z-V'!P10-R21</f>
        <v>18.769999999999996</v>
      </c>
      <c r="T21" s="20">
        <v>0</v>
      </c>
      <c r="U21" s="31">
        <f t="shared" si="3"/>
        <v>-1100</v>
      </c>
      <c r="V21" s="27">
        <f t="shared" si="4"/>
        <v>-1100</v>
      </c>
      <c r="W21" s="27"/>
      <c r="X21" s="27">
        <f t="shared" si="5"/>
        <v>1209.1691145614773</v>
      </c>
      <c r="Y21" s="27">
        <f t="shared" si="6"/>
        <v>109.16911456147727</v>
      </c>
      <c r="Z21" s="27">
        <f t="shared" si="7"/>
        <v>109</v>
      </c>
      <c r="AA21" s="17">
        <f t="shared" si="8"/>
        <v>109</v>
      </c>
      <c r="AB21" s="24">
        <f t="shared" si="9"/>
        <v>1209</v>
      </c>
    </row>
    <row r="22" spans="1:28" ht="15" customHeight="1" x14ac:dyDescent="0.25">
      <c r="A22" s="28">
        <v>4845</v>
      </c>
      <c r="B22" s="28">
        <v>1270</v>
      </c>
      <c r="C22" s="25">
        <v>21.53</v>
      </c>
      <c r="D22" s="25">
        <v>270.58999999999997</v>
      </c>
      <c r="E22" s="25">
        <v>212.34</v>
      </c>
      <c r="F22" s="25">
        <f t="shared" si="0"/>
        <v>80</v>
      </c>
      <c r="G22" s="25">
        <v>0</v>
      </c>
      <c r="H22" s="25">
        <f t="shared" si="1"/>
        <v>1271.6666666666667</v>
      </c>
      <c r="I22" s="25">
        <v>0</v>
      </c>
      <c r="J22" s="29">
        <f t="shared" si="10"/>
        <v>0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0.6069</v>
      </c>
      <c r="R22" s="20"/>
      <c r="S22" s="20"/>
      <c r="T22" s="20">
        <v>0</v>
      </c>
      <c r="U22" s="31">
        <f t="shared" si="3"/>
        <v>-1270</v>
      </c>
      <c r="V22" s="27">
        <f t="shared" si="4"/>
        <v>-1270</v>
      </c>
      <c r="W22" s="27"/>
      <c r="X22" s="27">
        <f t="shared" si="5"/>
        <v>1396.0407049937053</v>
      </c>
      <c r="Y22" s="27">
        <f t="shared" si="6"/>
        <v>126.04070499370528</v>
      </c>
      <c r="Z22" s="27">
        <f t="shared" si="7"/>
        <v>126</v>
      </c>
      <c r="AA22" s="17">
        <f t="shared" si="8"/>
        <v>126</v>
      </c>
      <c r="AB22" s="24">
        <f t="shared" si="9"/>
        <v>1396</v>
      </c>
    </row>
    <row r="23" spans="1:28" ht="15" customHeight="1" x14ac:dyDescent="0.25">
      <c r="A23" s="28">
        <v>4924</v>
      </c>
      <c r="B23" s="28">
        <v>1270</v>
      </c>
      <c r="C23" s="25">
        <v>21.89</v>
      </c>
      <c r="D23" s="25">
        <v>270.99</v>
      </c>
      <c r="E23" s="25">
        <v>212.34</v>
      </c>
      <c r="F23" s="25">
        <f t="shared" si="0"/>
        <v>80.5</v>
      </c>
      <c r="G23" s="25">
        <v>0</v>
      </c>
      <c r="H23" s="25">
        <f t="shared" si="1"/>
        <v>1907.5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0</v>
      </c>
      <c r="N23" s="9"/>
      <c r="O23" s="9"/>
      <c r="P23" s="7"/>
      <c r="Q23" s="7"/>
      <c r="T23" s="20">
        <v>0</v>
      </c>
      <c r="U23" s="31">
        <f t="shared" si="3"/>
        <v>-1270</v>
      </c>
      <c r="V23" s="27">
        <f t="shared" si="4"/>
        <v>-1270</v>
      </c>
      <c r="W23" s="27"/>
      <c r="X23" s="27">
        <f t="shared" si="5"/>
        <v>1396.0407049937053</v>
      </c>
      <c r="Y23" s="27">
        <f t="shared" si="6"/>
        <v>126.04070499370528</v>
      </c>
      <c r="Z23" s="27">
        <f t="shared" si="7"/>
        <v>126</v>
      </c>
      <c r="AA23" s="17">
        <f t="shared" si="8"/>
        <v>126</v>
      </c>
      <c r="AB23" s="24">
        <f t="shared" si="9"/>
        <v>1396</v>
      </c>
    </row>
    <row r="24" spans="1:28" ht="15" customHeight="1" x14ac:dyDescent="0.25">
      <c r="A24" s="28">
        <v>5004</v>
      </c>
      <c r="B24" s="28">
        <v>1270</v>
      </c>
      <c r="C24" s="25">
        <v>22.24</v>
      </c>
      <c r="D24" s="25">
        <v>271.36</v>
      </c>
      <c r="E24" s="25">
        <v>212.34</v>
      </c>
      <c r="F24" s="25">
        <f t="shared" si="0"/>
        <v>81</v>
      </c>
      <c r="G24" s="25">
        <v>0</v>
      </c>
      <c r="H24" s="25">
        <f t="shared" si="1"/>
        <v>3815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-1270</v>
      </c>
      <c r="V24" s="27">
        <f t="shared" si="4"/>
        <v>-1270</v>
      </c>
      <c r="W24" s="27"/>
      <c r="X24" s="27">
        <f t="shared" si="5"/>
        <v>1396.0407049937053</v>
      </c>
      <c r="Y24" s="27">
        <f t="shared" si="6"/>
        <v>126.04070499370528</v>
      </c>
      <c r="Z24" s="27">
        <f t="shared" si="7"/>
        <v>126</v>
      </c>
      <c r="AA24" s="17">
        <f t="shared" si="8"/>
        <v>126</v>
      </c>
      <c r="AB24" s="24">
        <f t="shared" si="9"/>
        <v>1396</v>
      </c>
    </row>
    <row r="25" spans="1:28" ht="15" customHeight="1" x14ac:dyDescent="0.25">
      <c r="A25" s="42">
        <v>5085</v>
      </c>
      <c r="B25" s="28">
        <v>1270</v>
      </c>
      <c r="C25" s="25">
        <v>22.6</v>
      </c>
      <c r="D25" s="25">
        <v>271.74</v>
      </c>
      <c r="E25" s="25">
        <v>212.34</v>
      </c>
      <c r="F25" s="39">
        <v>0</v>
      </c>
      <c r="G25" s="39">
        <v>0</v>
      </c>
      <c r="H25" s="39">
        <v>0</v>
      </c>
      <c r="I25" s="39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0</v>
      </c>
      <c r="N25" s="9"/>
      <c r="O25" s="9"/>
      <c r="P25" s="7"/>
      <c r="Q25" s="7"/>
      <c r="T25" s="20">
        <v>0</v>
      </c>
      <c r="U25" s="31">
        <f t="shared" si="3"/>
        <v>-1270</v>
      </c>
      <c r="V25" s="27">
        <f t="shared" si="4"/>
        <v>-1270</v>
      </c>
      <c r="W25" s="27"/>
      <c r="X25" s="27">
        <f t="shared" si="5"/>
        <v>1396.0407049937053</v>
      </c>
      <c r="Y25" s="27">
        <f t="shared" si="6"/>
        <v>126.04070499370528</v>
      </c>
      <c r="Z25" s="27">
        <f t="shared" si="7"/>
        <v>126</v>
      </c>
      <c r="AA25" s="17">
        <f t="shared" si="8"/>
        <v>126</v>
      </c>
      <c r="AB25" s="24">
        <f t="shared" si="9"/>
        <v>1396</v>
      </c>
    </row>
    <row r="26" spans="1:28" ht="15" customHeight="1" x14ac:dyDescent="0.25">
      <c r="A26" s="28">
        <v>5070</v>
      </c>
      <c r="B26" s="28">
        <v>1450</v>
      </c>
      <c r="C26" s="25">
        <v>22.53</v>
      </c>
      <c r="D26" s="25">
        <v>272.10000000000002</v>
      </c>
      <c r="E26" s="25">
        <v>212.4</v>
      </c>
      <c r="F26" s="25">
        <v>0</v>
      </c>
      <c r="G26" s="25">
        <f t="shared" ref="G26:G57" si="13">($A$25-A26)/(ROW(A26)-ROW($A$25))</f>
        <v>15</v>
      </c>
      <c r="H26" s="25">
        <v>0</v>
      </c>
      <c r="I26" s="25">
        <f t="shared" ref="I26:I57" si="14">($A$25-B26)/(ROW(B26)-ROW($A$25))</f>
        <v>3635</v>
      </c>
      <c r="J26" s="29">
        <f t="shared" si="10"/>
        <v>0</v>
      </c>
      <c r="K26" s="29">
        <f t="shared" si="11"/>
        <v>1</v>
      </c>
      <c r="L26" s="29">
        <f t="shared" si="12"/>
        <v>1</v>
      </c>
      <c r="M26" s="29">
        <f t="shared" ca="1" si="2"/>
        <v>0</v>
      </c>
      <c r="N26" s="9"/>
      <c r="O26" s="9"/>
      <c r="P26" s="7"/>
      <c r="Q26" s="7"/>
      <c r="T26" s="20">
        <v>0</v>
      </c>
      <c r="U26" s="31">
        <f t="shared" si="3"/>
        <v>-1450</v>
      </c>
      <c r="V26" s="27">
        <f t="shared" si="4"/>
        <v>-1450</v>
      </c>
      <c r="W26" s="27"/>
      <c r="X26" s="27">
        <f t="shared" si="5"/>
        <v>1593.9047419219471</v>
      </c>
      <c r="Y26" s="27">
        <f t="shared" si="6"/>
        <v>143.90474192194711</v>
      </c>
      <c r="Z26" s="27">
        <f t="shared" si="7"/>
        <v>144</v>
      </c>
      <c r="AA26" s="17">
        <f t="shared" si="8"/>
        <v>144</v>
      </c>
      <c r="AB26" s="24">
        <f t="shared" si="9"/>
        <v>1594</v>
      </c>
    </row>
    <row r="27" spans="1:28" ht="15" customHeight="1" x14ac:dyDescent="0.25">
      <c r="A27" s="28">
        <v>5055</v>
      </c>
      <c r="B27" s="28">
        <v>3095</v>
      </c>
      <c r="C27" s="25">
        <v>22.47</v>
      </c>
      <c r="D27" s="25">
        <v>272.3</v>
      </c>
      <c r="E27" s="25">
        <v>212.72</v>
      </c>
      <c r="F27" s="25">
        <v>0</v>
      </c>
      <c r="G27" s="25">
        <f t="shared" si="13"/>
        <v>15</v>
      </c>
      <c r="H27" s="25">
        <v>0</v>
      </c>
      <c r="I27" s="25">
        <f t="shared" si="14"/>
        <v>995</v>
      </c>
      <c r="J27" s="29">
        <f t="shared" si="10"/>
        <v>0</v>
      </c>
      <c r="K27" s="29">
        <f t="shared" si="11"/>
        <v>1</v>
      </c>
      <c r="L27" s="29">
        <f t="shared" si="12"/>
        <v>1</v>
      </c>
      <c r="M27" s="29">
        <f t="shared" ca="1" si="2"/>
        <v>1</v>
      </c>
      <c r="N27" s="9"/>
      <c r="O27" s="9"/>
      <c r="P27" s="7"/>
      <c r="Q27" s="7"/>
      <c r="T27" s="20">
        <v>0</v>
      </c>
      <c r="U27" s="31">
        <f t="shared" si="3"/>
        <v>-3095</v>
      </c>
      <c r="V27" s="27">
        <f t="shared" si="4"/>
        <v>-3095</v>
      </c>
      <c r="W27" s="27"/>
      <c r="X27" s="27">
        <f t="shared" si="5"/>
        <v>3402.162190516156</v>
      </c>
      <c r="Y27" s="27">
        <f t="shared" si="6"/>
        <v>307.16219051615599</v>
      </c>
      <c r="Z27" s="27">
        <f t="shared" si="7"/>
        <v>307</v>
      </c>
      <c r="AA27" s="17">
        <f t="shared" si="8"/>
        <v>307</v>
      </c>
      <c r="AB27" s="24">
        <f t="shared" si="9"/>
        <v>3402</v>
      </c>
    </row>
    <row r="28" spans="1:28" ht="15" customHeight="1" x14ac:dyDescent="0.25">
      <c r="A28" s="28">
        <v>5040</v>
      </c>
      <c r="B28" s="28">
        <v>5040</v>
      </c>
      <c r="C28" s="25">
        <v>22.4</v>
      </c>
      <c r="D28" s="25">
        <v>272.3</v>
      </c>
      <c r="E28" s="25">
        <v>213.1</v>
      </c>
      <c r="F28" s="25">
        <v>0</v>
      </c>
      <c r="G28" s="25">
        <f t="shared" si="13"/>
        <v>15</v>
      </c>
      <c r="H28" s="25">
        <v>0</v>
      </c>
      <c r="I28" s="25">
        <f t="shared" si="14"/>
        <v>15</v>
      </c>
      <c r="J28" s="29">
        <f t="shared" si="10"/>
        <v>0</v>
      </c>
      <c r="K28" s="29">
        <f t="shared" si="11"/>
        <v>1</v>
      </c>
      <c r="L28" s="29">
        <f t="shared" si="12"/>
        <v>1</v>
      </c>
      <c r="M28" s="29">
        <f t="shared" ca="1" si="2"/>
        <v>0</v>
      </c>
      <c r="N28" s="9"/>
      <c r="O28" s="9"/>
      <c r="P28" s="7"/>
      <c r="Q28" s="7"/>
      <c r="T28" s="20">
        <v>0</v>
      </c>
      <c r="U28" s="31">
        <f t="shared" si="3"/>
        <v>-5040</v>
      </c>
      <c r="V28" s="27">
        <f t="shared" si="4"/>
        <v>-5040</v>
      </c>
      <c r="W28" s="27"/>
      <c r="X28" s="27">
        <f t="shared" si="5"/>
        <v>5540.1930339907676</v>
      </c>
      <c r="Y28" s="27">
        <f t="shared" si="6"/>
        <v>500.19303399076762</v>
      </c>
      <c r="Z28" s="27">
        <f t="shared" si="7"/>
        <v>500</v>
      </c>
      <c r="AA28" s="17">
        <f t="shared" si="8"/>
        <v>500</v>
      </c>
      <c r="AB28" s="24">
        <f t="shared" si="9"/>
        <v>5540</v>
      </c>
    </row>
    <row r="29" spans="1:28" ht="15" customHeight="1" x14ac:dyDescent="0.25">
      <c r="A29" s="28">
        <v>4990</v>
      </c>
      <c r="B29" s="28">
        <v>4990</v>
      </c>
      <c r="C29" s="25">
        <v>22.18</v>
      </c>
      <c r="D29" s="25">
        <v>272.3</v>
      </c>
      <c r="E29" s="25">
        <v>213.09</v>
      </c>
      <c r="F29" s="25">
        <v>0</v>
      </c>
      <c r="G29" s="25">
        <f t="shared" si="13"/>
        <v>23.75</v>
      </c>
      <c r="H29" s="25">
        <v>0</v>
      </c>
      <c r="I29" s="25">
        <f t="shared" si="14"/>
        <v>23.75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-4990</v>
      </c>
      <c r="V29" s="27">
        <f t="shared" si="4"/>
        <v>-4990</v>
      </c>
      <c r="W29" s="27"/>
      <c r="X29" s="27">
        <f t="shared" si="5"/>
        <v>5485.2308015107001</v>
      </c>
      <c r="Y29" s="27">
        <f t="shared" si="6"/>
        <v>495.23080151070008</v>
      </c>
      <c r="Z29" s="27">
        <f t="shared" si="7"/>
        <v>495</v>
      </c>
      <c r="AA29" s="17">
        <f t="shared" si="8"/>
        <v>495</v>
      </c>
      <c r="AB29" s="24">
        <f t="shared" si="9"/>
        <v>5485</v>
      </c>
    </row>
    <row r="30" spans="1:28" ht="15" customHeight="1" x14ac:dyDescent="0.25">
      <c r="A30" s="28">
        <v>4941</v>
      </c>
      <c r="B30" s="28">
        <v>4941</v>
      </c>
      <c r="C30" s="25">
        <v>21.96</v>
      </c>
      <c r="D30" s="25">
        <v>272.3</v>
      </c>
      <c r="E30" s="25">
        <v>213.08</v>
      </c>
      <c r="F30" s="25">
        <v>0</v>
      </c>
      <c r="G30" s="25">
        <f t="shared" si="13"/>
        <v>28.8</v>
      </c>
      <c r="H30" s="25">
        <v>0</v>
      </c>
      <c r="I30" s="25">
        <f t="shared" si="14"/>
        <v>28.8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-4941</v>
      </c>
      <c r="V30" s="27">
        <f t="shared" si="4"/>
        <v>-4941</v>
      </c>
      <c r="W30" s="27"/>
      <c r="X30" s="27">
        <f t="shared" si="5"/>
        <v>5431.3678136802346</v>
      </c>
      <c r="Y30" s="27">
        <f t="shared" si="6"/>
        <v>490.36781368023458</v>
      </c>
      <c r="Z30" s="27">
        <f t="shared" si="7"/>
        <v>490</v>
      </c>
      <c r="AA30" s="17">
        <f t="shared" si="8"/>
        <v>490</v>
      </c>
      <c r="AB30" s="24">
        <f t="shared" si="9"/>
        <v>5431</v>
      </c>
    </row>
    <row r="31" spans="1:28" ht="15" customHeight="1" x14ac:dyDescent="0.25">
      <c r="A31" s="28">
        <v>4890</v>
      </c>
      <c r="B31" s="28">
        <v>4890</v>
      </c>
      <c r="C31" s="25">
        <v>21.73</v>
      </c>
      <c r="D31" s="25">
        <v>272.3</v>
      </c>
      <c r="E31" s="25">
        <v>213.06</v>
      </c>
      <c r="F31" s="25">
        <v>0</v>
      </c>
      <c r="G31" s="25">
        <f t="shared" si="13"/>
        <v>32.5</v>
      </c>
      <c r="H31" s="25">
        <v>0</v>
      </c>
      <c r="I31" s="25">
        <f t="shared" si="14"/>
        <v>32.5</v>
      </c>
      <c r="J31" s="29">
        <f t="shared" si="10"/>
        <v>0</v>
      </c>
      <c r="K31" s="29">
        <f t="shared" si="11"/>
        <v>-1</v>
      </c>
      <c r="L31" s="29">
        <f t="shared" si="12"/>
        <v>0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-4890</v>
      </c>
      <c r="V31" s="27">
        <f t="shared" si="4"/>
        <v>-4890</v>
      </c>
      <c r="W31" s="27"/>
      <c r="X31" s="27">
        <f t="shared" si="5"/>
        <v>5375.3063365505668</v>
      </c>
      <c r="Y31" s="27">
        <f t="shared" si="6"/>
        <v>485.30633655056681</v>
      </c>
      <c r="Z31" s="27">
        <f t="shared" si="7"/>
        <v>485</v>
      </c>
      <c r="AA31" s="17">
        <f t="shared" si="8"/>
        <v>485</v>
      </c>
      <c r="AB31" s="24">
        <f t="shared" si="9"/>
        <v>5375</v>
      </c>
    </row>
    <row r="32" spans="1:28" ht="15" customHeight="1" x14ac:dyDescent="0.25">
      <c r="A32" s="28">
        <v>4810</v>
      </c>
      <c r="B32" s="28">
        <v>4810</v>
      </c>
      <c r="C32" s="25">
        <v>21.38</v>
      </c>
      <c r="D32" s="25">
        <v>272.3</v>
      </c>
      <c r="E32" s="25">
        <v>213.04</v>
      </c>
      <c r="F32" s="25">
        <v>0</v>
      </c>
      <c r="G32" s="25">
        <f t="shared" si="13"/>
        <v>39.285714285714285</v>
      </c>
      <c r="H32" s="25">
        <v>0</v>
      </c>
      <c r="I32" s="25">
        <f t="shared" si="14"/>
        <v>39.285714285714285</v>
      </c>
      <c r="J32" s="29">
        <f t="shared" si="10"/>
        <v>0</v>
      </c>
      <c r="K32" s="29">
        <f t="shared" si="11"/>
        <v>-1</v>
      </c>
      <c r="L32" s="29">
        <f t="shared" si="12"/>
        <v>0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-4810</v>
      </c>
      <c r="V32" s="27">
        <f t="shared" si="4"/>
        <v>-4810</v>
      </c>
      <c r="W32" s="27"/>
      <c r="X32" s="27">
        <f t="shared" si="5"/>
        <v>5287.3667645824589</v>
      </c>
      <c r="Y32" s="27">
        <f t="shared" si="6"/>
        <v>477.36676458245893</v>
      </c>
      <c r="Z32" s="27">
        <f t="shared" si="7"/>
        <v>477</v>
      </c>
      <c r="AA32" s="17">
        <f t="shared" si="8"/>
        <v>477</v>
      </c>
      <c r="AB32" s="24">
        <f t="shared" si="9"/>
        <v>5287</v>
      </c>
    </row>
    <row r="33" spans="1:28" ht="15" customHeight="1" x14ac:dyDescent="0.25">
      <c r="A33" s="28">
        <v>4731</v>
      </c>
      <c r="B33" s="28">
        <v>4731</v>
      </c>
      <c r="C33" s="25">
        <v>21.03</v>
      </c>
      <c r="D33" s="25">
        <v>272.3</v>
      </c>
      <c r="E33" s="25">
        <v>213.02</v>
      </c>
      <c r="F33" s="25">
        <v>0</v>
      </c>
      <c r="G33" s="25">
        <f t="shared" si="13"/>
        <v>44.25</v>
      </c>
      <c r="H33" s="25">
        <v>0</v>
      </c>
      <c r="I33" s="25">
        <f t="shared" si="14"/>
        <v>44.25</v>
      </c>
      <c r="J33" s="29">
        <f t="shared" si="10"/>
        <v>0</v>
      </c>
      <c r="K33" s="29">
        <f t="shared" si="11"/>
        <v>-1</v>
      </c>
      <c r="L33" s="29">
        <f t="shared" si="12"/>
        <v>0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-4731</v>
      </c>
      <c r="V33" s="27">
        <f t="shared" si="4"/>
        <v>-4731</v>
      </c>
      <c r="W33" s="27"/>
      <c r="X33" s="27">
        <f t="shared" si="5"/>
        <v>5200.5264372639531</v>
      </c>
      <c r="Y33" s="27">
        <f t="shared" si="6"/>
        <v>469.52643726395308</v>
      </c>
      <c r="Z33" s="27">
        <f t="shared" si="7"/>
        <v>470</v>
      </c>
      <c r="AA33" s="17">
        <f t="shared" si="8"/>
        <v>470</v>
      </c>
      <c r="AB33" s="24">
        <f t="shared" si="9"/>
        <v>5201</v>
      </c>
    </row>
    <row r="34" spans="1:28" ht="15" customHeight="1" x14ac:dyDescent="0.25">
      <c r="A34" s="28">
        <v>4650</v>
      </c>
      <c r="B34" s="28">
        <v>4650</v>
      </c>
      <c r="C34" s="25">
        <v>20.67</v>
      </c>
      <c r="D34" s="25">
        <v>272.3</v>
      </c>
      <c r="E34" s="25">
        <v>213</v>
      </c>
      <c r="F34" s="25">
        <v>0</v>
      </c>
      <c r="G34" s="25">
        <f t="shared" si="13"/>
        <v>48.333333333333336</v>
      </c>
      <c r="H34" s="25">
        <v>0</v>
      </c>
      <c r="I34" s="25">
        <f t="shared" si="14"/>
        <v>48.333333333333336</v>
      </c>
      <c r="J34" s="29">
        <f t="shared" si="10"/>
        <v>0</v>
      </c>
      <c r="K34" s="29">
        <f t="shared" si="11"/>
        <v>-1</v>
      </c>
      <c r="L34" s="29">
        <f t="shared" si="12"/>
        <v>0</v>
      </c>
      <c r="M34" s="29">
        <f t="shared" ref="M34:M65" ca="1" si="15">IF(RAND()&lt;0.5,0,1)</f>
        <v>1</v>
      </c>
      <c r="N34" s="9"/>
      <c r="O34" s="9"/>
      <c r="P34" s="7"/>
      <c r="Q34" s="7"/>
      <c r="T34" s="20">
        <v>0</v>
      </c>
      <c r="U34" s="31">
        <f t="shared" ref="U34:U65" si="16">T34-B34</f>
        <v>-4650</v>
      </c>
      <c r="V34" s="27">
        <f t="shared" ref="V34:V65" si="17">ROUND(U34,0)</f>
        <v>-4650</v>
      </c>
      <c r="W34" s="27"/>
      <c r="X34" s="27">
        <f t="shared" ref="X34:X65" si="18">B34/$W$2*$W$3</f>
        <v>5111.4876206462441</v>
      </c>
      <c r="Y34" s="27">
        <f t="shared" ref="Y34:Y65" si="19">X34-B34</f>
        <v>461.48762064624407</v>
      </c>
      <c r="Z34" s="27">
        <f t="shared" ref="Z34:Z65" si="20">ROUND(Y34,0)</f>
        <v>461</v>
      </c>
      <c r="AA34" s="17">
        <f t="shared" ref="AA34:AA65" si="21">IF(V34&gt;=0,V34,Z34)</f>
        <v>461</v>
      </c>
      <c r="AB34" s="24">
        <f t="shared" ref="AB34:AB65" si="22">B34+AA34</f>
        <v>5111</v>
      </c>
    </row>
    <row r="35" spans="1:28" ht="15" customHeight="1" x14ac:dyDescent="0.25">
      <c r="A35" s="28">
        <v>4556</v>
      </c>
      <c r="B35" s="28">
        <v>4556</v>
      </c>
      <c r="C35" s="25">
        <v>20.25</v>
      </c>
      <c r="D35" s="25">
        <v>272.3</v>
      </c>
      <c r="E35" s="25">
        <v>212.98</v>
      </c>
      <c r="F35" s="25">
        <v>0</v>
      </c>
      <c r="G35" s="25">
        <f t="shared" si="13"/>
        <v>52.9</v>
      </c>
      <c r="H35" s="25">
        <v>0</v>
      </c>
      <c r="I35" s="25">
        <f t="shared" si="14"/>
        <v>52.9</v>
      </c>
      <c r="J35" s="29">
        <f t="shared" ref="J35:J66" si="23">IF(ABS(B35-B34)&lt;=50,1,0)</f>
        <v>0</v>
      </c>
      <c r="K35" s="29">
        <f t="shared" ref="K35:K66" si="24">IF(ABS((B35-B34))&lt;=50,1,IF((B35-B34)*(1)&gt;=0,1,-1))</f>
        <v>-1</v>
      </c>
      <c r="L35" s="29">
        <f t="shared" si="12"/>
        <v>1</v>
      </c>
      <c r="M35" s="29">
        <f t="shared" ca="1" si="15"/>
        <v>0</v>
      </c>
      <c r="N35" s="9"/>
      <c r="O35" s="9"/>
      <c r="P35" s="7"/>
      <c r="Q35" s="7"/>
      <c r="T35" s="20">
        <v>0</v>
      </c>
      <c r="U35" s="31">
        <f t="shared" si="16"/>
        <v>-4556</v>
      </c>
      <c r="V35" s="27">
        <f t="shared" si="17"/>
        <v>-4556</v>
      </c>
      <c r="W35" s="27"/>
      <c r="X35" s="27">
        <f t="shared" si="18"/>
        <v>5008.1586235837185</v>
      </c>
      <c r="Y35" s="27">
        <f t="shared" si="19"/>
        <v>452.15862358371851</v>
      </c>
      <c r="Z35" s="27">
        <f t="shared" si="20"/>
        <v>452</v>
      </c>
      <c r="AA35" s="17">
        <f t="shared" si="21"/>
        <v>452</v>
      </c>
      <c r="AB35" s="24">
        <f t="shared" si="22"/>
        <v>5008</v>
      </c>
    </row>
    <row r="36" spans="1:28" ht="15" customHeight="1" x14ac:dyDescent="0.25">
      <c r="A36" s="28">
        <v>4461</v>
      </c>
      <c r="B36" s="28">
        <v>4461</v>
      </c>
      <c r="C36" s="25">
        <v>19.829999999999998</v>
      </c>
      <c r="D36" s="25">
        <v>272.3</v>
      </c>
      <c r="E36" s="25">
        <v>212.97</v>
      </c>
      <c r="F36" s="25">
        <v>0</v>
      </c>
      <c r="G36" s="25">
        <f t="shared" si="13"/>
        <v>56.727272727272727</v>
      </c>
      <c r="H36" s="25">
        <v>0</v>
      </c>
      <c r="I36" s="25">
        <f t="shared" si="14"/>
        <v>56.727272727272727</v>
      </c>
      <c r="J36" s="29">
        <f t="shared" si="23"/>
        <v>0</v>
      </c>
      <c r="K36" s="29">
        <f t="shared" si="24"/>
        <v>-1</v>
      </c>
      <c r="L36" s="29">
        <f t="shared" si="12"/>
        <v>1</v>
      </c>
      <c r="M36" s="29">
        <f t="shared" ca="1" si="15"/>
        <v>0</v>
      </c>
      <c r="N36" s="9"/>
      <c r="O36" s="9"/>
      <c r="P36" s="7"/>
      <c r="Q36" s="7"/>
      <c r="T36" s="20">
        <v>0</v>
      </c>
      <c r="U36" s="31">
        <f t="shared" si="16"/>
        <v>-4461</v>
      </c>
      <c r="V36" s="27">
        <f t="shared" si="17"/>
        <v>-4461</v>
      </c>
      <c r="W36" s="27"/>
      <c r="X36" s="27">
        <f t="shared" si="18"/>
        <v>4903.73038187159</v>
      </c>
      <c r="Y36" s="27">
        <f t="shared" si="19"/>
        <v>442.73038187159</v>
      </c>
      <c r="Z36" s="27">
        <f t="shared" si="20"/>
        <v>443</v>
      </c>
      <c r="AA36" s="17">
        <f t="shared" si="21"/>
        <v>443</v>
      </c>
      <c r="AB36" s="24">
        <f t="shared" si="22"/>
        <v>4904</v>
      </c>
    </row>
    <row r="37" spans="1:28" ht="15" customHeight="1" x14ac:dyDescent="0.25">
      <c r="A37" s="28">
        <v>4365</v>
      </c>
      <c r="B37" s="28">
        <v>4365</v>
      </c>
      <c r="C37" s="25">
        <v>19.399999999999999</v>
      </c>
      <c r="D37" s="25">
        <v>272.3</v>
      </c>
      <c r="E37" s="25">
        <v>212.95</v>
      </c>
      <c r="F37" s="25">
        <v>0</v>
      </c>
      <c r="G37" s="25">
        <f t="shared" si="13"/>
        <v>60</v>
      </c>
      <c r="H37" s="25">
        <v>0</v>
      </c>
      <c r="I37" s="25">
        <f t="shared" si="14"/>
        <v>60</v>
      </c>
      <c r="J37" s="29">
        <f t="shared" si="23"/>
        <v>0</v>
      </c>
      <c r="K37" s="29">
        <f t="shared" si="24"/>
        <v>-1</v>
      </c>
      <c r="L37" s="29">
        <f t="shared" si="12"/>
        <v>1</v>
      </c>
      <c r="M37" s="29">
        <f t="shared" ca="1" si="15"/>
        <v>0</v>
      </c>
      <c r="N37" s="9"/>
      <c r="O37" s="9"/>
      <c r="P37" s="7"/>
      <c r="Q37" s="7"/>
      <c r="T37" s="20">
        <v>0</v>
      </c>
      <c r="U37" s="31">
        <f t="shared" si="16"/>
        <v>-4365</v>
      </c>
      <c r="V37" s="27">
        <f t="shared" si="17"/>
        <v>-4365</v>
      </c>
      <c r="W37" s="27"/>
      <c r="X37" s="27">
        <f t="shared" si="18"/>
        <v>4798.2028955098622</v>
      </c>
      <c r="Y37" s="27">
        <f t="shared" si="19"/>
        <v>433.20289550986217</v>
      </c>
      <c r="Z37" s="27">
        <f t="shared" si="20"/>
        <v>433</v>
      </c>
      <c r="AA37" s="17">
        <f t="shared" si="21"/>
        <v>433</v>
      </c>
      <c r="AB37" s="24">
        <f t="shared" si="22"/>
        <v>4798</v>
      </c>
    </row>
    <row r="38" spans="1:28" ht="15" customHeight="1" x14ac:dyDescent="0.25">
      <c r="A38" s="28">
        <v>4256</v>
      </c>
      <c r="B38" s="28">
        <v>4256</v>
      </c>
      <c r="C38" s="25">
        <v>18.91</v>
      </c>
      <c r="D38" s="25">
        <v>272.3</v>
      </c>
      <c r="E38" s="25">
        <v>212.93</v>
      </c>
      <c r="F38" s="25">
        <v>0</v>
      </c>
      <c r="G38" s="25">
        <f t="shared" si="13"/>
        <v>63.769230769230766</v>
      </c>
      <c r="H38" s="25">
        <v>0</v>
      </c>
      <c r="I38" s="25">
        <f t="shared" si="14"/>
        <v>63.769230769230766</v>
      </c>
      <c r="J38" s="29">
        <f t="shared" si="23"/>
        <v>0</v>
      </c>
      <c r="K38" s="29">
        <f t="shared" si="24"/>
        <v>-1</v>
      </c>
      <c r="L38" s="29">
        <f t="shared" si="12"/>
        <v>1</v>
      </c>
      <c r="M38" s="29">
        <f t="shared" ca="1" si="15"/>
        <v>0</v>
      </c>
      <c r="N38" s="9"/>
      <c r="O38" s="9"/>
      <c r="P38" s="7"/>
      <c r="Q38" s="7"/>
      <c r="T38" s="20">
        <v>0</v>
      </c>
      <c r="U38" s="31">
        <f t="shared" si="16"/>
        <v>-4256</v>
      </c>
      <c r="V38" s="27">
        <f t="shared" si="17"/>
        <v>-4256</v>
      </c>
      <c r="W38" s="27"/>
      <c r="X38" s="27">
        <f t="shared" si="18"/>
        <v>4678.3852287033151</v>
      </c>
      <c r="Y38" s="27">
        <f t="shared" si="19"/>
        <v>422.38522870331508</v>
      </c>
      <c r="Z38" s="27">
        <f t="shared" si="20"/>
        <v>422</v>
      </c>
      <c r="AA38" s="17">
        <f t="shared" si="21"/>
        <v>422</v>
      </c>
      <c r="AB38" s="24">
        <f t="shared" si="22"/>
        <v>4678</v>
      </c>
    </row>
    <row r="39" spans="1:28" ht="15" customHeight="1" x14ac:dyDescent="0.25">
      <c r="A39" s="28">
        <v>4146</v>
      </c>
      <c r="B39" s="28">
        <v>4146</v>
      </c>
      <c r="C39" s="25">
        <v>18.43</v>
      </c>
      <c r="D39" s="25">
        <v>272.3</v>
      </c>
      <c r="E39" s="25">
        <v>212.91</v>
      </c>
      <c r="F39" s="25">
        <v>0</v>
      </c>
      <c r="G39" s="25">
        <f t="shared" si="13"/>
        <v>67.071428571428569</v>
      </c>
      <c r="H39" s="25">
        <v>0</v>
      </c>
      <c r="I39" s="25">
        <f t="shared" si="14"/>
        <v>67.071428571428569</v>
      </c>
      <c r="J39" s="29">
        <f t="shared" si="23"/>
        <v>0</v>
      </c>
      <c r="K39" s="29">
        <f t="shared" si="24"/>
        <v>-1</v>
      </c>
      <c r="L39" s="29">
        <f t="shared" ref="L39:L70" si="25">IF(OR(COUNTIF(K35:K39,1)=5,COUNTIF(K35:K39,-1)=5),1,0)</f>
        <v>1</v>
      </c>
      <c r="M39" s="29">
        <f t="shared" ca="1" si="15"/>
        <v>0</v>
      </c>
      <c r="N39" s="9"/>
      <c r="O39" s="9"/>
      <c r="P39" s="7"/>
      <c r="Q39" s="7"/>
      <c r="T39" s="20">
        <v>0</v>
      </c>
      <c r="U39" s="31">
        <f t="shared" si="16"/>
        <v>-4146</v>
      </c>
      <c r="V39" s="27">
        <f t="shared" si="17"/>
        <v>-4146</v>
      </c>
      <c r="W39" s="27"/>
      <c r="X39" s="27">
        <f t="shared" si="18"/>
        <v>4557.4683172471678</v>
      </c>
      <c r="Y39" s="27">
        <f t="shared" si="19"/>
        <v>411.46831724716776</v>
      </c>
      <c r="Z39" s="27">
        <f t="shared" si="20"/>
        <v>411</v>
      </c>
      <c r="AA39" s="17">
        <f t="shared" si="21"/>
        <v>411</v>
      </c>
      <c r="AB39" s="24">
        <f t="shared" si="22"/>
        <v>4557</v>
      </c>
    </row>
    <row r="40" spans="1:28" ht="15" customHeight="1" x14ac:dyDescent="0.25">
      <c r="A40" s="28">
        <v>4035</v>
      </c>
      <c r="B40" s="42">
        <v>4035</v>
      </c>
      <c r="C40" s="25">
        <v>17.93</v>
      </c>
      <c r="D40" s="25">
        <v>272.3</v>
      </c>
      <c r="E40" s="25">
        <v>212.89</v>
      </c>
      <c r="F40" s="25">
        <v>0</v>
      </c>
      <c r="G40" s="25">
        <f t="shared" si="13"/>
        <v>70</v>
      </c>
      <c r="H40" s="25">
        <v>0</v>
      </c>
      <c r="I40" s="25">
        <f t="shared" si="14"/>
        <v>70</v>
      </c>
      <c r="J40" s="29">
        <f t="shared" si="23"/>
        <v>0</v>
      </c>
      <c r="K40" s="29">
        <f t="shared" si="24"/>
        <v>-1</v>
      </c>
      <c r="L40" s="29">
        <f t="shared" si="25"/>
        <v>1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-4035</v>
      </c>
      <c r="V40" s="27">
        <f t="shared" si="17"/>
        <v>-4035</v>
      </c>
      <c r="W40" s="27"/>
      <c r="X40" s="27">
        <f t="shared" si="18"/>
        <v>4435.4521611414184</v>
      </c>
      <c r="Y40" s="27">
        <f t="shared" si="19"/>
        <v>400.4521611414184</v>
      </c>
      <c r="Z40" s="27">
        <f t="shared" si="20"/>
        <v>400</v>
      </c>
      <c r="AA40" s="17">
        <f t="shared" si="21"/>
        <v>400</v>
      </c>
      <c r="AB40" s="24">
        <f t="shared" si="22"/>
        <v>4435</v>
      </c>
    </row>
    <row r="41" spans="1:28" ht="15" customHeight="1" x14ac:dyDescent="0.25">
      <c r="A41" s="28">
        <v>3890</v>
      </c>
      <c r="B41" s="28">
        <v>3890</v>
      </c>
      <c r="C41" s="25">
        <v>17.29</v>
      </c>
      <c r="D41" s="25">
        <v>272.3</v>
      </c>
      <c r="E41" s="25">
        <v>212.86</v>
      </c>
      <c r="F41" s="25">
        <v>0</v>
      </c>
      <c r="G41" s="25">
        <f t="shared" si="13"/>
        <v>74.6875</v>
      </c>
      <c r="H41" s="25">
        <v>0</v>
      </c>
      <c r="I41" s="25">
        <f t="shared" si="14"/>
        <v>74.6875</v>
      </c>
      <c r="J41" s="29">
        <f t="shared" si="23"/>
        <v>0</v>
      </c>
      <c r="K41" s="29">
        <f t="shared" si="24"/>
        <v>-1</v>
      </c>
      <c r="L41" s="29">
        <f t="shared" si="25"/>
        <v>1</v>
      </c>
      <c r="M41" s="29">
        <f t="shared" ca="1" si="15"/>
        <v>0</v>
      </c>
      <c r="N41" s="9"/>
      <c r="O41" s="9"/>
      <c r="P41" s="7"/>
      <c r="Q41" s="7"/>
      <c r="T41" s="20">
        <v>0</v>
      </c>
      <c r="U41" s="31">
        <f t="shared" si="16"/>
        <v>-3890</v>
      </c>
      <c r="V41" s="27">
        <f t="shared" si="17"/>
        <v>-3890</v>
      </c>
      <c r="W41" s="27"/>
      <c r="X41" s="27">
        <f t="shared" si="18"/>
        <v>4276.0616869492242</v>
      </c>
      <c r="Y41" s="27">
        <f t="shared" si="19"/>
        <v>386.06168694922417</v>
      </c>
      <c r="Z41" s="27">
        <f t="shared" si="20"/>
        <v>386</v>
      </c>
      <c r="AA41" s="17">
        <f t="shared" si="21"/>
        <v>386</v>
      </c>
      <c r="AB41" s="24">
        <f t="shared" si="22"/>
        <v>4276</v>
      </c>
    </row>
    <row r="42" spans="1:28" ht="15" customHeight="1" x14ac:dyDescent="0.25">
      <c r="A42" s="28">
        <v>3744</v>
      </c>
      <c r="B42" s="28">
        <v>3744</v>
      </c>
      <c r="C42" s="25">
        <v>16.64</v>
      </c>
      <c r="D42" s="25">
        <v>272.3</v>
      </c>
      <c r="E42" s="25">
        <v>212.84</v>
      </c>
      <c r="F42" s="25">
        <v>0</v>
      </c>
      <c r="G42" s="25">
        <f t="shared" si="13"/>
        <v>78.882352941176464</v>
      </c>
      <c r="H42" s="25">
        <v>0</v>
      </c>
      <c r="I42" s="25">
        <f t="shared" si="14"/>
        <v>78.882352941176464</v>
      </c>
      <c r="J42" s="29">
        <f t="shared" si="23"/>
        <v>0</v>
      </c>
      <c r="K42" s="29">
        <f t="shared" si="24"/>
        <v>-1</v>
      </c>
      <c r="L42" s="29">
        <f t="shared" si="25"/>
        <v>1</v>
      </c>
      <c r="M42" s="29">
        <f t="shared" ca="1" si="15"/>
        <v>1</v>
      </c>
      <c r="N42" s="9"/>
      <c r="O42" s="9"/>
      <c r="P42" s="7"/>
      <c r="Q42" s="7"/>
      <c r="T42" s="20">
        <v>0</v>
      </c>
      <c r="U42" s="31">
        <f t="shared" si="16"/>
        <v>-3744</v>
      </c>
      <c r="V42" s="27">
        <f t="shared" si="17"/>
        <v>-3744</v>
      </c>
      <c r="W42" s="27"/>
      <c r="X42" s="27">
        <f t="shared" si="18"/>
        <v>4115.5719681074279</v>
      </c>
      <c r="Y42" s="27">
        <f t="shared" si="19"/>
        <v>371.57196810742789</v>
      </c>
      <c r="Z42" s="27">
        <f t="shared" si="20"/>
        <v>372</v>
      </c>
      <c r="AA42" s="17">
        <f t="shared" si="21"/>
        <v>372</v>
      </c>
      <c r="AB42" s="24">
        <f t="shared" si="22"/>
        <v>4116</v>
      </c>
    </row>
    <row r="43" spans="1:28" ht="15" customHeight="1" x14ac:dyDescent="0.25">
      <c r="A43" s="28">
        <v>3600</v>
      </c>
      <c r="B43" s="28">
        <v>3600</v>
      </c>
      <c r="C43" s="25">
        <v>16</v>
      </c>
      <c r="D43" s="25">
        <v>272.3</v>
      </c>
      <c r="E43" s="25">
        <v>212.81</v>
      </c>
      <c r="F43" s="25">
        <v>0</v>
      </c>
      <c r="G43" s="25">
        <f t="shared" si="13"/>
        <v>82.5</v>
      </c>
      <c r="H43" s="25">
        <v>0</v>
      </c>
      <c r="I43" s="25">
        <f t="shared" si="14"/>
        <v>82.5</v>
      </c>
      <c r="J43" s="29">
        <f t="shared" si="23"/>
        <v>0</v>
      </c>
      <c r="K43" s="29">
        <f t="shared" si="24"/>
        <v>-1</v>
      </c>
      <c r="L43" s="29">
        <f t="shared" si="25"/>
        <v>1</v>
      </c>
      <c r="M43" s="29">
        <f t="shared" ca="1" si="15"/>
        <v>1</v>
      </c>
      <c r="N43" s="9"/>
      <c r="O43" s="9"/>
      <c r="P43" s="7"/>
      <c r="Q43" s="7"/>
      <c r="T43" s="20">
        <v>0</v>
      </c>
      <c r="U43" s="31">
        <f t="shared" si="16"/>
        <v>-3600</v>
      </c>
      <c r="V43" s="27">
        <f t="shared" si="17"/>
        <v>-3600</v>
      </c>
      <c r="W43" s="27"/>
      <c r="X43" s="27">
        <f t="shared" si="18"/>
        <v>3957.2807385648339</v>
      </c>
      <c r="Y43" s="27">
        <f t="shared" si="19"/>
        <v>357.28073856483388</v>
      </c>
      <c r="Z43" s="27">
        <f t="shared" si="20"/>
        <v>357</v>
      </c>
      <c r="AA43" s="17">
        <f t="shared" si="21"/>
        <v>357</v>
      </c>
      <c r="AB43" s="24">
        <f t="shared" si="22"/>
        <v>3957</v>
      </c>
    </row>
    <row r="44" spans="1:28" ht="15" customHeight="1" x14ac:dyDescent="0.25">
      <c r="A44" s="28">
        <v>3420</v>
      </c>
      <c r="B44" s="28">
        <v>3420</v>
      </c>
      <c r="C44" s="25">
        <v>15.2</v>
      </c>
      <c r="D44" s="25">
        <v>272.3</v>
      </c>
      <c r="E44" s="25">
        <v>212.78</v>
      </c>
      <c r="F44" s="25">
        <v>0</v>
      </c>
      <c r="G44" s="25">
        <f t="shared" si="13"/>
        <v>87.631578947368425</v>
      </c>
      <c r="H44" s="25">
        <v>0</v>
      </c>
      <c r="I44" s="25">
        <f t="shared" si="14"/>
        <v>87.631578947368425</v>
      </c>
      <c r="J44" s="29">
        <f t="shared" si="23"/>
        <v>0</v>
      </c>
      <c r="K44" s="29">
        <f t="shared" si="24"/>
        <v>-1</v>
      </c>
      <c r="L44" s="29">
        <f t="shared" si="25"/>
        <v>1</v>
      </c>
      <c r="M44" s="29">
        <f t="shared" ca="1" si="15"/>
        <v>1</v>
      </c>
      <c r="N44" s="9"/>
      <c r="O44" s="9"/>
      <c r="P44" s="7"/>
      <c r="Q44" s="7"/>
      <c r="T44" s="20">
        <v>0</v>
      </c>
      <c r="U44" s="31">
        <f t="shared" si="16"/>
        <v>-3420</v>
      </c>
      <c r="V44" s="27">
        <f t="shared" si="17"/>
        <v>-3420</v>
      </c>
      <c r="W44" s="27"/>
      <c r="X44" s="27">
        <f t="shared" si="18"/>
        <v>3759.4167016365927</v>
      </c>
      <c r="Y44" s="27">
        <f t="shared" si="19"/>
        <v>339.41670163659273</v>
      </c>
      <c r="Z44" s="27">
        <f t="shared" si="20"/>
        <v>339</v>
      </c>
      <c r="AA44" s="17">
        <f t="shared" si="21"/>
        <v>339</v>
      </c>
      <c r="AB44" s="24">
        <f t="shared" si="22"/>
        <v>3759</v>
      </c>
    </row>
    <row r="45" spans="1:28" ht="15" customHeight="1" x14ac:dyDescent="0.25">
      <c r="A45" s="28">
        <v>3240</v>
      </c>
      <c r="B45" s="28">
        <v>3240</v>
      </c>
      <c r="C45" s="25">
        <v>14.4</v>
      </c>
      <c r="D45" s="25">
        <v>272.3</v>
      </c>
      <c r="E45" s="25">
        <v>212.74</v>
      </c>
      <c r="F45" s="25">
        <v>0</v>
      </c>
      <c r="G45" s="25">
        <f t="shared" si="13"/>
        <v>92.25</v>
      </c>
      <c r="H45" s="25">
        <v>0</v>
      </c>
      <c r="I45" s="25">
        <f t="shared" si="14"/>
        <v>92.25</v>
      </c>
      <c r="J45" s="29">
        <f t="shared" si="23"/>
        <v>0</v>
      </c>
      <c r="K45" s="29">
        <f t="shared" si="24"/>
        <v>-1</v>
      </c>
      <c r="L45" s="29">
        <f t="shared" si="25"/>
        <v>1</v>
      </c>
      <c r="M45" s="29">
        <f t="shared" ca="1" si="15"/>
        <v>0</v>
      </c>
      <c r="N45" s="9"/>
      <c r="O45" s="9"/>
      <c r="P45" s="7"/>
      <c r="Q45" s="7"/>
      <c r="T45" s="20">
        <v>0</v>
      </c>
      <c r="U45" s="31">
        <f t="shared" si="16"/>
        <v>-3240</v>
      </c>
      <c r="V45" s="27">
        <f t="shared" si="17"/>
        <v>-3240</v>
      </c>
      <c r="W45" s="27"/>
      <c r="X45" s="27">
        <f t="shared" si="18"/>
        <v>3561.5526647083511</v>
      </c>
      <c r="Y45" s="27">
        <f t="shared" si="19"/>
        <v>321.55266470835113</v>
      </c>
      <c r="Z45" s="27">
        <f t="shared" si="20"/>
        <v>322</v>
      </c>
      <c r="AA45" s="17">
        <f t="shared" si="21"/>
        <v>322</v>
      </c>
      <c r="AB45" s="24">
        <f t="shared" si="22"/>
        <v>3562</v>
      </c>
    </row>
    <row r="46" spans="1:28" ht="15" customHeight="1" x14ac:dyDescent="0.25">
      <c r="A46" s="28">
        <v>3060</v>
      </c>
      <c r="B46" s="28">
        <v>3060</v>
      </c>
      <c r="C46" s="25">
        <v>13.6</v>
      </c>
      <c r="D46" s="25">
        <v>272.3</v>
      </c>
      <c r="E46" s="25">
        <v>212.71</v>
      </c>
      <c r="F46" s="25">
        <v>0</v>
      </c>
      <c r="G46" s="25">
        <f t="shared" si="13"/>
        <v>96.428571428571431</v>
      </c>
      <c r="H46" s="25">
        <v>0</v>
      </c>
      <c r="I46" s="25">
        <f t="shared" si="14"/>
        <v>96.428571428571431</v>
      </c>
      <c r="J46" s="29">
        <f t="shared" si="23"/>
        <v>0</v>
      </c>
      <c r="K46" s="29">
        <f t="shared" si="24"/>
        <v>-1</v>
      </c>
      <c r="L46" s="29">
        <f t="shared" si="25"/>
        <v>1</v>
      </c>
      <c r="M46" s="29">
        <f t="shared" ca="1" si="15"/>
        <v>1</v>
      </c>
      <c r="N46" s="9"/>
      <c r="O46" s="9"/>
      <c r="P46" s="7"/>
      <c r="Q46" s="7"/>
      <c r="T46" s="20">
        <v>0</v>
      </c>
      <c r="U46" s="31">
        <f t="shared" si="16"/>
        <v>-3060</v>
      </c>
      <c r="V46" s="27">
        <f t="shared" si="17"/>
        <v>-3060</v>
      </c>
      <c r="W46" s="27"/>
      <c r="X46" s="27">
        <f t="shared" si="18"/>
        <v>3363.6886277801091</v>
      </c>
      <c r="Y46" s="27">
        <f t="shared" si="19"/>
        <v>303.68862778010907</v>
      </c>
      <c r="Z46" s="27">
        <f t="shared" si="20"/>
        <v>304</v>
      </c>
      <c r="AA46" s="17">
        <f t="shared" si="21"/>
        <v>304</v>
      </c>
      <c r="AB46" s="24">
        <f t="shared" si="22"/>
        <v>3364</v>
      </c>
    </row>
    <row r="47" spans="1:28" ht="15" customHeight="1" x14ac:dyDescent="0.25">
      <c r="A47" s="28">
        <v>2890</v>
      </c>
      <c r="B47" s="28">
        <v>2890</v>
      </c>
      <c r="C47" s="25">
        <v>12.85</v>
      </c>
      <c r="D47" s="25">
        <v>272.3</v>
      </c>
      <c r="E47" s="25">
        <v>212.68</v>
      </c>
      <c r="F47" s="25">
        <v>0</v>
      </c>
      <c r="G47" s="25">
        <f t="shared" si="13"/>
        <v>99.772727272727266</v>
      </c>
      <c r="H47" s="25">
        <v>0</v>
      </c>
      <c r="I47" s="25">
        <f t="shared" si="14"/>
        <v>99.772727272727266</v>
      </c>
      <c r="J47" s="29">
        <f t="shared" si="23"/>
        <v>0</v>
      </c>
      <c r="K47" s="29">
        <f t="shared" si="24"/>
        <v>-1</v>
      </c>
      <c r="L47" s="29">
        <f t="shared" si="25"/>
        <v>1</v>
      </c>
      <c r="M47" s="29">
        <f t="shared" ca="1" si="15"/>
        <v>1</v>
      </c>
      <c r="N47" s="9"/>
      <c r="O47" s="9"/>
      <c r="P47" s="7"/>
      <c r="Q47" s="7"/>
      <c r="T47" s="20">
        <v>0</v>
      </c>
      <c r="U47" s="31">
        <f t="shared" si="16"/>
        <v>-2890</v>
      </c>
      <c r="V47" s="27">
        <f t="shared" si="17"/>
        <v>-2890</v>
      </c>
      <c r="W47" s="27"/>
      <c r="X47" s="27">
        <f t="shared" si="18"/>
        <v>3176.8170373478811</v>
      </c>
      <c r="Y47" s="27">
        <f t="shared" si="19"/>
        <v>286.81703734788107</v>
      </c>
      <c r="Z47" s="27">
        <f t="shared" si="20"/>
        <v>287</v>
      </c>
      <c r="AA47" s="17">
        <f t="shared" si="21"/>
        <v>287</v>
      </c>
      <c r="AB47" s="24">
        <f t="shared" si="22"/>
        <v>3177</v>
      </c>
    </row>
    <row r="48" spans="1:28" ht="15" customHeight="1" x14ac:dyDescent="0.25">
      <c r="A48" s="28">
        <v>2721</v>
      </c>
      <c r="B48" s="28">
        <v>2721</v>
      </c>
      <c r="C48" s="25">
        <v>12.09</v>
      </c>
      <c r="D48" s="25">
        <v>272.3</v>
      </c>
      <c r="E48" s="25">
        <v>212.65</v>
      </c>
      <c r="F48" s="25">
        <v>0</v>
      </c>
      <c r="G48" s="25">
        <f t="shared" si="13"/>
        <v>102.78260869565217</v>
      </c>
      <c r="H48" s="25">
        <v>0</v>
      </c>
      <c r="I48" s="25">
        <f t="shared" si="14"/>
        <v>102.78260869565217</v>
      </c>
      <c r="J48" s="29">
        <f t="shared" si="23"/>
        <v>0</v>
      </c>
      <c r="K48" s="29">
        <f t="shared" si="24"/>
        <v>-1</v>
      </c>
      <c r="L48" s="29">
        <f t="shared" si="25"/>
        <v>1</v>
      </c>
      <c r="M48" s="29">
        <f t="shared" ca="1" si="15"/>
        <v>0</v>
      </c>
      <c r="N48" s="9"/>
      <c r="O48" s="9"/>
      <c r="P48" s="7"/>
      <c r="Q48" s="7"/>
      <c r="T48" s="20">
        <v>0</v>
      </c>
      <c r="U48" s="31">
        <f t="shared" si="16"/>
        <v>-2721</v>
      </c>
      <c r="V48" s="27">
        <f t="shared" si="17"/>
        <v>-2721</v>
      </c>
      <c r="W48" s="27"/>
      <c r="X48" s="27">
        <f t="shared" si="18"/>
        <v>2991.0446915652537</v>
      </c>
      <c r="Y48" s="27">
        <f t="shared" si="19"/>
        <v>270.04469156525374</v>
      </c>
      <c r="Z48" s="27">
        <f t="shared" si="20"/>
        <v>270</v>
      </c>
      <c r="AA48" s="17">
        <f t="shared" si="21"/>
        <v>270</v>
      </c>
      <c r="AB48" s="24">
        <f t="shared" si="22"/>
        <v>2991</v>
      </c>
    </row>
    <row r="49" spans="1:28" ht="15" customHeight="1" x14ac:dyDescent="0.25">
      <c r="A49" s="28">
        <v>2550</v>
      </c>
      <c r="B49" s="28">
        <v>2550</v>
      </c>
      <c r="C49" s="25">
        <v>11.33</v>
      </c>
      <c r="D49" s="25">
        <v>272.3</v>
      </c>
      <c r="E49" s="25">
        <v>212.63</v>
      </c>
      <c r="F49" s="25">
        <v>0</v>
      </c>
      <c r="G49" s="25">
        <f t="shared" si="13"/>
        <v>105.625</v>
      </c>
      <c r="H49" s="25">
        <v>0</v>
      </c>
      <c r="I49" s="25">
        <f t="shared" si="14"/>
        <v>105.625</v>
      </c>
      <c r="J49" s="29">
        <f t="shared" si="23"/>
        <v>0</v>
      </c>
      <c r="K49" s="29">
        <f t="shared" si="24"/>
        <v>-1</v>
      </c>
      <c r="L49" s="29">
        <f t="shared" si="25"/>
        <v>1</v>
      </c>
      <c r="M49" s="29">
        <f t="shared" ca="1" si="15"/>
        <v>0</v>
      </c>
      <c r="N49" s="9"/>
      <c r="O49" s="9"/>
      <c r="P49" s="7"/>
      <c r="Q49" s="7"/>
      <c r="T49" s="20">
        <v>0</v>
      </c>
      <c r="U49" s="31">
        <f t="shared" si="16"/>
        <v>-2550</v>
      </c>
      <c r="V49" s="27">
        <f t="shared" si="17"/>
        <v>-2550</v>
      </c>
      <c r="W49" s="27"/>
      <c r="X49" s="27">
        <f t="shared" si="18"/>
        <v>2803.0738564834242</v>
      </c>
      <c r="Y49" s="27">
        <f t="shared" si="19"/>
        <v>253.07385648342415</v>
      </c>
      <c r="Z49" s="27">
        <f t="shared" si="20"/>
        <v>253</v>
      </c>
      <c r="AA49" s="17">
        <f t="shared" si="21"/>
        <v>253</v>
      </c>
      <c r="AB49" s="24">
        <f t="shared" si="22"/>
        <v>2803</v>
      </c>
    </row>
    <row r="50" spans="1:28" ht="15" customHeight="1" x14ac:dyDescent="0.25">
      <c r="A50" s="28">
        <v>2415</v>
      </c>
      <c r="B50" s="28">
        <v>2500</v>
      </c>
      <c r="C50" s="25">
        <v>10.73</v>
      </c>
      <c r="D50" s="25">
        <v>272.29000000000002</v>
      </c>
      <c r="E50" s="25">
        <v>212.62</v>
      </c>
      <c r="F50" s="25">
        <v>0</v>
      </c>
      <c r="G50" s="25">
        <f t="shared" si="13"/>
        <v>106.8</v>
      </c>
      <c r="H50" s="25">
        <v>0</v>
      </c>
      <c r="I50" s="25">
        <f t="shared" si="14"/>
        <v>103.4</v>
      </c>
      <c r="J50" s="29">
        <f t="shared" si="23"/>
        <v>1</v>
      </c>
      <c r="K50" s="29">
        <f t="shared" si="24"/>
        <v>1</v>
      </c>
      <c r="L50" s="29">
        <f t="shared" si="25"/>
        <v>0</v>
      </c>
      <c r="M50" s="29">
        <f t="shared" ca="1" si="15"/>
        <v>0</v>
      </c>
      <c r="N50" s="9"/>
      <c r="O50" s="9"/>
      <c r="P50" s="7"/>
      <c r="Q50" s="7"/>
      <c r="T50" s="20">
        <v>0</v>
      </c>
      <c r="U50" s="31">
        <f t="shared" si="16"/>
        <v>-2500</v>
      </c>
      <c r="V50" s="27">
        <f t="shared" si="17"/>
        <v>-2500</v>
      </c>
      <c r="W50" s="27"/>
      <c r="X50" s="27">
        <f t="shared" si="18"/>
        <v>2748.1116240033575</v>
      </c>
      <c r="Y50" s="27">
        <f t="shared" si="19"/>
        <v>248.11162400335752</v>
      </c>
      <c r="Z50" s="27">
        <f t="shared" si="20"/>
        <v>248</v>
      </c>
      <c r="AA50" s="17">
        <f t="shared" si="21"/>
        <v>248</v>
      </c>
      <c r="AB50" s="24">
        <f t="shared" si="22"/>
        <v>2748</v>
      </c>
    </row>
    <row r="51" spans="1:28" ht="15" customHeight="1" x14ac:dyDescent="0.25">
      <c r="A51" s="28">
        <v>2280</v>
      </c>
      <c r="B51" s="28">
        <v>2500</v>
      </c>
      <c r="C51" s="25">
        <v>10.130000000000001</v>
      </c>
      <c r="D51" s="25">
        <v>272.27</v>
      </c>
      <c r="E51" s="25">
        <v>212.62</v>
      </c>
      <c r="F51" s="25">
        <v>0</v>
      </c>
      <c r="G51" s="25">
        <f t="shared" si="13"/>
        <v>107.88461538461539</v>
      </c>
      <c r="H51" s="25">
        <v>0</v>
      </c>
      <c r="I51" s="25">
        <f t="shared" si="14"/>
        <v>99.42307692307692</v>
      </c>
      <c r="J51" s="29">
        <f t="shared" si="23"/>
        <v>1</v>
      </c>
      <c r="K51" s="29">
        <f t="shared" si="24"/>
        <v>1</v>
      </c>
      <c r="L51" s="29">
        <f t="shared" si="25"/>
        <v>0</v>
      </c>
      <c r="M51" s="29">
        <f t="shared" ca="1" si="15"/>
        <v>1</v>
      </c>
      <c r="N51" s="9"/>
      <c r="O51" s="9"/>
      <c r="P51" s="7"/>
      <c r="Q51" s="7"/>
      <c r="T51" s="20">
        <v>0</v>
      </c>
      <c r="U51" s="31">
        <f t="shared" si="16"/>
        <v>-2500</v>
      </c>
      <c r="V51" s="27">
        <f t="shared" si="17"/>
        <v>-2500</v>
      </c>
      <c r="W51" s="27"/>
      <c r="X51" s="27">
        <f t="shared" si="18"/>
        <v>2748.1116240033575</v>
      </c>
      <c r="Y51" s="27">
        <f t="shared" si="19"/>
        <v>248.11162400335752</v>
      </c>
      <c r="Z51" s="27">
        <f t="shared" si="20"/>
        <v>248</v>
      </c>
      <c r="AA51" s="17">
        <f t="shared" si="21"/>
        <v>248</v>
      </c>
      <c r="AB51" s="24">
        <f t="shared" si="22"/>
        <v>2748</v>
      </c>
    </row>
    <row r="52" spans="1:28" ht="15" customHeight="1" x14ac:dyDescent="0.25">
      <c r="A52" s="28">
        <v>2145</v>
      </c>
      <c r="B52" s="28">
        <v>2500</v>
      </c>
      <c r="C52" s="25">
        <v>9.5299999999999994</v>
      </c>
      <c r="D52" s="25">
        <v>272.23</v>
      </c>
      <c r="E52" s="25">
        <v>212.62</v>
      </c>
      <c r="F52" s="25">
        <v>0</v>
      </c>
      <c r="G52" s="25">
        <f t="shared" si="13"/>
        <v>108.88888888888889</v>
      </c>
      <c r="H52" s="25">
        <v>0</v>
      </c>
      <c r="I52" s="25">
        <f t="shared" si="14"/>
        <v>95.740740740740748</v>
      </c>
      <c r="J52" s="29">
        <f t="shared" si="23"/>
        <v>1</v>
      </c>
      <c r="K52" s="29">
        <f t="shared" si="24"/>
        <v>1</v>
      </c>
      <c r="L52" s="29">
        <f t="shared" si="25"/>
        <v>0</v>
      </c>
      <c r="M52" s="29">
        <f t="shared" ca="1" si="15"/>
        <v>1</v>
      </c>
      <c r="N52" s="9"/>
      <c r="O52" s="9"/>
      <c r="P52" s="7"/>
      <c r="Q52" s="7"/>
      <c r="T52" s="20">
        <v>0</v>
      </c>
      <c r="U52" s="31">
        <f t="shared" si="16"/>
        <v>-2500</v>
      </c>
      <c r="V52" s="27">
        <f t="shared" si="17"/>
        <v>-2500</v>
      </c>
      <c r="W52" s="27"/>
      <c r="X52" s="27">
        <f t="shared" si="18"/>
        <v>2748.1116240033575</v>
      </c>
      <c r="Y52" s="27">
        <f t="shared" si="19"/>
        <v>248.11162400335752</v>
      </c>
      <c r="Z52" s="27">
        <f t="shared" si="20"/>
        <v>248</v>
      </c>
      <c r="AA52" s="17">
        <f t="shared" si="21"/>
        <v>248</v>
      </c>
      <c r="AB52" s="24">
        <f t="shared" si="22"/>
        <v>2748</v>
      </c>
    </row>
    <row r="53" spans="1:28" ht="15" customHeight="1" x14ac:dyDescent="0.25">
      <c r="A53" s="28">
        <v>2110</v>
      </c>
      <c r="B53" s="28">
        <v>2500</v>
      </c>
      <c r="C53" s="25">
        <v>9.3800000000000008</v>
      </c>
      <c r="D53" s="25">
        <v>272.2</v>
      </c>
      <c r="E53" s="25">
        <v>212.62</v>
      </c>
      <c r="F53" s="25">
        <v>0</v>
      </c>
      <c r="G53" s="25">
        <f t="shared" si="13"/>
        <v>106.25</v>
      </c>
      <c r="H53" s="25">
        <v>0</v>
      </c>
      <c r="I53" s="25">
        <f t="shared" si="14"/>
        <v>92.321428571428569</v>
      </c>
      <c r="J53" s="29">
        <f t="shared" si="23"/>
        <v>1</v>
      </c>
      <c r="K53" s="29">
        <f t="shared" si="24"/>
        <v>1</v>
      </c>
      <c r="L53" s="29">
        <f t="shared" si="25"/>
        <v>0</v>
      </c>
      <c r="M53" s="29">
        <f t="shared" ca="1" si="15"/>
        <v>0</v>
      </c>
      <c r="N53" s="9"/>
      <c r="O53" s="9"/>
      <c r="P53" s="7"/>
      <c r="Q53" s="7"/>
      <c r="T53" s="20">
        <v>0</v>
      </c>
      <c r="U53" s="31">
        <f t="shared" si="16"/>
        <v>-2500</v>
      </c>
      <c r="V53" s="27">
        <f t="shared" si="17"/>
        <v>-2500</v>
      </c>
      <c r="W53" s="27"/>
      <c r="X53" s="27">
        <f t="shared" si="18"/>
        <v>2748.1116240033575</v>
      </c>
      <c r="Y53" s="27">
        <f t="shared" si="19"/>
        <v>248.11162400335752</v>
      </c>
      <c r="Z53" s="27">
        <f t="shared" si="20"/>
        <v>248</v>
      </c>
      <c r="AA53" s="17">
        <f t="shared" si="21"/>
        <v>248</v>
      </c>
      <c r="AB53" s="24">
        <f t="shared" si="22"/>
        <v>2748</v>
      </c>
    </row>
    <row r="54" spans="1:28" ht="15" customHeight="1" x14ac:dyDescent="0.25">
      <c r="A54" s="28">
        <v>2076</v>
      </c>
      <c r="B54" s="28">
        <v>2670</v>
      </c>
      <c r="C54" s="25">
        <v>9.23</v>
      </c>
      <c r="D54" s="25">
        <v>272.14</v>
      </c>
      <c r="E54" s="25">
        <v>212.65</v>
      </c>
      <c r="F54" s="25">
        <v>0</v>
      </c>
      <c r="G54" s="25">
        <f t="shared" si="13"/>
        <v>103.75862068965517</v>
      </c>
      <c r="H54" s="25">
        <v>0</v>
      </c>
      <c r="I54" s="25">
        <f t="shared" si="14"/>
        <v>83.275862068965523</v>
      </c>
      <c r="J54" s="29">
        <f t="shared" si="23"/>
        <v>0</v>
      </c>
      <c r="K54" s="29">
        <f t="shared" si="24"/>
        <v>1</v>
      </c>
      <c r="L54" s="29">
        <f t="shared" si="25"/>
        <v>1</v>
      </c>
      <c r="M54" s="29">
        <f t="shared" ca="1" si="15"/>
        <v>0</v>
      </c>
      <c r="N54" s="9"/>
      <c r="O54" s="9"/>
      <c r="P54" s="7"/>
      <c r="Q54" s="7"/>
      <c r="T54" s="20">
        <v>0</v>
      </c>
      <c r="U54" s="31">
        <f t="shared" si="16"/>
        <v>-2670</v>
      </c>
      <c r="V54" s="27">
        <f t="shared" si="17"/>
        <v>-2670</v>
      </c>
      <c r="W54" s="27"/>
      <c r="X54" s="27">
        <f t="shared" si="18"/>
        <v>2934.9832144355855</v>
      </c>
      <c r="Y54" s="27">
        <f t="shared" si="19"/>
        <v>264.98321443558552</v>
      </c>
      <c r="Z54" s="27">
        <f t="shared" si="20"/>
        <v>265</v>
      </c>
      <c r="AA54" s="17">
        <f t="shared" si="21"/>
        <v>265</v>
      </c>
      <c r="AB54" s="24">
        <f t="shared" si="22"/>
        <v>2935</v>
      </c>
    </row>
    <row r="55" spans="1:28" ht="15" customHeight="1" x14ac:dyDescent="0.25">
      <c r="A55" s="28">
        <v>2040</v>
      </c>
      <c r="B55" s="28">
        <v>2670</v>
      </c>
      <c r="C55" s="25">
        <v>9.07</v>
      </c>
      <c r="D55" s="25">
        <v>272.07</v>
      </c>
      <c r="E55" s="25">
        <v>212.65</v>
      </c>
      <c r="F55" s="25">
        <v>0</v>
      </c>
      <c r="G55" s="25">
        <f t="shared" si="13"/>
        <v>101.5</v>
      </c>
      <c r="H55" s="25">
        <v>0</v>
      </c>
      <c r="I55" s="25">
        <f t="shared" si="14"/>
        <v>80.5</v>
      </c>
      <c r="J55" s="29">
        <f t="shared" si="23"/>
        <v>1</v>
      </c>
      <c r="K55" s="29">
        <f t="shared" si="24"/>
        <v>1</v>
      </c>
      <c r="L55" s="29">
        <f t="shared" si="25"/>
        <v>1</v>
      </c>
      <c r="M55" s="29">
        <f t="shared" ca="1" si="15"/>
        <v>1</v>
      </c>
      <c r="N55" s="9"/>
      <c r="O55" s="9"/>
      <c r="P55" s="7"/>
      <c r="Q55" s="7"/>
      <c r="T55" s="20">
        <v>0</v>
      </c>
      <c r="U55" s="31">
        <f t="shared" si="16"/>
        <v>-2670</v>
      </c>
      <c r="V55" s="27">
        <f t="shared" si="17"/>
        <v>-2670</v>
      </c>
      <c r="W55" s="27"/>
      <c r="X55" s="27">
        <f t="shared" si="18"/>
        <v>2934.9832144355855</v>
      </c>
      <c r="Y55" s="27">
        <f t="shared" si="19"/>
        <v>264.98321443558552</v>
      </c>
      <c r="Z55" s="27">
        <f t="shared" si="20"/>
        <v>265</v>
      </c>
      <c r="AA55" s="17">
        <f t="shared" si="21"/>
        <v>265</v>
      </c>
      <c r="AB55" s="24">
        <f t="shared" si="22"/>
        <v>2935</v>
      </c>
    </row>
    <row r="56" spans="1:28" ht="15" customHeight="1" x14ac:dyDescent="0.25">
      <c r="A56" s="28">
        <v>2074</v>
      </c>
      <c r="B56" s="28">
        <v>2670</v>
      </c>
      <c r="C56" s="25">
        <v>9.2200000000000006</v>
      </c>
      <c r="D56" s="25">
        <v>272.01</v>
      </c>
      <c r="E56" s="25">
        <v>212.65</v>
      </c>
      <c r="F56" s="25">
        <v>0</v>
      </c>
      <c r="G56" s="25">
        <f t="shared" si="13"/>
        <v>97.129032258064512</v>
      </c>
      <c r="H56" s="25">
        <v>0</v>
      </c>
      <c r="I56" s="25">
        <f t="shared" si="14"/>
        <v>77.903225806451616</v>
      </c>
      <c r="J56" s="29">
        <f t="shared" si="23"/>
        <v>1</v>
      </c>
      <c r="K56" s="29">
        <f t="shared" si="24"/>
        <v>1</v>
      </c>
      <c r="L56" s="29">
        <f t="shared" si="25"/>
        <v>1</v>
      </c>
      <c r="M56" s="29">
        <f t="shared" ca="1" si="15"/>
        <v>0</v>
      </c>
      <c r="N56" s="9"/>
      <c r="O56" s="9"/>
      <c r="P56" s="7"/>
      <c r="Q56" s="7"/>
      <c r="T56" s="20">
        <v>0</v>
      </c>
      <c r="U56" s="31">
        <f t="shared" si="16"/>
        <v>-2670</v>
      </c>
      <c r="V56" s="27">
        <f t="shared" si="17"/>
        <v>-2670</v>
      </c>
      <c r="W56" s="27"/>
      <c r="X56" s="27">
        <f t="shared" si="18"/>
        <v>2934.9832144355855</v>
      </c>
      <c r="Y56" s="27">
        <f t="shared" si="19"/>
        <v>264.98321443558552</v>
      </c>
      <c r="Z56" s="27">
        <f t="shared" si="20"/>
        <v>265</v>
      </c>
      <c r="AA56" s="17">
        <f t="shared" si="21"/>
        <v>265</v>
      </c>
      <c r="AB56" s="24">
        <f t="shared" si="22"/>
        <v>2935</v>
      </c>
    </row>
    <row r="57" spans="1:28" ht="15" customHeight="1" x14ac:dyDescent="0.25">
      <c r="A57" s="28">
        <v>2109</v>
      </c>
      <c r="B57" s="28">
        <v>2670</v>
      </c>
      <c r="C57" s="25">
        <v>9.3699999999999992</v>
      </c>
      <c r="D57" s="25">
        <v>271.95999999999998</v>
      </c>
      <c r="E57" s="25">
        <v>212.65</v>
      </c>
      <c r="F57" s="25">
        <v>0</v>
      </c>
      <c r="G57" s="25">
        <f t="shared" si="13"/>
        <v>93</v>
      </c>
      <c r="H57" s="25">
        <v>0</v>
      </c>
      <c r="I57" s="25">
        <f t="shared" si="14"/>
        <v>75.46875</v>
      </c>
      <c r="J57" s="29">
        <f t="shared" si="23"/>
        <v>1</v>
      </c>
      <c r="K57" s="29">
        <f t="shared" si="24"/>
        <v>1</v>
      </c>
      <c r="L57" s="29">
        <f t="shared" si="25"/>
        <v>1</v>
      </c>
      <c r="M57" s="29">
        <f t="shared" ca="1" si="15"/>
        <v>0</v>
      </c>
      <c r="N57" s="9"/>
      <c r="O57" s="9"/>
      <c r="P57" s="7"/>
      <c r="Q57" s="7"/>
      <c r="T57" s="20">
        <v>0</v>
      </c>
      <c r="U57" s="31">
        <f t="shared" si="16"/>
        <v>-2670</v>
      </c>
      <c r="V57" s="27">
        <f t="shared" si="17"/>
        <v>-2670</v>
      </c>
      <c r="W57" s="27"/>
      <c r="X57" s="27">
        <f t="shared" si="18"/>
        <v>2934.9832144355855</v>
      </c>
      <c r="Y57" s="27">
        <f t="shared" si="19"/>
        <v>264.98321443558552</v>
      </c>
      <c r="Z57" s="27">
        <f t="shared" si="20"/>
        <v>265</v>
      </c>
      <c r="AA57" s="17">
        <f t="shared" si="21"/>
        <v>265</v>
      </c>
      <c r="AB57" s="24">
        <f t="shared" si="22"/>
        <v>2935</v>
      </c>
    </row>
    <row r="58" spans="1:28" ht="15" customHeight="1" x14ac:dyDescent="0.25">
      <c r="A58" s="28">
        <v>2145</v>
      </c>
      <c r="B58" s="28">
        <v>2850</v>
      </c>
      <c r="C58" s="25">
        <v>9.5299999999999994</v>
      </c>
      <c r="D58" s="25">
        <v>271.89</v>
      </c>
      <c r="E58" s="25">
        <v>212.68</v>
      </c>
      <c r="F58" s="25">
        <v>0</v>
      </c>
      <c r="G58" s="25">
        <f t="shared" ref="G58:G89" si="26">($A$25-A58)/(ROW(A58)-ROW($A$25))</f>
        <v>89.090909090909093</v>
      </c>
      <c r="H58" s="25">
        <v>0</v>
      </c>
      <c r="I58" s="25">
        <f t="shared" ref="I58:I89" si="27">($A$25-B58)/(ROW(B58)-ROW($A$25))</f>
        <v>67.727272727272734</v>
      </c>
      <c r="J58" s="29">
        <f t="shared" si="23"/>
        <v>0</v>
      </c>
      <c r="K58" s="29">
        <f t="shared" si="24"/>
        <v>1</v>
      </c>
      <c r="L58" s="29">
        <f t="shared" si="25"/>
        <v>1</v>
      </c>
      <c r="M58" s="29">
        <f t="shared" ca="1" si="15"/>
        <v>1</v>
      </c>
      <c r="N58" s="9"/>
      <c r="O58" s="9"/>
      <c r="P58" s="7"/>
      <c r="Q58" s="7"/>
      <c r="T58" s="20">
        <v>0</v>
      </c>
      <c r="U58" s="31">
        <f t="shared" si="16"/>
        <v>-2850</v>
      </c>
      <c r="V58" s="27">
        <f t="shared" si="17"/>
        <v>-2850</v>
      </c>
      <c r="W58" s="27"/>
      <c r="X58" s="27">
        <f t="shared" si="18"/>
        <v>3132.8472513638267</v>
      </c>
      <c r="Y58" s="27">
        <f t="shared" si="19"/>
        <v>282.84725136382667</v>
      </c>
      <c r="Z58" s="27">
        <f t="shared" si="20"/>
        <v>283</v>
      </c>
      <c r="AA58" s="17">
        <f t="shared" si="21"/>
        <v>283</v>
      </c>
      <c r="AB58" s="24">
        <f t="shared" si="22"/>
        <v>3133</v>
      </c>
    </row>
    <row r="59" spans="1:28" ht="15" customHeight="1" x14ac:dyDescent="0.25">
      <c r="A59" s="28">
        <v>2276</v>
      </c>
      <c r="B59" s="28">
        <v>2850</v>
      </c>
      <c r="C59" s="25">
        <v>10.11</v>
      </c>
      <c r="D59" s="25">
        <v>271.83</v>
      </c>
      <c r="E59" s="25">
        <v>212.68</v>
      </c>
      <c r="F59" s="25">
        <v>0</v>
      </c>
      <c r="G59" s="25">
        <f t="shared" si="26"/>
        <v>82.617647058823536</v>
      </c>
      <c r="H59" s="25">
        <v>0</v>
      </c>
      <c r="I59" s="25">
        <f t="shared" si="27"/>
        <v>65.735294117647058</v>
      </c>
      <c r="J59" s="29">
        <f t="shared" si="23"/>
        <v>1</v>
      </c>
      <c r="K59" s="29">
        <f t="shared" si="24"/>
        <v>1</v>
      </c>
      <c r="L59" s="29">
        <f t="shared" si="25"/>
        <v>1</v>
      </c>
      <c r="M59" s="29">
        <f t="shared" ca="1" si="15"/>
        <v>0</v>
      </c>
      <c r="N59" s="9"/>
      <c r="O59" s="9"/>
      <c r="P59" s="7"/>
      <c r="Q59" s="7"/>
      <c r="T59" s="20">
        <v>0</v>
      </c>
      <c r="U59" s="31">
        <f t="shared" si="16"/>
        <v>-2850</v>
      </c>
      <c r="V59" s="27">
        <f t="shared" si="17"/>
        <v>-2850</v>
      </c>
      <c r="W59" s="27"/>
      <c r="X59" s="27">
        <f t="shared" si="18"/>
        <v>3132.8472513638267</v>
      </c>
      <c r="Y59" s="27">
        <f t="shared" si="19"/>
        <v>282.84725136382667</v>
      </c>
      <c r="Z59" s="27">
        <f t="shared" si="20"/>
        <v>283</v>
      </c>
      <c r="AA59" s="17">
        <f t="shared" si="21"/>
        <v>283</v>
      </c>
      <c r="AB59" s="24">
        <f t="shared" si="22"/>
        <v>3133</v>
      </c>
    </row>
    <row r="60" spans="1:28" ht="15" customHeight="1" x14ac:dyDescent="0.25">
      <c r="A60" s="28">
        <v>2406</v>
      </c>
      <c r="B60" s="28">
        <v>2850</v>
      </c>
      <c r="C60" s="25">
        <v>10.69</v>
      </c>
      <c r="D60" s="25">
        <v>271.77999999999997</v>
      </c>
      <c r="E60" s="25">
        <v>212.68</v>
      </c>
      <c r="F60" s="25">
        <v>0</v>
      </c>
      <c r="G60" s="25">
        <f t="shared" si="26"/>
        <v>76.542857142857144</v>
      </c>
      <c r="H60" s="25">
        <v>0</v>
      </c>
      <c r="I60" s="25">
        <f t="shared" si="27"/>
        <v>63.857142857142854</v>
      </c>
      <c r="J60" s="29">
        <f t="shared" si="23"/>
        <v>1</v>
      </c>
      <c r="K60" s="29">
        <f t="shared" si="24"/>
        <v>1</v>
      </c>
      <c r="L60" s="29">
        <f t="shared" si="25"/>
        <v>1</v>
      </c>
      <c r="M60" s="29">
        <f t="shared" ca="1" si="15"/>
        <v>1</v>
      </c>
      <c r="N60" s="9"/>
      <c r="O60" s="9"/>
      <c r="P60" s="7"/>
      <c r="Q60" s="7"/>
      <c r="T60" s="20">
        <v>0</v>
      </c>
      <c r="U60" s="31">
        <f t="shared" si="16"/>
        <v>-2850</v>
      </c>
      <c r="V60" s="27">
        <f t="shared" si="17"/>
        <v>-2850</v>
      </c>
      <c r="W60" s="27"/>
      <c r="X60" s="27">
        <f t="shared" si="18"/>
        <v>3132.8472513638267</v>
      </c>
      <c r="Y60" s="27">
        <f t="shared" si="19"/>
        <v>282.84725136382667</v>
      </c>
      <c r="Z60" s="27">
        <f t="shared" si="20"/>
        <v>283</v>
      </c>
      <c r="AA60" s="17">
        <f t="shared" si="21"/>
        <v>283</v>
      </c>
      <c r="AB60" s="24">
        <f t="shared" si="22"/>
        <v>3133</v>
      </c>
    </row>
    <row r="61" spans="1:28" ht="15" customHeight="1" x14ac:dyDescent="0.25">
      <c r="A61" s="28">
        <v>2535</v>
      </c>
      <c r="B61" s="28">
        <v>2850</v>
      </c>
      <c r="C61" s="25">
        <v>11.27</v>
      </c>
      <c r="D61" s="25">
        <v>271.75</v>
      </c>
      <c r="E61" s="25">
        <v>212.68</v>
      </c>
      <c r="F61" s="25">
        <v>0</v>
      </c>
      <c r="G61" s="25">
        <f t="shared" si="26"/>
        <v>70.833333333333329</v>
      </c>
      <c r="H61" s="25">
        <v>0</v>
      </c>
      <c r="I61" s="25">
        <f t="shared" si="27"/>
        <v>62.083333333333336</v>
      </c>
      <c r="J61" s="29">
        <f t="shared" si="23"/>
        <v>1</v>
      </c>
      <c r="K61" s="29">
        <f t="shared" si="24"/>
        <v>1</v>
      </c>
      <c r="L61" s="29">
        <f t="shared" si="25"/>
        <v>1</v>
      </c>
      <c r="M61" s="29">
        <f t="shared" ca="1" si="15"/>
        <v>0</v>
      </c>
      <c r="N61" s="9"/>
      <c r="O61" s="9"/>
      <c r="P61" s="7"/>
      <c r="Q61" s="7"/>
      <c r="T61" s="20">
        <v>0</v>
      </c>
      <c r="U61" s="31">
        <f t="shared" si="16"/>
        <v>-2850</v>
      </c>
      <c r="V61" s="27">
        <f t="shared" si="17"/>
        <v>-2850</v>
      </c>
      <c r="W61" s="27"/>
      <c r="X61" s="27">
        <f t="shared" si="18"/>
        <v>3132.8472513638267</v>
      </c>
      <c r="Y61" s="27">
        <f t="shared" si="19"/>
        <v>282.84725136382667</v>
      </c>
      <c r="Z61" s="27">
        <f t="shared" si="20"/>
        <v>283</v>
      </c>
      <c r="AA61" s="17">
        <f t="shared" si="21"/>
        <v>283</v>
      </c>
      <c r="AB61" s="24">
        <f t="shared" si="22"/>
        <v>3133</v>
      </c>
    </row>
    <row r="62" spans="1:28" ht="15" customHeight="1" x14ac:dyDescent="0.25">
      <c r="A62" s="28">
        <v>2640</v>
      </c>
      <c r="B62" s="28">
        <v>2850</v>
      </c>
      <c r="C62" s="25">
        <v>11.73</v>
      </c>
      <c r="D62" s="25">
        <v>271.73</v>
      </c>
      <c r="E62" s="25">
        <v>212.68</v>
      </c>
      <c r="F62" s="25">
        <v>0</v>
      </c>
      <c r="G62" s="25">
        <f t="shared" si="26"/>
        <v>66.081081081081081</v>
      </c>
      <c r="H62" s="25">
        <v>0</v>
      </c>
      <c r="I62" s="25">
        <f t="shared" si="27"/>
        <v>60.405405405405403</v>
      </c>
      <c r="J62" s="29">
        <f t="shared" si="23"/>
        <v>1</v>
      </c>
      <c r="K62" s="29">
        <f t="shared" si="24"/>
        <v>1</v>
      </c>
      <c r="L62" s="29">
        <f t="shared" si="25"/>
        <v>1</v>
      </c>
      <c r="M62" s="29">
        <f t="shared" ca="1" si="15"/>
        <v>1</v>
      </c>
      <c r="N62" s="9"/>
      <c r="O62" s="9"/>
      <c r="P62" s="7"/>
      <c r="Q62" s="7"/>
      <c r="T62" s="20">
        <v>0</v>
      </c>
      <c r="U62" s="31">
        <f t="shared" si="16"/>
        <v>-2850</v>
      </c>
      <c r="V62" s="27">
        <f t="shared" si="17"/>
        <v>-2850</v>
      </c>
      <c r="W62" s="27"/>
      <c r="X62" s="27">
        <f t="shared" si="18"/>
        <v>3132.8472513638267</v>
      </c>
      <c r="Y62" s="27">
        <f t="shared" si="19"/>
        <v>282.84725136382667</v>
      </c>
      <c r="Z62" s="27">
        <f t="shared" si="20"/>
        <v>283</v>
      </c>
      <c r="AA62" s="17">
        <f t="shared" si="21"/>
        <v>283</v>
      </c>
      <c r="AB62" s="24">
        <f t="shared" si="22"/>
        <v>3133</v>
      </c>
    </row>
    <row r="63" spans="1:28" ht="15" customHeight="1" x14ac:dyDescent="0.25">
      <c r="A63" s="28">
        <v>2745</v>
      </c>
      <c r="B63" s="28">
        <v>2850</v>
      </c>
      <c r="C63" s="25">
        <v>12.2</v>
      </c>
      <c r="D63" s="25">
        <v>271.72000000000003</v>
      </c>
      <c r="E63" s="25">
        <v>212.68</v>
      </c>
      <c r="F63" s="25">
        <v>0</v>
      </c>
      <c r="G63" s="25">
        <f t="shared" si="26"/>
        <v>61.578947368421055</v>
      </c>
      <c r="H63" s="25">
        <v>0</v>
      </c>
      <c r="I63" s="25">
        <f t="shared" si="27"/>
        <v>58.815789473684212</v>
      </c>
      <c r="J63" s="29">
        <f t="shared" si="23"/>
        <v>1</v>
      </c>
      <c r="K63" s="29">
        <f t="shared" si="24"/>
        <v>1</v>
      </c>
      <c r="L63" s="29">
        <f t="shared" si="25"/>
        <v>1</v>
      </c>
      <c r="M63" s="29">
        <f t="shared" ca="1" si="15"/>
        <v>0</v>
      </c>
      <c r="N63" s="9"/>
      <c r="O63" s="9"/>
      <c r="P63" s="7"/>
      <c r="Q63" s="7"/>
      <c r="T63" s="20">
        <v>0</v>
      </c>
      <c r="U63" s="31">
        <f t="shared" si="16"/>
        <v>-2850</v>
      </c>
      <c r="V63" s="27">
        <f t="shared" si="17"/>
        <v>-2850</v>
      </c>
      <c r="W63" s="27"/>
      <c r="X63" s="27">
        <f t="shared" si="18"/>
        <v>3132.8472513638267</v>
      </c>
      <c r="Y63" s="27">
        <f t="shared" si="19"/>
        <v>282.84725136382667</v>
      </c>
      <c r="Z63" s="27">
        <f t="shared" si="20"/>
        <v>283</v>
      </c>
      <c r="AA63" s="17">
        <f t="shared" si="21"/>
        <v>283</v>
      </c>
      <c r="AB63" s="24">
        <f t="shared" si="22"/>
        <v>3133</v>
      </c>
    </row>
    <row r="64" spans="1:28" ht="15" customHeight="1" x14ac:dyDescent="0.25">
      <c r="A64" s="28">
        <v>2850</v>
      </c>
      <c r="B64" s="28">
        <v>2850</v>
      </c>
      <c r="C64" s="25">
        <v>12.67</v>
      </c>
      <c r="D64" s="25">
        <v>271.72000000000003</v>
      </c>
      <c r="E64" s="25">
        <v>212.68</v>
      </c>
      <c r="F64" s="25">
        <v>0</v>
      </c>
      <c r="G64" s="25">
        <f t="shared" si="26"/>
        <v>57.307692307692307</v>
      </c>
      <c r="H64" s="25">
        <v>0</v>
      </c>
      <c r="I64" s="25">
        <f t="shared" si="27"/>
        <v>57.307692307692307</v>
      </c>
      <c r="J64" s="29">
        <f t="shared" si="23"/>
        <v>1</v>
      </c>
      <c r="K64" s="29">
        <f t="shared" si="24"/>
        <v>1</v>
      </c>
      <c r="L64" s="29">
        <f t="shared" si="25"/>
        <v>1</v>
      </c>
      <c r="M64" s="29">
        <f t="shared" ca="1" si="15"/>
        <v>1</v>
      </c>
      <c r="N64" s="9"/>
      <c r="O64" s="9"/>
      <c r="P64" s="7"/>
      <c r="Q64" s="7"/>
      <c r="T64" s="20">
        <v>0</v>
      </c>
      <c r="U64" s="31">
        <f t="shared" si="16"/>
        <v>-2850</v>
      </c>
      <c r="V64" s="27">
        <f t="shared" si="17"/>
        <v>-2850</v>
      </c>
      <c r="W64" s="27"/>
      <c r="X64" s="27">
        <f t="shared" si="18"/>
        <v>3132.8472513638267</v>
      </c>
      <c r="Y64" s="27">
        <f t="shared" si="19"/>
        <v>282.84725136382667</v>
      </c>
      <c r="Z64" s="27">
        <f t="shared" si="20"/>
        <v>283</v>
      </c>
      <c r="AA64" s="17">
        <f t="shared" si="21"/>
        <v>283</v>
      </c>
      <c r="AB64" s="24">
        <f t="shared" si="22"/>
        <v>3133</v>
      </c>
    </row>
    <row r="65" spans="1:28" ht="15" customHeight="1" x14ac:dyDescent="0.25">
      <c r="A65" s="28">
        <v>2900</v>
      </c>
      <c r="B65" s="28">
        <v>2850</v>
      </c>
      <c r="C65" s="25">
        <v>12.89</v>
      </c>
      <c r="D65" s="25">
        <v>271.73</v>
      </c>
      <c r="E65" s="25">
        <v>212.68</v>
      </c>
      <c r="F65" s="25">
        <v>0</v>
      </c>
      <c r="G65" s="25">
        <f t="shared" si="26"/>
        <v>54.625</v>
      </c>
      <c r="H65" s="25">
        <v>0</v>
      </c>
      <c r="I65" s="25">
        <f t="shared" si="27"/>
        <v>55.875</v>
      </c>
      <c r="J65" s="29">
        <f t="shared" si="23"/>
        <v>1</v>
      </c>
      <c r="K65" s="29">
        <f t="shared" si="24"/>
        <v>1</v>
      </c>
      <c r="L65" s="29">
        <f t="shared" si="25"/>
        <v>1</v>
      </c>
      <c r="M65" s="29">
        <f t="shared" ca="1" si="15"/>
        <v>0</v>
      </c>
      <c r="N65" s="9"/>
      <c r="O65" s="9"/>
      <c r="P65" s="7"/>
      <c r="Q65" s="7"/>
      <c r="T65" s="20">
        <v>0</v>
      </c>
      <c r="U65" s="31">
        <f t="shared" si="16"/>
        <v>-2850</v>
      </c>
      <c r="V65" s="27">
        <f t="shared" si="17"/>
        <v>-2850</v>
      </c>
      <c r="W65" s="27"/>
      <c r="X65" s="27">
        <f t="shared" si="18"/>
        <v>3132.8472513638267</v>
      </c>
      <c r="Y65" s="27">
        <f t="shared" si="19"/>
        <v>282.84725136382667</v>
      </c>
      <c r="Z65" s="27">
        <f t="shared" si="20"/>
        <v>283</v>
      </c>
      <c r="AA65" s="17">
        <f t="shared" si="21"/>
        <v>283</v>
      </c>
      <c r="AB65" s="24">
        <f t="shared" si="22"/>
        <v>3133</v>
      </c>
    </row>
    <row r="66" spans="1:28" ht="15" customHeight="1" x14ac:dyDescent="0.25">
      <c r="A66" s="28">
        <v>2949</v>
      </c>
      <c r="B66" s="28">
        <v>2850</v>
      </c>
      <c r="C66" s="25">
        <v>13.11</v>
      </c>
      <c r="D66" s="25">
        <v>271.74</v>
      </c>
      <c r="E66" s="25">
        <v>212.68</v>
      </c>
      <c r="F66" s="25">
        <v>0</v>
      </c>
      <c r="G66" s="25">
        <f t="shared" si="26"/>
        <v>52.097560975609753</v>
      </c>
      <c r="H66" s="25">
        <v>0</v>
      </c>
      <c r="I66" s="25">
        <f t="shared" si="27"/>
        <v>54.512195121951223</v>
      </c>
      <c r="J66" s="29">
        <f t="shared" si="23"/>
        <v>1</v>
      </c>
      <c r="K66" s="29">
        <f t="shared" si="24"/>
        <v>1</v>
      </c>
      <c r="L66" s="29">
        <f t="shared" si="25"/>
        <v>1</v>
      </c>
      <c r="M66" s="29">
        <f t="shared" ref="M66:M97" ca="1" si="28">IF(RAND()&lt;0.5,0,1)</f>
        <v>0</v>
      </c>
      <c r="N66" s="9"/>
      <c r="O66" s="9"/>
      <c r="P66" s="7"/>
      <c r="Q66" s="7"/>
      <c r="T66" s="20">
        <v>0</v>
      </c>
      <c r="U66" s="31">
        <f t="shared" ref="U66:U97" si="29">T66-B66</f>
        <v>-2850</v>
      </c>
      <c r="V66" s="27">
        <f t="shared" ref="V66:V97" si="30">ROUND(U66,0)</f>
        <v>-2850</v>
      </c>
      <c r="W66" s="27"/>
      <c r="X66" s="27">
        <f t="shared" ref="X66:X97" si="31">B66/$W$2*$W$3</f>
        <v>3132.8472513638267</v>
      </c>
      <c r="Y66" s="27">
        <f t="shared" ref="Y66:Y97" si="32">X66-B66</f>
        <v>282.84725136382667</v>
      </c>
      <c r="Z66" s="27">
        <f t="shared" ref="Z66:Z97" si="33">ROUND(Y66,0)</f>
        <v>283</v>
      </c>
      <c r="AA66" s="17">
        <f t="shared" ref="AA66:AA97" si="34">IF(V66&gt;=0,V66,Z66)</f>
        <v>283</v>
      </c>
      <c r="AB66" s="24">
        <f t="shared" ref="AB66:AB97" si="35">B66+AA66</f>
        <v>3133</v>
      </c>
    </row>
    <row r="67" spans="1:28" ht="15" customHeight="1" x14ac:dyDescent="0.25">
      <c r="A67" s="28">
        <v>3000</v>
      </c>
      <c r="B67" s="28">
        <v>2850</v>
      </c>
      <c r="C67" s="25">
        <v>13.33</v>
      </c>
      <c r="D67" s="25">
        <v>271.75</v>
      </c>
      <c r="E67" s="25">
        <v>212.68</v>
      </c>
      <c r="F67" s="25">
        <v>0</v>
      </c>
      <c r="G67" s="25">
        <f t="shared" si="26"/>
        <v>49.642857142857146</v>
      </c>
      <c r="H67" s="25">
        <v>0</v>
      </c>
      <c r="I67" s="25">
        <f t="shared" si="27"/>
        <v>53.214285714285715</v>
      </c>
      <c r="J67" s="29">
        <f t="shared" ref="J67:J98" si="36">IF(ABS(B67-B66)&lt;=50,1,0)</f>
        <v>1</v>
      </c>
      <c r="K67" s="29">
        <f t="shared" ref="K67:K98" si="37">IF(ABS((B67-B66))&lt;=50,1,IF((B67-B66)*(1)&gt;=0,1,-1))</f>
        <v>1</v>
      </c>
      <c r="L67" s="29">
        <f t="shared" si="25"/>
        <v>1</v>
      </c>
      <c r="M67" s="29">
        <f t="shared" ca="1" si="28"/>
        <v>0</v>
      </c>
      <c r="N67" s="9"/>
      <c r="O67" s="9"/>
      <c r="P67" s="7"/>
      <c r="Q67" s="7"/>
      <c r="T67" s="20">
        <v>0</v>
      </c>
      <c r="U67" s="31">
        <f t="shared" si="29"/>
        <v>-2850</v>
      </c>
      <c r="V67" s="27">
        <f t="shared" si="30"/>
        <v>-2850</v>
      </c>
      <c r="W67" s="27"/>
      <c r="X67" s="27">
        <f t="shared" si="31"/>
        <v>3132.8472513638267</v>
      </c>
      <c r="Y67" s="27">
        <f t="shared" si="32"/>
        <v>282.84725136382667</v>
      </c>
      <c r="Z67" s="27">
        <f t="shared" si="33"/>
        <v>283</v>
      </c>
      <c r="AA67" s="17">
        <f t="shared" si="34"/>
        <v>283</v>
      </c>
      <c r="AB67" s="24">
        <f t="shared" si="35"/>
        <v>3133</v>
      </c>
    </row>
    <row r="68" spans="1:28" ht="15" customHeight="1" x14ac:dyDescent="0.25">
      <c r="A68" s="28">
        <v>3135</v>
      </c>
      <c r="B68" s="28">
        <v>2850</v>
      </c>
      <c r="C68" s="25">
        <v>13.93</v>
      </c>
      <c r="D68" s="25">
        <v>271.77999999999997</v>
      </c>
      <c r="E68" s="25">
        <v>212.68</v>
      </c>
      <c r="F68" s="25">
        <v>0</v>
      </c>
      <c r="G68" s="25">
        <f t="shared" si="26"/>
        <v>45.348837209302324</v>
      </c>
      <c r="H68" s="25">
        <v>0</v>
      </c>
      <c r="I68" s="25">
        <f t="shared" si="27"/>
        <v>51.97674418604651</v>
      </c>
      <c r="J68" s="29">
        <f t="shared" si="36"/>
        <v>1</v>
      </c>
      <c r="K68" s="29">
        <f t="shared" si="37"/>
        <v>1</v>
      </c>
      <c r="L68" s="29">
        <f t="shared" si="25"/>
        <v>1</v>
      </c>
      <c r="M68" s="29">
        <f t="shared" ca="1" si="28"/>
        <v>1</v>
      </c>
      <c r="N68" s="9"/>
      <c r="O68" s="9"/>
      <c r="P68" s="7"/>
      <c r="Q68" s="7"/>
      <c r="T68" s="20">
        <v>0</v>
      </c>
      <c r="U68" s="31">
        <f t="shared" si="29"/>
        <v>-2850</v>
      </c>
      <c r="V68" s="27">
        <f t="shared" si="30"/>
        <v>-2850</v>
      </c>
      <c r="W68" s="27"/>
      <c r="X68" s="27">
        <f t="shared" si="31"/>
        <v>3132.8472513638267</v>
      </c>
      <c r="Y68" s="27">
        <f t="shared" si="32"/>
        <v>282.84725136382667</v>
      </c>
      <c r="Z68" s="27">
        <f t="shared" si="33"/>
        <v>283</v>
      </c>
      <c r="AA68" s="17">
        <f t="shared" si="34"/>
        <v>283</v>
      </c>
      <c r="AB68" s="24">
        <f t="shared" si="35"/>
        <v>3133</v>
      </c>
    </row>
    <row r="69" spans="1:28" ht="15" customHeight="1" x14ac:dyDescent="0.25">
      <c r="A69" s="28">
        <v>3270</v>
      </c>
      <c r="B69" s="28">
        <v>2850</v>
      </c>
      <c r="C69" s="25">
        <v>14.53</v>
      </c>
      <c r="D69" s="25">
        <v>271.82</v>
      </c>
      <c r="E69" s="25">
        <v>212.68</v>
      </c>
      <c r="F69" s="25">
        <v>0</v>
      </c>
      <c r="G69" s="25">
        <f t="shared" si="26"/>
        <v>41.25</v>
      </c>
      <c r="H69" s="25">
        <v>0</v>
      </c>
      <c r="I69" s="25">
        <f t="shared" si="27"/>
        <v>50.795454545454547</v>
      </c>
      <c r="J69" s="29">
        <f t="shared" si="36"/>
        <v>1</v>
      </c>
      <c r="K69" s="29">
        <f t="shared" si="37"/>
        <v>1</v>
      </c>
      <c r="L69" s="29">
        <f t="shared" si="25"/>
        <v>1</v>
      </c>
      <c r="M69" s="29">
        <f t="shared" ca="1" si="28"/>
        <v>0</v>
      </c>
      <c r="N69" s="9"/>
      <c r="O69" s="9"/>
      <c r="P69" s="7"/>
      <c r="Q69" s="7"/>
      <c r="T69" s="20">
        <v>0</v>
      </c>
      <c r="U69" s="31">
        <f t="shared" si="29"/>
        <v>-2850</v>
      </c>
      <c r="V69" s="27">
        <f t="shared" si="30"/>
        <v>-2850</v>
      </c>
      <c r="W69" s="27"/>
      <c r="X69" s="27">
        <f t="shared" si="31"/>
        <v>3132.8472513638267</v>
      </c>
      <c r="Y69" s="27">
        <f t="shared" si="32"/>
        <v>282.84725136382667</v>
      </c>
      <c r="Z69" s="27">
        <f t="shared" si="33"/>
        <v>283</v>
      </c>
      <c r="AA69" s="17">
        <f t="shared" si="34"/>
        <v>283</v>
      </c>
      <c r="AB69" s="24">
        <f t="shared" si="35"/>
        <v>3133</v>
      </c>
    </row>
    <row r="70" spans="1:28" ht="15" customHeight="1" x14ac:dyDescent="0.25">
      <c r="A70" s="28">
        <v>3405</v>
      </c>
      <c r="B70" s="28">
        <v>2850</v>
      </c>
      <c r="C70" s="25">
        <v>15.13</v>
      </c>
      <c r="D70" s="25">
        <v>271.88</v>
      </c>
      <c r="E70" s="25">
        <v>212.68</v>
      </c>
      <c r="F70" s="25">
        <v>0</v>
      </c>
      <c r="G70" s="25">
        <f t="shared" si="26"/>
        <v>37.333333333333336</v>
      </c>
      <c r="H70" s="25">
        <v>0</v>
      </c>
      <c r="I70" s="25">
        <f t="shared" si="27"/>
        <v>49.666666666666664</v>
      </c>
      <c r="J70" s="29">
        <f t="shared" si="36"/>
        <v>1</v>
      </c>
      <c r="K70" s="29">
        <f t="shared" si="37"/>
        <v>1</v>
      </c>
      <c r="L70" s="29">
        <f t="shared" si="25"/>
        <v>1</v>
      </c>
      <c r="M70" s="29">
        <f t="shared" ca="1" si="28"/>
        <v>1</v>
      </c>
      <c r="N70" s="9"/>
      <c r="O70" s="9"/>
      <c r="P70" s="7"/>
      <c r="Q70" s="7"/>
      <c r="T70" s="20">
        <v>0</v>
      </c>
      <c r="U70" s="31">
        <f t="shared" si="29"/>
        <v>-2850</v>
      </c>
      <c r="V70" s="27">
        <f t="shared" si="30"/>
        <v>-2850</v>
      </c>
      <c r="W70" s="27"/>
      <c r="X70" s="27">
        <f t="shared" si="31"/>
        <v>3132.8472513638267</v>
      </c>
      <c r="Y70" s="27">
        <f t="shared" si="32"/>
        <v>282.84725136382667</v>
      </c>
      <c r="Z70" s="27">
        <f t="shared" si="33"/>
        <v>283</v>
      </c>
      <c r="AA70" s="17">
        <f t="shared" si="34"/>
        <v>283</v>
      </c>
      <c r="AB70" s="24">
        <f t="shared" si="35"/>
        <v>3133</v>
      </c>
    </row>
    <row r="71" spans="1:28" ht="15" customHeight="1" x14ac:dyDescent="0.25">
      <c r="A71" s="28">
        <v>3540</v>
      </c>
      <c r="B71" s="28">
        <v>2850</v>
      </c>
      <c r="C71" s="25">
        <v>15.73</v>
      </c>
      <c r="D71" s="25">
        <v>271.95</v>
      </c>
      <c r="E71" s="25">
        <v>212.68</v>
      </c>
      <c r="F71" s="25">
        <v>0</v>
      </c>
      <c r="G71" s="25">
        <f t="shared" si="26"/>
        <v>33.586956521739133</v>
      </c>
      <c r="H71" s="25">
        <v>0</v>
      </c>
      <c r="I71" s="25">
        <f t="shared" si="27"/>
        <v>48.586956521739133</v>
      </c>
      <c r="J71" s="29">
        <f t="shared" si="36"/>
        <v>1</v>
      </c>
      <c r="K71" s="29">
        <f t="shared" si="37"/>
        <v>1</v>
      </c>
      <c r="L71" s="29">
        <f t="shared" ref="L71:L102" si="38">IF(OR(COUNTIF(K67:K71,1)=5,COUNTIF(K67:K71,-1)=5),1,0)</f>
        <v>1</v>
      </c>
      <c r="M71" s="29">
        <f t="shared" ca="1" si="28"/>
        <v>1</v>
      </c>
      <c r="N71" s="9"/>
      <c r="O71" s="9"/>
      <c r="P71" s="7"/>
      <c r="Q71" s="7"/>
      <c r="T71" s="20">
        <v>0</v>
      </c>
      <c r="U71" s="31">
        <f t="shared" si="29"/>
        <v>-2850</v>
      </c>
      <c r="V71" s="27">
        <f t="shared" si="30"/>
        <v>-2850</v>
      </c>
      <c r="W71" s="27"/>
      <c r="X71" s="27">
        <f t="shared" si="31"/>
        <v>3132.8472513638267</v>
      </c>
      <c r="Y71" s="27">
        <f t="shared" si="32"/>
        <v>282.84725136382667</v>
      </c>
      <c r="Z71" s="27">
        <f t="shared" si="33"/>
        <v>283</v>
      </c>
      <c r="AA71" s="17">
        <f t="shared" si="34"/>
        <v>283</v>
      </c>
      <c r="AB71" s="24">
        <f t="shared" si="35"/>
        <v>3133</v>
      </c>
    </row>
    <row r="72" spans="1:28" ht="15" customHeight="1" x14ac:dyDescent="0.25">
      <c r="A72" s="28">
        <v>3675</v>
      </c>
      <c r="B72" s="28">
        <v>2850</v>
      </c>
      <c r="C72" s="25">
        <v>16.329999999999998</v>
      </c>
      <c r="D72" s="25">
        <v>272.02999999999997</v>
      </c>
      <c r="E72" s="25">
        <v>212.68</v>
      </c>
      <c r="F72" s="25">
        <v>0</v>
      </c>
      <c r="G72" s="25">
        <f t="shared" si="26"/>
        <v>30</v>
      </c>
      <c r="H72" s="25">
        <v>0</v>
      </c>
      <c r="I72" s="25">
        <f t="shared" si="27"/>
        <v>47.553191489361701</v>
      </c>
      <c r="J72" s="29">
        <f t="shared" si="36"/>
        <v>1</v>
      </c>
      <c r="K72" s="29">
        <f t="shared" si="37"/>
        <v>1</v>
      </c>
      <c r="L72" s="29">
        <f t="shared" si="38"/>
        <v>1</v>
      </c>
      <c r="M72" s="29">
        <f t="shared" ca="1" si="28"/>
        <v>0</v>
      </c>
      <c r="N72" s="9"/>
      <c r="O72" s="9"/>
      <c r="P72" s="7"/>
      <c r="Q72" s="7"/>
      <c r="T72" s="20">
        <v>0</v>
      </c>
      <c r="U72" s="31">
        <f t="shared" si="29"/>
        <v>-2850</v>
      </c>
      <c r="V72" s="27">
        <f t="shared" si="30"/>
        <v>-2850</v>
      </c>
      <c r="W72" s="27"/>
      <c r="X72" s="27">
        <f t="shared" si="31"/>
        <v>3132.8472513638267</v>
      </c>
      <c r="Y72" s="27">
        <f t="shared" si="32"/>
        <v>282.84725136382667</v>
      </c>
      <c r="Z72" s="27">
        <f t="shared" si="33"/>
        <v>283</v>
      </c>
      <c r="AA72" s="17">
        <f t="shared" si="34"/>
        <v>283</v>
      </c>
      <c r="AB72" s="24">
        <f t="shared" si="35"/>
        <v>3133</v>
      </c>
    </row>
    <row r="73" spans="1:28" ht="15" customHeight="1" x14ac:dyDescent="0.25">
      <c r="A73" s="38">
        <v>3810</v>
      </c>
      <c r="B73" s="28">
        <v>2850</v>
      </c>
      <c r="C73" s="25">
        <v>16.93</v>
      </c>
      <c r="D73" s="25">
        <v>272.13</v>
      </c>
      <c r="E73" s="25">
        <v>212.68</v>
      </c>
      <c r="F73" s="25">
        <v>0</v>
      </c>
      <c r="G73" s="25">
        <f t="shared" si="26"/>
        <v>26.5625</v>
      </c>
      <c r="H73" s="25">
        <v>0</v>
      </c>
      <c r="I73" s="25">
        <f t="shared" si="27"/>
        <v>46.5625</v>
      </c>
      <c r="J73" s="29">
        <f t="shared" si="36"/>
        <v>1</v>
      </c>
      <c r="K73" s="29">
        <f t="shared" si="37"/>
        <v>1</v>
      </c>
      <c r="L73" s="29">
        <f t="shared" si="38"/>
        <v>1</v>
      </c>
      <c r="M73" s="29">
        <f t="shared" ca="1" si="28"/>
        <v>0</v>
      </c>
      <c r="N73" s="9"/>
      <c r="O73" s="9"/>
      <c r="P73" s="7"/>
      <c r="Q73" s="7"/>
      <c r="T73" s="20">
        <v>0</v>
      </c>
      <c r="U73" s="31">
        <f t="shared" si="29"/>
        <v>-2850</v>
      </c>
      <c r="V73" s="27">
        <f t="shared" si="30"/>
        <v>-2850</v>
      </c>
      <c r="W73" s="27"/>
      <c r="X73" s="27">
        <f t="shared" si="31"/>
        <v>3132.8472513638267</v>
      </c>
      <c r="Y73" s="27">
        <f t="shared" si="32"/>
        <v>282.84725136382667</v>
      </c>
      <c r="Z73" s="27">
        <f t="shared" si="33"/>
        <v>283</v>
      </c>
      <c r="AA73" s="17">
        <f t="shared" si="34"/>
        <v>283</v>
      </c>
      <c r="AB73" s="24">
        <f t="shared" si="35"/>
        <v>3133</v>
      </c>
    </row>
    <row r="74" spans="1:28" ht="15" customHeight="1" x14ac:dyDescent="0.25">
      <c r="A74" s="28">
        <v>3776</v>
      </c>
      <c r="B74" s="28">
        <v>2850</v>
      </c>
      <c r="C74" s="25">
        <v>16.78</v>
      </c>
      <c r="D74" s="25">
        <v>272.22000000000003</v>
      </c>
      <c r="E74" s="25">
        <v>212.68</v>
      </c>
      <c r="F74" s="25">
        <v>0</v>
      </c>
      <c r="G74" s="25">
        <f t="shared" si="26"/>
        <v>26.714285714285715</v>
      </c>
      <c r="H74" s="25">
        <v>0</v>
      </c>
      <c r="I74" s="25">
        <f t="shared" si="27"/>
        <v>45.612244897959187</v>
      </c>
      <c r="J74" s="29">
        <f t="shared" si="36"/>
        <v>1</v>
      </c>
      <c r="K74" s="29">
        <f t="shared" si="37"/>
        <v>1</v>
      </c>
      <c r="L74" s="29">
        <f t="shared" si="38"/>
        <v>1</v>
      </c>
      <c r="M74" s="29">
        <f t="shared" ca="1" si="28"/>
        <v>0</v>
      </c>
      <c r="N74" s="9"/>
      <c r="O74" s="9"/>
      <c r="P74" s="7"/>
      <c r="Q74" s="7"/>
      <c r="T74" s="20">
        <v>0</v>
      </c>
      <c r="U74" s="31">
        <f t="shared" si="29"/>
        <v>-2850</v>
      </c>
      <c r="V74" s="27">
        <f t="shared" si="30"/>
        <v>-2850</v>
      </c>
      <c r="W74" s="27"/>
      <c r="X74" s="27">
        <f t="shared" si="31"/>
        <v>3132.8472513638267</v>
      </c>
      <c r="Y74" s="27">
        <f t="shared" si="32"/>
        <v>282.84725136382667</v>
      </c>
      <c r="Z74" s="27">
        <f t="shared" si="33"/>
        <v>283</v>
      </c>
      <c r="AA74" s="17">
        <f t="shared" si="34"/>
        <v>283</v>
      </c>
      <c r="AB74" s="24">
        <f t="shared" si="35"/>
        <v>3133</v>
      </c>
    </row>
    <row r="75" spans="1:28" ht="15" customHeight="1" x14ac:dyDescent="0.25">
      <c r="A75" s="28">
        <v>3741</v>
      </c>
      <c r="B75" s="28">
        <v>2917</v>
      </c>
      <c r="C75" s="25">
        <v>16.63</v>
      </c>
      <c r="D75" s="25">
        <v>272.3</v>
      </c>
      <c r="E75" s="25">
        <v>212.69</v>
      </c>
      <c r="F75" s="25">
        <v>0</v>
      </c>
      <c r="G75" s="25">
        <f t="shared" si="26"/>
        <v>26.88</v>
      </c>
      <c r="H75" s="25">
        <v>0</v>
      </c>
      <c r="I75" s="25">
        <f t="shared" si="27"/>
        <v>43.36</v>
      </c>
      <c r="J75" s="29">
        <f t="shared" si="36"/>
        <v>0</v>
      </c>
      <c r="K75" s="29">
        <f t="shared" si="37"/>
        <v>1</v>
      </c>
      <c r="L75" s="29">
        <f t="shared" si="38"/>
        <v>1</v>
      </c>
      <c r="M75" s="29">
        <f t="shared" ca="1" si="28"/>
        <v>0</v>
      </c>
      <c r="N75" s="9"/>
      <c r="O75" s="9"/>
      <c r="P75" s="7"/>
      <c r="Q75" s="7"/>
      <c r="T75" s="20">
        <v>0</v>
      </c>
      <c r="U75" s="31">
        <f t="shared" si="29"/>
        <v>-2917</v>
      </c>
      <c r="V75" s="27">
        <f t="shared" si="30"/>
        <v>-2917</v>
      </c>
      <c r="W75" s="27"/>
      <c r="X75" s="27">
        <f t="shared" si="31"/>
        <v>3206.4966428871171</v>
      </c>
      <c r="Y75" s="27">
        <f t="shared" si="32"/>
        <v>289.4966428871171</v>
      </c>
      <c r="Z75" s="27">
        <f t="shared" si="33"/>
        <v>289</v>
      </c>
      <c r="AA75" s="17">
        <f t="shared" si="34"/>
        <v>289</v>
      </c>
      <c r="AB75" s="24">
        <f t="shared" si="35"/>
        <v>3206</v>
      </c>
    </row>
    <row r="76" spans="1:28" ht="15" customHeight="1" x14ac:dyDescent="0.25">
      <c r="A76" s="28">
        <v>3705</v>
      </c>
      <c r="B76" s="38">
        <v>3705</v>
      </c>
      <c r="C76" s="25">
        <v>16.47</v>
      </c>
      <c r="D76" s="25">
        <v>272.3</v>
      </c>
      <c r="E76" s="25">
        <v>212.83</v>
      </c>
      <c r="F76" s="25">
        <v>0</v>
      </c>
      <c r="G76" s="25">
        <f t="shared" si="26"/>
        <v>27.058823529411764</v>
      </c>
      <c r="H76" s="25">
        <v>0</v>
      </c>
      <c r="I76" s="25">
        <f t="shared" si="27"/>
        <v>27.058823529411764</v>
      </c>
      <c r="J76" s="29">
        <f t="shared" si="36"/>
        <v>0</v>
      </c>
      <c r="K76" s="29">
        <f t="shared" si="37"/>
        <v>1</v>
      </c>
      <c r="L76" s="29">
        <f t="shared" si="38"/>
        <v>1</v>
      </c>
      <c r="M76" s="29">
        <f t="shared" ca="1" si="28"/>
        <v>1</v>
      </c>
      <c r="N76" s="9"/>
      <c r="O76" s="9"/>
      <c r="P76" s="7"/>
      <c r="Q76" s="7"/>
      <c r="T76" s="20">
        <v>0</v>
      </c>
      <c r="U76" s="31">
        <f t="shared" si="29"/>
        <v>-3705</v>
      </c>
      <c r="V76" s="27">
        <f t="shared" si="30"/>
        <v>-3705</v>
      </c>
      <c r="W76" s="27"/>
      <c r="X76" s="27">
        <f t="shared" si="31"/>
        <v>4072.7014267729755</v>
      </c>
      <c r="Y76" s="27">
        <f t="shared" si="32"/>
        <v>367.70142677297554</v>
      </c>
      <c r="Z76" s="27">
        <f t="shared" si="33"/>
        <v>368</v>
      </c>
      <c r="AA76" s="17">
        <f t="shared" si="34"/>
        <v>368</v>
      </c>
      <c r="AB76" s="24">
        <f t="shared" si="35"/>
        <v>4073</v>
      </c>
    </row>
    <row r="77" spans="1:28" ht="15" customHeight="1" x14ac:dyDescent="0.25">
      <c r="A77" s="28">
        <v>3590</v>
      </c>
      <c r="B77" s="28">
        <v>3590</v>
      </c>
      <c r="C77" s="25">
        <v>15.95</v>
      </c>
      <c r="D77" s="25">
        <v>272.3</v>
      </c>
      <c r="E77" s="25">
        <v>212.81</v>
      </c>
      <c r="F77" s="25">
        <v>0</v>
      </c>
      <c r="G77" s="25">
        <f t="shared" si="26"/>
        <v>28.75</v>
      </c>
      <c r="H77" s="25">
        <v>0</v>
      </c>
      <c r="I77" s="25">
        <f t="shared" si="27"/>
        <v>28.75</v>
      </c>
      <c r="J77" s="29">
        <f t="shared" si="36"/>
        <v>0</v>
      </c>
      <c r="K77" s="29">
        <f t="shared" si="37"/>
        <v>-1</v>
      </c>
      <c r="L77" s="29">
        <f t="shared" si="38"/>
        <v>0</v>
      </c>
      <c r="M77" s="29">
        <f t="shared" ca="1" si="28"/>
        <v>0</v>
      </c>
      <c r="N77" s="9"/>
      <c r="O77" s="9"/>
      <c r="P77" s="7"/>
      <c r="Q77" s="7"/>
      <c r="T77" s="20">
        <v>0</v>
      </c>
      <c r="U77" s="31">
        <f t="shared" si="29"/>
        <v>-3590</v>
      </c>
      <c r="V77" s="27">
        <f t="shared" si="30"/>
        <v>-3590</v>
      </c>
      <c r="W77" s="27"/>
      <c r="X77" s="27">
        <f t="shared" si="31"/>
        <v>3946.2882920688207</v>
      </c>
      <c r="Y77" s="27">
        <f t="shared" si="32"/>
        <v>356.28829206882074</v>
      </c>
      <c r="Z77" s="27">
        <f t="shared" si="33"/>
        <v>356</v>
      </c>
      <c r="AA77" s="17">
        <f t="shared" si="34"/>
        <v>356</v>
      </c>
      <c r="AB77" s="24">
        <f t="shared" si="35"/>
        <v>3946</v>
      </c>
    </row>
    <row r="78" spans="1:28" ht="15" customHeight="1" x14ac:dyDescent="0.25">
      <c r="A78" s="28">
        <v>3474</v>
      </c>
      <c r="B78" s="28">
        <v>3474</v>
      </c>
      <c r="C78" s="25">
        <v>15.44</v>
      </c>
      <c r="D78" s="25">
        <v>272.3</v>
      </c>
      <c r="E78" s="25">
        <v>212.79</v>
      </c>
      <c r="F78" s="25">
        <v>0</v>
      </c>
      <c r="G78" s="25">
        <f t="shared" si="26"/>
        <v>30.39622641509434</v>
      </c>
      <c r="H78" s="25">
        <v>0</v>
      </c>
      <c r="I78" s="25">
        <f t="shared" si="27"/>
        <v>30.39622641509434</v>
      </c>
      <c r="J78" s="29">
        <f t="shared" si="36"/>
        <v>0</v>
      </c>
      <c r="K78" s="29">
        <f t="shared" si="37"/>
        <v>-1</v>
      </c>
      <c r="L78" s="29">
        <f t="shared" si="38"/>
        <v>0</v>
      </c>
      <c r="M78" s="29">
        <f t="shared" ca="1" si="28"/>
        <v>0</v>
      </c>
      <c r="N78" s="9"/>
      <c r="O78" s="9"/>
      <c r="P78" s="7"/>
      <c r="Q78" s="7"/>
      <c r="T78" s="20">
        <v>0</v>
      </c>
      <c r="U78" s="31">
        <f t="shared" si="29"/>
        <v>-3474</v>
      </c>
      <c r="V78" s="27">
        <f t="shared" si="30"/>
        <v>-3474</v>
      </c>
      <c r="W78" s="27"/>
      <c r="X78" s="27">
        <f t="shared" si="31"/>
        <v>3818.7759127150648</v>
      </c>
      <c r="Y78" s="27">
        <f t="shared" si="32"/>
        <v>344.77591271506481</v>
      </c>
      <c r="Z78" s="27">
        <f t="shared" si="33"/>
        <v>345</v>
      </c>
      <c r="AA78" s="17">
        <f t="shared" si="34"/>
        <v>345</v>
      </c>
      <c r="AB78" s="24">
        <f t="shared" si="35"/>
        <v>3819</v>
      </c>
    </row>
    <row r="79" spans="1:28" ht="15" customHeight="1" x14ac:dyDescent="0.25">
      <c r="A79" s="28">
        <v>3360</v>
      </c>
      <c r="B79" s="28">
        <v>3360</v>
      </c>
      <c r="C79" s="25">
        <v>14.93</v>
      </c>
      <c r="D79" s="25">
        <v>272.3</v>
      </c>
      <c r="E79" s="25">
        <v>212.77</v>
      </c>
      <c r="F79" s="25">
        <v>0</v>
      </c>
      <c r="G79" s="25">
        <f t="shared" si="26"/>
        <v>31.944444444444443</v>
      </c>
      <c r="H79" s="25">
        <v>0</v>
      </c>
      <c r="I79" s="25">
        <f t="shared" si="27"/>
        <v>31.944444444444443</v>
      </c>
      <c r="J79" s="29">
        <f t="shared" si="36"/>
        <v>0</v>
      </c>
      <c r="K79" s="29">
        <f t="shared" si="37"/>
        <v>-1</v>
      </c>
      <c r="L79" s="29">
        <f t="shared" si="38"/>
        <v>0</v>
      </c>
      <c r="M79" s="29">
        <f t="shared" ca="1" si="28"/>
        <v>1</v>
      </c>
      <c r="N79" s="9"/>
      <c r="O79" s="9"/>
      <c r="P79" s="7"/>
      <c r="Q79" s="7"/>
      <c r="T79" s="20">
        <v>0</v>
      </c>
      <c r="U79" s="31">
        <f t="shared" si="29"/>
        <v>-3360</v>
      </c>
      <c r="V79" s="27">
        <f t="shared" si="30"/>
        <v>-3360</v>
      </c>
      <c r="W79" s="27"/>
      <c r="X79" s="27">
        <f t="shared" si="31"/>
        <v>3693.4620226605116</v>
      </c>
      <c r="Y79" s="27">
        <f t="shared" si="32"/>
        <v>333.46202266051159</v>
      </c>
      <c r="Z79" s="27">
        <f t="shared" si="33"/>
        <v>333</v>
      </c>
      <c r="AA79" s="17">
        <f t="shared" si="34"/>
        <v>333</v>
      </c>
      <c r="AB79" s="24">
        <f t="shared" si="35"/>
        <v>3693</v>
      </c>
    </row>
    <row r="80" spans="1:28" ht="15" customHeight="1" x14ac:dyDescent="0.25">
      <c r="A80" s="28">
        <v>3146</v>
      </c>
      <c r="B80" s="28">
        <v>3146</v>
      </c>
      <c r="C80" s="25">
        <v>13.98</v>
      </c>
      <c r="D80" s="25">
        <v>272.3</v>
      </c>
      <c r="E80" s="25">
        <v>212.73</v>
      </c>
      <c r="F80" s="25">
        <v>0</v>
      </c>
      <c r="G80" s="25">
        <f t="shared" si="26"/>
        <v>35.254545454545458</v>
      </c>
      <c r="H80" s="25">
        <v>0</v>
      </c>
      <c r="I80" s="25">
        <f t="shared" si="27"/>
        <v>35.254545454545458</v>
      </c>
      <c r="J80" s="29">
        <f t="shared" si="36"/>
        <v>0</v>
      </c>
      <c r="K80" s="29">
        <f t="shared" si="37"/>
        <v>-1</v>
      </c>
      <c r="L80" s="29">
        <f t="shared" si="38"/>
        <v>0</v>
      </c>
      <c r="M80" s="29">
        <f t="shared" ca="1" si="28"/>
        <v>1</v>
      </c>
      <c r="N80" s="9"/>
      <c r="O80" s="9"/>
      <c r="P80" s="7"/>
      <c r="Q80" s="7"/>
      <c r="T80" s="20">
        <v>0</v>
      </c>
      <c r="U80" s="31">
        <f t="shared" si="29"/>
        <v>-3146</v>
      </c>
      <c r="V80" s="27">
        <f t="shared" si="30"/>
        <v>-3146</v>
      </c>
      <c r="W80" s="27"/>
      <c r="X80" s="27">
        <f t="shared" si="31"/>
        <v>3458.2236676458247</v>
      </c>
      <c r="Y80" s="27">
        <f t="shared" si="32"/>
        <v>312.22366764582466</v>
      </c>
      <c r="Z80" s="27">
        <f t="shared" si="33"/>
        <v>312</v>
      </c>
      <c r="AA80" s="17">
        <f t="shared" si="34"/>
        <v>312</v>
      </c>
      <c r="AB80" s="24">
        <f t="shared" si="35"/>
        <v>3458</v>
      </c>
    </row>
    <row r="81" spans="1:28" ht="15" customHeight="1" x14ac:dyDescent="0.25">
      <c r="A81" s="28">
        <v>2931</v>
      </c>
      <c r="B81" s="28">
        <v>2931</v>
      </c>
      <c r="C81" s="25">
        <v>13.03</v>
      </c>
      <c r="D81" s="25">
        <v>272.3</v>
      </c>
      <c r="E81" s="25">
        <v>212.69</v>
      </c>
      <c r="F81" s="25">
        <v>0</v>
      </c>
      <c r="G81" s="25">
        <f t="shared" si="26"/>
        <v>38.464285714285715</v>
      </c>
      <c r="H81" s="25">
        <v>0</v>
      </c>
      <c r="I81" s="25">
        <f t="shared" si="27"/>
        <v>38.464285714285715</v>
      </c>
      <c r="J81" s="29">
        <f t="shared" si="36"/>
        <v>0</v>
      </c>
      <c r="K81" s="29">
        <f t="shared" si="37"/>
        <v>-1</v>
      </c>
      <c r="L81" s="29">
        <f t="shared" si="38"/>
        <v>1</v>
      </c>
      <c r="M81" s="29">
        <f t="shared" ca="1" si="28"/>
        <v>0</v>
      </c>
      <c r="N81" s="9"/>
      <c r="O81" s="9"/>
      <c r="P81" s="7"/>
      <c r="Q81" s="7"/>
      <c r="T81" s="20">
        <v>0</v>
      </c>
      <c r="U81" s="31">
        <f t="shared" si="29"/>
        <v>-2931</v>
      </c>
      <c r="V81" s="27">
        <f t="shared" si="30"/>
        <v>-2931</v>
      </c>
      <c r="W81" s="27"/>
      <c r="X81" s="27">
        <f t="shared" si="31"/>
        <v>3221.8860679815361</v>
      </c>
      <c r="Y81" s="27">
        <f t="shared" si="32"/>
        <v>290.88606798153614</v>
      </c>
      <c r="Z81" s="27">
        <f t="shared" si="33"/>
        <v>291</v>
      </c>
      <c r="AA81" s="17">
        <f t="shared" si="34"/>
        <v>291</v>
      </c>
      <c r="AB81" s="24">
        <f t="shared" si="35"/>
        <v>3222</v>
      </c>
    </row>
    <row r="82" spans="1:28" ht="15" customHeight="1" x14ac:dyDescent="0.25">
      <c r="A82" s="28">
        <v>2715</v>
      </c>
      <c r="B82" s="28">
        <v>2850</v>
      </c>
      <c r="C82" s="25">
        <v>12.07</v>
      </c>
      <c r="D82" s="25">
        <v>272.29000000000002</v>
      </c>
      <c r="E82" s="25">
        <v>212.68</v>
      </c>
      <c r="F82" s="25">
        <v>0</v>
      </c>
      <c r="G82" s="25">
        <f t="shared" si="26"/>
        <v>41.578947368421055</v>
      </c>
      <c r="H82" s="25">
        <v>0</v>
      </c>
      <c r="I82" s="25">
        <f t="shared" si="27"/>
        <v>39.210526315789473</v>
      </c>
      <c r="J82" s="29">
        <f t="shared" si="36"/>
        <v>0</v>
      </c>
      <c r="K82" s="29">
        <f t="shared" si="37"/>
        <v>-1</v>
      </c>
      <c r="L82" s="29">
        <f t="shared" si="38"/>
        <v>1</v>
      </c>
      <c r="M82" s="29">
        <f t="shared" ca="1" si="28"/>
        <v>0</v>
      </c>
      <c r="N82" s="9"/>
      <c r="O82" s="9"/>
      <c r="P82" s="7"/>
      <c r="Q82" s="7"/>
      <c r="T82" s="20">
        <v>0</v>
      </c>
      <c r="U82" s="31">
        <f t="shared" si="29"/>
        <v>-2850</v>
      </c>
      <c r="V82" s="27">
        <f t="shared" si="30"/>
        <v>-2850</v>
      </c>
      <c r="W82" s="27"/>
      <c r="X82" s="27">
        <f t="shared" si="31"/>
        <v>3132.8472513638267</v>
      </c>
      <c r="Y82" s="27">
        <f t="shared" si="32"/>
        <v>282.84725136382667</v>
      </c>
      <c r="Z82" s="27">
        <f t="shared" si="33"/>
        <v>283</v>
      </c>
      <c r="AA82" s="17">
        <f t="shared" si="34"/>
        <v>283</v>
      </c>
      <c r="AB82" s="24">
        <f t="shared" si="35"/>
        <v>3133</v>
      </c>
    </row>
    <row r="83" spans="1:28" ht="15" customHeight="1" x14ac:dyDescent="0.25">
      <c r="A83" s="28">
        <v>2565</v>
      </c>
      <c r="B83" s="28">
        <v>2850</v>
      </c>
      <c r="C83" s="25">
        <v>11.4</v>
      </c>
      <c r="D83" s="25">
        <v>272.26</v>
      </c>
      <c r="E83" s="25">
        <v>212.68</v>
      </c>
      <c r="F83" s="25">
        <v>0</v>
      </c>
      <c r="G83" s="25">
        <f t="shared" si="26"/>
        <v>43.448275862068968</v>
      </c>
      <c r="H83" s="25">
        <v>0</v>
      </c>
      <c r="I83" s="25">
        <f t="shared" si="27"/>
        <v>38.53448275862069</v>
      </c>
      <c r="J83" s="29">
        <f t="shared" si="36"/>
        <v>1</v>
      </c>
      <c r="K83" s="29">
        <f t="shared" si="37"/>
        <v>1</v>
      </c>
      <c r="L83" s="29">
        <f t="shared" si="38"/>
        <v>0</v>
      </c>
      <c r="M83" s="29">
        <f t="shared" ca="1" si="28"/>
        <v>0</v>
      </c>
      <c r="N83" s="9"/>
      <c r="O83" s="9"/>
      <c r="P83" s="7"/>
      <c r="Q83" s="7"/>
      <c r="T83" s="20">
        <v>0</v>
      </c>
      <c r="U83" s="31">
        <f t="shared" si="29"/>
        <v>-2850</v>
      </c>
      <c r="V83" s="27">
        <f t="shared" si="30"/>
        <v>-2850</v>
      </c>
      <c r="W83" s="27"/>
      <c r="X83" s="27">
        <f t="shared" si="31"/>
        <v>3132.8472513638267</v>
      </c>
      <c r="Y83" s="27">
        <f t="shared" si="32"/>
        <v>282.84725136382667</v>
      </c>
      <c r="Z83" s="27">
        <f t="shared" si="33"/>
        <v>283</v>
      </c>
      <c r="AA83" s="17">
        <f t="shared" si="34"/>
        <v>283</v>
      </c>
      <c r="AB83" s="24">
        <f t="shared" si="35"/>
        <v>3133</v>
      </c>
    </row>
    <row r="84" spans="1:28" ht="15" customHeight="1" x14ac:dyDescent="0.25">
      <c r="A84" s="28">
        <v>2415</v>
      </c>
      <c r="B84" s="28">
        <v>2850</v>
      </c>
      <c r="C84" s="25">
        <v>10.73</v>
      </c>
      <c r="D84" s="25">
        <v>272.20999999999998</v>
      </c>
      <c r="E84" s="25">
        <v>212.68</v>
      </c>
      <c r="F84" s="25">
        <v>0</v>
      </c>
      <c r="G84" s="25">
        <f t="shared" si="26"/>
        <v>45.254237288135592</v>
      </c>
      <c r="H84" s="25">
        <v>0</v>
      </c>
      <c r="I84" s="25">
        <f t="shared" si="27"/>
        <v>37.881355932203391</v>
      </c>
      <c r="J84" s="29">
        <f t="shared" si="36"/>
        <v>1</v>
      </c>
      <c r="K84" s="29">
        <f t="shared" si="37"/>
        <v>1</v>
      </c>
      <c r="L84" s="29">
        <f t="shared" si="38"/>
        <v>0</v>
      </c>
      <c r="M84" s="29">
        <f t="shared" ca="1" si="28"/>
        <v>1</v>
      </c>
      <c r="N84" s="9"/>
      <c r="O84" s="9"/>
      <c r="P84" s="7"/>
      <c r="Q84" s="7"/>
      <c r="T84" s="20">
        <v>0</v>
      </c>
      <c r="U84" s="31">
        <f t="shared" si="29"/>
        <v>-2850</v>
      </c>
      <c r="V84" s="27">
        <f t="shared" si="30"/>
        <v>-2850</v>
      </c>
      <c r="W84" s="27"/>
      <c r="X84" s="27">
        <f t="shared" si="31"/>
        <v>3132.8472513638267</v>
      </c>
      <c r="Y84" s="27">
        <f t="shared" si="32"/>
        <v>282.84725136382667</v>
      </c>
      <c r="Z84" s="27">
        <f t="shared" si="33"/>
        <v>283</v>
      </c>
      <c r="AA84" s="17">
        <f t="shared" si="34"/>
        <v>283</v>
      </c>
      <c r="AB84" s="24">
        <f t="shared" si="35"/>
        <v>3133</v>
      </c>
    </row>
    <row r="85" spans="1:28" ht="15" customHeight="1" x14ac:dyDescent="0.25">
      <c r="A85" s="28">
        <v>2265</v>
      </c>
      <c r="B85" s="28">
        <v>2850</v>
      </c>
      <c r="C85" s="25">
        <v>10.07</v>
      </c>
      <c r="D85" s="25">
        <v>272.16000000000003</v>
      </c>
      <c r="E85" s="25">
        <v>212.68</v>
      </c>
      <c r="F85" s="25">
        <v>0</v>
      </c>
      <c r="G85" s="25">
        <f t="shared" si="26"/>
        <v>47</v>
      </c>
      <c r="H85" s="25">
        <v>0</v>
      </c>
      <c r="I85" s="25">
        <f t="shared" si="27"/>
        <v>37.25</v>
      </c>
      <c r="J85" s="29">
        <f t="shared" si="36"/>
        <v>1</v>
      </c>
      <c r="K85" s="29">
        <f t="shared" si="37"/>
        <v>1</v>
      </c>
      <c r="L85" s="29">
        <f t="shared" si="38"/>
        <v>0</v>
      </c>
      <c r="M85" s="29">
        <f t="shared" ca="1" si="28"/>
        <v>1</v>
      </c>
      <c r="N85" s="9"/>
      <c r="O85" s="9"/>
      <c r="P85" s="7"/>
      <c r="Q85" s="7"/>
      <c r="T85" s="20">
        <v>0</v>
      </c>
      <c r="U85" s="31">
        <f t="shared" si="29"/>
        <v>-2850</v>
      </c>
      <c r="V85" s="27">
        <f t="shared" si="30"/>
        <v>-2850</v>
      </c>
      <c r="W85" s="27"/>
      <c r="X85" s="27">
        <f t="shared" si="31"/>
        <v>3132.8472513638267</v>
      </c>
      <c r="Y85" s="27">
        <f t="shared" si="32"/>
        <v>282.84725136382667</v>
      </c>
      <c r="Z85" s="27">
        <f t="shared" si="33"/>
        <v>283</v>
      </c>
      <c r="AA85" s="17">
        <f t="shared" si="34"/>
        <v>283</v>
      </c>
      <c r="AB85" s="24">
        <f t="shared" si="35"/>
        <v>3133</v>
      </c>
    </row>
    <row r="86" spans="1:28" ht="15" customHeight="1" x14ac:dyDescent="0.25">
      <c r="A86" s="28">
        <v>2120</v>
      </c>
      <c r="B86" s="28">
        <v>2850</v>
      </c>
      <c r="C86" s="25">
        <v>9.42</v>
      </c>
      <c r="D86" s="25">
        <v>272.08</v>
      </c>
      <c r="E86" s="25">
        <v>212.68</v>
      </c>
      <c r="F86" s="25">
        <v>0</v>
      </c>
      <c r="G86" s="25">
        <f t="shared" si="26"/>
        <v>48.606557377049178</v>
      </c>
      <c r="H86" s="25">
        <v>0</v>
      </c>
      <c r="I86" s="25">
        <f t="shared" si="27"/>
        <v>36.639344262295083</v>
      </c>
      <c r="J86" s="29">
        <f t="shared" si="36"/>
        <v>1</v>
      </c>
      <c r="K86" s="29">
        <f t="shared" si="37"/>
        <v>1</v>
      </c>
      <c r="L86" s="29">
        <f t="shared" si="38"/>
        <v>0</v>
      </c>
      <c r="M86" s="29">
        <f t="shared" ca="1" si="28"/>
        <v>0</v>
      </c>
      <c r="N86" s="9"/>
      <c r="O86" s="9"/>
      <c r="P86" s="7"/>
      <c r="Q86" s="7"/>
      <c r="T86" s="20">
        <v>0</v>
      </c>
      <c r="U86" s="31">
        <f t="shared" si="29"/>
        <v>-2850</v>
      </c>
      <c r="V86" s="27">
        <f t="shared" si="30"/>
        <v>-2850</v>
      </c>
      <c r="W86" s="27"/>
      <c r="X86" s="27">
        <f t="shared" si="31"/>
        <v>3132.8472513638267</v>
      </c>
      <c r="Y86" s="27">
        <f t="shared" si="32"/>
        <v>282.84725136382667</v>
      </c>
      <c r="Z86" s="27">
        <f t="shared" si="33"/>
        <v>283</v>
      </c>
      <c r="AA86" s="17">
        <f t="shared" si="34"/>
        <v>283</v>
      </c>
      <c r="AB86" s="24">
        <f t="shared" si="35"/>
        <v>3133</v>
      </c>
    </row>
    <row r="87" spans="1:28" ht="15" customHeight="1" x14ac:dyDescent="0.25">
      <c r="A87" s="28">
        <v>1974</v>
      </c>
      <c r="B87" s="28">
        <v>2850</v>
      </c>
      <c r="C87" s="25">
        <v>8.77</v>
      </c>
      <c r="D87" s="25">
        <v>272</v>
      </c>
      <c r="E87" s="25">
        <v>212.68</v>
      </c>
      <c r="F87" s="25">
        <v>0</v>
      </c>
      <c r="G87" s="25">
        <f t="shared" si="26"/>
        <v>50.177419354838712</v>
      </c>
      <c r="H87" s="25">
        <v>0</v>
      </c>
      <c r="I87" s="25">
        <f t="shared" si="27"/>
        <v>36.048387096774192</v>
      </c>
      <c r="J87" s="29">
        <f t="shared" si="36"/>
        <v>1</v>
      </c>
      <c r="K87" s="29">
        <f t="shared" si="37"/>
        <v>1</v>
      </c>
      <c r="L87" s="29">
        <f t="shared" si="38"/>
        <v>1</v>
      </c>
      <c r="M87" s="29">
        <f t="shared" ca="1" si="28"/>
        <v>0</v>
      </c>
      <c r="N87" s="9"/>
      <c r="O87" s="9"/>
      <c r="P87" s="7"/>
      <c r="Q87" s="7"/>
      <c r="T87" s="20">
        <v>0</v>
      </c>
      <c r="U87" s="31">
        <f t="shared" si="29"/>
        <v>-2850</v>
      </c>
      <c r="V87" s="27">
        <f t="shared" si="30"/>
        <v>-2850</v>
      </c>
      <c r="W87" s="27"/>
      <c r="X87" s="27">
        <f t="shared" si="31"/>
        <v>3132.8472513638267</v>
      </c>
      <c r="Y87" s="27">
        <f t="shared" si="32"/>
        <v>282.84725136382667</v>
      </c>
      <c r="Z87" s="27">
        <f t="shared" si="33"/>
        <v>283</v>
      </c>
      <c r="AA87" s="17">
        <f t="shared" si="34"/>
        <v>283</v>
      </c>
      <c r="AB87" s="24">
        <f t="shared" si="35"/>
        <v>3133</v>
      </c>
    </row>
    <row r="88" spans="1:28" ht="15" customHeight="1" x14ac:dyDescent="0.25">
      <c r="A88" s="28">
        <v>1830</v>
      </c>
      <c r="B88" s="28">
        <v>2850</v>
      </c>
      <c r="C88" s="25">
        <v>8.1300000000000008</v>
      </c>
      <c r="D88" s="25">
        <v>271.89</v>
      </c>
      <c r="E88" s="25">
        <v>212.68</v>
      </c>
      <c r="F88" s="25">
        <v>0</v>
      </c>
      <c r="G88" s="25">
        <f t="shared" si="26"/>
        <v>51.666666666666664</v>
      </c>
      <c r="H88" s="25">
        <v>0</v>
      </c>
      <c r="I88" s="25">
        <f t="shared" si="27"/>
        <v>35.476190476190474</v>
      </c>
      <c r="J88" s="29">
        <f t="shared" si="36"/>
        <v>1</v>
      </c>
      <c r="K88" s="29">
        <f t="shared" si="37"/>
        <v>1</v>
      </c>
      <c r="L88" s="29">
        <f t="shared" si="38"/>
        <v>1</v>
      </c>
      <c r="M88" s="29">
        <f t="shared" ca="1" si="28"/>
        <v>1</v>
      </c>
      <c r="N88" s="9"/>
      <c r="O88" s="9"/>
      <c r="P88" s="7"/>
      <c r="Q88" s="7"/>
      <c r="T88" s="20">
        <v>0</v>
      </c>
      <c r="U88" s="31">
        <f t="shared" si="29"/>
        <v>-2850</v>
      </c>
      <c r="V88" s="27">
        <f t="shared" si="30"/>
        <v>-2850</v>
      </c>
      <c r="W88" s="27"/>
      <c r="X88" s="27">
        <f t="shared" si="31"/>
        <v>3132.8472513638267</v>
      </c>
      <c r="Y88" s="27">
        <f t="shared" si="32"/>
        <v>282.84725136382667</v>
      </c>
      <c r="Z88" s="27">
        <f t="shared" si="33"/>
        <v>283</v>
      </c>
      <c r="AA88" s="17">
        <f t="shared" si="34"/>
        <v>283</v>
      </c>
      <c r="AB88" s="24">
        <f t="shared" si="35"/>
        <v>3133</v>
      </c>
    </row>
    <row r="89" spans="1:28" ht="15" customHeight="1" x14ac:dyDescent="0.25">
      <c r="A89" s="28">
        <v>1800</v>
      </c>
      <c r="B89" s="28">
        <v>2850</v>
      </c>
      <c r="C89" s="25">
        <v>8</v>
      </c>
      <c r="D89" s="25">
        <v>271.79000000000002</v>
      </c>
      <c r="E89" s="25">
        <v>212.68</v>
      </c>
      <c r="F89" s="25">
        <v>0</v>
      </c>
      <c r="G89" s="25">
        <f t="shared" si="26"/>
        <v>51.328125</v>
      </c>
      <c r="H89" s="25">
        <v>0</v>
      </c>
      <c r="I89" s="25">
        <f t="shared" si="27"/>
        <v>34.921875</v>
      </c>
      <c r="J89" s="29">
        <f t="shared" si="36"/>
        <v>1</v>
      </c>
      <c r="K89" s="29">
        <f t="shared" si="37"/>
        <v>1</v>
      </c>
      <c r="L89" s="29">
        <f t="shared" si="38"/>
        <v>1</v>
      </c>
      <c r="M89" s="29">
        <f t="shared" ca="1" si="28"/>
        <v>1</v>
      </c>
      <c r="N89" s="9"/>
      <c r="O89" s="9"/>
      <c r="P89" s="7"/>
      <c r="Q89" s="7"/>
      <c r="T89" s="20">
        <v>0</v>
      </c>
      <c r="U89" s="31">
        <f t="shared" si="29"/>
        <v>-2850</v>
      </c>
      <c r="V89" s="27">
        <f t="shared" si="30"/>
        <v>-2850</v>
      </c>
      <c r="W89" s="27"/>
      <c r="X89" s="27">
        <f t="shared" si="31"/>
        <v>3132.8472513638267</v>
      </c>
      <c r="Y89" s="27">
        <f t="shared" si="32"/>
        <v>282.84725136382667</v>
      </c>
      <c r="Z89" s="27">
        <f t="shared" si="33"/>
        <v>283</v>
      </c>
      <c r="AA89" s="17">
        <f t="shared" si="34"/>
        <v>283</v>
      </c>
      <c r="AB89" s="24">
        <f t="shared" si="35"/>
        <v>3133</v>
      </c>
    </row>
    <row r="90" spans="1:28" ht="15" customHeight="1" x14ac:dyDescent="0.25">
      <c r="A90" s="28">
        <v>1770</v>
      </c>
      <c r="B90" s="28">
        <v>2850</v>
      </c>
      <c r="C90" s="25">
        <v>7.87</v>
      </c>
      <c r="D90" s="25">
        <v>271.68</v>
      </c>
      <c r="E90" s="25">
        <v>212.68</v>
      </c>
      <c r="F90" s="25">
        <v>0</v>
      </c>
      <c r="G90" s="25">
        <f t="shared" ref="G90:G112" si="39">($A$25-A90)/(ROW(A90)-ROW($A$25))</f>
        <v>51</v>
      </c>
      <c r="H90" s="25">
        <v>0</v>
      </c>
      <c r="I90" s="25">
        <f t="shared" ref="I90:I112" si="40">($A$25-B90)/(ROW(B90)-ROW($A$25))</f>
        <v>34.384615384615387</v>
      </c>
      <c r="J90" s="29">
        <f t="shared" si="36"/>
        <v>1</v>
      </c>
      <c r="K90" s="29">
        <f t="shared" si="37"/>
        <v>1</v>
      </c>
      <c r="L90" s="29">
        <f t="shared" si="38"/>
        <v>1</v>
      </c>
      <c r="M90" s="29">
        <f t="shared" ca="1" si="28"/>
        <v>0</v>
      </c>
      <c r="N90" s="9"/>
      <c r="O90" s="9"/>
      <c r="P90" s="7"/>
      <c r="Q90" s="7"/>
      <c r="T90" s="20">
        <v>0</v>
      </c>
      <c r="U90" s="31">
        <f t="shared" si="29"/>
        <v>-2850</v>
      </c>
      <c r="V90" s="27">
        <f t="shared" si="30"/>
        <v>-2850</v>
      </c>
      <c r="W90" s="27"/>
      <c r="X90" s="27">
        <f t="shared" si="31"/>
        <v>3132.8472513638267</v>
      </c>
      <c r="Y90" s="27">
        <f t="shared" si="32"/>
        <v>282.84725136382667</v>
      </c>
      <c r="Z90" s="27">
        <f t="shared" si="33"/>
        <v>283</v>
      </c>
      <c r="AA90" s="17">
        <f t="shared" si="34"/>
        <v>283</v>
      </c>
      <c r="AB90" s="24">
        <f t="shared" si="35"/>
        <v>3133</v>
      </c>
    </row>
    <row r="91" spans="1:28" ht="15" customHeight="1" x14ac:dyDescent="0.25">
      <c r="A91" s="28">
        <v>1740</v>
      </c>
      <c r="B91" s="28">
        <v>2850</v>
      </c>
      <c r="C91" s="25">
        <v>7.73</v>
      </c>
      <c r="D91" s="25">
        <v>271.57</v>
      </c>
      <c r="E91" s="25">
        <v>212.68</v>
      </c>
      <c r="F91" s="25">
        <v>0</v>
      </c>
      <c r="G91" s="25">
        <f t="shared" si="39"/>
        <v>50.68181818181818</v>
      </c>
      <c r="H91" s="25">
        <v>0</v>
      </c>
      <c r="I91" s="25">
        <f t="shared" si="40"/>
        <v>33.863636363636367</v>
      </c>
      <c r="J91" s="29">
        <f t="shared" si="36"/>
        <v>1</v>
      </c>
      <c r="K91" s="29">
        <f t="shared" si="37"/>
        <v>1</v>
      </c>
      <c r="L91" s="29">
        <f t="shared" si="38"/>
        <v>1</v>
      </c>
      <c r="M91" s="29">
        <f t="shared" ca="1" si="28"/>
        <v>1</v>
      </c>
      <c r="N91" s="9"/>
      <c r="O91" s="9"/>
      <c r="P91" s="7"/>
      <c r="Q91" s="7"/>
      <c r="T91" s="20">
        <v>0</v>
      </c>
      <c r="U91" s="31">
        <f t="shared" si="29"/>
        <v>-2850</v>
      </c>
      <c r="V91" s="27">
        <f t="shared" si="30"/>
        <v>-2850</v>
      </c>
      <c r="W91" s="27"/>
      <c r="X91" s="27">
        <f t="shared" si="31"/>
        <v>3132.8472513638267</v>
      </c>
      <c r="Y91" s="27">
        <f t="shared" si="32"/>
        <v>282.84725136382667</v>
      </c>
      <c r="Z91" s="27">
        <f t="shared" si="33"/>
        <v>283</v>
      </c>
      <c r="AA91" s="17">
        <f t="shared" si="34"/>
        <v>283</v>
      </c>
      <c r="AB91" s="24">
        <f t="shared" si="35"/>
        <v>3133</v>
      </c>
    </row>
    <row r="92" spans="1:28" ht="15" customHeight="1" x14ac:dyDescent="0.25">
      <c r="A92" s="28">
        <v>1676</v>
      </c>
      <c r="B92" s="28">
        <v>2850</v>
      </c>
      <c r="C92" s="25">
        <v>7.45</v>
      </c>
      <c r="D92" s="25">
        <v>271.45</v>
      </c>
      <c r="E92" s="25">
        <v>212.68</v>
      </c>
      <c r="F92" s="25">
        <v>0</v>
      </c>
      <c r="G92" s="25">
        <f t="shared" si="39"/>
        <v>50.880597014925371</v>
      </c>
      <c r="H92" s="25">
        <v>0</v>
      </c>
      <c r="I92" s="25">
        <f t="shared" si="40"/>
        <v>33.35820895522388</v>
      </c>
      <c r="J92" s="29">
        <f t="shared" si="36"/>
        <v>1</v>
      </c>
      <c r="K92" s="29">
        <f t="shared" si="37"/>
        <v>1</v>
      </c>
      <c r="L92" s="29">
        <f t="shared" si="38"/>
        <v>1</v>
      </c>
      <c r="M92" s="29">
        <f t="shared" ca="1" si="28"/>
        <v>1</v>
      </c>
      <c r="N92" s="9"/>
      <c r="O92" s="9"/>
      <c r="P92" s="7"/>
      <c r="Q92" s="7"/>
      <c r="T92" s="20">
        <v>0</v>
      </c>
      <c r="U92" s="31">
        <f t="shared" si="29"/>
        <v>-2850</v>
      </c>
      <c r="V92" s="27">
        <f t="shared" si="30"/>
        <v>-2850</v>
      </c>
      <c r="W92" s="27"/>
      <c r="X92" s="27">
        <f t="shared" si="31"/>
        <v>3132.8472513638267</v>
      </c>
      <c r="Y92" s="27">
        <f t="shared" si="32"/>
        <v>282.84725136382667</v>
      </c>
      <c r="Z92" s="27">
        <f t="shared" si="33"/>
        <v>283</v>
      </c>
      <c r="AA92" s="17">
        <f t="shared" si="34"/>
        <v>283</v>
      </c>
      <c r="AB92" s="24">
        <f t="shared" si="35"/>
        <v>3133</v>
      </c>
    </row>
    <row r="93" spans="1:28" ht="15" customHeight="1" x14ac:dyDescent="0.25">
      <c r="A93" s="28">
        <v>1611</v>
      </c>
      <c r="B93" s="28">
        <v>2850</v>
      </c>
      <c r="C93" s="25">
        <v>7.16</v>
      </c>
      <c r="D93" s="25">
        <v>271.33</v>
      </c>
      <c r="E93" s="25">
        <v>212.68</v>
      </c>
      <c r="F93" s="25">
        <v>0</v>
      </c>
      <c r="G93" s="25">
        <f t="shared" si="39"/>
        <v>51.088235294117645</v>
      </c>
      <c r="H93" s="25">
        <v>0</v>
      </c>
      <c r="I93" s="25">
        <f t="shared" si="40"/>
        <v>32.867647058823529</v>
      </c>
      <c r="J93" s="29">
        <f t="shared" si="36"/>
        <v>1</v>
      </c>
      <c r="K93" s="29">
        <f t="shared" si="37"/>
        <v>1</v>
      </c>
      <c r="L93" s="29">
        <f t="shared" si="38"/>
        <v>1</v>
      </c>
      <c r="M93" s="29">
        <f t="shared" ca="1" si="28"/>
        <v>1</v>
      </c>
      <c r="N93" s="9"/>
      <c r="O93" s="9"/>
      <c r="P93" s="7"/>
      <c r="Q93" s="7"/>
      <c r="T93" s="20">
        <v>0</v>
      </c>
      <c r="U93" s="31">
        <f t="shared" si="29"/>
        <v>-2850</v>
      </c>
      <c r="V93" s="27">
        <f t="shared" si="30"/>
        <v>-2850</v>
      </c>
      <c r="W93" s="27"/>
      <c r="X93" s="27">
        <f t="shared" si="31"/>
        <v>3132.8472513638267</v>
      </c>
      <c r="Y93" s="27">
        <f t="shared" si="32"/>
        <v>282.84725136382667</v>
      </c>
      <c r="Z93" s="27">
        <f t="shared" si="33"/>
        <v>283</v>
      </c>
      <c r="AA93" s="17">
        <f t="shared" si="34"/>
        <v>283</v>
      </c>
      <c r="AB93" s="24">
        <f t="shared" si="35"/>
        <v>3133</v>
      </c>
    </row>
    <row r="94" spans="1:28" ht="15" customHeight="1" x14ac:dyDescent="0.25">
      <c r="A94" s="28">
        <v>1545</v>
      </c>
      <c r="B94" s="28">
        <v>2850</v>
      </c>
      <c r="C94" s="25">
        <v>6.87</v>
      </c>
      <c r="D94" s="25">
        <v>271.2</v>
      </c>
      <c r="E94" s="25">
        <v>212.68</v>
      </c>
      <c r="F94" s="25">
        <v>0</v>
      </c>
      <c r="G94" s="25">
        <f t="shared" si="39"/>
        <v>51.304347826086953</v>
      </c>
      <c r="H94" s="25">
        <v>0</v>
      </c>
      <c r="I94" s="25">
        <f t="shared" si="40"/>
        <v>32.391304347826086</v>
      </c>
      <c r="J94" s="29">
        <f t="shared" si="36"/>
        <v>1</v>
      </c>
      <c r="K94" s="29">
        <f t="shared" si="37"/>
        <v>1</v>
      </c>
      <c r="L94" s="29">
        <f t="shared" si="38"/>
        <v>1</v>
      </c>
      <c r="M94" s="29">
        <f t="shared" ca="1" si="28"/>
        <v>1</v>
      </c>
      <c r="N94" s="9"/>
      <c r="O94" s="9"/>
      <c r="P94" s="7"/>
      <c r="Q94" s="7"/>
      <c r="T94" s="20">
        <v>0</v>
      </c>
      <c r="U94" s="31">
        <f t="shared" si="29"/>
        <v>-2850</v>
      </c>
      <c r="V94" s="27">
        <f t="shared" si="30"/>
        <v>-2850</v>
      </c>
      <c r="W94" s="27"/>
      <c r="X94" s="27">
        <f t="shared" si="31"/>
        <v>3132.8472513638267</v>
      </c>
      <c r="Y94" s="27">
        <f t="shared" si="32"/>
        <v>282.84725136382667</v>
      </c>
      <c r="Z94" s="27">
        <f t="shared" si="33"/>
        <v>283</v>
      </c>
      <c r="AA94" s="17">
        <f t="shared" si="34"/>
        <v>283</v>
      </c>
      <c r="AB94" s="24">
        <f t="shared" si="35"/>
        <v>3133</v>
      </c>
    </row>
    <row r="95" spans="1:28" ht="15" customHeight="1" x14ac:dyDescent="0.25">
      <c r="A95" s="28">
        <v>1545</v>
      </c>
      <c r="B95" s="28">
        <v>2850</v>
      </c>
      <c r="C95" s="25">
        <v>6.87</v>
      </c>
      <c r="D95" s="25">
        <v>271.07</v>
      </c>
      <c r="E95" s="25">
        <v>212.68</v>
      </c>
      <c r="F95" s="25">
        <v>0</v>
      </c>
      <c r="G95" s="25">
        <f t="shared" si="39"/>
        <v>50.571428571428569</v>
      </c>
      <c r="H95" s="25">
        <v>0</v>
      </c>
      <c r="I95" s="25">
        <f t="shared" si="40"/>
        <v>31.928571428571427</v>
      </c>
      <c r="J95" s="29">
        <f t="shared" si="36"/>
        <v>1</v>
      </c>
      <c r="K95" s="29">
        <f t="shared" si="37"/>
        <v>1</v>
      </c>
      <c r="L95" s="29">
        <f t="shared" si="38"/>
        <v>1</v>
      </c>
      <c r="M95" s="29">
        <f t="shared" ca="1" si="28"/>
        <v>1</v>
      </c>
      <c r="N95" s="9"/>
      <c r="O95" s="9"/>
      <c r="P95" s="7"/>
      <c r="Q95" s="7"/>
      <c r="T95" s="20">
        <v>0</v>
      </c>
      <c r="U95" s="31">
        <f t="shared" si="29"/>
        <v>-2850</v>
      </c>
      <c r="V95" s="27">
        <f t="shared" si="30"/>
        <v>-2850</v>
      </c>
      <c r="W95" s="27"/>
      <c r="X95" s="27">
        <f t="shared" si="31"/>
        <v>3132.8472513638267</v>
      </c>
      <c r="Y95" s="27">
        <f t="shared" si="32"/>
        <v>282.84725136382667</v>
      </c>
      <c r="Z95" s="27">
        <f t="shared" si="33"/>
        <v>283</v>
      </c>
      <c r="AA95" s="17">
        <f t="shared" si="34"/>
        <v>283</v>
      </c>
      <c r="AB95" s="24">
        <f t="shared" si="35"/>
        <v>3133</v>
      </c>
    </row>
    <row r="96" spans="1:28" ht="15" customHeight="1" x14ac:dyDescent="0.25">
      <c r="A96" s="28">
        <v>1545</v>
      </c>
      <c r="B96" s="28">
        <v>2850</v>
      </c>
      <c r="C96" s="25">
        <v>6.87</v>
      </c>
      <c r="D96" s="25">
        <v>270.93</v>
      </c>
      <c r="E96" s="25">
        <v>212.68</v>
      </c>
      <c r="F96" s="25">
        <v>0</v>
      </c>
      <c r="G96" s="25">
        <f t="shared" si="39"/>
        <v>49.859154929577464</v>
      </c>
      <c r="H96" s="25">
        <v>0</v>
      </c>
      <c r="I96" s="25">
        <f t="shared" si="40"/>
        <v>31.47887323943662</v>
      </c>
      <c r="J96" s="29">
        <f t="shared" si="36"/>
        <v>1</v>
      </c>
      <c r="K96" s="29">
        <f t="shared" si="37"/>
        <v>1</v>
      </c>
      <c r="L96" s="29">
        <f t="shared" si="38"/>
        <v>1</v>
      </c>
      <c r="M96" s="29">
        <f t="shared" ca="1" si="28"/>
        <v>0</v>
      </c>
      <c r="N96" s="9"/>
      <c r="O96" s="9"/>
      <c r="P96" s="7"/>
      <c r="Q96" s="7"/>
      <c r="T96" s="20">
        <v>0</v>
      </c>
      <c r="U96" s="31">
        <f t="shared" si="29"/>
        <v>-2850</v>
      </c>
      <c r="V96" s="27">
        <f t="shared" si="30"/>
        <v>-2850</v>
      </c>
      <c r="W96" s="27"/>
      <c r="X96" s="27">
        <f t="shared" si="31"/>
        <v>3132.8472513638267</v>
      </c>
      <c r="Y96" s="27">
        <f t="shared" si="32"/>
        <v>282.84725136382667</v>
      </c>
      <c r="Z96" s="27">
        <f t="shared" si="33"/>
        <v>283</v>
      </c>
      <c r="AA96" s="17">
        <f t="shared" si="34"/>
        <v>283</v>
      </c>
      <c r="AB96" s="24">
        <f t="shared" si="35"/>
        <v>3133</v>
      </c>
    </row>
    <row r="97" spans="1:28" ht="15" customHeight="1" x14ac:dyDescent="0.25">
      <c r="A97" s="28">
        <v>1545</v>
      </c>
      <c r="B97" s="28">
        <v>2850</v>
      </c>
      <c r="C97" s="25">
        <v>6.87</v>
      </c>
      <c r="D97" s="25">
        <v>270.79000000000002</v>
      </c>
      <c r="E97" s="25">
        <v>212.68</v>
      </c>
      <c r="F97" s="25">
        <v>0</v>
      </c>
      <c r="G97" s="25">
        <f t="shared" si="39"/>
        <v>49.166666666666664</v>
      </c>
      <c r="H97" s="25">
        <v>0</v>
      </c>
      <c r="I97" s="25">
        <f t="shared" si="40"/>
        <v>31.041666666666668</v>
      </c>
      <c r="J97" s="29">
        <f t="shared" si="36"/>
        <v>1</v>
      </c>
      <c r="K97" s="29">
        <f t="shared" si="37"/>
        <v>1</v>
      </c>
      <c r="L97" s="29">
        <f t="shared" si="38"/>
        <v>1</v>
      </c>
      <c r="M97" s="29">
        <f t="shared" ca="1" si="28"/>
        <v>0</v>
      </c>
      <c r="N97" s="9"/>
      <c r="O97" s="9"/>
      <c r="P97" s="7"/>
      <c r="Q97" s="7"/>
      <c r="T97" s="20">
        <v>0</v>
      </c>
      <c r="U97" s="31">
        <f t="shared" si="29"/>
        <v>-2850</v>
      </c>
      <c r="V97" s="27">
        <f t="shared" si="30"/>
        <v>-2850</v>
      </c>
      <c r="W97" s="27"/>
      <c r="X97" s="27">
        <f t="shared" si="31"/>
        <v>3132.8472513638267</v>
      </c>
      <c r="Y97" s="27">
        <f t="shared" si="32"/>
        <v>282.84725136382667</v>
      </c>
      <c r="Z97" s="27">
        <f t="shared" si="33"/>
        <v>283</v>
      </c>
      <c r="AA97" s="17">
        <f t="shared" si="34"/>
        <v>283</v>
      </c>
      <c r="AB97" s="24">
        <f t="shared" si="35"/>
        <v>3133</v>
      </c>
    </row>
    <row r="98" spans="1:28" ht="15" customHeight="1" x14ac:dyDescent="0.25">
      <c r="A98" s="28">
        <v>1526</v>
      </c>
      <c r="B98" s="28">
        <v>2850</v>
      </c>
      <c r="C98" s="25">
        <v>6.78</v>
      </c>
      <c r="D98" s="25">
        <v>270.64</v>
      </c>
      <c r="E98" s="25">
        <v>212.68</v>
      </c>
      <c r="F98" s="25">
        <v>0</v>
      </c>
      <c r="G98" s="25">
        <f t="shared" si="39"/>
        <v>48.753424657534246</v>
      </c>
      <c r="H98" s="25">
        <v>0</v>
      </c>
      <c r="I98" s="25">
        <f t="shared" si="40"/>
        <v>30.616438356164384</v>
      </c>
      <c r="J98" s="29">
        <f t="shared" si="36"/>
        <v>1</v>
      </c>
      <c r="K98" s="29">
        <f t="shared" si="37"/>
        <v>1</v>
      </c>
      <c r="L98" s="29">
        <f t="shared" si="38"/>
        <v>1</v>
      </c>
      <c r="M98" s="29">
        <f t="shared" ref="M98:M112" ca="1" si="41">IF(RAND()&lt;0.5,0,1)</f>
        <v>0</v>
      </c>
      <c r="N98" s="9"/>
      <c r="O98" s="9"/>
      <c r="P98" s="7"/>
      <c r="Q98" s="7"/>
      <c r="T98" s="20">
        <v>0</v>
      </c>
      <c r="U98" s="31">
        <f t="shared" ref="U98:U129" si="42">T98-B98</f>
        <v>-2850</v>
      </c>
      <c r="V98" s="27">
        <f t="shared" ref="V98:V129" si="43">ROUND(U98,0)</f>
        <v>-2850</v>
      </c>
      <c r="W98" s="27"/>
      <c r="X98" s="27">
        <f t="shared" ref="X98:X112" si="44">B98/$W$2*$W$3</f>
        <v>3132.8472513638267</v>
      </c>
      <c r="Y98" s="27">
        <f t="shared" ref="Y98:Y129" si="45">X98-B98</f>
        <v>282.84725136382667</v>
      </c>
      <c r="Z98" s="27">
        <f t="shared" ref="Z98:Z129" si="46">ROUND(Y98,0)</f>
        <v>283</v>
      </c>
      <c r="AA98" s="17">
        <f t="shared" ref="AA98:AA129" si="47">IF(V98&gt;=0,V98,Z98)</f>
        <v>283</v>
      </c>
      <c r="AB98" s="24">
        <f t="shared" ref="AB98:AB129" si="48">B98+AA98</f>
        <v>3133</v>
      </c>
    </row>
    <row r="99" spans="1:28" ht="15" customHeight="1" x14ac:dyDescent="0.25">
      <c r="A99" s="28">
        <v>1506</v>
      </c>
      <c r="B99" s="28">
        <v>2850</v>
      </c>
      <c r="C99" s="25">
        <v>6.69</v>
      </c>
      <c r="D99" s="25">
        <v>270.5</v>
      </c>
      <c r="E99" s="25">
        <v>212.68</v>
      </c>
      <c r="F99" s="25">
        <v>0</v>
      </c>
      <c r="G99" s="25">
        <f t="shared" si="39"/>
        <v>48.364864864864863</v>
      </c>
      <c r="H99" s="25">
        <v>0</v>
      </c>
      <c r="I99" s="25">
        <f t="shared" si="40"/>
        <v>30.202702702702702</v>
      </c>
      <c r="J99" s="29">
        <f t="shared" ref="J99:J112" si="49">IF(ABS(B99-B98)&lt;=50,1,0)</f>
        <v>1</v>
      </c>
      <c r="K99" s="29">
        <f t="shared" ref="K99:K112" si="50">IF(ABS((B99-B98))&lt;=50,1,IF((B99-B98)*(1)&gt;=0,1,-1))</f>
        <v>1</v>
      </c>
      <c r="L99" s="29">
        <f t="shared" si="38"/>
        <v>1</v>
      </c>
      <c r="M99" s="29">
        <f t="shared" ca="1" si="41"/>
        <v>0</v>
      </c>
      <c r="N99" s="9"/>
      <c r="O99" s="9"/>
      <c r="P99" s="7"/>
      <c r="Q99" s="7"/>
      <c r="T99" s="20">
        <v>0</v>
      </c>
      <c r="U99" s="31">
        <f t="shared" si="42"/>
        <v>-2850</v>
      </c>
      <c r="V99" s="27">
        <f t="shared" si="43"/>
        <v>-2850</v>
      </c>
      <c r="W99" s="27"/>
      <c r="X99" s="27">
        <f t="shared" si="44"/>
        <v>3132.8472513638267</v>
      </c>
      <c r="Y99" s="27">
        <f t="shared" si="45"/>
        <v>282.84725136382667</v>
      </c>
      <c r="Z99" s="27">
        <f t="shared" si="46"/>
        <v>283</v>
      </c>
      <c r="AA99" s="17">
        <f t="shared" si="47"/>
        <v>283</v>
      </c>
      <c r="AB99" s="24">
        <f t="shared" si="48"/>
        <v>3133</v>
      </c>
    </row>
    <row r="100" spans="1:28" ht="15" customHeight="1" x14ac:dyDescent="0.25">
      <c r="A100" s="28">
        <v>1485</v>
      </c>
      <c r="B100" s="28">
        <v>2850</v>
      </c>
      <c r="C100" s="25">
        <v>6.6</v>
      </c>
      <c r="D100" s="25">
        <v>270.35000000000002</v>
      </c>
      <c r="E100" s="25">
        <v>212.68</v>
      </c>
      <c r="F100" s="25">
        <v>0</v>
      </c>
      <c r="G100" s="25">
        <f t="shared" si="39"/>
        <v>48</v>
      </c>
      <c r="H100" s="25">
        <v>0</v>
      </c>
      <c r="I100" s="25">
        <f t="shared" si="40"/>
        <v>29.8</v>
      </c>
      <c r="J100" s="29">
        <f t="shared" si="49"/>
        <v>1</v>
      </c>
      <c r="K100" s="29">
        <f t="shared" si="50"/>
        <v>1</v>
      </c>
      <c r="L100" s="29">
        <f t="shared" si="38"/>
        <v>1</v>
      </c>
      <c r="M100" s="29">
        <f t="shared" ca="1" si="41"/>
        <v>0</v>
      </c>
      <c r="N100" s="9"/>
      <c r="O100" s="9"/>
      <c r="P100" s="7"/>
      <c r="Q100" s="7"/>
      <c r="T100" s="20">
        <v>0</v>
      </c>
      <c r="U100" s="31">
        <f t="shared" si="42"/>
        <v>-2850</v>
      </c>
      <c r="V100" s="27">
        <f t="shared" si="43"/>
        <v>-2850</v>
      </c>
      <c r="W100" s="27"/>
      <c r="X100" s="27">
        <f t="shared" si="44"/>
        <v>3132.8472513638267</v>
      </c>
      <c r="Y100" s="27">
        <f t="shared" si="45"/>
        <v>282.84725136382667</v>
      </c>
      <c r="Z100" s="27">
        <f t="shared" si="46"/>
        <v>283</v>
      </c>
      <c r="AA100" s="17">
        <f t="shared" si="47"/>
        <v>283</v>
      </c>
      <c r="AB100" s="24">
        <f t="shared" si="48"/>
        <v>3133</v>
      </c>
    </row>
    <row r="101" spans="1:28" ht="15" customHeight="1" x14ac:dyDescent="0.25">
      <c r="A101" s="28">
        <v>1485</v>
      </c>
      <c r="B101" s="28">
        <v>2850</v>
      </c>
      <c r="C101" s="25">
        <v>6.6</v>
      </c>
      <c r="D101" s="25">
        <v>270.2</v>
      </c>
      <c r="E101" s="25">
        <v>212.68</v>
      </c>
      <c r="F101" s="25">
        <v>0</v>
      </c>
      <c r="G101" s="25">
        <f t="shared" si="39"/>
        <v>47.368421052631582</v>
      </c>
      <c r="H101" s="25">
        <v>0</v>
      </c>
      <c r="I101" s="25">
        <f t="shared" si="40"/>
        <v>29.407894736842106</v>
      </c>
      <c r="J101" s="29">
        <f t="shared" si="49"/>
        <v>1</v>
      </c>
      <c r="K101" s="29">
        <f t="shared" si="50"/>
        <v>1</v>
      </c>
      <c r="L101" s="29">
        <f t="shared" si="38"/>
        <v>1</v>
      </c>
      <c r="M101" s="29">
        <f t="shared" ca="1" si="41"/>
        <v>1</v>
      </c>
      <c r="N101" s="9"/>
      <c r="O101" s="9"/>
      <c r="P101" s="7"/>
      <c r="Q101" s="7"/>
      <c r="T101" s="20">
        <v>0</v>
      </c>
      <c r="U101" s="31">
        <f t="shared" si="42"/>
        <v>-2850</v>
      </c>
      <c r="V101" s="27">
        <f t="shared" si="43"/>
        <v>-2850</v>
      </c>
      <c r="W101" s="27"/>
      <c r="X101" s="27">
        <f t="shared" si="44"/>
        <v>3132.8472513638267</v>
      </c>
      <c r="Y101" s="27">
        <f t="shared" si="45"/>
        <v>282.84725136382667</v>
      </c>
      <c r="Z101" s="27">
        <f t="shared" si="46"/>
        <v>283</v>
      </c>
      <c r="AA101" s="17">
        <f t="shared" si="47"/>
        <v>283</v>
      </c>
      <c r="AB101" s="24">
        <f t="shared" si="48"/>
        <v>3133</v>
      </c>
    </row>
    <row r="102" spans="1:28" ht="15" customHeight="1" x14ac:dyDescent="0.25">
      <c r="A102" s="28">
        <v>1485</v>
      </c>
      <c r="B102" s="28">
        <v>2850</v>
      </c>
      <c r="C102" s="25">
        <v>6.6</v>
      </c>
      <c r="D102" s="25">
        <v>270.05</v>
      </c>
      <c r="E102" s="25">
        <v>212.68</v>
      </c>
      <c r="F102" s="25">
        <v>0</v>
      </c>
      <c r="G102" s="25">
        <f t="shared" si="39"/>
        <v>46.753246753246756</v>
      </c>
      <c r="H102" s="25">
        <v>0</v>
      </c>
      <c r="I102" s="25">
        <f t="shared" si="40"/>
        <v>29.025974025974026</v>
      </c>
      <c r="J102" s="29">
        <f t="shared" si="49"/>
        <v>1</v>
      </c>
      <c r="K102" s="29">
        <f t="shared" si="50"/>
        <v>1</v>
      </c>
      <c r="L102" s="29">
        <f t="shared" si="38"/>
        <v>1</v>
      </c>
      <c r="M102" s="29">
        <f t="shared" ca="1" si="41"/>
        <v>1</v>
      </c>
      <c r="N102" s="9"/>
      <c r="O102" s="9"/>
      <c r="P102" s="7"/>
      <c r="Q102" s="7"/>
      <c r="T102" s="20">
        <v>0</v>
      </c>
      <c r="U102" s="31">
        <f t="shared" si="42"/>
        <v>-2850</v>
      </c>
      <c r="V102" s="27">
        <f t="shared" si="43"/>
        <v>-2850</v>
      </c>
      <c r="W102" s="27"/>
      <c r="X102" s="27">
        <f t="shared" si="44"/>
        <v>3132.8472513638267</v>
      </c>
      <c r="Y102" s="27">
        <f t="shared" si="45"/>
        <v>282.84725136382667</v>
      </c>
      <c r="Z102" s="27">
        <f t="shared" si="46"/>
        <v>283</v>
      </c>
      <c r="AA102" s="17">
        <f t="shared" si="47"/>
        <v>283</v>
      </c>
      <c r="AB102" s="24">
        <f t="shared" si="48"/>
        <v>3133</v>
      </c>
    </row>
    <row r="103" spans="1:28" ht="15" customHeight="1" x14ac:dyDescent="0.25">
      <c r="A103" s="28">
        <v>1485</v>
      </c>
      <c r="B103" s="28">
        <v>2850</v>
      </c>
      <c r="C103" s="25">
        <v>6.6</v>
      </c>
      <c r="D103" s="25">
        <v>269.89999999999998</v>
      </c>
      <c r="E103" s="25">
        <v>212.68</v>
      </c>
      <c r="F103" s="25">
        <v>0</v>
      </c>
      <c r="G103" s="25">
        <f t="shared" si="39"/>
        <v>46.153846153846153</v>
      </c>
      <c r="H103" s="25">
        <v>0</v>
      </c>
      <c r="I103" s="25">
        <f t="shared" si="40"/>
        <v>28.653846153846153</v>
      </c>
      <c r="J103" s="29">
        <f t="shared" si="49"/>
        <v>1</v>
      </c>
      <c r="K103" s="29">
        <f t="shared" si="50"/>
        <v>1</v>
      </c>
      <c r="L103" s="29">
        <f t="shared" ref="L103:L134" si="51">IF(OR(COUNTIF(K99:K103,1)=5,COUNTIF(K99:K103,-1)=5),1,0)</f>
        <v>1</v>
      </c>
      <c r="M103" s="29">
        <f t="shared" ca="1" si="41"/>
        <v>0</v>
      </c>
      <c r="N103" s="9"/>
      <c r="O103" s="9"/>
      <c r="P103" s="7"/>
      <c r="Q103" s="7"/>
      <c r="T103" s="20">
        <v>0</v>
      </c>
      <c r="U103" s="31">
        <f t="shared" si="42"/>
        <v>-2850</v>
      </c>
      <c r="V103" s="27">
        <f t="shared" si="43"/>
        <v>-2850</v>
      </c>
      <c r="W103" s="27"/>
      <c r="X103" s="27">
        <f t="shared" si="44"/>
        <v>3132.8472513638267</v>
      </c>
      <c r="Y103" s="27">
        <f t="shared" si="45"/>
        <v>282.84725136382667</v>
      </c>
      <c r="Z103" s="27">
        <f t="shared" si="46"/>
        <v>283</v>
      </c>
      <c r="AA103" s="17">
        <f t="shared" si="47"/>
        <v>283</v>
      </c>
      <c r="AB103" s="24">
        <f t="shared" si="48"/>
        <v>3133</v>
      </c>
    </row>
    <row r="104" spans="1:28" ht="15" customHeight="1" x14ac:dyDescent="0.25">
      <c r="A104" s="28">
        <v>1365</v>
      </c>
      <c r="B104" s="28">
        <v>2850</v>
      </c>
      <c r="C104" s="25">
        <v>6.07</v>
      </c>
      <c r="D104" s="25">
        <v>269.72000000000003</v>
      </c>
      <c r="E104" s="25">
        <v>212.68</v>
      </c>
      <c r="F104" s="25">
        <v>0</v>
      </c>
      <c r="G104" s="25">
        <f t="shared" si="39"/>
        <v>47.088607594936711</v>
      </c>
      <c r="H104" s="25">
        <v>0</v>
      </c>
      <c r="I104" s="25">
        <f t="shared" si="40"/>
        <v>28.291139240506329</v>
      </c>
      <c r="J104" s="29">
        <f t="shared" si="49"/>
        <v>1</v>
      </c>
      <c r="K104" s="29">
        <f t="shared" si="50"/>
        <v>1</v>
      </c>
      <c r="L104" s="29">
        <f t="shared" si="51"/>
        <v>1</v>
      </c>
      <c r="M104" s="29">
        <f t="shared" ca="1" si="41"/>
        <v>0</v>
      </c>
      <c r="N104" s="9"/>
      <c r="O104" s="9"/>
      <c r="P104" s="7"/>
      <c r="Q104" s="7"/>
      <c r="T104" s="20">
        <v>0</v>
      </c>
      <c r="U104" s="31">
        <f t="shared" si="42"/>
        <v>-2850</v>
      </c>
      <c r="V104" s="27">
        <f t="shared" si="43"/>
        <v>-2850</v>
      </c>
      <c r="W104" s="27"/>
      <c r="X104" s="27">
        <f t="shared" si="44"/>
        <v>3132.8472513638267</v>
      </c>
      <c r="Y104" s="27">
        <f t="shared" si="45"/>
        <v>282.84725136382667</v>
      </c>
      <c r="Z104" s="27">
        <f t="shared" si="46"/>
        <v>283</v>
      </c>
      <c r="AA104" s="17">
        <f t="shared" si="47"/>
        <v>283</v>
      </c>
      <c r="AB104" s="24">
        <f t="shared" si="48"/>
        <v>3133</v>
      </c>
    </row>
    <row r="105" spans="1:28" ht="15" customHeight="1" x14ac:dyDescent="0.25">
      <c r="A105" s="28">
        <v>1245</v>
      </c>
      <c r="B105" s="28">
        <v>2850</v>
      </c>
      <c r="C105" s="25">
        <v>0</v>
      </c>
      <c r="D105" s="25">
        <v>269.54000000000002</v>
      </c>
      <c r="E105" s="25">
        <v>212.68</v>
      </c>
      <c r="F105" s="25">
        <v>0</v>
      </c>
      <c r="G105" s="25">
        <f t="shared" si="39"/>
        <v>48</v>
      </c>
      <c r="H105" s="25">
        <v>0</v>
      </c>
      <c r="I105" s="25">
        <f t="shared" si="40"/>
        <v>27.9375</v>
      </c>
      <c r="J105" s="29">
        <f t="shared" si="49"/>
        <v>1</v>
      </c>
      <c r="K105" s="29">
        <f t="shared" si="50"/>
        <v>1</v>
      </c>
      <c r="L105" s="29">
        <f t="shared" si="51"/>
        <v>1</v>
      </c>
      <c r="M105" s="29">
        <f t="shared" ca="1" si="41"/>
        <v>1</v>
      </c>
      <c r="N105" s="9"/>
      <c r="O105" s="9"/>
      <c r="P105" s="7"/>
      <c r="Q105" s="7"/>
      <c r="T105" s="20">
        <v>0</v>
      </c>
      <c r="U105" s="31">
        <f t="shared" si="42"/>
        <v>-2850</v>
      </c>
      <c r="V105" s="27">
        <f t="shared" si="43"/>
        <v>-2850</v>
      </c>
      <c r="W105" s="27"/>
      <c r="X105" s="27">
        <f t="shared" si="44"/>
        <v>3132.8472513638267</v>
      </c>
      <c r="Y105" s="27">
        <f t="shared" si="45"/>
        <v>282.84725136382667</v>
      </c>
      <c r="Z105" s="27">
        <f t="shared" si="46"/>
        <v>283</v>
      </c>
      <c r="AA105" s="17">
        <f t="shared" si="47"/>
        <v>283</v>
      </c>
      <c r="AB105" s="24">
        <f t="shared" si="48"/>
        <v>3133</v>
      </c>
    </row>
    <row r="106" spans="1:28" ht="15" customHeight="1" x14ac:dyDescent="0.25">
      <c r="A106" s="28">
        <v>1125</v>
      </c>
      <c r="B106" s="28">
        <v>2850</v>
      </c>
      <c r="C106" s="25">
        <v>0</v>
      </c>
      <c r="D106" s="25">
        <v>269.33999999999997</v>
      </c>
      <c r="E106" s="25">
        <v>212.68</v>
      </c>
      <c r="F106" s="25">
        <v>0</v>
      </c>
      <c r="G106" s="25">
        <f t="shared" si="39"/>
        <v>48.888888888888886</v>
      </c>
      <c r="H106" s="25">
        <v>0</v>
      </c>
      <c r="I106" s="25">
        <f t="shared" si="40"/>
        <v>27.592592592592592</v>
      </c>
      <c r="J106" s="29">
        <f t="shared" si="49"/>
        <v>1</v>
      </c>
      <c r="K106" s="29">
        <f t="shared" si="50"/>
        <v>1</v>
      </c>
      <c r="L106" s="29">
        <f t="shared" si="51"/>
        <v>1</v>
      </c>
      <c r="M106" s="29">
        <f t="shared" ca="1" si="41"/>
        <v>0</v>
      </c>
      <c r="N106" s="9"/>
      <c r="O106" s="9"/>
      <c r="P106" s="7"/>
      <c r="Q106" s="7"/>
      <c r="T106" s="20">
        <v>0</v>
      </c>
      <c r="U106" s="31">
        <f t="shared" si="42"/>
        <v>-2850</v>
      </c>
      <c r="V106" s="27">
        <f t="shared" si="43"/>
        <v>-2850</v>
      </c>
      <c r="W106" s="27"/>
      <c r="X106" s="27">
        <f t="shared" si="44"/>
        <v>3132.8472513638267</v>
      </c>
      <c r="Y106" s="27">
        <f t="shared" si="45"/>
        <v>282.84725136382667</v>
      </c>
      <c r="Z106" s="27">
        <f t="shared" si="46"/>
        <v>283</v>
      </c>
      <c r="AA106" s="17">
        <f t="shared" si="47"/>
        <v>283</v>
      </c>
      <c r="AB106" s="24">
        <f t="shared" si="48"/>
        <v>3133</v>
      </c>
    </row>
    <row r="107" spans="1:28" ht="15" customHeight="1" x14ac:dyDescent="0.25">
      <c r="A107" s="28">
        <v>1150</v>
      </c>
      <c r="B107" s="28">
        <v>2850</v>
      </c>
      <c r="C107" s="25">
        <v>0</v>
      </c>
      <c r="D107" s="25">
        <v>269.14</v>
      </c>
      <c r="E107" s="25">
        <v>212.68</v>
      </c>
      <c r="F107" s="25">
        <v>0</v>
      </c>
      <c r="G107" s="25">
        <f t="shared" si="39"/>
        <v>47.987804878048777</v>
      </c>
      <c r="H107" s="25">
        <v>0</v>
      </c>
      <c r="I107" s="25">
        <f t="shared" si="40"/>
        <v>27.256097560975611</v>
      </c>
      <c r="J107" s="29">
        <f t="shared" si="49"/>
        <v>1</v>
      </c>
      <c r="K107" s="29">
        <f t="shared" si="50"/>
        <v>1</v>
      </c>
      <c r="L107" s="29">
        <f t="shared" si="51"/>
        <v>1</v>
      </c>
      <c r="M107" s="29">
        <f t="shared" ca="1" si="41"/>
        <v>1</v>
      </c>
      <c r="N107" s="9"/>
      <c r="O107" s="9"/>
      <c r="P107" s="7"/>
      <c r="Q107" s="7"/>
      <c r="T107" s="20">
        <v>0</v>
      </c>
      <c r="U107" s="31">
        <f t="shared" si="42"/>
        <v>-2850</v>
      </c>
      <c r="V107" s="27">
        <f t="shared" si="43"/>
        <v>-2850</v>
      </c>
      <c r="W107" s="27"/>
      <c r="X107" s="27">
        <f t="shared" si="44"/>
        <v>3132.8472513638267</v>
      </c>
      <c r="Y107" s="27">
        <f t="shared" si="45"/>
        <v>282.84725136382667</v>
      </c>
      <c r="Z107" s="27">
        <f t="shared" si="46"/>
        <v>283</v>
      </c>
      <c r="AA107" s="17">
        <f t="shared" si="47"/>
        <v>283</v>
      </c>
      <c r="AB107" s="24">
        <f t="shared" si="48"/>
        <v>3133</v>
      </c>
    </row>
    <row r="108" spans="1:28" ht="15" customHeight="1" x14ac:dyDescent="0.25">
      <c r="A108" s="28">
        <v>1176</v>
      </c>
      <c r="B108" s="28">
        <v>2850</v>
      </c>
      <c r="C108" s="25">
        <v>0</v>
      </c>
      <c r="D108" s="25">
        <v>268.94</v>
      </c>
      <c r="E108" s="25">
        <v>212.68</v>
      </c>
      <c r="F108" s="25">
        <v>0</v>
      </c>
      <c r="G108" s="25">
        <f t="shared" si="39"/>
        <v>47.096385542168676</v>
      </c>
      <c r="H108" s="25">
        <v>0</v>
      </c>
      <c r="I108" s="25">
        <f t="shared" si="40"/>
        <v>26.927710843373493</v>
      </c>
      <c r="J108" s="29">
        <f t="shared" si="49"/>
        <v>1</v>
      </c>
      <c r="K108" s="29">
        <f t="shared" si="50"/>
        <v>1</v>
      </c>
      <c r="L108" s="29">
        <f t="shared" si="51"/>
        <v>1</v>
      </c>
      <c r="M108" s="29">
        <f t="shared" ca="1" si="41"/>
        <v>1</v>
      </c>
      <c r="N108" s="9"/>
      <c r="O108" s="9"/>
      <c r="P108" s="7"/>
      <c r="Q108" s="7"/>
      <c r="T108" s="20">
        <v>0</v>
      </c>
      <c r="U108" s="31">
        <f t="shared" si="42"/>
        <v>-2850</v>
      </c>
      <c r="V108" s="27">
        <f t="shared" si="43"/>
        <v>-2850</v>
      </c>
      <c r="W108" s="27"/>
      <c r="X108" s="27">
        <f t="shared" si="44"/>
        <v>3132.8472513638267</v>
      </c>
      <c r="Y108" s="27">
        <f t="shared" si="45"/>
        <v>282.84725136382667</v>
      </c>
      <c r="Z108" s="27">
        <f t="shared" si="46"/>
        <v>283</v>
      </c>
      <c r="AA108" s="17">
        <f t="shared" si="47"/>
        <v>283</v>
      </c>
      <c r="AB108" s="24">
        <f t="shared" si="48"/>
        <v>3133</v>
      </c>
    </row>
    <row r="109" spans="1:28" ht="15" customHeight="1" x14ac:dyDescent="0.25">
      <c r="A109" s="7">
        <v>1200</v>
      </c>
      <c r="B109" s="7">
        <v>2850</v>
      </c>
      <c r="C109" s="25">
        <v>0</v>
      </c>
      <c r="D109" s="25">
        <v>268.73</v>
      </c>
      <c r="E109" s="25">
        <v>212.68</v>
      </c>
      <c r="F109" s="25">
        <v>0</v>
      </c>
      <c r="G109" s="25">
        <f t="shared" si="39"/>
        <v>46.25</v>
      </c>
      <c r="H109" s="25">
        <v>0</v>
      </c>
      <c r="I109" s="25">
        <f t="shared" si="40"/>
        <v>26.607142857142858</v>
      </c>
      <c r="J109" s="29">
        <f t="shared" si="49"/>
        <v>1</v>
      </c>
      <c r="K109" s="29">
        <f t="shared" si="50"/>
        <v>1</v>
      </c>
      <c r="L109" s="29">
        <f t="shared" si="51"/>
        <v>1</v>
      </c>
      <c r="M109" s="29">
        <f t="shared" ca="1" si="41"/>
        <v>0</v>
      </c>
      <c r="N109" s="9"/>
      <c r="O109" s="9"/>
      <c r="P109" s="7"/>
      <c r="Q109" s="7"/>
      <c r="T109" s="20">
        <v>0</v>
      </c>
      <c r="U109" s="31">
        <f t="shared" si="42"/>
        <v>-2850</v>
      </c>
      <c r="V109" s="27">
        <f t="shared" si="43"/>
        <v>-2850</v>
      </c>
      <c r="W109" s="27"/>
      <c r="X109" s="27">
        <f t="shared" si="44"/>
        <v>3132.8472513638267</v>
      </c>
      <c r="Y109" s="27">
        <f t="shared" si="45"/>
        <v>282.84725136382667</v>
      </c>
      <c r="Z109" s="27">
        <f t="shared" si="46"/>
        <v>283</v>
      </c>
      <c r="AA109" s="17">
        <f t="shared" si="47"/>
        <v>283</v>
      </c>
      <c r="AB109" s="24">
        <f t="shared" si="48"/>
        <v>3133</v>
      </c>
    </row>
    <row r="110" spans="1:28" ht="15" customHeight="1" x14ac:dyDescent="0.25">
      <c r="A110" s="28">
        <v>1170</v>
      </c>
      <c r="B110" s="28">
        <v>2850</v>
      </c>
      <c r="C110" s="25">
        <v>0</v>
      </c>
      <c r="D110" s="25">
        <v>268.51</v>
      </c>
      <c r="E110" s="25">
        <v>212.68</v>
      </c>
      <c r="F110" s="25">
        <v>0</v>
      </c>
      <c r="G110" s="25">
        <f t="shared" si="39"/>
        <v>46.058823529411768</v>
      </c>
      <c r="H110" s="25">
        <v>0</v>
      </c>
      <c r="I110" s="25">
        <f t="shared" si="40"/>
        <v>26.294117647058822</v>
      </c>
      <c r="J110" s="29">
        <f t="shared" si="49"/>
        <v>1</v>
      </c>
      <c r="K110" s="29">
        <f t="shared" si="50"/>
        <v>1</v>
      </c>
      <c r="L110" s="29">
        <f t="shared" si="51"/>
        <v>1</v>
      </c>
      <c r="M110" s="29">
        <f t="shared" ca="1" si="41"/>
        <v>0</v>
      </c>
      <c r="N110" s="9"/>
      <c r="O110" s="9"/>
      <c r="P110" s="7"/>
      <c r="Q110" s="7"/>
      <c r="T110" s="20">
        <v>0</v>
      </c>
      <c r="U110" s="31">
        <f t="shared" si="42"/>
        <v>-2850</v>
      </c>
      <c r="V110" s="27">
        <f t="shared" si="43"/>
        <v>-2850</v>
      </c>
      <c r="W110" s="27"/>
      <c r="X110" s="27">
        <f t="shared" si="44"/>
        <v>3132.8472513638267</v>
      </c>
      <c r="Y110" s="27">
        <f t="shared" si="45"/>
        <v>282.84725136382667</v>
      </c>
      <c r="Z110" s="27">
        <f t="shared" si="46"/>
        <v>283</v>
      </c>
      <c r="AA110" s="17">
        <f t="shared" si="47"/>
        <v>283</v>
      </c>
      <c r="AB110" s="24">
        <f t="shared" si="48"/>
        <v>3133</v>
      </c>
    </row>
    <row r="111" spans="1:28" ht="15" customHeight="1" x14ac:dyDescent="0.25">
      <c r="A111" s="28">
        <v>1140</v>
      </c>
      <c r="B111" s="28">
        <v>2850</v>
      </c>
      <c r="C111" s="25">
        <v>0</v>
      </c>
      <c r="D111" s="25">
        <v>268.29000000000002</v>
      </c>
      <c r="E111" s="25">
        <v>212.68</v>
      </c>
      <c r="F111" s="25">
        <v>0</v>
      </c>
      <c r="G111" s="25">
        <f t="shared" si="39"/>
        <v>45.872093023255815</v>
      </c>
      <c r="H111" s="25">
        <v>0</v>
      </c>
      <c r="I111" s="25">
        <f t="shared" si="40"/>
        <v>25.988372093023255</v>
      </c>
      <c r="J111" s="29">
        <f t="shared" si="49"/>
        <v>1</v>
      </c>
      <c r="K111" s="29">
        <f t="shared" si="50"/>
        <v>1</v>
      </c>
      <c r="L111" s="29">
        <f t="shared" si="51"/>
        <v>1</v>
      </c>
      <c r="M111" s="29">
        <f t="shared" ca="1" si="41"/>
        <v>1</v>
      </c>
      <c r="N111" s="9"/>
      <c r="O111" s="9"/>
      <c r="P111" s="7"/>
      <c r="Q111" s="7"/>
      <c r="T111" s="20">
        <v>0</v>
      </c>
      <c r="U111" s="31">
        <f t="shared" si="42"/>
        <v>-2850</v>
      </c>
      <c r="V111" s="27">
        <f t="shared" si="43"/>
        <v>-2850</v>
      </c>
      <c r="W111" s="27"/>
      <c r="X111" s="27">
        <f t="shared" si="44"/>
        <v>3132.8472513638267</v>
      </c>
      <c r="Y111" s="27">
        <f t="shared" si="45"/>
        <v>282.84725136382667</v>
      </c>
      <c r="Z111" s="27">
        <f t="shared" si="46"/>
        <v>283</v>
      </c>
      <c r="AA111" s="17">
        <f t="shared" si="47"/>
        <v>283</v>
      </c>
      <c r="AB111" s="24">
        <f t="shared" si="48"/>
        <v>3133</v>
      </c>
    </row>
    <row r="112" spans="1:28" ht="15" customHeight="1" x14ac:dyDescent="0.25">
      <c r="A112" s="7">
        <v>1110</v>
      </c>
      <c r="B112" s="7">
        <v>2850</v>
      </c>
      <c r="C112" s="25">
        <v>0</v>
      </c>
      <c r="D112" s="25">
        <v>268.07</v>
      </c>
      <c r="E112" s="25">
        <v>212.68</v>
      </c>
      <c r="F112" s="25">
        <v>0</v>
      </c>
      <c r="G112" s="25">
        <f t="shared" si="39"/>
        <v>45.689655172413794</v>
      </c>
      <c r="H112" s="25">
        <v>0</v>
      </c>
      <c r="I112" s="25">
        <f t="shared" si="40"/>
        <v>25.689655172413794</v>
      </c>
      <c r="J112" s="29">
        <f t="shared" si="49"/>
        <v>1</v>
      </c>
      <c r="K112" s="29">
        <f t="shared" si="50"/>
        <v>1</v>
      </c>
      <c r="L112" s="29">
        <f t="shared" si="51"/>
        <v>1</v>
      </c>
      <c r="M112" s="29">
        <f t="shared" ca="1" si="41"/>
        <v>0</v>
      </c>
      <c r="N112" s="9"/>
      <c r="O112" s="9"/>
      <c r="P112" s="7"/>
      <c r="Q112" s="7"/>
      <c r="T112" s="20">
        <v>0</v>
      </c>
      <c r="U112" s="31">
        <f t="shared" si="42"/>
        <v>-2850</v>
      </c>
      <c r="V112" s="27">
        <f t="shared" si="43"/>
        <v>-2850</v>
      </c>
      <c r="W112" s="27"/>
      <c r="X112" s="27">
        <f t="shared" si="44"/>
        <v>3132.8472513638267</v>
      </c>
      <c r="Y112" s="27">
        <f t="shared" si="45"/>
        <v>282.84725136382667</v>
      </c>
      <c r="Z112" s="27">
        <f t="shared" si="46"/>
        <v>283</v>
      </c>
      <c r="AA112" s="17">
        <f t="shared" si="47"/>
        <v>283</v>
      </c>
      <c r="AB112" s="24">
        <f t="shared" si="48"/>
        <v>3133</v>
      </c>
    </row>
    <row r="113" spans="1:27" ht="15" customHeight="1" x14ac:dyDescent="0.25">
      <c r="A113" s="28"/>
      <c r="B113" s="28"/>
      <c r="C113" s="25"/>
      <c r="D113" s="25"/>
      <c r="E113" s="25"/>
      <c r="F113" s="25"/>
      <c r="G113" s="25"/>
      <c r="H113" s="25"/>
      <c r="I113" s="25"/>
      <c r="J113" s="29"/>
      <c r="K113" s="29"/>
      <c r="L113" s="29"/>
      <c r="M113" s="29"/>
      <c r="N113" s="9"/>
      <c r="O113" s="9"/>
      <c r="P113" s="7"/>
      <c r="Q113" s="7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5">
      <c r="A114" s="28"/>
      <c r="B114" s="28"/>
      <c r="C114" s="25"/>
      <c r="D114" s="25"/>
      <c r="E114" s="25"/>
      <c r="F114" s="25"/>
      <c r="G114" s="25"/>
      <c r="H114" s="25"/>
      <c r="I114" s="25"/>
      <c r="J114" s="29"/>
      <c r="K114" s="29"/>
      <c r="L114" s="29"/>
      <c r="M114" s="29"/>
      <c r="N114" s="9"/>
      <c r="O114" s="9"/>
      <c r="P114" s="7"/>
      <c r="Q114" s="7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5">
      <c r="A115" s="28"/>
      <c r="B115" s="28"/>
      <c r="C115" s="25"/>
      <c r="D115" s="25"/>
      <c r="E115" s="25"/>
      <c r="F115" s="25"/>
      <c r="G115" s="25"/>
      <c r="H115" s="25"/>
      <c r="I115" s="25"/>
      <c r="J115" s="29"/>
      <c r="K115" s="29"/>
      <c r="L115" s="29"/>
      <c r="M115" s="29"/>
      <c r="N115" s="9"/>
      <c r="O115" s="9"/>
      <c r="P115" s="7"/>
      <c r="Q115" s="7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28"/>
      <c r="B116" s="28"/>
      <c r="C116" s="25"/>
      <c r="D116" s="25"/>
      <c r="E116" s="25"/>
      <c r="F116" s="25"/>
      <c r="G116" s="25"/>
      <c r="H116" s="25"/>
      <c r="I116" s="25"/>
      <c r="J116" s="29"/>
      <c r="K116" s="29"/>
      <c r="L116" s="29"/>
      <c r="M116" s="29"/>
      <c r="N116" s="9"/>
      <c r="O116" s="9"/>
      <c r="P116" s="7"/>
      <c r="Q116" s="7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5">
      <c r="F117" s="25"/>
      <c r="G117" s="25"/>
      <c r="H117" s="25"/>
      <c r="I117" s="25"/>
      <c r="J117" s="29"/>
      <c r="K117" s="29"/>
      <c r="L117" s="29"/>
      <c r="M117" s="29"/>
      <c r="N117" s="9"/>
      <c r="O117" s="9"/>
      <c r="P117" s="7"/>
      <c r="Q117" s="7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5">
      <c r="F118" s="25"/>
      <c r="G118" s="25"/>
      <c r="H118" s="25"/>
      <c r="I118" s="25"/>
      <c r="J118" s="29"/>
      <c r="K118" s="29"/>
      <c r="L118" s="29"/>
      <c r="M118" s="29"/>
      <c r="N118" s="9"/>
      <c r="O118" s="9"/>
      <c r="P118" s="7"/>
      <c r="Q118" s="7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5">
      <c r="F119" s="25"/>
      <c r="G119" s="25"/>
      <c r="H119" s="25"/>
      <c r="I119" s="25"/>
      <c r="J119" s="29"/>
      <c r="K119" s="29"/>
      <c r="L119" s="29"/>
      <c r="M119" s="29"/>
      <c r="N119" s="9"/>
      <c r="O119" s="9"/>
      <c r="P119" s="7"/>
      <c r="Q119" s="7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5">
      <c r="F120" s="25"/>
      <c r="G120" s="25"/>
      <c r="H120" s="25"/>
      <c r="I120" s="25"/>
      <c r="J120" s="29"/>
      <c r="K120" s="29"/>
      <c r="L120" s="29"/>
      <c r="M120" s="29"/>
      <c r="N120" s="9"/>
      <c r="O120" s="9"/>
      <c r="P120" s="7"/>
      <c r="Q120" s="7"/>
      <c r="U120" s="31"/>
      <c r="V120" s="27"/>
      <c r="W120" s="27"/>
      <c r="X120" s="27"/>
      <c r="Y120" s="27"/>
      <c r="Z120" s="27"/>
      <c r="AA120" s="17"/>
    </row>
    <row r="121" spans="1:27" ht="15" customHeight="1" x14ac:dyDescent="0.25">
      <c r="F121" s="25"/>
      <c r="G121" s="25"/>
      <c r="H121" s="25"/>
      <c r="I121" s="25"/>
      <c r="J121" s="29"/>
      <c r="K121" s="29"/>
      <c r="L121" s="29"/>
      <c r="M121" s="29"/>
      <c r="N121" s="9"/>
      <c r="O121" s="9"/>
      <c r="P121" s="7"/>
      <c r="Q121" s="7"/>
      <c r="U121" s="31"/>
      <c r="V121" s="27"/>
      <c r="W121" s="27"/>
      <c r="X121" s="27"/>
      <c r="Y121" s="27"/>
      <c r="Z121" s="27"/>
      <c r="AA121" s="17"/>
    </row>
    <row r="122" spans="1:27" ht="15" customHeight="1" x14ac:dyDescent="0.25">
      <c r="F122" s="25"/>
      <c r="G122" s="25"/>
      <c r="H122" s="25"/>
      <c r="I122" s="25"/>
      <c r="J122" s="29"/>
      <c r="K122" s="29"/>
      <c r="L122" s="29"/>
      <c r="M122" s="29"/>
      <c r="N122" s="9"/>
      <c r="O122" s="9"/>
      <c r="P122" s="7"/>
      <c r="Q122" s="7"/>
      <c r="U122" s="31"/>
      <c r="V122" s="27"/>
      <c r="W122" s="27"/>
      <c r="X122" s="27"/>
      <c r="Y122" s="27"/>
      <c r="Z122" s="27"/>
      <c r="AA122" s="17"/>
    </row>
    <row r="123" spans="1:27" ht="15" customHeight="1" x14ac:dyDescent="0.25">
      <c r="F123" s="25"/>
      <c r="G123" s="25"/>
      <c r="H123" s="25"/>
      <c r="I123" s="25"/>
      <c r="J123" s="29"/>
      <c r="K123" s="29"/>
      <c r="L123" s="29"/>
      <c r="M123" s="29"/>
      <c r="N123" s="9"/>
      <c r="O123" s="9"/>
      <c r="P123" s="7"/>
      <c r="Q123" s="7"/>
      <c r="U123" s="31"/>
      <c r="V123" s="27"/>
      <c r="W123" s="27"/>
      <c r="X123" s="27"/>
      <c r="Y123" s="27"/>
      <c r="Z123" s="27"/>
      <c r="AA123" s="17"/>
    </row>
    <row r="124" spans="1:27" ht="15" customHeight="1" x14ac:dyDescent="0.25">
      <c r="F124" s="25"/>
      <c r="G124" s="25"/>
      <c r="H124" s="25"/>
      <c r="I124" s="25"/>
      <c r="J124" s="29"/>
      <c r="K124" s="29"/>
      <c r="L124" s="29"/>
      <c r="M124" s="29"/>
      <c r="N124" s="9"/>
      <c r="O124" s="9"/>
      <c r="P124" s="7"/>
      <c r="Q124" s="7"/>
      <c r="U124" s="31"/>
      <c r="V124" s="27"/>
      <c r="W124" s="27"/>
      <c r="X124" s="27"/>
      <c r="Y124" s="27"/>
      <c r="Z124" s="27"/>
      <c r="AA124" s="17"/>
    </row>
    <row r="125" spans="1:27" ht="15" customHeight="1" x14ac:dyDescent="0.25">
      <c r="F125" s="25"/>
      <c r="G125" s="25"/>
      <c r="H125" s="25"/>
      <c r="I125" s="25"/>
      <c r="J125" s="29"/>
      <c r="K125" s="29"/>
      <c r="L125" s="29"/>
      <c r="M125" s="29"/>
      <c r="N125" s="9"/>
      <c r="O125" s="9"/>
      <c r="P125" s="7"/>
      <c r="Q125" s="7"/>
      <c r="U125" s="31"/>
      <c r="V125" s="27"/>
      <c r="W125" s="27"/>
      <c r="X125" s="27"/>
      <c r="Y125" s="27"/>
      <c r="Z125" s="27"/>
      <c r="AA125" s="17"/>
    </row>
    <row r="126" spans="1:27" ht="15" customHeight="1" x14ac:dyDescent="0.25">
      <c r="F126" s="25"/>
      <c r="G126" s="25"/>
      <c r="H126" s="25"/>
      <c r="I126" s="25"/>
      <c r="J126" s="29"/>
      <c r="K126" s="29"/>
      <c r="L126" s="29"/>
      <c r="M126" s="29"/>
      <c r="N126" s="9"/>
      <c r="O126" s="9"/>
      <c r="P126" s="7"/>
      <c r="Q126" s="7"/>
      <c r="U126" s="31"/>
      <c r="V126" s="27"/>
      <c r="W126" s="27"/>
      <c r="X126" s="27"/>
      <c r="Y126" s="27"/>
      <c r="Z126" s="27"/>
      <c r="AA126" s="17"/>
    </row>
    <row r="127" spans="1:27" ht="15" customHeight="1" x14ac:dyDescent="0.25">
      <c r="F127" s="25"/>
      <c r="G127" s="25"/>
      <c r="H127" s="25"/>
      <c r="I127" s="25"/>
      <c r="J127" s="29"/>
      <c r="K127" s="29"/>
      <c r="L127" s="29"/>
      <c r="M127" s="29"/>
      <c r="N127" s="9"/>
      <c r="O127" s="9"/>
      <c r="P127" s="7"/>
      <c r="Q127" s="7"/>
      <c r="U127" s="31"/>
      <c r="V127" s="27"/>
      <c r="W127" s="27"/>
      <c r="X127" s="27"/>
      <c r="Y127" s="27"/>
      <c r="Z127" s="27"/>
      <c r="AA127" s="17"/>
    </row>
    <row r="128" spans="1:27" ht="15" customHeight="1" x14ac:dyDescent="0.25">
      <c r="F128" s="25"/>
      <c r="G128" s="25"/>
      <c r="H128" s="25"/>
      <c r="I128" s="25"/>
      <c r="J128" s="29"/>
      <c r="K128" s="29"/>
      <c r="L128" s="29"/>
      <c r="M128" s="29"/>
      <c r="N128" s="9"/>
      <c r="O128" s="9"/>
      <c r="P128" s="7"/>
      <c r="Q128" s="7"/>
      <c r="U128" s="31"/>
      <c r="V128" s="27"/>
      <c r="W128" s="27"/>
      <c r="X128" s="27"/>
      <c r="Y128" s="27"/>
      <c r="Z128" s="27"/>
      <c r="AA128" s="17"/>
    </row>
    <row r="129" spans="6:27" ht="15" customHeight="1" x14ac:dyDescent="0.25">
      <c r="F129" s="25"/>
      <c r="G129" s="25"/>
      <c r="H129" s="25"/>
      <c r="I129" s="25"/>
      <c r="J129" s="29"/>
      <c r="K129" s="29"/>
      <c r="L129" s="29"/>
      <c r="M129" s="29"/>
      <c r="N129" s="9"/>
      <c r="O129" s="9"/>
      <c r="P129" s="7"/>
      <c r="Q129" s="7"/>
      <c r="U129" s="31"/>
      <c r="V129" s="27"/>
      <c r="W129" s="27"/>
      <c r="X129" s="27"/>
      <c r="Y129" s="27"/>
      <c r="Z129" s="27"/>
      <c r="AA129" s="17"/>
    </row>
    <row r="130" spans="6:27" ht="15" customHeight="1" x14ac:dyDescent="0.25">
      <c r="F130" s="25"/>
      <c r="G130" s="25"/>
      <c r="H130" s="25"/>
      <c r="I130" s="25"/>
      <c r="J130" s="29"/>
      <c r="K130" s="29"/>
      <c r="L130" s="29"/>
      <c r="M130" s="29"/>
      <c r="N130" s="9"/>
      <c r="O130" s="9"/>
      <c r="P130" s="7"/>
      <c r="Q130" s="7"/>
      <c r="U130" s="31"/>
      <c r="V130" s="27"/>
      <c r="W130" s="27"/>
      <c r="X130" s="27"/>
      <c r="Y130" s="27"/>
      <c r="Z130" s="27"/>
      <c r="AA130" s="17"/>
    </row>
    <row r="131" spans="6:27" ht="15" customHeight="1" x14ac:dyDescent="0.25">
      <c r="F131" s="25"/>
      <c r="G131" s="25"/>
      <c r="H131" s="25"/>
      <c r="I131" s="25"/>
      <c r="J131" s="29"/>
      <c r="K131" s="29"/>
      <c r="L131" s="29"/>
      <c r="M131" s="29"/>
      <c r="N131" s="9"/>
      <c r="O131" s="9"/>
      <c r="P131" s="7"/>
      <c r="Q131" s="7"/>
      <c r="U131" s="31"/>
      <c r="V131" s="27"/>
      <c r="W131" s="27"/>
      <c r="X131" s="27"/>
      <c r="Y131" s="27"/>
      <c r="Z131" s="27"/>
      <c r="AA131" s="17"/>
    </row>
    <row r="132" spans="6:27" ht="15" customHeight="1" x14ac:dyDescent="0.25">
      <c r="F132" s="25"/>
      <c r="G132" s="25"/>
      <c r="H132" s="25"/>
      <c r="I132" s="25"/>
      <c r="J132" s="29"/>
      <c r="K132" s="29"/>
      <c r="L132" s="29"/>
      <c r="M132" s="29"/>
      <c r="N132" s="9"/>
      <c r="O132" s="9"/>
      <c r="P132" s="7"/>
      <c r="Q132" s="7"/>
      <c r="U132" s="31"/>
      <c r="V132" s="27"/>
      <c r="W132" s="27"/>
      <c r="X132" s="27"/>
      <c r="Y132" s="27"/>
      <c r="Z132" s="27"/>
      <c r="AA132" s="17"/>
    </row>
    <row r="133" spans="6:27" ht="15" customHeight="1" x14ac:dyDescent="0.25">
      <c r="F133" s="25"/>
      <c r="G133" s="25"/>
      <c r="H133" s="25"/>
      <c r="I133" s="25"/>
      <c r="J133" s="29"/>
      <c r="K133" s="29"/>
      <c r="L133" s="29"/>
      <c r="M133" s="29"/>
      <c r="N133" s="9"/>
      <c r="O133" s="9"/>
      <c r="P133" s="7"/>
      <c r="Q133" s="7"/>
      <c r="U133" s="31"/>
      <c r="V133" s="27"/>
      <c r="W133" s="27"/>
      <c r="X133" s="27"/>
      <c r="Y133" s="27"/>
      <c r="Z133" s="27"/>
      <c r="AA133" s="17"/>
    </row>
    <row r="134" spans="6:27" ht="15" customHeight="1" x14ac:dyDescent="0.25">
      <c r="F134" s="25"/>
      <c r="G134" s="25"/>
      <c r="H134" s="25"/>
      <c r="I134" s="25"/>
      <c r="J134" s="29"/>
      <c r="K134" s="29"/>
      <c r="L134" s="29"/>
      <c r="M134" s="29"/>
      <c r="N134" s="9"/>
      <c r="O134" s="9"/>
      <c r="P134" s="7"/>
      <c r="Q134" s="7"/>
      <c r="U134" s="31"/>
      <c r="V134" s="27"/>
      <c r="W134" s="27"/>
      <c r="X134" s="27"/>
      <c r="Y134" s="27"/>
      <c r="Z134" s="27"/>
      <c r="AA134" s="17"/>
    </row>
    <row r="135" spans="6:27" ht="15" customHeight="1" x14ac:dyDescent="0.25">
      <c r="F135" s="25"/>
      <c r="G135" s="25"/>
      <c r="H135" s="25"/>
      <c r="I135" s="25"/>
      <c r="J135" s="29"/>
      <c r="K135" s="29"/>
      <c r="L135" s="29"/>
      <c r="M135" s="29"/>
      <c r="N135" s="9"/>
      <c r="O135" s="9"/>
      <c r="P135" s="7"/>
      <c r="Q135" s="7"/>
      <c r="U135" s="31"/>
      <c r="V135" s="27"/>
      <c r="W135" s="27"/>
      <c r="X135" s="27"/>
      <c r="Y135" s="27"/>
      <c r="Z135" s="27"/>
      <c r="AA135" s="17"/>
    </row>
    <row r="136" spans="6:27" ht="15" customHeight="1" x14ac:dyDescent="0.25">
      <c r="F136" s="25"/>
      <c r="G136" s="25"/>
      <c r="H136" s="25"/>
      <c r="I136" s="25"/>
      <c r="J136" s="29"/>
      <c r="K136" s="29"/>
      <c r="L136" s="29"/>
      <c r="M136" s="29"/>
      <c r="N136" s="9"/>
      <c r="O136" s="9"/>
      <c r="P136" s="7"/>
      <c r="Q136" s="7"/>
      <c r="U136" s="31"/>
      <c r="V136" s="27"/>
      <c r="W136" s="27"/>
      <c r="X136" s="27"/>
      <c r="Y136" s="27"/>
      <c r="Z136" s="27"/>
      <c r="AA136" s="17"/>
    </row>
    <row r="137" spans="6:27" ht="15" customHeight="1" x14ac:dyDescent="0.25">
      <c r="F137" s="25"/>
      <c r="G137" s="25"/>
      <c r="H137" s="25"/>
      <c r="I137" s="25"/>
      <c r="J137" s="29"/>
      <c r="K137" s="29"/>
      <c r="L137" s="29"/>
      <c r="M137" s="29"/>
      <c r="N137" s="9"/>
      <c r="O137" s="9"/>
      <c r="P137" s="7"/>
      <c r="Q137" s="7"/>
      <c r="U137" s="31"/>
      <c r="V137" s="27"/>
      <c r="W137" s="27"/>
      <c r="X137" s="27"/>
      <c r="Y137" s="27"/>
      <c r="Z137" s="27"/>
      <c r="AA137" s="17"/>
    </row>
    <row r="138" spans="6:27" ht="15" customHeight="1" x14ac:dyDescent="0.25">
      <c r="F138" s="25"/>
      <c r="G138" s="25"/>
      <c r="H138" s="25"/>
      <c r="I138" s="25"/>
      <c r="J138" s="29"/>
      <c r="K138" s="29"/>
      <c r="L138" s="29"/>
      <c r="M138" s="29"/>
      <c r="N138" s="9"/>
      <c r="O138" s="9"/>
      <c r="P138" s="7"/>
      <c r="Q138" s="7"/>
      <c r="U138" s="31"/>
      <c r="V138" s="27"/>
      <c r="W138" s="27"/>
      <c r="X138" s="27"/>
      <c r="Y138" s="27"/>
      <c r="Z138" s="27"/>
      <c r="AA138" s="17"/>
    </row>
    <row r="139" spans="6:27" ht="15" customHeight="1" x14ac:dyDescent="0.25">
      <c r="F139" s="25"/>
      <c r="G139" s="25"/>
      <c r="H139" s="25"/>
      <c r="I139" s="25"/>
      <c r="J139" s="29"/>
      <c r="K139" s="29"/>
      <c r="L139" s="29"/>
      <c r="M139" s="29"/>
      <c r="N139" s="9"/>
      <c r="O139" s="9"/>
      <c r="P139" s="7"/>
      <c r="Q139" s="7"/>
      <c r="U139" s="31"/>
      <c r="V139" s="27"/>
      <c r="W139" s="27"/>
      <c r="X139" s="27"/>
      <c r="Y139" s="27"/>
      <c r="Z139" s="27"/>
      <c r="AA139" s="17"/>
    </row>
    <row r="140" spans="6:27" ht="15" customHeight="1" x14ac:dyDescent="0.25">
      <c r="F140" s="45"/>
      <c r="G140" s="45"/>
      <c r="H140" s="25"/>
      <c r="I140" s="25"/>
      <c r="J140" s="29"/>
      <c r="K140" s="29"/>
      <c r="L140" s="29"/>
      <c r="M140" s="29"/>
      <c r="N140" s="9"/>
      <c r="O140" s="9"/>
      <c r="P140" s="7"/>
      <c r="Q140" s="7"/>
      <c r="U140" s="31"/>
      <c r="V140" s="27"/>
      <c r="W140" s="27"/>
      <c r="X140" s="27"/>
      <c r="Y140" s="27"/>
      <c r="Z140" s="27"/>
      <c r="AA140" s="17"/>
    </row>
    <row r="141" spans="6:27" ht="15" customHeight="1" x14ac:dyDescent="0.25">
      <c r="F141" s="25"/>
      <c r="G141" s="25"/>
      <c r="H141" s="25"/>
      <c r="I141" s="25"/>
      <c r="J141" s="29"/>
      <c r="K141" s="29"/>
      <c r="L141" s="29"/>
      <c r="M141" s="29"/>
      <c r="N141" s="9"/>
      <c r="O141" s="9"/>
      <c r="P141" s="7"/>
      <c r="Q141" s="7"/>
      <c r="U141" s="31"/>
      <c r="V141" s="27"/>
      <c r="W141" s="27"/>
      <c r="X141" s="27"/>
      <c r="Y141" s="27"/>
      <c r="Z141" s="27"/>
      <c r="AA141" s="17"/>
    </row>
    <row r="142" spans="6:27" ht="15" customHeight="1" x14ac:dyDescent="0.25">
      <c r="F142" s="25"/>
      <c r="G142" s="25"/>
      <c r="H142" s="25"/>
      <c r="I142" s="25"/>
      <c r="J142" s="29"/>
      <c r="K142" s="29"/>
      <c r="L142" s="29"/>
      <c r="M142" s="29"/>
      <c r="N142" s="9"/>
      <c r="O142" s="9"/>
      <c r="P142" s="7"/>
      <c r="Q142" s="7"/>
      <c r="U142" s="31"/>
      <c r="V142" s="27"/>
      <c r="W142" s="27"/>
      <c r="X142" s="27"/>
      <c r="Y142" s="27"/>
      <c r="Z142" s="27"/>
      <c r="AA142" s="17"/>
    </row>
    <row r="143" spans="6:27" ht="15" customHeight="1" x14ac:dyDescent="0.25">
      <c r="F143" s="25"/>
      <c r="G143" s="25"/>
      <c r="H143" s="25"/>
      <c r="I143" s="25"/>
      <c r="J143" s="29"/>
      <c r="K143" s="29"/>
      <c r="L143" s="29"/>
      <c r="M143" s="29"/>
      <c r="N143" s="9"/>
      <c r="O143" s="9"/>
      <c r="P143" s="7"/>
      <c r="Q143" s="7"/>
      <c r="U143" s="31"/>
      <c r="V143" s="27"/>
      <c r="W143" s="27"/>
      <c r="X143" s="27"/>
      <c r="Y143" s="27"/>
      <c r="Z143" s="27"/>
      <c r="AA143" s="17"/>
    </row>
    <row r="144" spans="6:27" ht="15" customHeight="1" x14ac:dyDescent="0.25">
      <c r="F144" s="25"/>
      <c r="G144" s="25"/>
      <c r="H144" s="25"/>
      <c r="I144" s="25"/>
      <c r="J144" s="29"/>
      <c r="K144" s="29"/>
      <c r="L144" s="29"/>
      <c r="M144" s="29"/>
      <c r="N144" s="9"/>
      <c r="O144" s="9"/>
      <c r="P144" s="7"/>
      <c r="Q144" s="7"/>
      <c r="U144" s="31"/>
      <c r="V144" s="27"/>
      <c r="W144" s="27"/>
      <c r="X144" s="27"/>
      <c r="Y144" s="27"/>
      <c r="Z144" s="27"/>
      <c r="AA144" s="17"/>
    </row>
    <row r="145" spans="6:27" ht="15" customHeight="1" x14ac:dyDescent="0.25">
      <c r="F145" s="25"/>
      <c r="G145" s="25"/>
      <c r="H145" s="25"/>
      <c r="I145" s="25"/>
      <c r="J145" s="29"/>
      <c r="K145" s="29"/>
      <c r="L145" s="29"/>
      <c r="M145" s="29"/>
      <c r="N145" s="9"/>
      <c r="O145" s="9"/>
      <c r="P145" s="7"/>
      <c r="Q145" s="7"/>
      <c r="U145" s="31"/>
      <c r="V145" s="27"/>
      <c r="W145" s="27"/>
      <c r="X145" s="27"/>
      <c r="Y145" s="27"/>
      <c r="Z145" s="27"/>
      <c r="AA145" s="17"/>
    </row>
    <row r="146" spans="6:27" ht="15" customHeight="1" x14ac:dyDescent="0.25">
      <c r="F146" s="25"/>
      <c r="G146" s="25"/>
      <c r="H146" s="25"/>
      <c r="I146" s="25"/>
      <c r="J146" s="29"/>
      <c r="K146" s="29"/>
      <c r="L146" s="29"/>
      <c r="M146" s="29"/>
      <c r="N146" s="9"/>
      <c r="O146" s="9"/>
      <c r="P146" s="7"/>
      <c r="Q146" s="7"/>
      <c r="U146" s="31"/>
      <c r="V146" s="27"/>
      <c r="W146" s="27"/>
      <c r="X146" s="27"/>
      <c r="Y146" s="27"/>
      <c r="Z146" s="27"/>
      <c r="AA146" s="17"/>
    </row>
    <row r="147" spans="6:27" ht="15" customHeight="1" x14ac:dyDescent="0.25">
      <c r="F147" s="25"/>
      <c r="G147" s="25"/>
      <c r="H147" s="25"/>
      <c r="I147" s="25"/>
      <c r="J147" s="29"/>
      <c r="K147" s="29"/>
      <c r="L147" s="29"/>
      <c r="M147" s="29"/>
      <c r="N147" s="9"/>
      <c r="O147" s="9"/>
      <c r="P147" s="7"/>
      <c r="Q147" s="7"/>
      <c r="U147" s="31"/>
      <c r="V147" s="27"/>
      <c r="W147" s="27"/>
      <c r="X147" s="27"/>
      <c r="Y147" s="27"/>
      <c r="Z147" s="27"/>
      <c r="AA147" s="17"/>
    </row>
    <row r="148" spans="6:27" ht="15" customHeight="1" x14ac:dyDescent="0.25">
      <c r="F148" s="25"/>
      <c r="G148" s="25"/>
      <c r="H148" s="25"/>
      <c r="I148" s="25"/>
      <c r="J148" s="29"/>
      <c r="K148" s="29"/>
      <c r="L148" s="29"/>
      <c r="M148" s="29"/>
      <c r="N148" s="9"/>
      <c r="O148" s="9"/>
      <c r="P148" s="7"/>
      <c r="Q148" s="7"/>
      <c r="U148" s="31"/>
      <c r="V148" s="27"/>
      <c r="W148" s="27"/>
      <c r="X148" s="27"/>
      <c r="Y148" s="27"/>
      <c r="Z148" s="27"/>
      <c r="AA148" s="17"/>
    </row>
    <row r="149" spans="6:27" ht="15" customHeight="1" x14ac:dyDescent="0.25">
      <c r="F149" s="25"/>
      <c r="G149" s="25"/>
      <c r="H149" s="25"/>
      <c r="I149" s="25"/>
      <c r="J149" s="29"/>
      <c r="K149" s="29"/>
      <c r="L149" s="29"/>
      <c r="M149" s="29"/>
      <c r="N149" s="9"/>
      <c r="O149" s="9"/>
      <c r="P149" s="7"/>
      <c r="Q149" s="7"/>
      <c r="U149" s="31"/>
      <c r="V149" s="27"/>
      <c r="W149" s="27"/>
      <c r="X149" s="27"/>
      <c r="Y149" s="27"/>
      <c r="Z149" s="27"/>
      <c r="AA149" s="17"/>
    </row>
    <row r="150" spans="6:27" ht="15" customHeight="1" x14ac:dyDescent="0.25">
      <c r="F150" s="25"/>
      <c r="G150" s="25"/>
      <c r="H150" s="25"/>
      <c r="I150" s="25"/>
      <c r="J150" s="29"/>
      <c r="K150" s="29"/>
      <c r="L150" s="29"/>
      <c r="M150" s="29"/>
      <c r="N150" s="9"/>
      <c r="O150" s="9"/>
      <c r="P150" s="7"/>
      <c r="Q150" s="7"/>
      <c r="U150" s="31"/>
      <c r="V150" s="27"/>
      <c r="W150" s="27"/>
      <c r="X150" s="27"/>
      <c r="Y150" s="27"/>
      <c r="Z150" s="27"/>
      <c r="AA150" s="17"/>
    </row>
    <row r="151" spans="6:27" ht="15" customHeight="1" x14ac:dyDescent="0.25">
      <c r="F151" s="25"/>
      <c r="G151" s="25"/>
      <c r="H151" s="25"/>
      <c r="I151" s="25"/>
      <c r="J151" s="29"/>
      <c r="K151" s="29"/>
      <c r="L151" s="29"/>
      <c r="M151" s="29"/>
      <c r="N151" s="9"/>
      <c r="O151" s="9"/>
      <c r="P151" s="7"/>
      <c r="Q151" s="7"/>
      <c r="U151" s="31"/>
      <c r="V151" s="27"/>
      <c r="W151" s="27"/>
      <c r="X151" s="27"/>
      <c r="Y151" s="27"/>
      <c r="Z151" s="27"/>
      <c r="AA151" s="17"/>
    </row>
    <row r="152" spans="6:27" ht="15" customHeight="1" x14ac:dyDescent="0.25">
      <c r="F152" s="25"/>
      <c r="G152" s="25"/>
      <c r="H152" s="25"/>
      <c r="I152" s="25"/>
      <c r="J152" s="29"/>
      <c r="K152" s="29"/>
      <c r="L152" s="29"/>
      <c r="M152" s="29"/>
      <c r="N152" s="9"/>
      <c r="O152" s="9"/>
      <c r="P152" s="7"/>
      <c r="Q152" s="7"/>
      <c r="U152" s="31"/>
      <c r="V152" s="27"/>
      <c r="W152" s="27"/>
      <c r="X152" s="27"/>
      <c r="Y152" s="27"/>
      <c r="Z152" s="27"/>
      <c r="AA152" s="17"/>
    </row>
    <row r="153" spans="6:27" ht="15" customHeight="1" x14ac:dyDescent="0.25">
      <c r="F153" s="25"/>
      <c r="G153" s="25"/>
      <c r="H153" s="25"/>
      <c r="I153" s="25"/>
      <c r="J153" s="29"/>
      <c r="K153" s="29"/>
      <c r="L153" s="29"/>
      <c r="M153" s="29"/>
      <c r="N153" s="9"/>
      <c r="O153" s="9"/>
      <c r="P153" s="7"/>
      <c r="Q153" s="7"/>
      <c r="U153" s="31"/>
      <c r="V153" s="27"/>
      <c r="W153" s="27"/>
      <c r="X153" s="27"/>
      <c r="Y153" s="27"/>
      <c r="Z153" s="27"/>
      <c r="AA153" s="17"/>
    </row>
    <row r="154" spans="6:27" ht="15" customHeight="1" x14ac:dyDescent="0.25">
      <c r="F154" s="25"/>
      <c r="G154" s="25"/>
      <c r="H154" s="25"/>
      <c r="I154" s="25"/>
      <c r="J154" s="29"/>
      <c r="K154" s="29"/>
      <c r="L154" s="29"/>
      <c r="M154" s="29"/>
      <c r="N154" s="9"/>
      <c r="O154" s="9"/>
      <c r="P154" s="7"/>
      <c r="Q154" s="7"/>
      <c r="U154" s="31"/>
      <c r="V154" s="27"/>
      <c r="W154" s="27"/>
      <c r="X154" s="27"/>
      <c r="Y154" s="27"/>
      <c r="Z154" s="27"/>
      <c r="AA154" s="17"/>
    </row>
    <row r="155" spans="6:27" ht="15" customHeight="1" x14ac:dyDescent="0.25">
      <c r="F155" s="25"/>
      <c r="G155" s="25"/>
      <c r="H155" s="45"/>
      <c r="I155" s="45"/>
      <c r="J155" s="29"/>
      <c r="K155" s="29"/>
      <c r="L155" s="29"/>
      <c r="M155" s="29"/>
      <c r="N155" s="9"/>
      <c r="O155" s="9"/>
      <c r="P155" s="7"/>
      <c r="Q155" s="7"/>
      <c r="U155" s="31"/>
      <c r="V155" s="27"/>
      <c r="W155" s="27"/>
      <c r="X155" s="27"/>
      <c r="Y155" s="27"/>
      <c r="Z155" s="27"/>
      <c r="AA155" s="17"/>
    </row>
    <row r="156" spans="6:27" ht="15" customHeight="1" x14ac:dyDescent="0.25">
      <c r="F156" s="25"/>
      <c r="G156" s="25"/>
      <c r="H156" s="25"/>
      <c r="I156" s="25"/>
      <c r="J156" s="29"/>
      <c r="K156" s="29"/>
      <c r="L156" s="29"/>
      <c r="M156" s="29"/>
      <c r="N156" s="9"/>
      <c r="O156" s="9"/>
      <c r="P156" s="7"/>
      <c r="Q156" s="7"/>
      <c r="U156" s="31"/>
      <c r="V156" s="27"/>
      <c r="W156" s="27"/>
      <c r="X156" s="27"/>
      <c r="Y156" s="27"/>
      <c r="Z156" s="27"/>
      <c r="AA156" s="17"/>
    </row>
    <row r="157" spans="6:27" ht="15" customHeight="1" x14ac:dyDescent="0.25">
      <c r="F157" s="25"/>
      <c r="G157" s="25"/>
      <c r="H157" s="25"/>
      <c r="I157" s="25"/>
      <c r="J157" s="29"/>
      <c r="K157" s="29"/>
      <c r="L157" s="29"/>
      <c r="M157" s="29"/>
      <c r="N157" s="9"/>
      <c r="O157" s="9"/>
      <c r="P157" s="7"/>
      <c r="Q157" s="7"/>
      <c r="U157" s="31"/>
      <c r="V157" s="27"/>
      <c r="W157" s="27"/>
      <c r="X157" s="27"/>
      <c r="Y157" s="27"/>
      <c r="Z157" s="27"/>
      <c r="AA157" s="17"/>
    </row>
    <row r="158" spans="6:27" ht="15" customHeight="1" x14ac:dyDescent="0.25">
      <c r="F158" s="25"/>
      <c r="G158" s="25"/>
      <c r="H158" s="25"/>
      <c r="I158" s="25"/>
      <c r="J158" s="29"/>
      <c r="K158" s="29"/>
      <c r="L158" s="29"/>
      <c r="M158" s="29"/>
      <c r="N158" s="9"/>
      <c r="O158" s="9"/>
      <c r="P158" s="7"/>
      <c r="Q158" s="7"/>
      <c r="U158" s="31"/>
      <c r="V158" s="27"/>
      <c r="W158" s="27"/>
      <c r="X158" s="27"/>
      <c r="Y158" s="27"/>
      <c r="Z158" s="27"/>
      <c r="AA158" s="17"/>
    </row>
    <row r="159" spans="6:27" ht="15" customHeight="1" x14ac:dyDescent="0.25">
      <c r="F159" s="25"/>
      <c r="G159" s="25"/>
      <c r="H159" s="25"/>
      <c r="I159" s="25"/>
      <c r="J159" s="29"/>
      <c r="K159" s="29"/>
      <c r="L159" s="29"/>
      <c r="M159" s="29"/>
      <c r="N159" s="9"/>
      <c r="O159" s="9"/>
      <c r="P159" s="7"/>
      <c r="Q159" s="7"/>
      <c r="U159" s="31"/>
      <c r="V159" s="27"/>
      <c r="W159" s="27"/>
      <c r="X159" s="27"/>
      <c r="Y159" s="27"/>
      <c r="Z159" s="27"/>
      <c r="AA159" s="17"/>
    </row>
    <row r="160" spans="6:27" ht="15" customHeight="1" x14ac:dyDescent="0.25">
      <c r="F160" s="25"/>
      <c r="G160" s="25"/>
      <c r="H160" s="25"/>
      <c r="I160" s="25"/>
      <c r="J160" s="29"/>
      <c r="K160" s="29"/>
      <c r="L160" s="29"/>
      <c r="M160" s="29"/>
      <c r="N160" s="9"/>
      <c r="O160" s="9"/>
      <c r="P160" s="7"/>
      <c r="Q160" s="7"/>
      <c r="U160" s="31"/>
      <c r="V160" s="27"/>
      <c r="W160" s="27"/>
      <c r="X160" s="27"/>
      <c r="Y160" s="27"/>
      <c r="Z160" s="27"/>
      <c r="AA160" s="17"/>
    </row>
    <row r="161" spans="6:27" ht="15" customHeight="1" x14ac:dyDescent="0.25">
      <c r="F161" s="25"/>
      <c r="G161" s="25"/>
      <c r="H161" s="25"/>
      <c r="I161" s="25"/>
      <c r="J161" s="29"/>
      <c r="K161" s="29"/>
      <c r="L161" s="29"/>
      <c r="M161" s="29"/>
      <c r="N161" s="9"/>
      <c r="O161" s="9"/>
      <c r="P161" s="7"/>
      <c r="Q161" s="7"/>
      <c r="U161" s="31"/>
      <c r="V161" s="27"/>
      <c r="W161" s="27"/>
      <c r="X161" s="27"/>
      <c r="Y161" s="27"/>
      <c r="Z161" s="27"/>
      <c r="AA161" s="17"/>
    </row>
    <row r="162" spans="6:27" ht="15" customHeight="1" x14ac:dyDescent="0.25">
      <c r="F162" s="25"/>
      <c r="G162" s="25"/>
      <c r="H162" s="25"/>
      <c r="I162" s="25"/>
      <c r="J162" s="29"/>
      <c r="K162" s="29"/>
      <c r="L162" s="29"/>
      <c r="M162" s="29"/>
      <c r="N162" s="9"/>
      <c r="O162" s="9"/>
      <c r="P162" s="7"/>
      <c r="Q162" s="7"/>
      <c r="U162" s="31"/>
      <c r="V162" s="27"/>
      <c r="W162" s="27"/>
      <c r="X162" s="27"/>
      <c r="Y162" s="27"/>
      <c r="Z162" s="27"/>
      <c r="AA162" s="17"/>
    </row>
    <row r="163" spans="6:27" ht="15" customHeight="1" x14ac:dyDescent="0.25">
      <c r="F163" s="25"/>
      <c r="G163" s="25"/>
      <c r="H163" s="25"/>
      <c r="I163" s="25"/>
      <c r="J163" s="29"/>
      <c r="K163" s="29"/>
      <c r="L163" s="29"/>
      <c r="M163" s="29"/>
      <c r="N163" s="9"/>
      <c r="O163" s="9"/>
      <c r="P163" s="7"/>
      <c r="Q163" s="7"/>
      <c r="U163" s="31"/>
      <c r="V163" s="27"/>
      <c r="W163" s="27"/>
      <c r="X163" s="27"/>
      <c r="Y163" s="27"/>
      <c r="Z163" s="27"/>
      <c r="AA163" s="17"/>
    </row>
    <row r="164" spans="6:27" ht="15" customHeight="1" x14ac:dyDescent="0.25">
      <c r="F164" s="25"/>
      <c r="G164" s="25"/>
      <c r="H164" s="25"/>
      <c r="I164" s="25"/>
      <c r="J164" s="29"/>
      <c r="K164" s="29"/>
      <c r="L164" s="29"/>
      <c r="M164" s="29"/>
      <c r="N164" s="9"/>
      <c r="O164" s="9"/>
      <c r="P164" s="7"/>
      <c r="Q164" s="7"/>
      <c r="U164" s="31"/>
      <c r="V164" s="27"/>
      <c r="W164" s="27"/>
      <c r="X164" s="27"/>
      <c r="Y164" s="27"/>
      <c r="Z164" s="27"/>
      <c r="AA164" s="17"/>
    </row>
    <row r="165" spans="6:27" ht="15" customHeight="1" x14ac:dyDescent="0.25">
      <c r="F165" s="25"/>
      <c r="G165" s="25"/>
      <c r="H165" s="25"/>
      <c r="I165" s="25"/>
      <c r="J165" s="29"/>
      <c r="K165" s="29"/>
      <c r="L165" s="29"/>
      <c r="M165" s="29"/>
      <c r="N165" s="9"/>
      <c r="O165" s="9"/>
      <c r="P165" s="7"/>
      <c r="Q165" s="7"/>
      <c r="U165" s="31"/>
      <c r="V165" s="27"/>
      <c r="W165" s="27"/>
      <c r="X165" s="27"/>
      <c r="Y165" s="27"/>
      <c r="Z165" s="27"/>
      <c r="AA165" s="17"/>
    </row>
    <row r="166" spans="6:27" ht="15" customHeight="1" x14ac:dyDescent="0.25">
      <c r="F166" s="25"/>
      <c r="G166" s="25"/>
      <c r="H166" s="25"/>
      <c r="I166" s="25"/>
      <c r="J166" s="29"/>
      <c r="K166" s="29"/>
      <c r="L166" s="29"/>
      <c r="M166" s="29"/>
      <c r="N166" s="9"/>
      <c r="O166" s="9"/>
      <c r="P166" s="7"/>
      <c r="Q166" s="7"/>
      <c r="U166" s="31"/>
      <c r="V166" s="27"/>
      <c r="W166" s="27"/>
      <c r="X166" s="27"/>
      <c r="Y166" s="27"/>
      <c r="Z166" s="27"/>
      <c r="AA166" s="17"/>
    </row>
    <row r="167" spans="6:27" ht="15" customHeight="1" x14ac:dyDescent="0.25">
      <c r="F167" s="25"/>
      <c r="G167" s="25"/>
      <c r="H167" s="25"/>
      <c r="I167" s="25"/>
      <c r="J167" s="29"/>
      <c r="K167" s="29"/>
      <c r="L167" s="29"/>
      <c r="M167" s="29"/>
      <c r="N167" s="9"/>
      <c r="O167" s="9"/>
      <c r="P167" s="7"/>
      <c r="Q167" s="7"/>
      <c r="U167" s="31"/>
      <c r="V167" s="27"/>
      <c r="W167" s="27"/>
      <c r="X167" s="27"/>
      <c r="Y167" s="27"/>
      <c r="Z167" s="27"/>
      <c r="AA167" s="17"/>
    </row>
    <row r="168" spans="6:27" ht="15" customHeight="1" x14ac:dyDescent="0.25">
      <c r="F168" s="25"/>
      <c r="G168" s="25"/>
      <c r="H168" s="25"/>
      <c r="I168" s="25"/>
      <c r="J168" s="29"/>
      <c r="K168" s="29"/>
      <c r="L168" s="29"/>
      <c r="M168" s="29"/>
      <c r="N168" s="9"/>
      <c r="O168" s="9"/>
      <c r="P168" s="7"/>
      <c r="Q168" s="7"/>
      <c r="U168" s="31"/>
      <c r="V168" s="27"/>
      <c r="W168" s="27"/>
      <c r="X168" s="27"/>
      <c r="Y168" s="27"/>
      <c r="Z168" s="27"/>
      <c r="AA168" s="17"/>
    </row>
    <row r="169" spans="6:27" ht="15" customHeight="1" x14ac:dyDescent="0.25">
      <c r="F169" s="25"/>
      <c r="G169" s="25"/>
      <c r="H169" s="25"/>
      <c r="I169" s="25"/>
      <c r="J169" s="29"/>
      <c r="K169" s="29"/>
      <c r="L169" s="29"/>
      <c r="M169" s="29"/>
      <c r="N169" s="9"/>
      <c r="O169" s="9"/>
      <c r="P169" s="7"/>
      <c r="Q169" s="7"/>
      <c r="U169" s="31"/>
      <c r="V169" s="27"/>
      <c r="W169" s="27"/>
      <c r="X169" s="27"/>
      <c r="Y169" s="27"/>
      <c r="Z169" s="27"/>
      <c r="AA169" s="17"/>
    </row>
    <row r="170" spans="6:27" ht="15" customHeight="1" x14ac:dyDescent="0.25">
      <c r="F170" s="25"/>
      <c r="G170" s="25"/>
      <c r="H170" s="25"/>
      <c r="I170" s="25"/>
      <c r="J170" s="29"/>
      <c r="K170" s="29"/>
      <c r="L170" s="29"/>
      <c r="M170" s="29"/>
      <c r="N170" s="9"/>
      <c r="O170" s="9"/>
      <c r="P170" s="7"/>
      <c r="Q170" s="7"/>
      <c r="U170" s="31"/>
      <c r="V170" s="27"/>
      <c r="W170" s="27"/>
      <c r="X170" s="27"/>
      <c r="Y170" s="27"/>
      <c r="Z170" s="27"/>
      <c r="AA170" s="17"/>
    </row>
    <row r="171" spans="6:27" ht="15" customHeight="1" x14ac:dyDescent="0.25">
      <c r="F171" s="25"/>
      <c r="G171" s="25"/>
      <c r="H171" s="25"/>
      <c r="I171" s="25"/>
      <c r="J171" s="29"/>
      <c r="K171" s="29"/>
      <c r="L171" s="29"/>
      <c r="M171" s="29"/>
      <c r="N171" s="9"/>
      <c r="O171" s="9"/>
      <c r="P171" s="7"/>
      <c r="Q171" s="7"/>
      <c r="U171" s="31"/>
      <c r="V171" s="27"/>
      <c r="W171" s="27"/>
      <c r="X171" s="27"/>
      <c r="Y171" s="27"/>
      <c r="Z171" s="27"/>
      <c r="AA171" s="17"/>
    </row>
    <row r="172" spans="6:27" ht="15" customHeight="1" x14ac:dyDescent="0.25">
      <c r="F172" s="25"/>
      <c r="G172" s="25"/>
      <c r="H172" s="25"/>
      <c r="I172" s="25"/>
      <c r="J172" s="29"/>
      <c r="K172" s="29"/>
      <c r="L172" s="29"/>
      <c r="M172" s="29"/>
      <c r="N172" s="9"/>
      <c r="O172" s="9"/>
      <c r="P172" s="7"/>
      <c r="Q172" s="7"/>
      <c r="U172" s="31"/>
      <c r="V172" s="27"/>
      <c r="W172" s="27"/>
      <c r="X172" s="27"/>
      <c r="Y172" s="27"/>
      <c r="Z172" s="27"/>
      <c r="AA172" s="17"/>
    </row>
    <row r="173" spans="6:27" ht="15" customHeight="1" x14ac:dyDescent="0.25">
      <c r="F173" s="25"/>
      <c r="G173" s="25"/>
      <c r="H173" s="25"/>
      <c r="I173" s="25"/>
      <c r="J173" s="29"/>
      <c r="K173" s="29"/>
      <c r="L173" s="29"/>
      <c r="M173" s="29"/>
      <c r="N173" s="9"/>
      <c r="O173" s="9"/>
      <c r="P173" s="7"/>
      <c r="Q173" s="7"/>
      <c r="U173" s="31"/>
      <c r="V173" s="27"/>
      <c r="W173" s="27"/>
      <c r="X173" s="27"/>
      <c r="Y173" s="27"/>
      <c r="Z173" s="27"/>
      <c r="AA173" s="17"/>
    </row>
    <row r="174" spans="6:27" ht="15" customHeight="1" x14ac:dyDescent="0.25">
      <c r="F174" s="25"/>
      <c r="G174" s="25"/>
      <c r="H174" s="25"/>
      <c r="I174" s="25"/>
      <c r="J174" s="29"/>
      <c r="K174" s="29"/>
      <c r="L174" s="29"/>
      <c r="M174" s="29"/>
      <c r="N174" s="9"/>
      <c r="O174" s="9"/>
      <c r="P174" s="7"/>
      <c r="Q174" s="7"/>
      <c r="U174" s="31"/>
      <c r="V174" s="27"/>
      <c r="W174" s="27"/>
      <c r="X174" s="27"/>
      <c r="Y174" s="27"/>
      <c r="Z174" s="27"/>
      <c r="AA174" s="17"/>
    </row>
    <row r="175" spans="6:27" ht="15" customHeight="1" x14ac:dyDescent="0.25">
      <c r="F175" s="25"/>
      <c r="G175" s="25"/>
      <c r="H175" s="25"/>
      <c r="I175" s="25"/>
      <c r="J175" s="29"/>
      <c r="K175" s="29"/>
      <c r="L175" s="29"/>
      <c r="M175" s="29"/>
      <c r="N175" s="9"/>
      <c r="O175" s="9"/>
      <c r="P175" s="7"/>
      <c r="Q175" s="7"/>
      <c r="U175" s="31"/>
      <c r="V175" s="27"/>
      <c r="W175" s="27"/>
      <c r="X175" s="27"/>
      <c r="Y175" s="27"/>
      <c r="Z175" s="27"/>
      <c r="AA175" s="17"/>
    </row>
    <row r="176" spans="6:27" ht="15" customHeight="1" x14ac:dyDescent="0.25">
      <c r="F176" s="25"/>
      <c r="G176" s="25"/>
      <c r="H176" s="25"/>
      <c r="I176" s="25"/>
      <c r="J176" s="29"/>
      <c r="K176" s="29"/>
      <c r="L176" s="29"/>
      <c r="M176" s="29"/>
      <c r="N176" s="7"/>
      <c r="O176" s="7"/>
      <c r="P176" s="7"/>
      <c r="Q176" s="7"/>
      <c r="U176" s="31"/>
      <c r="V176" s="27"/>
      <c r="W176" s="27"/>
      <c r="X176" s="27"/>
      <c r="Y176" s="27"/>
      <c r="Z176" s="27"/>
      <c r="AA176" s="17"/>
    </row>
    <row r="177" spans="6:27" ht="15" customHeight="1" x14ac:dyDescent="0.25">
      <c r="F177" s="25"/>
      <c r="G177" s="25"/>
      <c r="H177" s="25"/>
      <c r="I177" s="25"/>
      <c r="J177" s="29"/>
      <c r="K177" s="29"/>
      <c r="L177" s="29"/>
      <c r="M177" s="29"/>
      <c r="N177" s="7"/>
      <c r="O177" s="7"/>
      <c r="P177" s="7"/>
      <c r="Q177" s="7"/>
      <c r="U177" s="31"/>
      <c r="V177" s="27"/>
      <c r="W177" s="27"/>
      <c r="X177" s="27"/>
      <c r="Y177" s="27"/>
      <c r="Z177" s="27"/>
      <c r="AA177" s="17"/>
    </row>
    <row r="178" spans="6:27" ht="15" customHeight="1" x14ac:dyDescent="0.25">
      <c r="F178" s="25"/>
      <c r="G178" s="25"/>
      <c r="H178" s="25"/>
      <c r="I178" s="25"/>
      <c r="J178" s="29"/>
      <c r="K178" s="29"/>
      <c r="L178" s="29"/>
      <c r="M178" s="29"/>
      <c r="N178" s="7"/>
      <c r="O178" s="7"/>
      <c r="P178" s="7"/>
      <c r="Q178" s="7"/>
      <c r="U178" s="31"/>
      <c r="V178" s="27"/>
      <c r="W178" s="27"/>
      <c r="X178" s="27"/>
      <c r="Y178" s="27"/>
      <c r="Z178" s="27"/>
      <c r="AA178" s="17"/>
    </row>
    <row r="179" spans="6:27" ht="15" customHeight="1" x14ac:dyDescent="0.25">
      <c r="F179" s="25"/>
      <c r="G179" s="25"/>
      <c r="H179" s="25"/>
      <c r="I179" s="25"/>
      <c r="J179" s="29"/>
      <c r="K179" s="29"/>
      <c r="L179" s="29"/>
      <c r="M179" s="29"/>
      <c r="N179" s="7"/>
      <c r="O179" s="7"/>
      <c r="P179" s="7"/>
      <c r="Q179" s="7"/>
      <c r="U179" s="31"/>
      <c r="V179" s="27"/>
      <c r="W179" s="27"/>
      <c r="X179" s="27"/>
      <c r="Y179" s="27"/>
      <c r="Z179" s="27"/>
      <c r="AA179" s="17"/>
    </row>
    <row r="180" spans="6:27" ht="15" customHeight="1" x14ac:dyDescent="0.25">
      <c r="F180" s="25"/>
      <c r="G180" s="25"/>
      <c r="H180" s="25"/>
      <c r="I180" s="25"/>
      <c r="J180" s="29"/>
      <c r="K180" s="29"/>
      <c r="L180" s="29"/>
      <c r="M180" s="29"/>
      <c r="N180" s="7"/>
      <c r="O180" s="7"/>
      <c r="P180" s="7"/>
      <c r="Q180" s="7"/>
      <c r="U180" s="31"/>
      <c r="V180" s="27"/>
      <c r="W180" s="27"/>
      <c r="X180" s="27"/>
      <c r="Y180" s="27"/>
      <c r="Z180" s="27"/>
      <c r="AA180" s="17"/>
    </row>
    <row r="181" spans="6:27" ht="15" customHeight="1" x14ac:dyDescent="0.25">
      <c r="F181" s="25"/>
      <c r="G181" s="25"/>
      <c r="H181" s="25"/>
      <c r="I181" s="25"/>
      <c r="J181" s="29"/>
      <c r="K181" s="29"/>
      <c r="L181" s="29"/>
      <c r="M181" s="29"/>
      <c r="N181" s="7"/>
      <c r="O181" s="7"/>
      <c r="P181" s="7"/>
      <c r="Q181" s="7"/>
      <c r="U181" s="31"/>
      <c r="V181" s="27"/>
      <c r="W181" s="27"/>
      <c r="X181" s="27"/>
      <c r="Y181" s="27"/>
      <c r="Z181" s="27"/>
      <c r="AA181" s="17"/>
    </row>
    <row r="182" spans="6:27" ht="15" customHeight="1" x14ac:dyDescent="0.25">
      <c r="F182" s="25"/>
      <c r="G182" s="25"/>
      <c r="H182" s="25"/>
      <c r="I182" s="25"/>
      <c r="J182" s="29"/>
      <c r="K182" s="29"/>
      <c r="L182" s="29"/>
      <c r="M182" s="29"/>
      <c r="N182" s="7"/>
      <c r="O182" s="7"/>
      <c r="P182" s="7"/>
      <c r="Q182" s="7"/>
      <c r="U182" s="31"/>
      <c r="V182" s="27"/>
      <c r="W182" s="27"/>
      <c r="X182" s="27"/>
      <c r="Y182" s="27"/>
      <c r="Z182" s="27"/>
      <c r="AA182" s="17"/>
    </row>
    <row r="183" spans="6:27" ht="15" customHeight="1" x14ac:dyDescent="0.25">
      <c r="F183" s="25"/>
      <c r="G183" s="25"/>
      <c r="H183" s="25"/>
      <c r="I183" s="25"/>
      <c r="J183" s="29"/>
      <c r="K183" s="29"/>
      <c r="L183" s="29"/>
      <c r="M183" s="29"/>
      <c r="N183" s="7"/>
      <c r="O183" s="7"/>
      <c r="P183" s="7"/>
      <c r="Q183" s="7"/>
      <c r="U183" s="31"/>
      <c r="V183" s="27"/>
      <c r="W183" s="27"/>
      <c r="X183" s="27"/>
      <c r="Y183" s="27"/>
      <c r="Z183" s="27"/>
      <c r="AA183" s="17"/>
    </row>
    <row r="184" spans="6:27" ht="15" customHeight="1" x14ac:dyDescent="0.25">
      <c r="F184" s="25"/>
      <c r="G184" s="25"/>
      <c r="H184" s="25"/>
      <c r="I184" s="25"/>
      <c r="J184" s="29"/>
      <c r="K184" s="29"/>
      <c r="L184" s="29"/>
      <c r="M184" s="29"/>
      <c r="N184" s="7"/>
      <c r="O184" s="7"/>
      <c r="P184" s="7"/>
      <c r="Q184" s="7"/>
      <c r="U184" s="31"/>
      <c r="V184" s="27"/>
      <c r="W184" s="27"/>
      <c r="X184" s="27"/>
      <c r="Y184" s="27"/>
      <c r="Z184" s="27"/>
      <c r="AA184" s="17"/>
    </row>
    <row r="185" spans="6:27" ht="15" customHeight="1" x14ac:dyDescent="0.25">
      <c r="F185" s="25"/>
      <c r="G185" s="25"/>
      <c r="H185" s="25"/>
      <c r="I185" s="25"/>
      <c r="J185" s="29"/>
      <c r="K185" s="29"/>
      <c r="L185" s="29"/>
      <c r="M185" s="29"/>
      <c r="N185" s="7"/>
      <c r="O185" s="7"/>
      <c r="P185" s="7"/>
      <c r="Q185" s="7"/>
      <c r="U185" s="31"/>
      <c r="V185" s="27"/>
      <c r="W185" s="27"/>
      <c r="X185" s="27"/>
      <c r="Y185" s="27"/>
      <c r="Z185" s="27"/>
      <c r="AA185" s="17"/>
    </row>
    <row r="186" spans="6:27" ht="15" customHeight="1" x14ac:dyDescent="0.25">
      <c r="F186" s="25"/>
      <c r="G186" s="25"/>
      <c r="H186" s="25"/>
      <c r="I186" s="25"/>
      <c r="J186" s="29"/>
      <c r="K186" s="29"/>
      <c r="L186" s="29"/>
      <c r="M186" s="29"/>
      <c r="N186" s="7"/>
      <c r="O186" s="7"/>
      <c r="P186" s="7"/>
      <c r="Q186" s="7"/>
      <c r="U186" s="31"/>
      <c r="V186" s="27"/>
      <c r="W186" s="27"/>
      <c r="X186" s="27"/>
      <c r="Y186" s="27"/>
      <c r="Z186" s="27"/>
      <c r="AA186" s="17"/>
    </row>
    <row r="187" spans="6:27" ht="15" customHeight="1" x14ac:dyDescent="0.25">
      <c r="F187" s="25"/>
      <c r="G187" s="25"/>
      <c r="H187" s="25"/>
      <c r="I187" s="25"/>
      <c r="J187" s="29"/>
      <c r="K187" s="29"/>
      <c r="L187" s="29"/>
      <c r="M187" s="29"/>
      <c r="N187" s="7"/>
      <c r="O187" s="7"/>
      <c r="P187" s="7"/>
      <c r="Q187" s="7"/>
      <c r="U187" s="31"/>
      <c r="V187" s="27"/>
      <c r="W187" s="27"/>
      <c r="X187" s="27"/>
      <c r="Y187" s="27"/>
      <c r="Z187" s="27"/>
      <c r="AA187" s="17"/>
    </row>
    <row r="188" spans="6:27" ht="15" customHeight="1" x14ac:dyDescent="0.25">
      <c r="F188" s="44"/>
      <c r="G188" s="44"/>
      <c r="H188" s="25"/>
      <c r="I188" s="25"/>
      <c r="J188" s="29"/>
      <c r="K188" s="29"/>
      <c r="L188" s="29"/>
      <c r="M188" s="29"/>
      <c r="N188" s="7"/>
      <c r="O188" s="7"/>
      <c r="P188" s="7"/>
      <c r="Q188" s="7"/>
      <c r="U188" s="31"/>
      <c r="V188" s="27"/>
      <c r="W188" s="27"/>
      <c r="X188" s="27"/>
      <c r="Y188" s="27"/>
      <c r="Z188" s="27"/>
      <c r="AA188" s="17"/>
    </row>
    <row r="189" spans="6:27" ht="15" customHeight="1" x14ac:dyDescent="0.25">
      <c r="F189" s="25"/>
      <c r="G189" s="25"/>
      <c r="H189" s="25"/>
      <c r="I189" s="25"/>
      <c r="J189" s="29"/>
      <c r="K189" s="29"/>
      <c r="L189" s="29"/>
      <c r="M189" s="29"/>
      <c r="N189" s="7"/>
      <c r="O189" s="7"/>
      <c r="P189" s="7"/>
      <c r="Q189" s="7"/>
      <c r="U189" s="31"/>
      <c r="V189" s="27"/>
      <c r="W189" s="27"/>
      <c r="X189" s="27"/>
      <c r="Y189" s="27"/>
      <c r="Z189" s="27"/>
      <c r="AA189" s="17"/>
    </row>
    <row r="190" spans="6:27" ht="15" customHeight="1" x14ac:dyDescent="0.25">
      <c r="F190" s="25"/>
      <c r="G190" s="25"/>
      <c r="H190" s="25"/>
      <c r="I190" s="25"/>
      <c r="J190" s="29"/>
      <c r="K190" s="29"/>
      <c r="L190" s="29"/>
      <c r="M190" s="29"/>
      <c r="N190" s="7"/>
      <c r="O190" s="7"/>
      <c r="P190" s="7"/>
      <c r="Q190" s="7"/>
      <c r="U190" s="31"/>
      <c r="V190" s="27"/>
      <c r="W190" s="27"/>
      <c r="X190" s="27"/>
      <c r="Y190" s="27"/>
      <c r="Z190" s="27"/>
      <c r="AA190" s="17"/>
    </row>
    <row r="191" spans="6:27" ht="15" customHeight="1" x14ac:dyDescent="0.25">
      <c r="F191" s="25"/>
      <c r="G191" s="25"/>
      <c r="H191" s="44"/>
      <c r="I191" s="44"/>
      <c r="J191" s="29"/>
      <c r="K191" s="29"/>
      <c r="L191" s="29"/>
      <c r="M191" s="29"/>
      <c r="N191" s="7"/>
      <c r="O191" s="7"/>
      <c r="P191" s="7"/>
      <c r="Q191" s="7"/>
      <c r="U191" s="31"/>
      <c r="V191" s="27"/>
      <c r="W191" s="27"/>
      <c r="X191" s="27"/>
      <c r="Y191" s="27"/>
      <c r="Z191" s="27"/>
      <c r="AA191" s="17"/>
    </row>
    <row r="192" spans="6:27" ht="15" customHeight="1" x14ac:dyDescent="0.25">
      <c r="F192" s="25"/>
      <c r="G192" s="25"/>
      <c r="H192" s="25"/>
      <c r="I192" s="25"/>
      <c r="J192" s="29"/>
      <c r="K192" s="29"/>
      <c r="L192" s="29"/>
      <c r="M192" s="29"/>
      <c r="N192" s="7"/>
      <c r="O192" s="7"/>
      <c r="P192" s="7"/>
      <c r="Q192" s="7"/>
      <c r="U192" s="31"/>
      <c r="V192" s="27"/>
      <c r="W192" s="27"/>
      <c r="X192" s="27"/>
      <c r="Y192" s="27"/>
      <c r="Z192" s="27"/>
      <c r="AA192" s="17"/>
    </row>
    <row r="193" spans="6:27" ht="15" customHeight="1" x14ac:dyDescent="0.25">
      <c r="F193" s="25"/>
      <c r="G193" s="25"/>
      <c r="H193" s="25"/>
      <c r="I193" s="25"/>
      <c r="J193" s="29"/>
      <c r="K193" s="29"/>
      <c r="L193" s="29"/>
      <c r="M193" s="29"/>
      <c r="N193" s="7"/>
      <c r="O193" s="7"/>
      <c r="P193" s="7"/>
      <c r="Q193" s="7"/>
      <c r="U193" s="31"/>
      <c r="V193" s="27"/>
      <c r="W193" s="27"/>
      <c r="X193" s="27"/>
      <c r="Y193" s="27"/>
      <c r="Z193" s="27"/>
      <c r="AA193" s="17"/>
    </row>
    <row r="194" spans="6:27" ht="15" customHeight="1" x14ac:dyDescent="0.25">
      <c r="F194" s="25"/>
      <c r="G194" s="25"/>
      <c r="H194" s="25"/>
      <c r="I194" s="25"/>
      <c r="J194" s="29"/>
      <c r="K194" s="29"/>
      <c r="L194" s="29"/>
      <c r="M194" s="29"/>
      <c r="N194" s="7"/>
      <c r="O194" s="7"/>
      <c r="P194" s="7"/>
      <c r="Q194" s="7"/>
      <c r="U194" s="31"/>
      <c r="V194" s="27"/>
      <c r="W194" s="27"/>
      <c r="X194" s="27"/>
      <c r="Y194" s="27"/>
      <c r="Z194" s="27"/>
      <c r="AA194" s="17"/>
    </row>
    <row r="195" spans="6:27" ht="15" customHeight="1" x14ac:dyDescent="0.25">
      <c r="F195" s="25"/>
      <c r="G195" s="25"/>
      <c r="H195" s="25"/>
      <c r="I195" s="25"/>
      <c r="J195" s="29"/>
      <c r="K195" s="29"/>
      <c r="L195" s="29"/>
      <c r="M195" s="29"/>
      <c r="N195" s="7"/>
      <c r="O195" s="7"/>
      <c r="P195" s="7"/>
      <c r="Q195" s="7"/>
      <c r="U195" s="31"/>
      <c r="V195" s="27"/>
      <c r="W195" s="27"/>
      <c r="X195" s="27"/>
      <c r="Y195" s="27"/>
      <c r="Z195" s="27"/>
      <c r="AA195" s="17"/>
    </row>
    <row r="196" spans="6:27" ht="15" customHeight="1" x14ac:dyDescent="0.25">
      <c r="F196" s="25"/>
      <c r="G196" s="25"/>
      <c r="H196" s="25"/>
      <c r="I196" s="25"/>
      <c r="J196" s="29"/>
      <c r="K196" s="29"/>
      <c r="L196" s="29"/>
      <c r="M196" s="29"/>
      <c r="N196" s="7"/>
      <c r="O196" s="7"/>
      <c r="P196" s="7"/>
      <c r="Q196" s="7"/>
      <c r="U196" s="31"/>
      <c r="V196" s="27"/>
      <c r="W196" s="27"/>
      <c r="X196" s="27"/>
      <c r="Y196" s="27"/>
      <c r="Z196" s="27"/>
      <c r="AA196" s="17"/>
    </row>
    <row r="197" spans="6:27" ht="15" customHeight="1" x14ac:dyDescent="0.25">
      <c r="F197" s="25"/>
      <c r="G197" s="25"/>
      <c r="H197" s="25"/>
      <c r="I197" s="25"/>
      <c r="J197" s="29"/>
      <c r="K197" s="29"/>
      <c r="L197" s="29"/>
      <c r="M197" s="29"/>
      <c r="N197" s="7"/>
      <c r="O197" s="7"/>
      <c r="P197" s="7"/>
      <c r="Q197" s="7"/>
      <c r="U197" s="31"/>
      <c r="V197" s="27"/>
      <c r="W197" s="27"/>
      <c r="X197" s="27"/>
      <c r="Y197" s="27"/>
      <c r="Z197" s="27"/>
      <c r="AA197" s="17"/>
    </row>
    <row r="198" spans="6:27" ht="15" customHeight="1" x14ac:dyDescent="0.25">
      <c r="F198" s="25"/>
      <c r="G198" s="25"/>
      <c r="H198" s="25"/>
      <c r="I198" s="25"/>
      <c r="J198" s="29"/>
      <c r="K198" s="29"/>
      <c r="L198" s="29"/>
      <c r="M198" s="29"/>
      <c r="N198" s="7"/>
      <c r="O198" s="7"/>
      <c r="P198" s="7"/>
      <c r="Q198" s="7"/>
      <c r="U198" s="31"/>
      <c r="V198" s="27"/>
      <c r="W198" s="27"/>
      <c r="X198" s="27"/>
      <c r="Y198" s="27"/>
      <c r="Z198" s="27"/>
      <c r="AA198" s="17"/>
    </row>
    <row r="199" spans="6:27" ht="15" customHeight="1" x14ac:dyDescent="0.25">
      <c r="F199" s="25"/>
      <c r="G199" s="25"/>
      <c r="H199" s="25"/>
      <c r="I199" s="25"/>
      <c r="J199" s="29"/>
      <c r="K199" s="29"/>
      <c r="L199" s="29"/>
      <c r="M199" s="29"/>
      <c r="N199" s="7"/>
      <c r="O199" s="7"/>
      <c r="P199" s="7"/>
      <c r="Q199" s="7"/>
      <c r="U199" s="31"/>
      <c r="V199" s="27"/>
      <c r="W199" s="27"/>
      <c r="X199" s="27"/>
      <c r="Y199" s="27"/>
      <c r="Z199" s="27"/>
      <c r="AA199" s="17"/>
    </row>
    <row r="200" spans="6:27" ht="15" customHeight="1" x14ac:dyDescent="0.25">
      <c r="F200" s="25"/>
      <c r="G200" s="25"/>
      <c r="H200" s="25"/>
      <c r="I200" s="25"/>
      <c r="J200" s="29"/>
      <c r="K200" s="29"/>
      <c r="L200" s="29"/>
      <c r="M200" s="29"/>
      <c r="N200" s="7"/>
      <c r="O200" s="7"/>
      <c r="P200" s="7"/>
      <c r="Q200" s="7"/>
      <c r="U200" s="31"/>
      <c r="V200" s="27"/>
      <c r="W200" s="27"/>
      <c r="X200" s="27"/>
      <c r="Y200" s="27"/>
      <c r="Z200" s="27"/>
      <c r="AA200" s="17"/>
    </row>
    <row r="201" spans="6:27" ht="15" customHeight="1" x14ac:dyDescent="0.25">
      <c r="F201" s="25"/>
      <c r="G201" s="25"/>
      <c r="H201" s="25"/>
      <c r="I201" s="25"/>
      <c r="J201" s="29"/>
      <c r="K201" s="29"/>
      <c r="L201" s="29"/>
      <c r="M201" s="29"/>
      <c r="N201" s="7"/>
      <c r="O201" s="7"/>
      <c r="P201" s="7"/>
      <c r="Q201" s="7"/>
      <c r="U201" s="31"/>
      <c r="V201" s="27"/>
      <c r="W201" s="27"/>
      <c r="X201" s="27"/>
      <c r="Y201" s="27"/>
      <c r="Z201" s="27"/>
      <c r="AA201" s="17"/>
    </row>
    <row r="202" spans="6:27" ht="15" customHeight="1" x14ac:dyDescent="0.25">
      <c r="F202" s="25"/>
      <c r="G202" s="25"/>
      <c r="H202" s="25"/>
      <c r="I202" s="25"/>
      <c r="J202" s="29"/>
      <c r="K202" s="29"/>
      <c r="L202" s="29"/>
      <c r="M202" s="29"/>
      <c r="N202" s="7"/>
      <c r="O202" s="7"/>
      <c r="P202" s="7"/>
      <c r="Q202" s="7"/>
      <c r="U202" s="31"/>
      <c r="V202" s="27"/>
      <c r="W202" s="27"/>
      <c r="X202" s="27"/>
      <c r="Y202" s="27"/>
      <c r="Z202" s="27"/>
      <c r="AA202" s="17"/>
    </row>
    <row r="203" spans="6:27" ht="15" customHeight="1" x14ac:dyDescent="0.25">
      <c r="F203" s="25"/>
      <c r="G203" s="25"/>
      <c r="H203" s="25"/>
      <c r="I203" s="25"/>
      <c r="J203" s="29"/>
      <c r="K203" s="29"/>
      <c r="L203" s="29"/>
      <c r="M203" s="29"/>
      <c r="N203" s="7"/>
      <c r="O203" s="7"/>
      <c r="P203" s="7"/>
      <c r="Q203" s="7"/>
      <c r="U203" s="31"/>
      <c r="V203" s="27"/>
      <c r="W203" s="27"/>
      <c r="X203" s="27"/>
      <c r="Y203" s="27"/>
      <c r="Z203" s="27"/>
      <c r="AA203" s="17"/>
    </row>
    <row r="204" spans="6:27" ht="15" customHeight="1" x14ac:dyDescent="0.25">
      <c r="F204" s="25"/>
      <c r="G204" s="25"/>
      <c r="H204" s="25"/>
      <c r="I204" s="25"/>
      <c r="J204" s="29"/>
      <c r="K204" s="29"/>
      <c r="L204" s="29"/>
      <c r="M204" s="29"/>
      <c r="N204" s="7"/>
      <c r="O204" s="7"/>
      <c r="P204" s="7"/>
      <c r="Q204" s="7"/>
      <c r="U204" s="31"/>
      <c r="V204" s="27"/>
      <c r="W204" s="27"/>
      <c r="X204" s="27"/>
      <c r="Y204" s="27"/>
      <c r="Z204" s="27"/>
      <c r="AA204" s="17"/>
    </row>
    <row r="205" spans="6:27" ht="15" customHeight="1" x14ac:dyDescent="0.25">
      <c r="F205" s="25"/>
      <c r="G205" s="25"/>
      <c r="H205" s="25"/>
      <c r="I205" s="25"/>
      <c r="J205" s="29"/>
      <c r="K205" s="29"/>
      <c r="L205" s="29"/>
      <c r="M205" s="29"/>
      <c r="N205" s="7"/>
      <c r="O205" s="7"/>
      <c r="P205" s="7"/>
      <c r="Q205" s="7"/>
      <c r="U205" s="31"/>
      <c r="V205" s="27"/>
      <c r="W205" s="27"/>
      <c r="X205" s="27"/>
      <c r="Y205" s="27"/>
      <c r="Z205" s="27"/>
      <c r="AA205" s="17"/>
    </row>
    <row r="206" spans="6:27" ht="15" customHeight="1" x14ac:dyDescent="0.25">
      <c r="F206" s="25"/>
      <c r="G206" s="25"/>
      <c r="H206" s="25"/>
      <c r="I206" s="25"/>
      <c r="J206" s="29"/>
      <c r="K206" s="29"/>
      <c r="L206" s="29"/>
      <c r="M206" s="29"/>
      <c r="N206" s="7"/>
      <c r="O206" s="7"/>
      <c r="P206" s="7"/>
      <c r="Q206" s="7"/>
      <c r="U206" s="31"/>
      <c r="V206" s="27"/>
      <c r="W206" s="27"/>
      <c r="X206" s="27"/>
      <c r="Y206" s="27"/>
      <c r="Z206" s="27"/>
      <c r="AA206" s="17"/>
    </row>
    <row r="207" spans="6:27" ht="15" customHeight="1" x14ac:dyDescent="0.25">
      <c r="F207" s="25"/>
      <c r="G207" s="25"/>
      <c r="H207" s="25"/>
      <c r="I207" s="25"/>
      <c r="J207" s="29"/>
      <c r="K207" s="29"/>
      <c r="L207" s="29"/>
      <c r="M207" s="29"/>
      <c r="N207" s="7"/>
      <c r="O207" s="7"/>
      <c r="P207" s="7"/>
      <c r="Q207" s="7"/>
      <c r="U207" s="31"/>
      <c r="V207" s="27"/>
      <c r="W207" s="27"/>
      <c r="X207" s="27"/>
      <c r="Y207" s="27"/>
      <c r="Z207" s="27"/>
      <c r="AA207" s="17"/>
    </row>
    <row r="208" spans="6:27" ht="15" customHeight="1" x14ac:dyDescent="0.25">
      <c r="F208" s="25"/>
      <c r="G208" s="25"/>
      <c r="H208" s="25"/>
      <c r="I208" s="25"/>
      <c r="J208" s="29"/>
      <c r="K208" s="29"/>
      <c r="L208" s="29"/>
      <c r="M208" s="29"/>
      <c r="N208" s="7"/>
      <c r="O208" s="7"/>
      <c r="P208" s="7"/>
      <c r="Q208" s="7"/>
      <c r="U208" s="31"/>
      <c r="V208" s="27"/>
      <c r="W208" s="27"/>
      <c r="X208" s="27"/>
      <c r="Y208" s="27"/>
      <c r="Z208" s="27"/>
      <c r="AA208" s="17"/>
    </row>
    <row r="209" spans="6:27" ht="15" customHeight="1" x14ac:dyDescent="0.25">
      <c r="F209" s="25"/>
      <c r="G209" s="25"/>
      <c r="H209" s="25"/>
      <c r="I209" s="25"/>
      <c r="J209" s="29"/>
      <c r="K209" s="29"/>
      <c r="L209" s="29"/>
      <c r="M209" s="29"/>
      <c r="N209" s="7"/>
      <c r="O209" s="7"/>
      <c r="P209" s="7"/>
      <c r="Q209" s="7"/>
      <c r="U209" s="31"/>
      <c r="V209" s="27"/>
      <c r="W209" s="27"/>
      <c r="X209" s="27"/>
      <c r="Y209" s="27"/>
      <c r="Z209" s="27"/>
      <c r="AA209" s="17"/>
    </row>
    <row r="210" spans="6:27" ht="15" customHeight="1" x14ac:dyDescent="0.25">
      <c r="F210" s="25"/>
      <c r="G210" s="25"/>
      <c r="H210" s="25"/>
      <c r="I210" s="25"/>
      <c r="J210" s="29"/>
      <c r="K210" s="29"/>
      <c r="L210" s="29"/>
      <c r="M210" s="29"/>
      <c r="N210" s="7"/>
      <c r="O210" s="7"/>
      <c r="P210" s="7"/>
      <c r="Q210" s="7"/>
      <c r="U210" s="31"/>
      <c r="V210" s="27"/>
      <c r="W210" s="27"/>
      <c r="X210" s="27"/>
      <c r="Y210" s="27"/>
      <c r="Z210" s="27"/>
      <c r="AA210" s="17"/>
    </row>
    <row r="211" spans="6:27" ht="15" customHeight="1" x14ac:dyDescent="0.25">
      <c r="F211" s="25"/>
      <c r="G211" s="25"/>
      <c r="H211" s="25"/>
      <c r="I211" s="25"/>
      <c r="J211" s="29"/>
      <c r="K211" s="29"/>
      <c r="L211" s="29"/>
      <c r="M211" s="29"/>
      <c r="N211" s="7"/>
      <c r="O211" s="7"/>
      <c r="P211" s="7"/>
      <c r="Q211" s="7"/>
      <c r="U211" s="31"/>
      <c r="V211" s="27"/>
      <c r="W211" s="27"/>
      <c r="X211" s="27"/>
      <c r="Y211" s="27"/>
      <c r="Z211" s="27"/>
      <c r="AA211" s="17"/>
    </row>
    <row r="212" spans="6:27" ht="15" customHeight="1" x14ac:dyDescent="0.25">
      <c r="F212" s="25"/>
      <c r="G212" s="25"/>
      <c r="H212" s="25"/>
      <c r="I212" s="25"/>
      <c r="J212" s="29"/>
      <c r="K212" s="29"/>
      <c r="L212" s="29"/>
      <c r="M212" s="29"/>
      <c r="N212" s="7"/>
      <c r="O212" s="7"/>
      <c r="P212" s="7"/>
      <c r="Q212" s="7"/>
      <c r="U212" s="31"/>
      <c r="V212" s="27"/>
      <c r="W212" s="27"/>
      <c r="X212" s="27"/>
      <c r="Y212" s="27"/>
      <c r="Z212" s="27"/>
      <c r="AA212" s="17"/>
    </row>
    <row r="213" spans="6:27" ht="15" customHeight="1" x14ac:dyDescent="0.25">
      <c r="F213" s="25"/>
      <c r="G213" s="25"/>
      <c r="H213" s="25"/>
      <c r="I213" s="25"/>
      <c r="J213" s="29"/>
      <c r="K213" s="29"/>
      <c r="L213" s="29"/>
      <c r="M213" s="29"/>
      <c r="N213" s="7"/>
      <c r="O213" s="7"/>
      <c r="P213" s="7"/>
      <c r="Q213" s="7"/>
      <c r="U213" s="31"/>
      <c r="V213" s="27"/>
      <c r="W213" s="27"/>
      <c r="X213" s="27"/>
      <c r="Y213" s="27"/>
      <c r="Z213" s="27"/>
      <c r="AA213" s="17"/>
    </row>
    <row r="214" spans="6:27" ht="15" customHeight="1" x14ac:dyDescent="0.25">
      <c r="F214" s="25"/>
      <c r="G214" s="25"/>
      <c r="H214" s="25"/>
      <c r="I214" s="25"/>
      <c r="J214" s="29"/>
      <c r="K214" s="29"/>
      <c r="L214" s="29"/>
      <c r="M214" s="29"/>
      <c r="N214" s="7"/>
      <c r="O214" s="7"/>
      <c r="P214" s="7"/>
      <c r="Q214" s="7"/>
      <c r="U214" s="31"/>
      <c r="V214" s="27"/>
      <c r="W214" s="27"/>
      <c r="X214" s="27"/>
      <c r="Y214" s="27"/>
      <c r="Z214" s="27"/>
      <c r="AA214" s="17"/>
    </row>
    <row r="215" spans="6:27" ht="15" customHeight="1" x14ac:dyDescent="0.25">
      <c r="F215" s="25"/>
      <c r="G215" s="25"/>
      <c r="H215" s="25"/>
      <c r="I215" s="25"/>
      <c r="J215" s="29"/>
      <c r="K215" s="29"/>
      <c r="L215" s="29"/>
      <c r="M215" s="29"/>
      <c r="N215" s="7"/>
      <c r="O215" s="7"/>
      <c r="P215" s="7"/>
      <c r="Q215" s="7"/>
      <c r="U215" s="31"/>
      <c r="V215" s="27"/>
      <c r="W215" s="27"/>
      <c r="X215" s="27"/>
      <c r="Y215" s="27"/>
      <c r="Z215" s="27"/>
      <c r="AA215" s="17"/>
    </row>
    <row r="216" spans="6:27" ht="15" customHeight="1" x14ac:dyDescent="0.25">
      <c r="F216" s="25"/>
      <c r="G216" s="25"/>
      <c r="H216" s="25"/>
      <c r="I216" s="25"/>
      <c r="J216" s="29"/>
      <c r="K216" s="29"/>
      <c r="L216" s="29"/>
      <c r="M216" s="29"/>
      <c r="N216" s="7"/>
      <c r="O216" s="7"/>
      <c r="P216" s="7"/>
      <c r="Q216" s="7"/>
      <c r="U216" s="31"/>
      <c r="V216" s="27"/>
      <c r="W216" s="27"/>
      <c r="X216" s="27"/>
      <c r="Y216" s="27"/>
      <c r="Z216" s="27"/>
      <c r="AA216" s="17"/>
    </row>
    <row r="217" spans="6:27" ht="15" customHeight="1" x14ac:dyDescent="0.25">
      <c r="F217" s="25"/>
      <c r="G217" s="25"/>
      <c r="H217" s="25"/>
      <c r="I217" s="25"/>
      <c r="J217" s="29"/>
      <c r="K217" s="29"/>
      <c r="L217" s="29"/>
      <c r="M217" s="29"/>
      <c r="N217" s="7"/>
      <c r="O217" s="7"/>
      <c r="P217" s="7"/>
      <c r="Q217" s="7"/>
      <c r="U217" s="31"/>
      <c r="V217" s="27"/>
      <c r="W217" s="27"/>
      <c r="X217" s="27"/>
      <c r="Y217" s="27"/>
      <c r="Z217" s="27"/>
      <c r="AA217" s="17"/>
    </row>
    <row r="218" spans="6:27" ht="15" customHeight="1" x14ac:dyDescent="0.25">
      <c r="F218" s="25"/>
      <c r="G218" s="25"/>
      <c r="H218" s="25"/>
      <c r="I218" s="25"/>
      <c r="J218" s="29"/>
      <c r="K218" s="29"/>
      <c r="L218" s="29"/>
      <c r="M218" s="29"/>
      <c r="N218" s="7"/>
      <c r="O218" s="7"/>
      <c r="P218" s="7"/>
      <c r="Q218" s="7"/>
      <c r="U218" s="31"/>
      <c r="V218" s="27"/>
      <c r="W218" s="27"/>
      <c r="X218" s="27"/>
      <c r="Y218" s="27"/>
      <c r="Z218" s="27"/>
      <c r="AA218" s="17"/>
    </row>
    <row r="219" spans="6:27" ht="15" customHeight="1" x14ac:dyDescent="0.25">
      <c r="F219" s="25"/>
      <c r="G219" s="25"/>
      <c r="H219" s="25"/>
      <c r="I219" s="25"/>
      <c r="J219" s="29"/>
      <c r="K219" s="29"/>
      <c r="L219" s="29"/>
      <c r="M219" s="29"/>
      <c r="N219" s="7"/>
      <c r="O219" s="7"/>
      <c r="P219" s="7"/>
      <c r="Q219" s="7"/>
      <c r="U219" s="31"/>
      <c r="V219" s="27"/>
      <c r="W219" s="27"/>
      <c r="X219" s="27"/>
      <c r="Y219" s="27"/>
      <c r="Z219" s="27"/>
      <c r="AA219" s="17"/>
    </row>
    <row r="220" spans="6:27" ht="15" customHeight="1" x14ac:dyDescent="0.25">
      <c r="F220" s="25"/>
      <c r="G220" s="25"/>
      <c r="H220" s="25"/>
      <c r="I220" s="25"/>
      <c r="J220" s="29"/>
      <c r="K220" s="29"/>
      <c r="L220" s="29"/>
      <c r="M220" s="29"/>
      <c r="N220" s="7"/>
      <c r="O220" s="7"/>
      <c r="P220" s="7"/>
      <c r="Q220" s="7"/>
      <c r="U220" s="31"/>
      <c r="V220" s="27"/>
      <c r="W220" s="27"/>
      <c r="X220" s="27"/>
      <c r="Y220" s="27"/>
      <c r="Z220" s="27"/>
      <c r="AA220" s="17"/>
    </row>
    <row r="221" spans="6:27" ht="15" customHeight="1" x14ac:dyDescent="0.25">
      <c r="F221" s="25"/>
      <c r="G221" s="25"/>
      <c r="H221" s="25"/>
      <c r="I221" s="25"/>
      <c r="J221" s="29"/>
      <c r="K221" s="29"/>
      <c r="L221" s="29"/>
      <c r="M221" s="29"/>
      <c r="N221" s="7"/>
      <c r="O221" s="7"/>
      <c r="P221" s="7"/>
      <c r="Q221" s="7"/>
      <c r="U221" s="31"/>
      <c r="V221" s="27"/>
      <c r="W221" s="27"/>
      <c r="X221" s="27"/>
      <c r="Y221" s="27"/>
      <c r="Z221" s="27"/>
      <c r="AA221" s="17"/>
    </row>
    <row r="222" spans="6:27" ht="15" customHeight="1" x14ac:dyDescent="0.25">
      <c r="F222" s="25"/>
      <c r="G222" s="25"/>
      <c r="H222" s="25"/>
      <c r="I222" s="25"/>
      <c r="J222" s="29"/>
      <c r="K222" s="29"/>
      <c r="L222" s="29"/>
      <c r="M222" s="29"/>
      <c r="N222" s="7"/>
      <c r="O222" s="7"/>
      <c r="P222" s="7"/>
      <c r="Q222" s="7"/>
      <c r="U222" s="31"/>
      <c r="V222" s="27"/>
      <c r="W222" s="27"/>
      <c r="X222" s="27"/>
      <c r="Y222" s="27"/>
      <c r="Z222" s="27"/>
      <c r="AA222" s="17"/>
    </row>
    <row r="223" spans="6:27" ht="15" customHeight="1" x14ac:dyDescent="0.25">
      <c r="F223" s="25"/>
      <c r="G223" s="25"/>
      <c r="H223" s="25"/>
      <c r="I223" s="25"/>
      <c r="J223" s="29"/>
      <c r="K223" s="29"/>
      <c r="L223" s="29"/>
      <c r="M223" s="29"/>
      <c r="N223" s="7"/>
      <c r="O223" s="7"/>
      <c r="P223" s="7"/>
      <c r="Q223" s="7"/>
      <c r="U223" s="31"/>
      <c r="V223" s="27"/>
      <c r="W223" s="27"/>
      <c r="X223" s="27"/>
      <c r="Y223" s="27"/>
      <c r="Z223" s="27"/>
      <c r="AA223" s="17"/>
    </row>
    <row r="224" spans="6:27" ht="15" customHeight="1" x14ac:dyDescent="0.25">
      <c r="F224" s="7"/>
      <c r="G224" s="25"/>
      <c r="H224" s="7"/>
      <c r="I224" s="25"/>
      <c r="J224" s="29"/>
      <c r="K224" s="29"/>
      <c r="L224" s="29"/>
      <c r="M224" s="29"/>
      <c r="N224" s="7"/>
      <c r="O224" s="7"/>
      <c r="P224" s="7"/>
      <c r="Q224" s="7"/>
      <c r="U224" s="31"/>
      <c r="V224" s="27"/>
      <c r="W224" s="27"/>
      <c r="X224" s="27"/>
      <c r="Y224" s="27"/>
      <c r="Z224" s="27"/>
      <c r="AA224" s="17"/>
    </row>
    <row r="225" spans="1:27" ht="15" customHeight="1" x14ac:dyDescent="0.25">
      <c r="F225" s="7"/>
      <c r="G225" s="25"/>
      <c r="H225" s="7"/>
      <c r="I225" s="25"/>
      <c r="J225" s="29"/>
      <c r="K225" s="29"/>
      <c r="L225" s="29"/>
      <c r="M225" s="29"/>
      <c r="N225" s="7"/>
      <c r="O225" s="7"/>
      <c r="P225" s="7"/>
      <c r="Q225" s="7"/>
      <c r="U225" s="31"/>
      <c r="V225" s="27"/>
      <c r="W225" s="27"/>
      <c r="X225" s="27"/>
      <c r="Y225" s="27"/>
      <c r="Z225" s="27"/>
      <c r="AA225" s="17"/>
    </row>
    <row r="226" spans="1:27" ht="15" customHeight="1" x14ac:dyDescent="0.25">
      <c r="F226" s="7"/>
      <c r="G226" s="25"/>
      <c r="H226" s="7"/>
      <c r="I226" s="25"/>
      <c r="J226" s="29"/>
      <c r="K226" s="29"/>
      <c r="L226" s="29"/>
      <c r="M226" s="29"/>
      <c r="N226" s="7"/>
      <c r="O226" s="7"/>
      <c r="P226" s="7"/>
      <c r="Q226" s="7"/>
      <c r="U226" s="31"/>
      <c r="V226" s="27"/>
      <c r="W226" s="27"/>
      <c r="X226" s="27"/>
      <c r="Y226" s="27"/>
      <c r="Z226" s="27"/>
      <c r="AA226" s="17"/>
    </row>
    <row r="227" spans="1:27" ht="15" customHeight="1" x14ac:dyDescent="0.25">
      <c r="F227" s="7"/>
      <c r="G227" s="25"/>
      <c r="H227" s="7"/>
      <c r="I227" s="25"/>
      <c r="J227" s="29"/>
      <c r="K227" s="29"/>
      <c r="L227" s="29"/>
      <c r="M227" s="29"/>
      <c r="N227" s="7"/>
      <c r="O227" s="7"/>
      <c r="P227" s="7"/>
      <c r="Q227" s="7"/>
      <c r="U227" s="31"/>
      <c r="V227" s="27"/>
      <c r="W227" s="27"/>
      <c r="X227" s="27"/>
      <c r="Y227" s="27"/>
      <c r="Z227" s="27"/>
      <c r="AA227" s="17"/>
    </row>
    <row r="228" spans="1:27" ht="15" customHeight="1" x14ac:dyDescent="0.25">
      <c r="A228" s="7"/>
      <c r="B228" s="7"/>
      <c r="C228" s="7"/>
      <c r="D228" s="7"/>
      <c r="E228" s="7"/>
      <c r="F228" s="7"/>
      <c r="G228" s="25"/>
      <c r="H228" s="7"/>
      <c r="I228" s="25"/>
      <c r="J228" s="29"/>
      <c r="K228" s="29"/>
      <c r="L228" s="29"/>
      <c r="M228" s="29"/>
      <c r="N228" s="7"/>
      <c r="O228" s="7"/>
      <c r="P228" s="7"/>
      <c r="Q228" s="7"/>
      <c r="U228" s="31"/>
      <c r="V228" s="27"/>
      <c r="W228" s="27"/>
      <c r="X228" s="27"/>
      <c r="Y228" s="27"/>
      <c r="Z228" s="27"/>
      <c r="AA228" s="17"/>
    </row>
    <row r="229" spans="1:27" ht="15" customHeight="1" x14ac:dyDescent="0.25">
      <c r="A229" s="7"/>
      <c r="B229" s="7"/>
      <c r="C229" s="7"/>
      <c r="D229" s="7"/>
      <c r="E229" s="7"/>
      <c r="F229" s="7"/>
      <c r="G229" s="25"/>
      <c r="H229" s="7"/>
      <c r="I229" s="25"/>
      <c r="J229" s="29"/>
      <c r="K229" s="29"/>
      <c r="L229" s="29"/>
      <c r="M229" s="29"/>
      <c r="N229" s="7"/>
      <c r="O229" s="7"/>
      <c r="P229" s="7"/>
      <c r="Q229" s="7"/>
      <c r="U229" s="31"/>
      <c r="V229" s="27"/>
      <c r="W229" s="27"/>
      <c r="X229" s="27"/>
      <c r="Y229" s="27"/>
      <c r="Z229" s="27"/>
      <c r="AA229" s="17"/>
    </row>
    <row r="230" spans="1:27" ht="15" customHeight="1" x14ac:dyDescent="0.25">
      <c r="A230" s="7"/>
      <c r="B230" s="7"/>
      <c r="C230" s="7"/>
      <c r="D230" s="7"/>
      <c r="E230" s="7"/>
      <c r="F230" s="7"/>
      <c r="G230" s="25"/>
      <c r="H230" s="7"/>
      <c r="I230" s="25"/>
      <c r="J230" s="29"/>
      <c r="K230" s="29"/>
      <c r="L230" s="29"/>
      <c r="M230" s="29"/>
      <c r="N230" s="7"/>
      <c r="O230" s="7"/>
      <c r="P230" s="7"/>
      <c r="Q230" s="7"/>
      <c r="U230" s="31"/>
      <c r="V230" s="27"/>
      <c r="W230" s="27"/>
      <c r="X230" s="27"/>
      <c r="Y230" s="27"/>
      <c r="Z230" s="27"/>
      <c r="AA230" s="17"/>
    </row>
    <row r="231" spans="1:27" ht="15" customHeight="1" x14ac:dyDescent="0.25">
      <c r="A231" s="7"/>
      <c r="B231" s="7"/>
      <c r="C231" s="7"/>
      <c r="D231" s="7"/>
      <c r="E231" s="7"/>
      <c r="F231" s="7"/>
      <c r="G231" s="25"/>
      <c r="H231" s="7"/>
      <c r="I231" s="25"/>
      <c r="J231" s="29"/>
      <c r="K231" s="29"/>
      <c r="L231" s="29"/>
      <c r="M231" s="29"/>
      <c r="N231" s="7"/>
      <c r="O231" s="7"/>
      <c r="P231" s="7"/>
      <c r="Q231" s="7"/>
      <c r="U231" s="31"/>
      <c r="V231" s="27"/>
      <c r="W231" s="27"/>
      <c r="X231" s="27"/>
      <c r="Y231" s="27"/>
      <c r="Z231" s="27"/>
      <c r="AA231" s="17"/>
    </row>
    <row r="232" spans="1:27" ht="15" customHeight="1" x14ac:dyDescent="0.25">
      <c r="A232" s="7"/>
      <c r="B232" s="7"/>
      <c r="C232" s="7"/>
      <c r="D232" s="7"/>
      <c r="E232" s="7"/>
      <c r="F232" s="7"/>
      <c r="G232" s="25"/>
      <c r="H232" s="7"/>
      <c r="I232" s="25"/>
      <c r="J232" s="29"/>
      <c r="K232" s="29"/>
      <c r="L232" s="29"/>
      <c r="M232" s="29"/>
      <c r="N232" s="7"/>
      <c r="O232" s="7"/>
      <c r="P232" s="7"/>
      <c r="Q232" s="7"/>
      <c r="U232" s="31"/>
      <c r="V232" s="27"/>
      <c r="W232" s="27"/>
      <c r="X232" s="27"/>
      <c r="Y232" s="27"/>
      <c r="Z232" s="27"/>
      <c r="AA232" s="17"/>
    </row>
    <row r="233" spans="1:27" ht="15" customHeight="1" x14ac:dyDescent="0.25">
      <c r="A233" s="7"/>
      <c r="B233" s="7"/>
      <c r="C233" s="7"/>
      <c r="D233" s="7"/>
      <c r="E233" s="7"/>
      <c r="F233" s="7"/>
      <c r="G233" s="25"/>
      <c r="H233" s="7"/>
      <c r="I233" s="25"/>
      <c r="J233" s="29"/>
      <c r="K233" s="29"/>
      <c r="L233" s="29"/>
      <c r="M233" s="29"/>
      <c r="N233" s="7"/>
      <c r="O233" s="7"/>
      <c r="P233" s="7"/>
      <c r="Q233" s="7"/>
      <c r="U233" s="31"/>
      <c r="V233" s="27"/>
      <c r="W233" s="27"/>
      <c r="X233" s="27"/>
      <c r="Y233" s="27"/>
      <c r="Z233" s="27"/>
      <c r="AA233" s="17"/>
    </row>
    <row r="234" spans="1:27" ht="15" customHeight="1" x14ac:dyDescent="0.25">
      <c r="A234" s="7"/>
      <c r="B234" s="7"/>
      <c r="C234" s="7"/>
      <c r="D234" s="7"/>
      <c r="E234" s="7"/>
      <c r="F234" s="7"/>
      <c r="G234" s="25"/>
      <c r="H234" s="7"/>
      <c r="I234" s="25"/>
      <c r="J234" s="29"/>
      <c r="K234" s="29"/>
      <c r="L234" s="29"/>
      <c r="M234" s="29"/>
      <c r="N234" s="7"/>
      <c r="O234" s="7"/>
      <c r="P234" s="7"/>
      <c r="Q234" s="7"/>
      <c r="U234" s="31"/>
      <c r="V234" s="27"/>
      <c r="W234" s="27"/>
      <c r="X234" s="27"/>
      <c r="Y234" s="27"/>
      <c r="Z234" s="27"/>
      <c r="AA234" s="17"/>
    </row>
    <row r="235" spans="1:27" ht="15" customHeight="1" x14ac:dyDescent="0.25">
      <c r="A235" s="7"/>
      <c r="B235" s="7"/>
      <c r="C235" s="7"/>
      <c r="D235" s="7"/>
      <c r="E235" s="7"/>
      <c r="F235" s="7"/>
      <c r="G235" s="25"/>
      <c r="H235" s="7"/>
      <c r="I235" s="25"/>
      <c r="J235" s="29"/>
      <c r="K235" s="29"/>
      <c r="L235" s="29"/>
      <c r="M235" s="29"/>
      <c r="N235" s="7"/>
      <c r="O235" s="7"/>
      <c r="P235" s="7"/>
      <c r="Q235" s="7"/>
      <c r="U235" s="31"/>
      <c r="V235" s="27"/>
      <c r="W235" s="27"/>
      <c r="X235" s="27"/>
      <c r="Y235" s="27"/>
      <c r="Z235" s="27"/>
      <c r="AA235" s="17"/>
    </row>
    <row r="236" spans="1:27" ht="15" customHeight="1" x14ac:dyDescent="0.25">
      <c r="A236" s="7"/>
      <c r="B236" s="7"/>
      <c r="C236" s="7"/>
      <c r="D236" s="7"/>
      <c r="E236" s="7"/>
      <c r="F236" s="7"/>
      <c r="G236" s="25"/>
      <c r="H236" s="7"/>
      <c r="I236" s="25"/>
      <c r="J236" s="29"/>
      <c r="K236" s="29"/>
      <c r="L236" s="29"/>
      <c r="M236" s="29"/>
      <c r="N236" s="7"/>
      <c r="O236" s="7"/>
      <c r="P236" s="7"/>
      <c r="Q236" s="7"/>
      <c r="U236" s="31"/>
      <c r="V236" s="27"/>
      <c r="W236" s="27"/>
      <c r="X236" s="27"/>
      <c r="Y236" s="27"/>
      <c r="Z236" s="27"/>
      <c r="AA236" s="17"/>
    </row>
    <row r="237" spans="1:27" ht="15" customHeight="1" x14ac:dyDescent="0.25">
      <c r="A237" s="7"/>
      <c r="B237" s="7"/>
      <c r="C237" s="7"/>
      <c r="D237" s="7"/>
      <c r="E237" s="7"/>
      <c r="F237" s="7"/>
      <c r="G237" s="25"/>
      <c r="H237" s="7"/>
      <c r="I237" s="25"/>
      <c r="J237" s="29"/>
      <c r="K237" s="29"/>
      <c r="L237" s="29"/>
      <c r="M237" s="29"/>
      <c r="N237" s="7"/>
      <c r="O237" s="7"/>
      <c r="P237" s="7"/>
      <c r="Q237" s="7"/>
      <c r="U237" s="31"/>
      <c r="V237" s="27"/>
      <c r="W237" s="27"/>
      <c r="X237" s="27"/>
      <c r="Y237" s="27"/>
      <c r="Z237" s="27"/>
      <c r="AA237" s="17"/>
    </row>
    <row r="238" spans="1:27" ht="15" customHeight="1" x14ac:dyDescent="0.25">
      <c r="A238" s="7"/>
      <c r="B238" s="7"/>
      <c r="C238" s="7"/>
      <c r="D238" s="7"/>
      <c r="E238" s="7"/>
      <c r="F238" s="7"/>
      <c r="G238" s="25"/>
      <c r="H238" s="7"/>
      <c r="I238" s="25"/>
      <c r="J238" s="29"/>
      <c r="K238" s="29"/>
      <c r="L238" s="29"/>
      <c r="M238" s="29"/>
      <c r="N238" s="7"/>
      <c r="O238" s="7"/>
      <c r="P238" s="7"/>
      <c r="Q238" s="7"/>
      <c r="U238" s="31"/>
      <c r="V238" s="27"/>
      <c r="W238" s="27"/>
      <c r="X238" s="27"/>
      <c r="Y238" s="27"/>
      <c r="Z238" s="27"/>
      <c r="AA238" s="17"/>
    </row>
    <row r="239" spans="1:27" ht="15" customHeight="1" x14ac:dyDescent="0.25">
      <c r="A239" s="7"/>
      <c r="B239" s="7"/>
      <c r="C239" s="7"/>
      <c r="D239" s="7"/>
      <c r="E239" s="7"/>
      <c r="F239" s="7"/>
      <c r="G239" s="25"/>
      <c r="H239" s="7"/>
      <c r="I239" s="25"/>
      <c r="J239" s="29"/>
      <c r="K239" s="29"/>
      <c r="L239" s="29"/>
      <c r="M239" s="29"/>
      <c r="N239" s="7"/>
      <c r="O239" s="7"/>
      <c r="P239" s="7"/>
      <c r="Q239" s="7"/>
      <c r="U239" s="31"/>
      <c r="V239" s="27"/>
      <c r="W239" s="27"/>
      <c r="X239" s="27"/>
      <c r="Y239" s="27"/>
      <c r="Z239" s="27"/>
      <c r="AA239" s="17"/>
    </row>
    <row r="240" spans="1:27" ht="15" customHeight="1" x14ac:dyDescent="0.25">
      <c r="A240" s="7"/>
      <c r="B240" s="7"/>
      <c r="C240" s="7"/>
      <c r="D240" s="7"/>
      <c r="E240" s="7"/>
      <c r="F240" s="7"/>
      <c r="G240" s="25"/>
      <c r="H240" s="7"/>
      <c r="I240" s="25"/>
      <c r="J240" s="29"/>
      <c r="K240" s="29"/>
      <c r="L240" s="29"/>
      <c r="M240" s="29"/>
      <c r="N240" s="7"/>
      <c r="O240" s="7"/>
      <c r="P240" s="7"/>
      <c r="Q240" s="7"/>
      <c r="U240" s="31"/>
      <c r="V240" s="27"/>
      <c r="W240" s="27"/>
      <c r="X240" s="27"/>
      <c r="Y240" s="27"/>
      <c r="Z240" s="27"/>
      <c r="AA240" s="17"/>
    </row>
    <row r="241" spans="1:27" ht="15" customHeight="1" x14ac:dyDescent="0.25">
      <c r="A241" s="7"/>
      <c r="B241" s="7"/>
      <c r="C241" s="7"/>
      <c r="D241" s="7"/>
      <c r="E241" s="7"/>
      <c r="F241" s="7"/>
      <c r="G241" s="25"/>
      <c r="H241" s="7"/>
      <c r="I241" s="25"/>
      <c r="J241" s="29"/>
      <c r="K241" s="29"/>
      <c r="L241" s="29"/>
      <c r="M241" s="29"/>
      <c r="N241" s="7"/>
      <c r="O241" s="7"/>
      <c r="P241" s="7"/>
      <c r="Q241" s="7"/>
      <c r="U241" s="31"/>
      <c r="V241" s="27"/>
      <c r="W241" s="27"/>
      <c r="X241" s="27"/>
      <c r="Y241" s="27"/>
      <c r="Z241" s="27"/>
      <c r="AA241" s="17"/>
    </row>
    <row r="242" spans="1:27" ht="15" customHeight="1" x14ac:dyDescent="0.25">
      <c r="A242" s="7"/>
      <c r="B242" s="7"/>
      <c r="C242" s="7"/>
      <c r="D242" s="7"/>
      <c r="E242" s="7"/>
      <c r="F242" s="7"/>
      <c r="G242" s="25"/>
      <c r="H242" s="7"/>
      <c r="I242" s="25"/>
      <c r="J242" s="29"/>
      <c r="K242" s="29"/>
      <c r="L242" s="29"/>
      <c r="M242" s="29"/>
      <c r="N242" s="7"/>
      <c r="O242" s="7"/>
      <c r="P242" s="7"/>
      <c r="Q242" s="7"/>
      <c r="U242" s="31"/>
      <c r="V242" s="27"/>
      <c r="W242" s="27"/>
      <c r="X242" s="27"/>
      <c r="Y242" s="27"/>
      <c r="Z242" s="27"/>
      <c r="AA242" s="17"/>
    </row>
    <row r="243" spans="1:27" ht="15" customHeight="1" x14ac:dyDescent="0.25">
      <c r="A243" s="7"/>
      <c r="B243" s="7"/>
      <c r="C243" s="7"/>
      <c r="D243" s="7"/>
      <c r="E243" s="7"/>
      <c r="F243" s="7"/>
      <c r="G243" s="25"/>
      <c r="H243" s="7"/>
      <c r="I243" s="25"/>
      <c r="J243" s="29"/>
      <c r="K243" s="29"/>
      <c r="L243" s="29"/>
      <c r="M243" s="29"/>
      <c r="N243" s="7"/>
      <c r="O243" s="7"/>
      <c r="P243" s="7"/>
      <c r="Q243" s="7"/>
      <c r="U243" s="31"/>
      <c r="V243" s="27"/>
      <c r="W243" s="27"/>
      <c r="X243" s="27"/>
      <c r="Y243" s="27"/>
      <c r="Z243" s="27"/>
      <c r="AA243" s="17"/>
    </row>
    <row r="244" spans="1:27" ht="15" customHeight="1" x14ac:dyDescent="0.25">
      <c r="A244" s="7"/>
      <c r="B244" s="7"/>
      <c r="C244" s="7"/>
      <c r="D244" s="7"/>
      <c r="E244" s="7"/>
      <c r="F244" s="7"/>
      <c r="G244" s="25"/>
      <c r="H244" s="7"/>
      <c r="I244" s="25"/>
      <c r="J244" s="29"/>
      <c r="K244" s="29"/>
      <c r="L244" s="29"/>
      <c r="M244" s="29"/>
      <c r="N244" s="7"/>
      <c r="O244" s="7"/>
      <c r="P244" s="7"/>
      <c r="Q244" s="7"/>
      <c r="U244" s="31"/>
      <c r="V244" s="27"/>
      <c r="W244" s="27"/>
      <c r="X244" s="27"/>
      <c r="Y244" s="27"/>
      <c r="Z244" s="27"/>
      <c r="AA244" s="17"/>
    </row>
    <row r="245" spans="1:27" ht="15" customHeight="1" x14ac:dyDescent="0.25">
      <c r="A245" s="7"/>
      <c r="B245" s="7"/>
      <c r="C245" s="7"/>
      <c r="D245" s="7"/>
      <c r="E245" s="7"/>
      <c r="F245" s="7"/>
      <c r="G245" s="25"/>
      <c r="H245" s="7"/>
      <c r="I245" s="25"/>
      <c r="J245" s="29"/>
      <c r="K245" s="29"/>
      <c r="L245" s="29"/>
      <c r="M245" s="29"/>
      <c r="N245" s="7"/>
      <c r="O245" s="7"/>
      <c r="P245" s="7"/>
      <c r="Q245" s="7"/>
      <c r="U245" s="31"/>
      <c r="V245" s="27"/>
      <c r="W245" s="27"/>
      <c r="X245" s="27"/>
      <c r="Y245" s="27"/>
      <c r="Z245" s="27"/>
      <c r="AA245" s="17"/>
    </row>
    <row r="246" spans="1:27" ht="15" customHeight="1" x14ac:dyDescent="0.25">
      <c r="A246" s="7"/>
      <c r="B246" s="7"/>
      <c r="C246" s="7"/>
      <c r="D246" s="7"/>
      <c r="E246" s="7"/>
      <c r="F246" s="7"/>
      <c r="G246" s="25"/>
      <c r="H246" s="7"/>
      <c r="I246" s="25"/>
      <c r="J246" s="29"/>
      <c r="K246" s="29"/>
      <c r="L246" s="29"/>
      <c r="M246" s="29"/>
      <c r="N246" s="7"/>
      <c r="O246" s="7"/>
      <c r="P246" s="7"/>
      <c r="Q246" s="7"/>
      <c r="U246" s="31"/>
      <c r="V246" s="27"/>
      <c r="W246" s="27"/>
      <c r="X246" s="27"/>
      <c r="Y246" s="27"/>
      <c r="Z246" s="27"/>
      <c r="AA246" s="17"/>
    </row>
    <row r="247" spans="1:27" ht="15" customHeight="1" x14ac:dyDescent="0.25">
      <c r="A247" s="7"/>
      <c r="B247" s="7"/>
      <c r="C247" s="7"/>
      <c r="D247" s="7"/>
      <c r="E247" s="7"/>
      <c r="F247" s="7"/>
      <c r="G247" s="25"/>
      <c r="H247" s="7"/>
      <c r="I247" s="25"/>
      <c r="J247" s="29"/>
      <c r="K247" s="29"/>
      <c r="L247" s="29"/>
      <c r="M247" s="29"/>
      <c r="N247" s="7"/>
      <c r="O247" s="7"/>
      <c r="P247" s="7"/>
      <c r="Q247" s="7"/>
      <c r="U247" s="31"/>
      <c r="V247" s="27"/>
      <c r="W247" s="27"/>
      <c r="X247" s="27"/>
      <c r="Y247" s="27"/>
      <c r="Z247" s="27"/>
      <c r="AA247" s="17"/>
    </row>
    <row r="248" spans="1:27" ht="15" customHeight="1" x14ac:dyDescent="0.25">
      <c r="A248" s="7"/>
      <c r="B248" s="7"/>
      <c r="C248" s="7"/>
      <c r="D248" s="7"/>
      <c r="E248" s="7"/>
      <c r="F248" s="7"/>
      <c r="G248" s="25"/>
      <c r="H248" s="7"/>
      <c r="I248" s="25"/>
      <c r="J248" s="29"/>
      <c r="K248" s="29"/>
      <c r="L248" s="29"/>
      <c r="M248" s="29"/>
      <c r="N248" s="7"/>
      <c r="O248" s="7"/>
      <c r="P248" s="7"/>
      <c r="Q248" s="7"/>
      <c r="U248" s="31"/>
      <c r="V248" s="27"/>
      <c r="W248" s="27"/>
      <c r="X248" s="27"/>
      <c r="Y248" s="27"/>
      <c r="Z248" s="27"/>
      <c r="AA248" s="17"/>
    </row>
    <row r="249" spans="1:27" ht="15" customHeight="1" x14ac:dyDescent="0.25">
      <c r="A249" s="7"/>
      <c r="B249" s="7"/>
      <c r="C249" s="7"/>
      <c r="D249" s="7"/>
      <c r="E249" s="7"/>
      <c r="F249" s="7"/>
      <c r="G249" s="25"/>
      <c r="H249" s="7"/>
      <c r="I249" s="25"/>
      <c r="J249" s="29"/>
      <c r="K249" s="29"/>
      <c r="L249" s="29"/>
      <c r="M249" s="29"/>
      <c r="N249" s="7"/>
      <c r="O249" s="7"/>
      <c r="P249" s="7"/>
      <c r="Q249" s="7"/>
      <c r="U249" s="31"/>
      <c r="V249" s="27"/>
      <c r="W249" s="27"/>
      <c r="X249" s="27"/>
      <c r="Y249" s="27"/>
      <c r="Z249" s="27"/>
      <c r="AA249" s="17"/>
    </row>
    <row r="250" spans="1:27" ht="15" customHeight="1" x14ac:dyDescent="0.25">
      <c r="A250" s="7"/>
      <c r="B250" s="7"/>
      <c r="C250" s="7"/>
      <c r="D250" s="7"/>
      <c r="E250" s="7"/>
      <c r="F250" s="7"/>
      <c r="G250" s="25"/>
      <c r="H250" s="7"/>
      <c r="I250" s="25"/>
      <c r="J250" s="29"/>
      <c r="K250" s="29"/>
      <c r="L250" s="29"/>
      <c r="M250" s="29"/>
      <c r="N250" s="7"/>
      <c r="O250" s="7"/>
      <c r="P250" s="7"/>
      <c r="Q250" s="7"/>
      <c r="U250" s="31"/>
      <c r="V250" s="27"/>
      <c r="W250" s="27"/>
      <c r="X250" s="27"/>
      <c r="Y250" s="27"/>
      <c r="Z250" s="27"/>
      <c r="AA250" s="17"/>
    </row>
    <row r="251" spans="1:27" ht="15" customHeight="1" x14ac:dyDescent="0.25">
      <c r="A251" s="7"/>
      <c r="B251" s="7"/>
      <c r="C251" s="7"/>
      <c r="D251" s="7"/>
      <c r="E251" s="7"/>
      <c r="F251" s="7"/>
      <c r="G251" s="25"/>
      <c r="H251" s="7"/>
      <c r="I251" s="25"/>
      <c r="J251" s="29"/>
      <c r="K251" s="29"/>
      <c r="L251" s="29"/>
      <c r="M251" s="29"/>
      <c r="N251" s="7"/>
      <c r="O251" s="7"/>
      <c r="P251" s="7"/>
      <c r="Q251" s="7"/>
      <c r="U251" s="31"/>
      <c r="V251" s="27"/>
      <c r="W251" s="27"/>
      <c r="X251" s="27"/>
      <c r="Y251" s="27"/>
      <c r="Z251" s="27"/>
      <c r="AA251" s="17"/>
    </row>
    <row r="252" spans="1:27" ht="15" customHeight="1" x14ac:dyDescent="0.25">
      <c r="A252" s="7"/>
      <c r="B252" s="7"/>
      <c r="C252" s="7"/>
      <c r="D252" s="7"/>
      <c r="E252" s="7"/>
      <c r="F252" s="7"/>
      <c r="G252" s="25"/>
      <c r="H252" s="7"/>
      <c r="I252" s="25"/>
      <c r="J252" s="29"/>
      <c r="K252" s="29"/>
      <c r="L252" s="29"/>
      <c r="M252" s="29"/>
      <c r="N252" s="7"/>
      <c r="O252" s="7"/>
      <c r="P252" s="7"/>
      <c r="Q252" s="7"/>
      <c r="U252" s="31"/>
      <c r="V252" s="27"/>
      <c r="W252" s="27"/>
      <c r="X252" s="27"/>
      <c r="Y252" s="27"/>
      <c r="Z252" s="27"/>
      <c r="AA252" s="17"/>
    </row>
    <row r="253" spans="1:27" ht="15" customHeight="1" x14ac:dyDescent="0.25">
      <c r="A253" s="7"/>
      <c r="B253" s="7"/>
      <c r="C253" s="7"/>
      <c r="D253" s="7"/>
      <c r="E253" s="7"/>
      <c r="F253" s="7"/>
      <c r="G253" s="25"/>
      <c r="H253" s="7"/>
      <c r="I253" s="25"/>
      <c r="J253" s="29"/>
      <c r="K253" s="29"/>
      <c r="L253" s="29"/>
      <c r="M253" s="29"/>
      <c r="N253" s="7"/>
      <c r="O253" s="7"/>
      <c r="P253" s="7"/>
      <c r="Q253" s="7"/>
      <c r="U253" s="31"/>
      <c r="V253" s="27"/>
      <c r="W253" s="27"/>
      <c r="X253" s="27"/>
      <c r="Y253" s="27"/>
      <c r="Z253" s="27"/>
      <c r="AA253" s="17"/>
    </row>
    <row r="254" spans="1:27" ht="15" customHeight="1" x14ac:dyDescent="0.25">
      <c r="A254" s="7"/>
      <c r="B254" s="7"/>
      <c r="C254" s="7"/>
      <c r="D254" s="7"/>
      <c r="E254" s="7"/>
      <c r="F254" s="7"/>
      <c r="G254" s="25"/>
      <c r="H254" s="7"/>
      <c r="I254" s="25"/>
      <c r="J254" s="29"/>
      <c r="K254" s="29"/>
      <c r="L254" s="29"/>
      <c r="M254" s="29"/>
      <c r="N254" s="7"/>
      <c r="O254" s="7"/>
      <c r="P254" s="7"/>
      <c r="Q254" s="7"/>
      <c r="U254" s="31"/>
      <c r="V254" s="27"/>
      <c r="W254" s="27"/>
      <c r="X254" s="27"/>
      <c r="Y254" s="27"/>
      <c r="Z254" s="27"/>
      <c r="AA254" s="17"/>
    </row>
    <row r="255" spans="1:27" ht="15" customHeight="1" x14ac:dyDescent="0.25">
      <c r="A255" s="7"/>
      <c r="B255" s="7"/>
      <c r="C255" s="7"/>
      <c r="D255" s="7"/>
      <c r="E255" s="7"/>
      <c r="F255" s="7"/>
      <c r="G255" s="25"/>
      <c r="H255" s="7"/>
      <c r="I255" s="25"/>
      <c r="J255" s="29"/>
      <c r="K255" s="29"/>
      <c r="L255" s="29"/>
      <c r="M255" s="29"/>
      <c r="N255" s="7"/>
      <c r="O255" s="7"/>
      <c r="P255" s="7"/>
      <c r="Q255" s="7"/>
      <c r="U255" s="31"/>
      <c r="V255" s="27"/>
      <c r="W255" s="27"/>
      <c r="X255" s="27"/>
      <c r="Y255" s="27"/>
      <c r="Z255" s="27"/>
      <c r="AA255" s="17"/>
    </row>
    <row r="256" spans="1:27" ht="15" customHeight="1" x14ac:dyDescent="0.25">
      <c r="A256" s="7"/>
      <c r="B256" s="7"/>
      <c r="C256" s="7"/>
      <c r="D256" s="7"/>
      <c r="E256" s="7"/>
      <c r="F256" s="7"/>
      <c r="G256" s="25"/>
      <c r="H256" s="7"/>
      <c r="I256" s="25"/>
      <c r="J256" s="29"/>
      <c r="K256" s="29"/>
      <c r="L256" s="29"/>
      <c r="M256" s="29"/>
      <c r="N256" s="7"/>
      <c r="O256" s="7"/>
      <c r="P256" s="7"/>
      <c r="Q256" s="7"/>
      <c r="U256" s="31"/>
      <c r="V256" s="27"/>
      <c r="W256" s="27"/>
      <c r="X256" s="27"/>
      <c r="Y256" s="27"/>
      <c r="Z256" s="27"/>
      <c r="AA256" s="17"/>
    </row>
    <row r="257" spans="1:27" ht="15" customHeight="1" x14ac:dyDescent="0.25">
      <c r="A257" s="7"/>
      <c r="B257" s="7"/>
      <c r="C257" s="7"/>
      <c r="D257" s="7"/>
      <c r="E257" s="7"/>
      <c r="F257" s="7"/>
      <c r="G257" s="25"/>
      <c r="H257" s="7"/>
      <c r="I257" s="25"/>
      <c r="J257" s="29"/>
      <c r="K257" s="29"/>
      <c r="L257" s="29"/>
      <c r="M257" s="29"/>
      <c r="N257" s="7"/>
      <c r="O257" s="7"/>
      <c r="P257" s="7"/>
      <c r="Q257" s="7"/>
      <c r="U257" s="31"/>
      <c r="V257" s="27"/>
      <c r="W257" s="27"/>
      <c r="X257" s="27"/>
      <c r="Y257" s="27"/>
      <c r="Z257" s="27"/>
      <c r="AA257" s="17"/>
    </row>
    <row r="258" spans="1:27" ht="15" customHeight="1" x14ac:dyDescent="0.25">
      <c r="A258" s="7"/>
      <c r="B258" s="7"/>
      <c r="C258" s="7"/>
      <c r="D258" s="7"/>
      <c r="E258" s="7"/>
      <c r="F258" s="7"/>
      <c r="G258" s="25"/>
      <c r="H258" s="7"/>
      <c r="I258" s="25"/>
      <c r="J258" s="29"/>
      <c r="K258" s="29"/>
      <c r="L258" s="29"/>
      <c r="M258" s="29"/>
      <c r="N258" s="7"/>
      <c r="O258" s="7"/>
      <c r="P258" s="7"/>
      <c r="Q258" s="7"/>
      <c r="U258" s="31"/>
      <c r="V258" s="27"/>
      <c r="W258" s="27"/>
      <c r="X258" s="27"/>
      <c r="Y258" s="27"/>
      <c r="Z258" s="27"/>
      <c r="AA258" s="17"/>
    </row>
    <row r="259" spans="1:27" ht="15" customHeight="1" x14ac:dyDescent="0.25">
      <c r="A259" s="7"/>
      <c r="B259" s="7"/>
      <c r="C259" s="7"/>
      <c r="D259" s="7"/>
      <c r="E259" s="7"/>
      <c r="F259" s="7"/>
      <c r="G259" s="25"/>
      <c r="H259" s="7"/>
      <c r="I259" s="25"/>
      <c r="J259" s="29"/>
      <c r="K259" s="29"/>
      <c r="L259" s="29"/>
      <c r="M259" s="29"/>
      <c r="N259" s="7"/>
      <c r="O259" s="7"/>
      <c r="P259" s="7"/>
      <c r="Q259" s="7"/>
      <c r="U259" s="31"/>
      <c r="V259" s="27"/>
      <c r="W259" s="27"/>
      <c r="X259" s="27"/>
      <c r="Y259" s="27"/>
      <c r="Z259" s="27"/>
      <c r="AA259" s="17"/>
    </row>
    <row r="260" spans="1:27" ht="15" customHeight="1" x14ac:dyDescent="0.25">
      <c r="A260" s="7"/>
      <c r="B260" s="7"/>
      <c r="C260" s="7"/>
      <c r="D260" s="7"/>
      <c r="E260" s="7"/>
      <c r="F260" s="7"/>
      <c r="G260" s="25"/>
      <c r="H260" s="7"/>
      <c r="I260" s="25"/>
      <c r="J260" s="29"/>
      <c r="K260" s="29"/>
      <c r="L260" s="29"/>
      <c r="M260" s="29"/>
      <c r="N260" s="7"/>
      <c r="O260" s="7"/>
      <c r="P260" s="7"/>
      <c r="Q260" s="7"/>
      <c r="U260" s="31"/>
      <c r="V260" s="27"/>
      <c r="W260" s="27"/>
      <c r="X260" s="27"/>
      <c r="Y260" s="27"/>
      <c r="Z260" s="27"/>
      <c r="AA260" s="17"/>
    </row>
    <row r="261" spans="1:27" ht="15" customHeight="1" x14ac:dyDescent="0.25">
      <c r="A261" s="7"/>
      <c r="B261" s="7"/>
      <c r="C261" s="7"/>
      <c r="D261" s="7"/>
      <c r="E261" s="7"/>
      <c r="F261" s="7"/>
      <c r="G261" s="25"/>
      <c r="H261" s="7"/>
      <c r="I261" s="25"/>
      <c r="J261" s="29"/>
      <c r="K261" s="29"/>
      <c r="L261" s="29"/>
      <c r="M261" s="29"/>
      <c r="N261" s="7"/>
      <c r="O261" s="7"/>
      <c r="P261" s="7"/>
      <c r="Q261" s="7"/>
      <c r="U261" s="31"/>
      <c r="V261" s="27"/>
      <c r="W261" s="27"/>
      <c r="X261" s="27"/>
      <c r="Y261" s="27"/>
      <c r="Z261" s="27"/>
      <c r="AA261" s="17"/>
    </row>
    <row r="262" spans="1:27" ht="15" customHeight="1" x14ac:dyDescent="0.25">
      <c r="A262" s="7"/>
      <c r="B262" s="7"/>
      <c r="C262" s="7"/>
      <c r="D262" s="7"/>
      <c r="E262" s="7"/>
      <c r="F262" s="7"/>
      <c r="G262" s="25"/>
      <c r="H262" s="7"/>
      <c r="I262" s="25"/>
      <c r="J262" s="29"/>
      <c r="K262" s="29"/>
      <c r="L262" s="29"/>
      <c r="M262" s="29"/>
      <c r="N262" s="7"/>
      <c r="O262" s="7"/>
      <c r="P262" s="7"/>
      <c r="Q262" s="7"/>
      <c r="U262" s="31"/>
      <c r="V262" s="27"/>
      <c r="W262" s="27"/>
      <c r="X262" s="27"/>
      <c r="Y262" s="27"/>
      <c r="Z262" s="27"/>
      <c r="AA262" s="17"/>
    </row>
    <row r="263" spans="1:27" ht="15" customHeight="1" x14ac:dyDescent="0.25">
      <c r="A263" s="7"/>
      <c r="B263" s="7"/>
      <c r="C263" s="7"/>
      <c r="D263" s="7"/>
      <c r="E263" s="7"/>
      <c r="F263" s="7"/>
      <c r="G263" s="25"/>
      <c r="H263" s="7"/>
      <c r="I263" s="25"/>
      <c r="J263" s="29"/>
      <c r="K263" s="29"/>
      <c r="L263" s="29"/>
      <c r="M263" s="29"/>
      <c r="N263" s="7"/>
      <c r="O263" s="7"/>
      <c r="P263" s="7"/>
      <c r="Q263" s="7"/>
      <c r="U263" s="31"/>
      <c r="V263" s="27"/>
      <c r="W263" s="27"/>
      <c r="X263" s="27"/>
      <c r="Y263" s="27"/>
      <c r="Z263" s="27"/>
      <c r="AA263" s="17"/>
    </row>
    <row r="264" spans="1:27" ht="15" customHeight="1" x14ac:dyDescent="0.25">
      <c r="A264" s="7"/>
      <c r="B264" s="7"/>
      <c r="C264" s="7"/>
      <c r="D264" s="7"/>
      <c r="E264" s="7"/>
      <c r="F264" s="7"/>
      <c r="G264" s="25"/>
      <c r="H264" s="7"/>
      <c r="I264" s="25"/>
      <c r="J264" s="29"/>
      <c r="K264" s="29"/>
      <c r="L264" s="29"/>
      <c r="M264" s="29"/>
      <c r="N264" s="7"/>
      <c r="O264" s="7"/>
      <c r="P264" s="7"/>
      <c r="Q264" s="7"/>
      <c r="U264" s="31"/>
      <c r="V264" s="27"/>
      <c r="W264" s="27"/>
      <c r="X264" s="27"/>
      <c r="Y264" s="27"/>
      <c r="Z264" s="27"/>
      <c r="AA264" s="17"/>
    </row>
    <row r="265" spans="1:27" ht="15" customHeight="1" x14ac:dyDescent="0.25">
      <c r="A265" s="7"/>
      <c r="B265" s="7"/>
      <c r="C265" s="7"/>
      <c r="D265" s="7"/>
      <c r="E265" s="7"/>
      <c r="F265" s="7"/>
      <c r="G265" s="25"/>
      <c r="H265" s="7"/>
      <c r="I265" s="25"/>
      <c r="J265" s="29"/>
      <c r="K265" s="29"/>
      <c r="L265" s="29"/>
      <c r="M265" s="29"/>
      <c r="N265" s="7"/>
      <c r="O265" s="7"/>
      <c r="P265" s="7"/>
      <c r="Q265" s="7"/>
      <c r="U265" s="31"/>
      <c r="V265" s="27"/>
      <c r="W265" s="27"/>
      <c r="X265" s="27"/>
      <c r="Y265" s="27"/>
      <c r="Z265" s="27"/>
      <c r="AA265" s="17"/>
    </row>
    <row r="266" spans="1:27" ht="15" customHeight="1" x14ac:dyDescent="0.25">
      <c r="A266" s="7"/>
      <c r="B266" s="7"/>
      <c r="C266" s="7"/>
      <c r="D266" s="7"/>
      <c r="E266" s="7"/>
      <c r="F266" s="7"/>
      <c r="G266" s="25"/>
      <c r="H266" s="7"/>
      <c r="I266" s="25"/>
      <c r="J266" s="29"/>
      <c r="K266" s="29"/>
      <c r="L266" s="29"/>
      <c r="M266" s="29"/>
      <c r="N266" s="7"/>
      <c r="O266" s="7"/>
      <c r="P266" s="7"/>
      <c r="Q266" s="7"/>
      <c r="U266" s="31"/>
      <c r="V266" s="27"/>
      <c r="W266" s="27"/>
      <c r="X266" s="27"/>
      <c r="Y266" s="27"/>
      <c r="Z266" s="27"/>
      <c r="AA266" s="17"/>
    </row>
    <row r="267" spans="1:27" ht="15" customHeight="1" x14ac:dyDescent="0.25">
      <c r="A267" s="7"/>
      <c r="B267" s="7"/>
      <c r="C267" s="7"/>
      <c r="D267" s="7"/>
      <c r="E267" s="7"/>
      <c r="F267" s="7"/>
      <c r="G267" s="25"/>
      <c r="H267" s="7"/>
      <c r="I267" s="25"/>
      <c r="J267" s="29"/>
      <c r="K267" s="29"/>
      <c r="L267" s="29"/>
      <c r="M267" s="29"/>
      <c r="N267" s="7"/>
      <c r="O267" s="7"/>
      <c r="P267" s="7"/>
      <c r="Q267" s="7"/>
      <c r="U267" s="31"/>
      <c r="V267" s="27"/>
      <c r="W267" s="27"/>
      <c r="X267" s="27"/>
      <c r="Y267" s="27"/>
      <c r="Z267" s="27"/>
      <c r="AA267" s="17"/>
    </row>
    <row r="268" spans="1:27" ht="15" customHeight="1" x14ac:dyDescent="0.25">
      <c r="A268" s="7"/>
      <c r="B268" s="7"/>
      <c r="C268" s="7"/>
      <c r="D268" s="7"/>
      <c r="E268" s="7"/>
      <c r="F268" s="7"/>
      <c r="G268" s="25"/>
      <c r="H268" s="7"/>
      <c r="I268" s="25"/>
      <c r="J268" s="29"/>
      <c r="K268" s="29"/>
      <c r="L268" s="29"/>
      <c r="M268" s="29"/>
      <c r="N268" s="7"/>
      <c r="O268" s="7"/>
      <c r="P268" s="7"/>
      <c r="Q268" s="7"/>
      <c r="U268" s="31"/>
      <c r="V268" s="27"/>
      <c r="W268" s="27"/>
      <c r="X268" s="27"/>
      <c r="Y268" s="27"/>
      <c r="Z268" s="27"/>
      <c r="AA268" s="17"/>
    </row>
    <row r="269" spans="1:27" ht="15" customHeight="1" x14ac:dyDescent="0.25">
      <c r="A269" s="7"/>
      <c r="B269" s="7"/>
      <c r="C269" s="7"/>
      <c r="D269" s="7"/>
      <c r="E269" s="7"/>
      <c r="F269" s="7"/>
      <c r="G269" s="25"/>
      <c r="H269" s="7"/>
      <c r="I269" s="25"/>
      <c r="J269" s="29"/>
      <c r="K269" s="29"/>
      <c r="L269" s="29"/>
      <c r="M269" s="29"/>
      <c r="N269" s="7"/>
      <c r="O269" s="7"/>
      <c r="P269" s="7"/>
      <c r="Q269" s="7"/>
      <c r="U269" s="31"/>
      <c r="V269" s="27"/>
      <c r="W269" s="27"/>
      <c r="X269" s="27"/>
      <c r="Y269" s="27"/>
      <c r="Z269" s="27"/>
      <c r="AA269" s="17"/>
    </row>
    <row r="270" spans="1:27" ht="15" customHeight="1" x14ac:dyDescent="0.25">
      <c r="A270" s="7"/>
      <c r="B270" s="7"/>
      <c r="C270" s="7"/>
      <c r="D270" s="7"/>
      <c r="E270" s="7"/>
      <c r="F270" s="7"/>
      <c r="G270" s="25"/>
      <c r="H270" s="7"/>
      <c r="I270" s="25"/>
      <c r="J270" s="29"/>
      <c r="K270" s="29"/>
      <c r="L270" s="29"/>
      <c r="M270" s="29"/>
      <c r="N270" s="7"/>
      <c r="O270" s="7"/>
      <c r="P270" s="7"/>
      <c r="Q270" s="7"/>
      <c r="U270" s="31"/>
      <c r="V270" s="27"/>
      <c r="W270" s="27"/>
      <c r="X270" s="27"/>
      <c r="Y270" s="27"/>
      <c r="Z270" s="27"/>
      <c r="AA270" s="17"/>
    </row>
    <row r="271" spans="1:27" ht="15" customHeight="1" x14ac:dyDescent="0.25">
      <c r="A271" s="7"/>
      <c r="B271" s="7"/>
      <c r="C271" s="7"/>
      <c r="D271" s="7"/>
      <c r="E271" s="7"/>
      <c r="F271" s="7"/>
      <c r="G271" s="25"/>
      <c r="H271" s="7"/>
      <c r="I271" s="25"/>
      <c r="J271" s="29"/>
      <c r="K271" s="29"/>
      <c r="L271" s="29"/>
      <c r="M271" s="29"/>
      <c r="N271" s="7"/>
      <c r="O271" s="7"/>
      <c r="P271" s="7"/>
      <c r="Q271" s="7"/>
      <c r="U271" s="31"/>
      <c r="V271" s="27"/>
      <c r="W271" s="27"/>
      <c r="X271" s="27"/>
      <c r="Y271" s="27"/>
      <c r="Z271" s="27"/>
      <c r="AA271" s="17"/>
    </row>
    <row r="272" spans="1:27" ht="15" customHeight="1" x14ac:dyDescent="0.25">
      <c r="A272" s="7"/>
      <c r="B272" s="7"/>
      <c r="C272" s="7"/>
      <c r="D272" s="7"/>
      <c r="E272" s="7"/>
      <c r="F272" s="7"/>
      <c r="G272" s="25"/>
      <c r="H272" s="7"/>
      <c r="I272" s="25"/>
      <c r="J272" s="29"/>
      <c r="K272" s="29"/>
      <c r="L272" s="29"/>
      <c r="M272" s="29"/>
      <c r="N272" s="7"/>
      <c r="O272" s="7"/>
      <c r="P272" s="7"/>
      <c r="Q272" s="7"/>
      <c r="U272" s="31"/>
      <c r="V272" s="27"/>
      <c r="W272" s="27"/>
      <c r="X272" s="27"/>
      <c r="Y272" s="27"/>
      <c r="Z272" s="27"/>
      <c r="AA272" s="17"/>
    </row>
    <row r="273" spans="1:27" ht="15" customHeight="1" x14ac:dyDescent="0.25">
      <c r="A273" s="7"/>
      <c r="B273" s="7"/>
      <c r="C273" s="7"/>
      <c r="D273" s="7"/>
      <c r="E273" s="7"/>
      <c r="F273" s="7"/>
      <c r="G273" s="25"/>
      <c r="H273" s="7"/>
      <c r="I273" s="25"/>
      <c r="J273" s="29"/>
      <c r="K273" s="29"/>
      <c r="L273" s="29"/>
      <c r="M273" s="29"/>
      <c r="N273" s="7"/>
      <c r="O273" s="7"/>
      <c r="P273" s="7"/>
      <c r="Q273" s="7"/>
      <c r="U273" s="31"/>
      <c r="V273" s="27"/>
      <c r="W273" s="27"/>
      <c r="X273" s="27"/>
      <c r="Y273" s="27"/>
      <c r="Z273" s="27"/>
      <c r="AA273" s="17"/>
    </row>
    <row r="274" spans="1:27" ht="15" customHeight="1" x14ac:dyDescent="0.25">
      <c r="A274" s="7"/>
      <c r="B274" s="7"/>
      <c r="C274" s="7"/>
      <c r="D274" s="7"/>
      <c r="E274" s="7"/>
      <c r="F274" s="7"/>
      <c r="G274" s="25"/>
      <c r="H274" s="7"/>
      <c r="I274" s="25"/>
      <c r="J274" s="29"/>
      <c r="K274" s="29"/>
      <c r="L274" s="29"/>
      <c r="M274" s="29"/>
      <c r="N274" s="7"/>
      <c r="O274" s="7"/>
      <c r="P274" s="7"/>
      <c r="Q274" s="7"/>
      <c r="U274" s="31"/>
      <c r="V274" s="27"/>
      <c r="W274" s="27"/>
      <c r="X274" s="27"/>
      <c r="Y274" s="27"/>
      <c r="Z274" s="27"/>
      <c r="AA274" s="17"/>
    </row>
    <row r="275" spans="1:27" ht="15" customHeight="1" x14ac:dyDescent="0.25">
      <c r="A275" s="7"/>
      <c r="B275" s="7"/>
      <c r="C275" s="7"/>
      <c r="D275" s="7"/>
      <c r="E275" s="7"/>
      <c r="F275" s="7"/>
      <c r="G275" s="25"/>
      <c r="H275" s="7"/>
      <c r="I275" s="25"/>
      <c r="J275" s="29"/>
      <c r="K275" s="29"/>
      <c r="L275" s="29"/>
      <c r="M275" s="29"/>
      <c r="N275" s="7"/>
      <c r="O275" s="7"/>
      <c r="P275" s="7"/>
      <c r="Q275" s="7"/>
      <c r="U275" s="31"/>
      <c r="V275" s="27"/>
      <c r="W275" s="27"/>
      <c r="X275" s="27"/>
      <c r="Y275" s="27"/>
      <c r="Z275" s="27"/>
      <c r="AA275" s="17"/>
    </row>
    <row r="276" spans="1:27" ht="15" customHeight="1" x14ac:dyDescent="0.25">
      <c r="A276" s="7"/>
      <c r="B276" s="7"/>
      <c r="C276" s="7"/>
      <c r="D276" s="7"/>
      <c r="E276" s="7"/>
      <c r="F276" s="7"/>
      <c r="G276" s="25"/>
      <c r="H276" s="7"/>
      <c r="I276" s="25"/>
      <c r="J276" s="29"/>
      <c r="K276" s="29"/>
      <c r="L276" s="29"/>
      <c r="M276" s="29"/>
      <c r="N276" s="7"/>
      <c r="O276" s="7"/>
      <c r="P276" s="7"/>
      <c r="Q276" s="7"/>
      <c r="U276" s="31"/>
      <c r="V276" s="27"/>
      <c r="W276" s="27"/>
      <c r="X276" s="27"/>
      <c r="Y276" s="27"/>
      <c r="Z276" s="27"/>
      <c r="AA276" s="17"/>
    </row>
    <row r="277" spans="1:27" ht="15" customHeight="1" x14ac:dyDescent="0.25">
      <c r="A277" s="7"/>
      <c r="B277" s="7"/>
      <c r="C277" s="7"/>
      <c r="D277" s="7"/>
      <c r="E277" s="7"/>
      <c r="F277" s="7"/>
      <c r="G277" s="25"/>
      <c r="H277" s="7"/>
      <c r="I277" s="25"/>
      <c r="J277" s="29"/>
      <c r="K277" s="29"/>
      <c r="L277" s="29"/>
      <c r="M277" s="29"/>
      <c r="N277" s="7"/>
      <c r="O277" s="7"/>
      <c r="P277" s="7"/>
      <c r="Q277" s="7"/>
      <c r="U277" s="31"/>
      <c r="V277" s="27"/>
      <c r="W277" s="27"/>
      <c r="X277" s="27"/>
      <c r="Y277" s="27"/>
      <c r="Z277" s="27"/>
      <c r="AA277" s="17"/>
    </row>
    <row r="278" spans="1:27" ht="15" customHeight="1" x14ac:dyDescent="0.25">
      <c r="A278" s="7"/>
      <c r="B278" s="7"/>
      <c r="C278" s="7"/>
      <c r="D278" s="7"/>
      <c r="E278" s="7"/>
      <c r="F278" s="7"/>
      <c r="G278" s="25"/>
      <c r="H278" s="7"/>
      <c r="I278" s="25"/>
      <c r="J278" s="29"/>
      <c r="K278" s="29"/>
      <c r="L278" s="29"/>
      <c r="M278" s="29"/>
      <c r="N278" s="7"/>
      <c r="O278" s="7"/>
      <c r="P278" s="7"/>
      <c r="Q278" s="7"/>
      <c r="U278" s="31"/>
      <c r="V278" s="27"/>
      <c r="W278" s="27"/>
      <c r="X278" s="27"/>
      <c r="Y278" s="27"/>
      <c r="Z278" s="27"/>
      <c r="AA278" s="17"/>
    </row>
    <row r="279" spans="1:27" ht="15" customHeight="1" x14ac:dyDescent="0.25">
      <c r="A279" s="7"/>
      <c r="B279" s="7"/>
      <c r="C279" s="7"/>
      <c r="D279" s="7"/>
      <c r="E279" s="7"/>
      <c r="F279" s="7"/>
      <c r="G279" s="25"/>
      <c r="H279" s="7"/>
      <c r="I279" s="25"/>
      <c r="J279" s="29"/>
      <c r="K279" s="29"/>
      <c r="L279" s="29"/>
      <c r="M279" s="29"/>
      <c r="N279" s="7"/>
      <c r="O279" s="7"/>
      <c r="P279" s="7"/>
      <c r="Q279" s="7"/>
    </row>
    <row r="280" spans="1:27" ht="15" customHeight="1" x14ac:dyDescent="0.25">
      <c r="A280" s="7"/>
      <c r="B280" s="7"/>
      <c r="C280" s="7"/>
      <c r="D280" s="7"/>
      <c r="E280" s="7"/>
      <c r="F280" s="7"/>
      <c r="G280" s="25"/>
      <c r="H280" s="7"/>
      <c r="I280" s="25"/>
      <c r="J280" s="29"/>
      <c r="K280" s="29"/>
      <c r="L280" s="29"/>
      <c r="M280" s="29"/>
      <c r="N280" s="7"/>
      <c r="O280" s="7"/>
      <c r="P280" s="7"/>
      <c r="Q280" s="7"/>
    </row>
    <row r="281" spans="1:27" ht="15" customHeight="1" x14ac:dyDescent="0.25">
      <c r="A281" s="7"/>
      <c r="B281" s="7"/>
      <c r="C281" s="7"/>
      <c r="D281" s="7"/>
      <c r="E281" s="7"/>
      <c r="F281" s="7"/>
      <c r="G281" s="25"/>
      <c r="H281" s="7"/>
      <c r="I281" s="25"/>
      <c r="J281" s="29"/>
      <c r="K281" s="29"/>
      <c r="L281" s="29"/>
      <c r="M281" s="29"/>
      <c r="N281" s="7"/>
      <c r="O281" s="7"/>
      <c r="P281" s="7"/>
      <c r="Q281" s="7"/>
    </row>
    <row r="282" spans="1:27" ht="15" customHeight="1" x14ac:dyDescent="0.25">
      <c r="A282" s="7"/>
      <c r="B282" s="7"/>
      <c r="C282" s="7"/>
      <c r="D282" s="7"/>
      <c r="E282" s="7"/>
      <c r="F282" s="7"/>
      <c r="G282" s="25"/>
      <c r="H282" s="7"/>
      <c r="I282" s="25"/>
      <c r="J282" s="29"/>
      <c r="K282" s="29"/>
      <c r="L282" s="29"/>
      <c r="M282" s="29"/>
      <c r="N282" s="7"/>
      <c r="O282" s="7"/>
      <c r="P282" s="7"/>
      <c r="Q282" s="7"/>
    </row>
    <row r="283" spans="1:27" ht="15" customHeight="1" x14ac:dyDescent="0.25">
      <c r="A283" s="7"/>
      <c r="B283" s="7"/>
      <c r="C283" s="7"/>
      <c r="D283" s="7"/>
      <c r="E283" s="7"/>
      <c r="F283" s="7"/>
      <c r="G283" s="25"/>
      <c r="H283" s="7"/>
      <c r="I283" s="25"/>
      <c r="J283" s="29"/>
      <c r="K283" s="29"/>
      <c r="L283" s="29"/>
      <c r="M283" s="29"/>
      <c r="N283" s="7"/>
      <c r="O283" s="7"/>
      <c r="P283" s="7"/>
      <c r="Q283" s="7"/>
    </row>
    <row r="284" spans="1:27" ht="15" customHeight="1" x14ac:dyDescent="0.25">
      <c r="A284" s="7"/>
      <c r="B284" s="7"/>
      <c r="C284" s="7"/>
      <c r="D284" s="7"/>
      <c r="E284" s="7"/>
      <c r="F284" s="7"/>
      <c r="G284" s="25"/>
      <c r="H284" s="7"/>
      <c r="I284" s="25"/>
      <c r="J284" s="29"/>
      <c r="K284" s="29"/>
      <c r="L284" s="29"/>
      <c r="M284" s="29"/>
      <c r="N284" s="7"/>
      <c r="O284" s="7"/>
      <c r="P284" s="7"/>
      <c r="Q284" s="7"/>
    </row>
    <row r="285" spans="1:27" ht="15" customHeight="1" x14ac:dyDescent="0.25">
      <c r="A285" s="7"/>
      <c r="B285" s="7"/>
      <c r="C285" s="7"/>
      <c r="D285" s="7"/>
      <c r="E285" s="7"/>
      <c r="F285" s="7"/>
      <c r="G285" s="25"/>
      <c r="H285" s="7"/>
      <c r="I285" s="25"/>
      <c r="J285" s="29"/>
      <c r="K285" s="29"/>
      <c r="L285" s="29"/>
      <c r="M285" s="29"/>
      <c r="N285" s="7"/>
      <c r="O285" s="7"/>
      <c r="P285" s="7"/>
      <c r="Q285" s="7"/>
    </row>
    <row r="286" spans="1:27" ht="15" customHeight="1" x14ac:dyDescent="0.25">
      <c r="A286" s="7"/>
      <c r="B286" s="7"/>
      <c r="C286" s="7"/>
      <c r="D286" s="7"/>
      <c r="E286" s="7"/>
      <c r="F286" s="7"/>
      <c r="G286" s="25"/>
      <c r="H286" s="7"/>
      <c r="I286" s="25"/>
      <c r="J286" s="29"/>
      <c r="K286" s="29"/>
      <c r="L286" s="29"/>
      <c r="M286" s="29"/>
      <c r="N286" s="7"/>
      <c r="O286" s="7"/>
      <c r="P286" s="7"/>
      <c r="Q286" s="7"/>
    </row>
    <row r="287" spans="1:27" ht="15" customHeight="1" x14ac:dyDescent="0.25">
      <c r="A287" s="7"/>
      <c r="B287" s="7"/>
      <c r="C287" s="7"/>
      <c r="D287" s="7"/>
      <c r="E287" s="7"/>
      <c r="F287" s="7"/>
      <c r="G287" s="25"/>
      <c r="H287" s="7"/>
      <c r="I287" s="25"/>
      <c r="J287" s="29"/>
      <c r="K287" s="29"/>
      <c r="L287" s="29"/>
      <c r="M287" s="29"/>
      <c r="N287" s="7"/>
      <c r="O287" s="7"/>
      <c r="P287" s="7"/>
      <c r="Q287" s="7"/>
    </row>
    <row r="288" spans="1:27" ht="15" customHeight="1" x14ac:dyDescent="0.25">
      <c r="A288" s="7"/>
      <c r="B288" s="7"/>
      <c r="C288" s="7"/>
      <c r="D288" s="7"/>
      <c r="E288" s="7"/>
      <c r="F288" s="7"/>
      <c r="G288" s="25"/>
      <c r="H288" s="7"/>
      <c r="I288" s="25"/>
      <c r="J288" s="29"/>
      <c r="K288" s="29"/>
      <c r="L288" s="29"/>
      <c r="M288" s="29"/>
      <c r="N288" s="7"/>
      <c r="O288" s="7"/>
      <c r="P288" s="7"/>
      <c r="Q288" s="7"/>
    </row>
    <row r="289" spans="1:17" ht="15" customHeight="1" x14ac:dyDescent="0.25">
      <c r="A289" s="7"/>
      <c r="B289" s="7"/>
      <c r="C289" s="7"/>
      <c r="D289" s="7"/>
      <c r="E289" s="7"/>
      <c r="F289" s="7"/>
      <c r="G289" s="25"/>
      <c r="H289" s="7"/>
      <c r="I289" s="25"/>
      <c r="J289" s="29"/>
      <c r="K289" s="29"/>
      <c r="L289" s="29"/>
      <c r="M289" s="29"/>
      <c r="N289" s="7"/>
      <c r="O289" s="7"/>
      <c r="P289" s="7"/>
      <c r="Q289" s="7"/>
    </row>
    <row r="290" spans="1:17" ht="15" customHeight="1" x14ac:dyDescent="0.25">
      <c r="A290" s="7"/>
      <c r="B290" s="7"/>
      <c r="C290" s="7"/>
      <c r="D290" s="7"/>
      <c r="E290" s="7"/>
      <c r="F290" s="7"/>
      <c r="G290" s="25"/>
      <c r="H290" s="7"/>
      <c r="I290" s="25"/>
      <c r="J290" s="29"/>
      <c r="K290" s="29"/>
      <c r="L290" s="29"/>
      <c r="M290" s="29"/>
      <c r="N290" s="7"/>
      <c r="O290" s="7"/>
      <c r="P290" s="7"/>
      <c r="Q290" s="7"/>
    </row>
    <row r="291" spans="1:17" ht="15" customHeight="1" x14ac:dyDescent="0.25">
      <c r="A291" s="7"/>
      <c r="B291" s="7"/>
      <c r="C291" s="7"/>
      <c r="D291" s="7"/>
      <c r="E291" s="7"/>
      <c r="F291" s="7"/>
      <c r="G291" s="25"/>
      <c r="H291" s="7"/>
      <c r="I291" s="25"/>
      <c r="J291" s="29"/>
      <c r="K291" s="29"/>
      <c r="L291" s="29"/>
      <c r="M291" s="29"/>
      <c r="N291" s="7"/>
      <c r="O291" s="7"/>
      <c r="P291" s="7"/>
      <c r="Q291" s="7"/>
    </row>
    <row r="292" spans="1:17" ht="15" customHeight="1" x14ac:dyDescent="0.25">
      <c r="A292" s="7"/>
      <c r="B292" s="7"/>
      <c r="C292" s="7"/>
      <c r="D292" s="7"/>
      <c r="E292" s="7"/>
      <c r="F292" s="7"/>
      <c r="G292" s="25"/>
      <c r="H292" s="7"/>
      <c r="I292" s="25"/>
      <c r="J292" s="29"/>
      <c r="K292" s="29"/>
      <c r="L292" s="29"/>
      <c r="M292" s="29"/>
      <c r="N292" s="7"/>
      <c r="O292" s="7"/>
      <c r="P292" s="7"/>
      <c r="Q292" s="7"/>
    </row>
    <row r="293" spans="1:17" ht="15" customHeight="1" x14ac:dyDescent="0.25">
      <c r="A293" s="7"/>
      <c r="B293" s="7"/>
      <c r="C293" s="7"/>
      <c r="D293" s="7"/>
      <c r="E293" s="7"/>
      <c r="F293" s="7"/>
      <c r="G293" s="25"/>
      <c r="H293" s="7"/>
      <c r="I293" s="25"/>
      <c r="J293" s="29"/>
      <c r="K293" s="29"/>
      <c r="L293" s="29"/>
      <c r="M293" s="29"/>
      <c r="N293" s="7"/>
      <c r="O293" s="7"/>
      <c r="P293" s="7"/>
      <c r="Q293" s="7"/>
    </row>
    <row r="294" spans="1:17" ht="15" customHeight="1" x14ac:dyDescent="0.25">
      <c r="A294" s="7"/>
      <c r="B294" s="7"/>
      <c r="C294" s="7"/>
      <c r="D294" s="7"/>
      <c r="E294" s="7"/>
      <c r="F294" s="7"/>
      <c r="G294" s="25"/>
      <c r="H294" s="7"/>
      <c r="I294" s="25"/>
      <c r="J294" s="29"/>
      <c r="K294" s="29"/>
      <c r="L294" s="29"/>
      <c r="M294" s="29"/>
      <c r="N294" s="7"/>
      <c r="O294" s="7"/>
      <c r="P294" s="7"/>
      <c r="Q294" s="7"/>
    </row>
    <row r="295" spans="1:17" ht="15" customHeight="1" x14ac:dyDescent="0.25">
      <c r="A295" s="7"/>
      <c r="B295" s="7"/>
      <c r="C295" s="7"/>
      <c r="D295" s="7"/>
      <c r="E295" s="7"/>
      <c r="F295" s="7"/>
      <c r="G295" s="25"/>
      <c r="H295" s="7"/>
      <c r="I295" s="25"/>
      <c r="J295" s="29"/>
      <c r="K295" s="29"/>
      <c r="L295" s="29"/>
      <c r="M295" s="29"/>
      <c r="N295" s="7"/>
      <c r="O295" s="7"/>
      <c r="P295" s="7"/>
      <c r="Q295" s="7"/>
    </row>
    <row r="296" spans="1:17" ht="15" customHeight="1" x14ac:dyDescent="0.25">
      <c r="A296" s="7"/>
      <c r="B296" s="7"/>
      <c r="C296" s="7"/>
      <c r="D296" s="7"/>
      <c r="E296" s="7"/>
      <c r="F296" s="7"/>
      <c r="G296" s="25"/>
      <c r="H296" s="7"/>
      <c r="I296" s="25"/>
      <c r="J296" s="29"/>
      <c r="K296" s="29"/>
      <c r="L296" s="29"/>
      <c r="M296" s="29"/>
      <c r="N296" s="7"/>
      <c r="O296" s="7"/>
      <c r="P296" s="7"/>
      <c r="Q296" s="7"/>
    </row>
    <row r="297" spans="1:17" ht="15" customHeight="1" x14ac:dyDescent="0.25">
      <c r="A297" s="7"/>
      <c r="B297" s="7"/>
      <c r="C297" s="7"/>
      <c r="D297" s="7"/>
      <c r="E297" s="7"/>
      <c r="F297" s="7"/>
      <c r="G297" s="25"/>
      <c r="H297" s="7"/>
      <c r="I297" s="25"/>
      <c r="J297" s="29"/>
      <c r="K297" s="29"/>
      <c r="L297" s="29"/>
      <c r="M297" s="29"/>
      <c r="N297" s="7"/>
      <c r="O297" s="7"/>
      <c r="P297" s="7"/>
      <c r="Q297" s="7"/>
    </row>
    <row r="298" spans="1:17" ht="15" customHeight="1" x14ac:dyDescent="0.25">
      <c r="A298" s="7"/>
      <c r="B298" s="7"/>
      <c r="C298" s="7"/>
      <c r="D298" s="7"/>
      <c r="E298" s="7"/>
      <c r="F298" s="7"/>
      <c r="G298" s="25"/>
      <c r="H298" s="7"/>
      <c r="I298" s="25"/>
      <c r="J298" s="29"/>
      <c r="K298" s="29"/>
      <c r="L298" s="29"/>
      <c r="M298" s="29"/>
      <c r="N298" s="7"/>
      <c r="O298" s="7"/>
      <c r="P298" s="7"/>
      <c r="Q298" s="7"/>
    </row>
    <row r="299" spans="1:17" ht="15" customHeight="1" x14ac:dyDescent="0.25">
      <c r="A299" s="7"/>
      <c r="B299" s="7"/>
      <c r="C299" s="7"/>
      <c r="D299" s="7"/>
      <c r="E299" s="7"/>
      <c r="F299" s="7"/>
      <c r="G299" s="25"/>
      <c r="H299" s="7"/>
      <c r="I299" s="25"/>
      <c r="J299" s="29"/>
      <c r="K299" s="29"/>
      <c r="L299" s="29"/>
      <c r="M299" s="29"/>
      <c r="N299" s="7"/>
      <c r="O299" s="7"/>
      <c r="P299" s="7"/>
      <c r="Q299" s="7"/>
    </row>
    <row r="300" spans="1:17" ht="15" customHeight="1" x14ac:dyDescent="0.25">
      <c r="A300" s="7"/>
      <c r="B300" s="7"/>
      <c r="C300" s="7"/>
      <c r="D300" s="7"/>
      <c r="E300" s="7"/>
      <c r="F300" s="7"/>
      <c r="G300" s="25"/>
      <c r="H300" s="7"/>
      <c r="I300" s="25"/>
      <c r="J300" s="29"/>
      <c r="K300" s="29"/>
      <c r="L300" s="29"/>
      <c r="M300" s="29"/>
      <c r="N300" s="7"/>
      <c r="O300" s="7"/>
      <c r="P300" s="7"/>
      <c r="Q300" s="7"/>
    </row>
    <row r="301" spans="1:17" ht="15" customHeight="1" x14ac:dyDescent="0.25">
      <c r="A301" s="7"/>
      <c r="B301" s="7"/>
      <c r="C301" s="7"/>
      <c r="D301" s="7"/>
      <c r="E301" s="7"/>
      <c r="F301" s="7"/>
      <c r="G301" s="25"/>
      <c r="H301" s="7"/>
      <c r="I301" s="25"/>
      <c r="J301" s="29"/>
      <c r="K301" s="29"/>
      <c r="L301" s="29"/>
      <c r="M301" s="29"/>
      <c r="N301" s="7"/>
      <c r="O301" s="7"/>
      <c r="P301" s="7"/>
      <c r="Q301" s="7"/>
    </row>
    <row r="302" spans="1:17" ht="15" customHeight="1" x14ac:dyDescent="0.25">
      <c r="A302" s="7"/>
      <c r="B302" s="7"/>
      <c r="C302" s="7"/>
      <c r="D302" s="7"/>
      <c r="E302" s="7"/>
      <c r="F302" s="7"/>
      <c r="G302" s="25"/>
      <c r="H302" s="7"/>
      <c r="I302" s="25"/>
      <c r="J302" s="29"/>
      <c r="K302" s="29"/>
      <c r="L302" s="29"/>
      <c r="M302" s="29"/>
      <c r="N302" s="7"/>
      <c r="O302" s="7"/>
      <c r="P302" s="7"/>
      <c r="Q302" s="7"/>
    </row>
    <row r="303" spans="1:17" ht="15" customHeight="1" x14ac:dyDescent="0.25">
      <c r="A303" s="7"/>
      <c r="B303" s="7"/>
      <c r="C303" s="7"/>
      <c r="D303" s="7"/>
      <c r="E303" s="7"/>
      <c r="F303" s="7"/>
      <c r="G303" s="25"/>
      <c r="H303" s="7"/>
      <c r="I303" s="25"/>
      <c r="J303" s="29"/>
      <c r="K303" s="29"/>
      <c r="L303" s="29"/>
      <c r="M303" s="29"/>
      <c r="N303" s="7"/>
      <c r="O303" s="7"/>
      <c r="P303" s="7"/>
      <c r="Q303" s="7"/>
    </row>
    <row r="304" spans="1:17" ht="15" customHeight="1" x14ac:dyDescent="0.25">
      <c r="A304" s="7"/>
      <c r="B304" s="7"/>
      <c r="C304" s="7"/>
      <c r="D304" s="7"/>
      <c r="E304" s="7"/>
      <c r="F304" s="7"/>
      <c r="G304" s="25"/>
      <c r="H304" s="7"/>
      <c r="I304" s="25"/>
      <c r="J304" s="29"/>
      <c r="K304" s="29"/>
      <c r="L304" s="29"/>
      <c r="M304" s="29"/>
      <c r="N304" s="7"/>
      <c r="O304" s="7"/>
      <c r="P304" s="7"/>
      <c r="Q304" s="7"/>
    </row>
    <row r="305" spans="1:17" ht="15" customHeight="1" x14ac:dyDescent="0.25">
      <c r="A305" s="7"/>
      <c r="B305" s="7"/>
      <c r="C305" s="7"/>
      <c r="D305" s="7"/>
      <c r="E305" s="7"/>
      <c r="F305" s="7"/>
      <c r="G305" s="25"/>
      <c r="H305" s="7"/>
      <c r="I305" s="25"/>
      <c r="J305" s="29"/>
      <c r="K305" s="29"/>
      <c r="L305" s="29"/>
      <c r="M305" s="29"/>
      <c r="N305" s="7"/>
      <c r="O305" s="7"/>
      <c r="P305" s="7"/>
      <c r="Q305" s="7"/>
    </row>
    <row r="306" spans="1:17" ht="15" customHeight="1" x14ac:dyDescent="0.25">
      <c r="A306" s="7"/>
      <c r="B306" s="7"/>
      <c r="C306" s="7"/>
      <c r="D306" s="7"/>
      <c r="E306" s="7"/>
      <c r="F306" s="7"/>
      <c r="G306" s="25"/>
      <c r="H306" s="7"/>
      <c r="I306" s="25"/>
      <c r="J306" s="29"/>
      <c r="K306" s="29"/>
      <c r="L306" s="29"/>
      <c r="M306" s="29"/>
      <c r="N306" s="7"/>
      <c r="O306" s="7"/>
      <c r="P306" s="7"/>
      <c r="Q306" s="7"/>
    </row>
    <row r="307" spans="1:17" ht="15" customHeight="1" x14ac:dyDescent="0.25">
      <c r="A307" s="7"/>
      <c r="B307" s="7"/>
      <c r="C307" s="7"/>
      <c r="D307" s="7"/>
      <c r="E307" s="7"/>
      <c r="F307" s="7"/>
      <c r="G307" s="25"/>
      <c r="H307" s="7"/>
      <c r="I307" s="25"/>
      <c r="J307" s="29"/>
      <c r="K307" s="29"/>
      <c r="L307" s="29"/>
      <c r="M307" s="29"/>
      <c r="N307" s="7"/>
      <c r="O307" s="7"/>
      <c r="P307" s="7"/>
      <c r="Q307" s="7"/>
    </row>
    <row r="308" spans="1:17" ht="15" customHeight="1" x14ac:dyDescent="0.25">
      <c r="A308" s="7"/>
      <c r="B308" s="7"/>
      <c r="C308" s="7"/>
      <c r="D308" s="7"/>
      <c r="E308" s="7"/>
      <c r="F308" s="7"/>
      <c r="G308" s="25"/>
      <c r="H308" s="7"/>
      <c r="I308" s="25"/>
      <c r="J308" s="29"/>
      <c r="K308" s="29"/>
      <c r="L308" s="29"/>
      <c r="M308" s="29"/>
      <c r="N308" s="7"/>
      <c r="O308" s="7"/>
      <c r="P308" s="7"/>
      <c r="Q308" s="7"/>
    </row>
    <row r="309" spans="1:17" ht="15" customHeight="1" x14ac:dyDescent="0.25">
      <c r="A309" s="7"/>
      <c r="B309" s="7"/>
      <c r="C309" s="7"/>
      <c r="D309" s="7"/>
      <c r="E309" s="7"/>
      <c r="F309" s="7"/>
      <c r="G309" s="25"/>
      <c r="H309" s="7"/>
      <c r="I309" s="25"/>
      <c r="J309" s="29"/>
      <c r="K309" s="29"/>
      <c r="L309" s="29"/>
      <c r="M309" s="29"/>
      <c r="N309" s="7"/>
      <c r="O309" s="7"/>
      <c r="P309" s="7"/>
      <c r="Q309" s="7"/>
    </row>
    <row r="310" spans="1:17" ht="15" customHeight="1" x14ac:dyDescent="0.25">
      <c r="A310" s="7"/>
      <c r="B310" s="7"/>
      <c r="C310" s="7"/>
      <c r="D310" s="7"/>
      <c r="E310" s="7"/>
      <c r="F310" s="7"/>
      <c r="G310" s="25"/>
      <c r="H310" s="7"/>
      <c r="I310" s="25"/>
      <c r="J310" s="29"/>
      <c r="K310" s="29"/>
      <c r="L310" s="29"/>
      <c r="M310" s="29"/>
      <c r="N310" s="7"/>
      <c r="O310" s="7"/>
      <c r="P310" s="7"/>
      <c r="Q310" s="7"/>
    </row>
    <row r="311" spans="1:17" ht="15" customHeight="1" x14ac:dyDescent="0.25">
      <c r="A311" s="7"/>
      <c r="B311" s="7"/>
      <c r="C311" s="7"/>
      <c r="D311" s="7"/>
      <c r="E311" s="7"/>
      <c r="F311" s="7"/>
      <c r="G311" s="25"/>
      <c r="H311" s="7"/>
      <c r="I311" s="25"/>
      <c r="J311" s="29"/>
      <c r="K311" s="29"/>
      <c r="L311" s="29"/>
      <c r="M311" s="29"/>
      <c r="N311" s="7"/>
      <c r="O311" s="7"/>
      <c r="P311" s="7"/>
      <c r="Q311" s="7"/>
    </row>
    <row r="312" spans="1:17" ht="15" customHeight="1" x14ac:dyDescent="0.25">
      <c r="A312" s="7"/>
      <c r="B312" s="7"/>
      <c r="C312" s="7"/>
      <c r="D312" s="7"/>
      <c r="E312" s="7"/>
      <c r="F312" s="7"/>
      <c r="G312" s="25"/>
      <c r="H312" s="7"/>
      <c r="I312" s="25"/>
      <c r="J312" s="29"/>
      <c r="K312" s="29"/>
      <c r="L312" s="29"/>
      <c r="M312" s="29"/>
      <c r="N312" s="7"/>
      <c r="O312" s="7"/>
      <c r="P312" s="7"/>
      <c r="Q312" s="7"/>
    </row>
    <row r="313" spans="1:17" ht="15" customHeight="1" x14ac:dyDescent="0.25">
      <c r="A313" s="7"/>
      <c r="B313" s="7"/>
      <c r="C313" s="7"/>
      <c r="D313" s="7"/>
      <c r="E313" s="7"/>
      <c r="F313" s="7"/>
      <c r="G313" s="25"/>
      <c r="H313" s="7"/>
      <c r="I313" s="25"/>
      <c r="J313" s="29"/>
      <c r="K313" s="29"/>
      <c r="L313" s="29"/>
      <c r="M313" s="29"/>
      <c r="N313" s="7"/>
      <c r="O313" s="7"/>
      <c r="P313" s="7"/>
      <c r="Q313" s="7"/>
    </row>
    <row r="314" spans="1:17" ht="15" customHeight="1" x14ac:dyDescent="0.25">
      <c r="A314" s="7"/>
      <c r="B314" s="7"/>
      <c r="C314" s="7"/>
      <c r="D314" s="7"/>
      <c r="E314" s="7"/>
      <c r="F314" s="7"/>
      <c r="G314" s="25"/>
      <c r="H314" s="7"/>
      <c r="I314" s="25"/>
      <c r="J314" s="29"/>
      <c r="K314" s="29"/>
      <c r="L314" s="29"/>
      <c r="M314" s="29"/>
      <c r="N314" s="7"/>
      <c r="O314" s="7"/>
      <c r="P314" s="7"/>
      <c r="Q314" s="7"/>
    </row>
    <row r="315" spans="1:17" ht="15" customHeight="1" x14ac:dyDescent="0.25">
      <c r="A315" s="7"/>
      <c r="B315" s="7"/>
      <c r="C315" s="7"/>
      <c r="D315" s="7"/>
      <c r="E315" s="7"/>
      <c r="F315" s="7"/>
      <c r="G315" s="25"/>
      <c r="H315" s="7"/>
      <c r="I315" s="25"/>
      <c r="J315" s="29"/>
      <c r="K315" s="29"/>
      <c r="L315" s="29"/>
      <c r="M315" s="29"/>
      <c r="N315" s="7"/>
      <c r="O315" s="7"/>
      <c r="P315" s="7"/>
      <c r="Q315" s="7"/>
    </row>
    <row r="316" spans="1:17" ht="15" customHeight="1" x14ac:dyDescent="0.25">
      <c r="A316" s="7"/>
      <c r="B316" s="7"/>
      <c r="C316" s="7"/>
      <c r="D316" s="7"/>
      <c r="E316" s="7"/>
      <c r="F316" s="7"/>
      <c r="G316" s="25"/>
      <c r="H316" s="7"/>
      <c r="I316" s="25"/>
      <c r="J316" s="29"/>
      <c r="K316" s="29"/>
      <c r="L316" s="29"/>
      <c r="M316" s="29"/>
      <c r="N316" s="7"/>
      <c r="O316" s="7"/>
      <c r="P316" s="7"/>
      <c r="Q316" s="7"/>
    </row>
    <row r="317" spans="1:17" ht="15" customHeight="1" x14ac:dyDescent="0.25">
      <c r="A317" s="7"/>
      <c r="B317" s="7"/>
      <c r="C317" s="7"/>
      <c r="D317" s="7"/>
      <c r="E317" s="7"/>
      <c r="F317" s="7"/>
      <c r="G317" s="25"/>
      <c r="H317" s="7"/>
      <c r="I317" s="25"/>
      <c r="J317" s="29"/>
      <c r="K317" s="29"/>
      <c r="L317" s="29"/>
      <c r="M317" s="29"/>
      <c r="N317" s="7"/>
      <c r="O317" s="7"/>
      <c r="P317" s="7"/>
      <c r="Q317" s="7"/>
    </row>
    <row r="318" spans="1:17" ht="15" customHeight="1" x14ac:dyDescent="0.25">
      <c r="A318" s="7"/>
      <c r="B318" s="7"/>
      <c r="C318" s="7"/>
      <c r="D318" s="7"/>
      <c r="E318" s="7"/>
      <c r="F318" s="7"/>
      <c r="G318" s="25"/>
      <c r="H318" s="7"/>
      <c r="I318" s="25"/>
      <c r="J318" s="29"/>
      <c r="K318" s="29"/>
      <c r="L318" s="29"/>
      <c r="M318" s="29"/>
      <c r="N318" s="7"/>
      <c r="O318" s="7"/>
      <c r="P318" s="7"/>
      <c r="Q318" s="7"/>
    </row>
    <row r="319" spans="1:17" ht="15" customHeight="1" x14ac:dyDescent="0.25">
      <c r="A319" s="7"/>
      <c r="B319" s="7"/>
      <c r="C319" s="7"/>
      <c r="D319" s="7"/>
      <c r="E319" s="7"/>
      <c r="F319" s="7"/>
      <c r="G319" s="25"/>
      <c r="H319" s="7"/>
      <c r="I319" s="25"/>
      <c r="J319" s="29"/>
      <c r="K319" s="29"/>
      <c r="L319" s="29"/>
      <c r="M319" s="29"/>
      <c r="N319" s="7"/>
      <c r="O319" s="7"/>
      <c r="P319" s="7"/>
      <c r="Q319" s="7"/>
    </row>
    <row r="320" spans="1:17" ht="15" customHeight="1" x14ac:dyDescent="0.25">
      <c r="A320" s="7"/>
      <c r="B320" s="7"/>
      <c r="C320" s="7"/>
      <c r="D320" s="7"/>
      <c r="E320" s="7"/>
      <c r="F320" s="7"/>
      <c r="G320" s="25"/>
      <c r="H320" s="7"/>
      <c r="I320" s="25"/>
      <c r="J320" s="29"/>
      <c r="K320" s="29"/>
      <c r="L320" s="29"/>
      <c r="M320" s="29"/>
      <c r="N320" s="7"/>
      <c r="O320" s="7"/>
      <c r="P320" s="7"/>
      <c r="Q320" s="7"/>
    </row>
    <row r="321" spans="1:17" ht="15" customHeight="1" x14ac:dyDescent="0.25">
      <c r="A321" s="7"/>
      <c r="B321" s="7"/>
      <c r="C321" s="7"/>
      <c r="D321" s="7"/>
      <c r="E321" s="7"/>
      <c r="F321" s="7"/>
      <c r="G321" s="25"/>
      <c r="H321" s="7"/>
      <c r="I321" s="25"/>
      <c r="J321" s="29"/>
      <c r="K321" s="29"/>
      <c r="L321" s="29"/>
      <c r="M321" s="29"/>
      <c r="N321" s="7"/>
      <c r="O321" s="7"/>
      <c r="P321" s="7"/>
      <c r="Q321" s="7"/>
    </row>
    <row r="322" spans="1:17" ht="15" customHeight="1" x14ac:dyDescent="0.25">
      <c r="A322" s="7"/>
      <c r="B322" s="7"/>
      <c r="C322" s="7"/>
      <c r="D322" s="7"/>
      <c r="E322" s="7"/>
      <c r="F322" s="7"/>
      <c r="G322" s="25"/>
      <c r="H322" s="7"/>
      <c r="I322" s="25"/>
      <c r="J322" s="29"/>
      <c r="K322" s="29"/>
      <c r="L322" s="29"/>
      <c r="M322" s="29"/>
      <c r="N322" s="7"/>
      <c r="O322" s="7"/>
      <c r="P322" s="7"/>
      <c r="Q322" s="7"/>
    </row>
    <row r="323" spans="1:17" ht="15" customHeight="1" x14ac:dyDescent="0.25">
      <c r="A323" s="7"/>
      <c r="B323" s="7"/>
      <c r="C323" s="7"/>
      <c r="D323" s="7"/>
      <c r="E323" s="7"/>
      <c r="F323" s="7"/>
      <c r="G323" s="25"/>
      <c r="H323" s="7"/>
      <c r="I323" s="25"/>
      <c r="J323" s="29"/>
      <c r="K323" s="29"/>
      <c r="L323" s="29"/>
      <c r="M323" s="29"/>
      <c r="N323" s="7"/>
      <c r="O323" s="7"/>
      <c r="P323" s="7"/>
      <c r="Q323" s="7"/>
    </row>
    <row r="324" spans="1:17" ht="15" customHeight="1" x14ac:dyDescent="0.25">
      <c r="A324" s="7"/>
      <c r="B324" s="7"/>
      <c r="C324" s="7"/>
      <c r="D324" s="7"/>
      <c r="E324" s="7"/>
      <c r="F324" s="7"/>
      <c r="G324" s="25"/>
      <c r="H324" s="7"/>
      <c r="I324" s="25"/>
      <c r="J324" s="29"/>
      <c r="K324" s="29"/>
      <c r="L324" s="29"/>
      <c r="M324" s="29"/>
      <c r="N324" s="7"/>
      <c r="O324" s="7"/>
      <c r="P324" s="7"/>
      <c r="Q324" s="7"/>
    </row>
    <row r="325" spans="1:17" ht="15" customHeight="1" x14ac:dyDescent="0.25">
      <c r="A325" s="7"/>
      <c r="B325" s="7"/>
      <c r="C325" s="7"/>
      <c r="D325" s="7"/>
      <c r="E325" s="7"/>
      <c r="F325" s="7"/>
      <c r="G325" s="25"/>
      <c r="H325" s="7"/>
      <c r="I325" s="25"/>
      <c r="J325" s="29"/>
      <c r="K325" s="29"/>
      <c r="L325" s="29"/>
      <c r="M325" s="29"/>
      <c r="N325" s="7"/>
      <c r="O325" s="7"/>
      <c r="P325" s="7"/>
      <c r="Q325" s="7"/>
    </row>
    <row r="326" spans="1:17" ht="15" customHeight="1" x14ac:dyDescent="0.25">
      <c r="A326" s="7"/>
      <c r="B326" s="7"/>
      <c r="C326" s="7"/>
      <c r="D326" s="7"/>
      <c r="E326" s="7"/>
      <c r="F326" s="7"/>
      <c r="G326" s="25"/>
      <c r="H326" s="7"/>
      <c r="I326" s="25"/>
      <c r="J326" s="29"/>
      <c r="K326" s="29"/>
      <c r="L326" s="29"/>
      <c r="M326" s="29"/>
      <c r="N326" s="7"/>
      <c r="O326" s="7"/>
      <c r="P326" s="7"/>
      <c r="Q326" s="7"/>
    </row>
    <row r="327" spans="1:17" ht="15" customHeight="1" x14ac:dyDescent="0.25">
      <c r="A327" s="7"/>
      <c r="B327" s="7"/>
      <c r="C327" s="7"/>
      <c r="D327" s="7"/>
      <c r="E327" s="7"/>
      <c r="F327" s="7"/>
      <c r="G327" s="25"/>
      <c r="H327" s="7"/>
      <c r="I327" s="25"/>
      <c r="J327" s="29"/>
      <c r="K327" s="29"/>
      <c r="L327" s="29"/>
      <c r="M327" s="29"/>
      <c r="N327" s="7"/>
      <c r="O327" s="7"/>
      <c r="P327" s="7"/>
      <c r="Q327" s="7"/>
    </row>
    <row r="328" spans="1:17" ht="15" customHeight="1" x14ac:dyDescent="0.25">
      <c r="A328" s="7"/>
      <c r="B328" s="7"/>
      <c r="C328" s="7"/>
      <c r="D328" s="7"/>
      <c r="E328" s="7"/>
      <c r="F328" s="7"/>
      <c r="G328" s="25"/>
      <c r="H328" s="7"/>
      <c r="I328" s="25"/>
      <c r="J328" s="29"/>
      <c r="K328" s="29"/>
      <c r="L328" s="29"/>
      <c r="M328" s="29"/>
      <c r="N328" s="7"/>
      <c r="O328" s="7"/>
      <c r="P328" s="7"/>
      <c r="Q328" s="7"/>
    </row>
    <row r="329" spans="1:17" ht="15" customHeight="1" x14ac:dyDescent="0.25">
      <c r="A329" s="7"/>
      <c r="B329" s="7"/>
      <c r="C329" s="7"/>
      <c r="D329" s="7"/>
      <c r="E329" s="7"/>
      <c r="F329" s="7"/>
      <c r="G329" s="25"/>
      <c r="H329" s="7"/>
      <c r="I329" s="25"/>
      <c r="J329" s="29"/>
      <c r="K329" s="29"/>
      <c r="L329" s="29"/>
      <c r="M329" s="29"/>
      <c r="N329" s="7"/>
      <c r="O329" s="7"/>
      <c r="P329" s="7"/>
      <c r="Q329" s="7"/>
    </row>
    <row r="330" spans="1:17" ht="15" customHeight="1" x14ac:dyDescent="0.25">
      <c r="A330" s="7"/>
      <c r="B330" s="7"/>
      <c r="C330" s="7"/>
      <c r="D330" s="7"/>
      <c r="E330" s="7"/>
      <c r="F330" s="7"/>
      <c r="G330" s="25"/>
      <c r="H330" s="7"/>
      <c r="I330" s="25"/>
      <c r="J330" s="29"/>
      <c r="K330" s="29"/>
      <c r="L330" s="29"/>
      <c r="M330" s="29"/>
      <c r="N330" s="7"/>
      <c r="O330" s="7"/>
      <c r="P330" s="7"/>
      <c r="Q330" s="7"/>
    </row>
    <row r="331" spans="1:17" ht="15" customHeight="1" x14ac:dyDescent="0.25">
      <c r="A331" s="7"/>
      <c r="B331" s="7"/>
      <c r="C331" s="7"/>
      <c r="D331" s="7"/>
      <c r="E331" s="7"/>
      <c r="F331" s="7"/>
      <c r="G331" s="25"/>
      <c r="H331" s="7"/>
      <c r="I331" s="25"/>
      <c r="J331" s="29"/>
      <c r="K331" s="29"/>
      <c r="L331" s="29"/>
      <c r="M331" s="29"/>
      <c r="N331" s="7"/>
      <c r="O331" s="7"/>
      <c r="P331" s="7"/>
      <c r="Q331" s="7"/>
    </row>
    <row r="332" spans="1:17" ht="15" customHeight="1" x14ac:dyDescent="0.25">
      <c r="A332" s="7"/>
      <c r="B332" s="7"/>
      <c r="C332" s="7"/>
      <c r="D332" s="7"/>
      <c r="E332" s="7"/>
      <c r="F332" s="7"/>
      <c r="G332" s="25"/>
      <c r="H332" s="7"/>
      <c r="I332" s="25"/>
      <c r="J332" s="29"/>
      <c r="K332" s="29"/>
      <c r="L332" s="29"/>
      <c r="M332" s="29"/>
      <c r="N332" s="7"/>
      <c r="O332" s="7"/>
      <c r="P332" s="7"/>
      <c r="Q332" s="7"/>
    </row>
    <row r="333" spans="1:17" ht="15" customHeight="1" x14ac:dyDescent="0.25">
      <c r="A333" s="7"/>
      <c r="B333" s="7"/>
      <c r="C333" s="7"/>
      <c r="D333" s="7"/>
      <c r="E333" s="7"/>
      <c r="F333" s="7"/>
      <c r="G333" s="25"/>
      <c r="H333" s="7"/>
      <c r="I333" s="25"/>
      <c r="J333" s="29"/>
      <c r="K333" s="29"/>
      <c r="L333" s="29"/>
      <c r="M333" s="29"/>
      <c r="N333" s="7"/>
      <c r="O333" s="7"/>
      <c r="P333" s="7"/>
      <c r="Q333" s="7"/>
    </row>
    <row r="334" spans="1:17" ht="15" customHeight="1" x14ac:dyDescent="0.25">
      <c r="A334" s="7"/>
      <c r="B334" s="7"/>
      <c r="C334" s="7"/>
      <c r="D334" s="7"/>
      <c r="E334" s="7"/>
      <c r="F334" s="7"/>
      <c r="G334" s="25"/>
      <c r="H334" s="7"/>
      <c r="I334" s="25"/>
      <c r="J334" s="29"/>
      <c r="K334" s="29"/>
      <c r="L334" s="29"/>
      <c r="M334" s="29"/>
      <c r="N334" s="7"/>
      <c r="O334" s="7"/>
      <c r="P334" s="7"/>
      <c r="Q334" s="7"/>
    </row>
    <row r="335" spans="1:17" ht="15" customHeight="1" x14ac:dyDescent="0.25">
      <c r="A335" s="7"/>
      <c r="B335" s="7"/>
      <c r="C335" s="7"/>
      <c r="D335" s="7"/>
      <c r="E335" s="7"/>
      <c r="F335" s="7"/>
      <c r="G335" s="25"/>
      <c r="H335" s="7"/>
      <c r="I335" s="25"/>
      <c r="J335" s="29"/>
      <c r="K335" s="29"/>
      <c r="L335" s="29"/>
      <c r="M335" s="29"/>
      <c r="N335" s="7"/>
      <c r="O335" s="7"/>
      <c r="P335" s="7"/>
      <c r="Q335" s="7"/>
    </row>
  </sheetData>
  <phoneticPr fontId="3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B278"/>
  <sheetViews>
    <sheetView topLeftCell="N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22.25" style="21" customWidth="1"/>
    <col min="5" max="5" width="20.7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5.375" style="21" customWidth="1"/>
    <col min="16" max="16" width="19.375" style="21" customWidth="1"/>
    <col min="17" max="17" width="12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6352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1041</v>
      </c>
      <c r="B2" s="28">
        <v>540</v>
      </c>
      <c r="C2" s="25">
        <v>4.63</v>
      </c>
      <c r="D2" s="25">
        <v>270.64</v>
      </c>
      <c r="E2" s="25">
        <v>211.66</v>
      </c>
      <c r="F2" s="25">
        <f t="shared" ref="F2:F40" si="0">($A$41-A2)/(ROW($A$41)-ROW(A2))</f>
        <v>136.17948717948718</v>
      </c>
      <c r="G2" s="25">
        <v>0</v>
      </c>
      <c r="H2" s="25">
        <f t="shared" ref="H2:H40" si="1">($A$41-B2)/(ROW($A$41)-ROW(B2))</f>
        <v>149.02564102564102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30">
        <v>5.0000000000000001E-3</v>
      </c>
      <c r="P2" s="6" t="s">
        <v>39</v>
      </c>
      <c r="Q2" s="7">
        <f>LARGE(A:A,2)</f>
        <v>6126</v>
      </c>
      <c r="T2" s="20">
        <v>0</v>
      </c>
      <c r="U2" s="31">
        <f t="shared" ref="U2:U33" si="3">T2-B2</f>
        <v>-540</v>
      </c>
      <c r="V2" s="27">
        <f t="shared" ref="V2:V33" si="4">ROUND(U2,0)</f>
        <v>-540</v>
      </c>
      <c r="W2" s="27">
        <v>4766</v>
      </c>
      <c r="X2" s="27">
        <f t="shared" ref="X2:X33" si="5">B2/$W$2*$W$3</f>
        <v>593.59211078472515</v>
      </c>
      <c r="Y2" s="27">
        <f t="shared" ref="Y2:Y33" si="6">X2-B2</f>
        <v>53.592110784725151</v>
      </c>
      <c r="Z2" s="27">
        <f t="shared" ref="Z2:Z33" si="7">ROUND(Y2,0)</f>
        <v>54</v>
      </c>
      <c r="AA2" s="17">
        <f t="shared" ref="AA2:AA33" si="8">IF(V2&gt;=0,V2,Z2)</f>
        <v>54</v>
      </c>
      <c r="AB2" s="24">
        <f t="shared" ref="AB2:AB33" si="9">B2+AA2</f>
        <v>594</v>
      </c>
    </row>
    <row r="3" spans="1:28" ht="15" customHeight="1" x14ac:dyDescent="0.25">
      <c r="A3" s="28">
        <v>1216</v>
      </c>
      <c r="B3" s="28">
        <v>540</v>
      </c>
      <c r="C3" s="25">
        <v>5.41</v>
      </c>
      <c r="D3" s="25">
        <v>270.72000000000003</v>
      </c>
      <c r="E3" s="25">
        <v>211.66</v>
      </c>
      <c r="F3" s="25">
        <f t="shared" si="0"/>
        <v>135.15789473684211</v>
      </c>
      <c r="G3" s="25">
        <v>0</v>
      </c>
      <c r="H3" s="25">
        <f t="shared" si="1"/>
        <v>152.94736842105263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94</v>
      </c>
      <c r="P3" s="6" t="s">
        <v>41</v>
      </c>
      <c r="Q3" s="7">
        <f>LARGE(A:A,3)</f>
        <v>6124</v>
      </c>
      <c r="T3" s="20">
        <v>0</v>
      </c>
      <c r="U3" s="31">
        <f t="shared" si="3"/>
        <v>-540</v>
      </c>
      <c r="V3" s="27">
        <f t="shared" si="4"/>
        <v>-540</v>
      </c>
      <c r="W3" s="27">
        <v>5239</v>
      </c>
      <c r="X3" s="27">
        <f t="shared" si="5"/>
        <v>593.59211078472515</v>
      </c>
      <c r="Y3" s="27">
        <f t="shared" si="6"/>
        <v>53.592110784725151</v>
      </c>
      <c r="Z3" s="27">
        <f t="shared" si="7"/>
        <v>54</v>
      </c>
      <c r="AA3" s="17">
        <f t="shared" si="8"/>
        <v>54</v>
      </c>
      <c r="AB3" s="24">
        <f t="shared" si="9"/>
        <v>594</v>
      </c>
    </row>
    <row r="4" spans="1:28" ht="15" customHeight="1" x14ac:dyDescent="0.25">
      <c r="A4" s="28">
        <v>1392</v>
      </c>
      <c r="B4" s="28">
        <v>980</v>
      </c>
      <c r="C4" s="25">
        <v>6.19</v>
      </c>
      <c r="D4" s="25">
        <v>270.76</v>
      </c>
      <c r="E4" s="25">
        <v>212.16</v>
      </c>
      <c r="F4" s="25">
        <f t="shared" si="0"/>
        <v>134.05405405405406</v>
      </c>
      <c r="G4" s="25">
        <v>0</v>
      </c>
      <c r="H4" s="25">
        <f t="shared" si="1"/>
        <v>145.18918918918919</v>
      </c>
      <c r="I4" s="25">
        <v>0</v>
      </c>
      <c r="J4" s="29">
        <f t="shared" si="10"/>
        <v>0</v>
      </c>
      <c r="K4" s="29">
        <f t="shared" si="11"/>
        <v>1</v>
      </c>
      <c r="L4" s="29"/>
      <c r="M4" s="29">
        <f t="shared" ca="1" si="2"/>
        <v>1</v>
      </c>
      <c r="N4" s="9" t="s">
        <v>42</v>
      </c>
      <c r="O4" s="32">
        <f>MAX(A:A)</f>
        <v>6352</v>
      </c>
      <c r="P4" s="6" t="s">
        <v>43</v>
      </c>
      <c r="Q4" s="7">
        <f>LARGE(B:B,1)</f>
        <v>5284</v>
      </c>
      <c r="T4" s="20">
        <v>0</v>
      </c>
      <c r="U4" s="31">
        <f t="shared" si="3"/>
        <v>-980</v>
      </c>
      <c r="V4" s="27">
        <f t="shared" si="4"/>
        <v>-980</v>
      </c>
      <c r="W4" s="27"/>
      <c r="X4" s="27">
        <f t="shared" si="5"/>
        <v>1077.2597566093159</v>
      </c>
      <c r="Y4" s="27">
        <f t="shared" si="6"/>
        <v>97.2597566093159</v>
      </c>
      <c r="Z4" s="27">
        <f t="shared" si="7"/>
        <v>97</v>
      </c>
      <c r="AA4" s="17">
        <f t="shared" si="8"/>
        <v>97</v>
      </c>
      <c r="AB4" s="24">
        <f t="shared" si="9"/>
        <v>1077</v>
      </c>
    </row>
    <row r="5" spans="1:28" ht="15" customHeight="1" x14ac:dyDescent="0.25">
      <c r="A5" s="28">
        <v>1569</v>
      </c>
      <c r="B5" s="28">
        <v>980</v>
      </c>
      <c r="C5" s="25">
        <v>6.97</v>
      </c>
      <c r="D5" s="25">
        <v>270.83</v>
      </c>
      <c r="E5" s="25">
        <v>212.16</v>
      </c>
      <c r="F5" s="25">
        <f t="shared" si="0"/>
        <v>132.86111111111111</v>
      </c>
      <c r="G5" s="25">
        <v>0</v>
      </c>
      <c r="H5" s="25">
        <f t="shared" si="1"/>
        <v>149.22222222222223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0</v>
      </c>
      <c r="N5" s="9" t="s">
        <v>44</v>
      </c>
      <c r="O5" s="33">
        <v>2.9030399999999998</v>
      </c>
      <c r="P5" s="6" t="s">
        <v>45</v>
      </c>
      <c r="Q5" s="7">
        <f>LARGE(B:B,2)</f>
        <v>4899</v>
      </c>
      <c r="T5" s="20">
        <v>0</v>
      </c>
      <c r="U5" s="31">
        <f t="shared" si="3"/>
        <v>-980</v>
      </c>
      <c r="V5" s="27">
        <f t="shared" si="4"/>
        <v>-980</v>
      </c>
      <c r="W5" s="27"/>
      <c r="X5" s="27">
        <f t="shared" si="5"/>
        <v>1077.2597566093159</v>
      </c>
      <c r="Y5" s="27">
        <f t="shared" si="6"/>
        <v>97.2597566093159</v>
      </c>
      <c r="Z5" s="27">
        <f t="shared" si="7"/>
        <v>97</v>
      </c>
      <c r="AA5" s="17">
        <f t="shared" si="8"/>
        <v>97</v>
      </c>
      <c r="AB5" s="24">
        <f t="shared" si="9"/>
        <v>1077</v>
      </c>
    </row>
    <row r="6" spans="1:28" ht="15" customHeight="1" x14ac:dyDescent="0.25">
      <c r="A6" s="28">
        <v>1492</v>
      </c>
      <c r="B6" s="28">
        <v>1420</v>
      </c>
      <c r="C6" s="25">
        <v>6.63</v>
      </c>
      <c r="D6" s="25">
        <v>270.83999999999997</v>
      </c>
      <c r="E6" s="25">
        <v>212.39</v>
      </c>
      <c r="F6" s="25">
        <f t="shared" si="0"/>
        <v>138.85714285714286</v>
      </c>
      <c r="G6" s="25">
        <v>0</v>
      </c>
      <c r="H6" s="25">
        <f t="shared" si="1"/>
        <v>140.91428571428571</v>
      </c>
      <c r="I6" s="25">
        <v>0</v>
      </c>
      <c r="J6" s="29">
        <f t="shared" si="10"/>
        <v>0</v>
      </c>
      <c r="K6" s="29">
        <f t="shared" si="11"/>
        <v>1</v>
      </c>
      <c r="L6" s="29"/>
      <c r="M6" s="29">
        <f t="shared" ca="1" si="2"/>
        <v>1</v>
      </c>
      <c r="N6" s="9" t="s">
        <v>46</v>
      </c>
      <c r="O6" s="33">
        <v>4.8395520000000003</v>
      </c>
      <c r="P6" s="6" t="s">
        <v>47</v>
      </c>
      <c r="Q6" s="7">
        <f>LARGE(B:B,3)</f>
        <v>4515</v>
      </c>
      <c r="T6" s="20">
        <v>0</v>
      </c>
      <c r="U6" s="31">
        <f t="shared" si="3"/>
        <v>-1420</v>
      </c>
      <c r="V6" s="27">
        <f t="shared" si="4"/>
        <v>-1420</v>
      </c>
      <c r="W6" s="27"/>
      <c r="X6" s="27">
        <f t="shared" si="5"/>
        <v>1560.927402433907</v>
      </c>
      <c r="Y6" s="27">
        <f t="shared" si="6"/>
        <v>140.92740243390699</v>
      </c>
      <c r="Z6" s="27">
        <f t="shared" si="7"/>
        <v>141</v>
      </c>
      <c r="AA6" s="17">
        <f t="shared" si="8"/>
        <v>141</v>
      </c>
      <c r="AB6" s="24">
        <f t="shared" si="9"/>
        <v>1561</v>
      </c>
    </row>
    <row r="7" spans="1:28" ht="15" customHeight="1" x14ac:dyDescent="0.25">
      <c r="A7" s="28">
        <v>1416</v>
      </c>
      <c r="B7" s="28">
        <v>1420</v>
      </c>
      <c r="C7" s="25">
        <v>6.29</v>
      </c>
      <c r="D7" s="25">
        <v>270.83999999999997</v>
      </c>
      <c r="E7" s="25">
        <v>212.39</v>
      </c>
      <c r="F7" s="25">
        <f t="shared" si="0"/>
        <v>145.1764705882353</v>
      </c>
      <c r="G7" s="25">
        <v>0</v>
      </c>
      <c r="H7" s="25">
        <f t="shared" si="1"/>
        <v>145.05882352941177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1</v>
      </c>
      <c r="N7" s="9" t="s">
        <v>48</v>
      </c>
      <c r="O7" s="33">
        <v>5.445792</v>
      </c>
      <c r="P7" s="7"/>
      <c r="Q7" s="7"/>
      <c r="T7" s="20">
        <v>0</v>
      </c>
      <c r="U7" s="31">
        <f t="shared" si="3"/>
        <v>-1420</v>
      </c>
      <c r="V7" s="27">
        <f t="shared" si="4"/>
        <v>-1420</v>
      </c>
      <c r="W7" s="27"/>
      <c r="X7" s="27">
        <f t="shared" si="5"/>
        <v>1560.927402433907</v>
      </c>
      <c r="Y7" s="27">
        <f t="shared" si="6"/>
        <v>140.92740243390699</v>
      </c>
      <c r="Z7" s="27">
        <f t="shared" si="7"/>
        <v>141</v>
      </c>
      <c r="AA7" s="17">
        <f t="shared" si="8"/>
        <v>141</v>
      </c>
      <c r="AB7" s="24">
        <f t="shared" si="9"/>
        <v>1561</v>
      </c>
    </row>
    <row r="8" spans="1:28" ht="15" customHeight="1" x14ac:dyDescent="0.25">
      <c r="A8" s="28">
        <v>1338</v>
      </c>
      <c r="B8" s="28">
        <v>1860</v>
      </c>
      <c r="C8" s="25">
        <v>5.95</v>
      </c>
      <c r="D8" s="25">
        <v>270.77999999999997</v>
      </c>
      <c r="E8" s="25">
        <v>212.51</v>
      </c>
      <c r="F8" s="25">
        <f t="shared" si="0"/>
        <v>151.93939393939394</v>
      </c>
      <c r="G8" s="25">
        <v>0</v>
      </c>
      <c r="H8" s="25">
        <f t="shared" si="1"/>
        <v>136.12121212121212</v>
      </c>
      <c r="I8" s="25">
        <v>0</v>
      </c>
      <c r="J8" s="29">
        <f t="shared" si="10"/>
        <v>0</v>
      </c>
      <c r="K8" s="29">
        <f t="shared" si="11"/>
        <v>1</v>
      </c>
      <c r="L8" s="29">
        <f t="shared" si="12"/>
        <v>1</v>
      </c>
      <c r="M8" s="29">
        <f t="shared" ca="1" si="2"/>
        <v>0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-1860</v>
      </c>
      <c r="V8" s="27">
        <f t="shared" si="4"/>
        <v>-1860</v>
      </c>
      <c r="W8" s="27"/>
      <c r="X8" s="27">
        <f t="shared" si="5"/>
        <v>2044.5950482584976</v>
      </c>
      <c r="Y8" s="27">
        <f t="shared" si="6"/>
        <v>184.59504825849763</v>
      </c>
      <c r="Z8" s="27">
        <f t="shared" si="7"/>
        <v>185</v>
      </c>
      <c r="AA8" s="17">
        <f t="shared" si="8"/>
        <v>185</v>
      </c>
      <c r="AB8" s="24">
        <f t="shared" si="9"/>
        <v>2045</v>
      </c>
    </row>
    <row r="9" spans="1:28" ht="15" customHeight="1" x14ac:dyDescent="0.25">
      <c r="A9" s="28">
        <v>1536</v>
      </c>
      <c r="B9" s="28">
        <v>1860</v>
      </c>
      <c r="C9" s="25">
        <v>6.83</v>
      </c>
      <c r="D9" s="25">
        <v>270.74</v>
      </c>
      <c r="E9" s="25">
        <v>212.51</v>
      </c>
      <c r="F9" s="25">
        <f t="shared" si="0"/>
        <v>150.5</v>
      </c>
      <c r="G9" s="25">
        <v>0</v>
      </c>
      <c r="H9" s="25">
        <f t="shared" si="1"/>
        <v>140.375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-1860</v>
      </c>
      <c r="V9" s="27">
        <f t="shared" si="4"/>
        <v>-1860</v>
      </c>
      <c r="W9" s="27"/>
      <c r="X9" s="27">
        <f t="shared" si="5"/>
        <v>2044.5950482584976</v>
      </c>
      <c r="Y9" s="27">
        <f t="shared" si="6"/>
        <v>184.59504825849763</v>
      </c>
      <c r="Z9" s="27">
        <f t="shared" si="7"/>
        <v>185</v>
      </c>
      <c r="AA9" s="17">
        <f t="shared" si="8"/>
        <v>185</v>
      </c>
      <c r="AB9" s="24">
        <f t="shared" si="9"/>
        <v>2045</v>
      </c>
    </row>
    <row r="10" spans="1:28" ht="15" customHeight="1" x14ac:dyDescent="0.25">
      <c r="A10" s="28">
        <v>1734</v>
      </c>
      <c r="B10" s="28">
        <v>2300</v>
      </c>
      <c r="C10" s="25">
        <v>0</v>
      </c>
      <c r="D10" s="25">
        <v>270.68</v>
      </c>
      <c r="E10" s="25">
        <v>212.58</v>
      </c>
      <c r="F10" s="25">
        <f t="shared" si="0"/>
        <v>148.96774193548387</v>
      </c>
      <c r="G10" s="25">
        <v>0</v>
      </c>
      <c r="H10" s="25">
        <f t="shared" si="1"/>
        <v>130.70967741935485</v>
      </c>
      <c r="I10" s="25">
        <v>0</v>
      </c>
      <c r="J10" s="29">
        <f t="shared" si="10"/>
        <v>0</v>
      </c>
      <c r="K10" s="29">
        <f t="shared" si="11"/>
        <v>1</v>
      </c>
      <c r="L10" s="29">
        <f t="shared" si="12"/>
        <v>1</v>
      </c>
      <c r="M10" s="29">
        <f t="shared" ca="1" si="2"/>
        <v>1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-2300</v>
      </c>
      <c r="V10" s="27">
        <f t="shared" si="4"/>
        <v>-2300</v>
      </c>
      <c r="W10" s="27"/>
      <c r="X10" s="27">
        <f t="shared" si="5"/>
        <v>2528.2626940830883</v>
      </c>
      <c r="Y10" s="27">
        <f t="shared" si="6"/>
        <v>228.26269408308826</v>
      </c>
      <c r="Z10" s="27">
        <f t="shared" si="7"/>
        <v>228</v>
      </c>
      <c r="AA10" s="17">
        <f t="shared" si="8"/>
        <v>228</v>
      </c>
      <c r="AB10" s="24">
        <f t="shared" si="9"/>
        <v>2528</v>
      </c>
    </row>
    <row r="11" spans="1:28" ht="15" customHeight="1" x14ac:dyDescent="0.25">
      <c r="A11" s="28">
        <v>1932</v>
      </c>
      <c r="B11" s="28">
        <v>2300</v>
      </c>
      <c r="C11" s="25">
        <v>0</v>
      </c>
      <c r="D11" s="25">
        <v>270.64</v>
      </c>
      <c r="E11" s="25">
        <v>212.58</v>
      </c>
      <c r="F11" s="25">
        <f t="shared" si="0"/>
        <v>147.33333333333334</v>
      </c>
      <c r="G11" s="25">
        <v>0</v>
      </c>
      <c r="H11" s="25">
        <f t="shared" si="1"/>
        <v>135.06666666666666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280</v>
      </c>
      <c r="P11" s="14" t="s">
        <v>53</v>
      </c>
      <c r="Q11" s="7">
        <f>MIN(D:D)</f>
        <v>270.58</v>
      </c>
      <c r="T11" s="20">
        <v>0</v>
      </c>
      <c r="U11" s="31">
        <f t="shared" si="3"/>
        <v>-2300</v>
      </c>
      <c r="V11" s="27">
        <f t="shared" si="4"/>
        <v>-2300</v>
      </c>
      <c r="W11" s="27"/>
      <c r="X11" s="27">
        <f t="shared" si="5"/>
        <v>2528.2626940830883</v>
      </c>
      <c r="Y11" s="27">
        <f t="shared" si="6"/>
        <v>228.26269408308826</v>
      </c>
      <c r="Z11" s="27">
        <f t="shared" si="7"/>
        <v>228</v>
      </c>
      <c r="AA11" s="17">
        <f t="shared" si="8"/>
        <v>228</v>
      </c>
      <c r="AB11" s="24">
        <f t="shared" si="9"/>
        <v>2528</v>
      </c>
    </row>
    <row r="12" spans="1:28" ht="15" customHeight="1" x14ac:dyDescent="0.25">
      <c r="A12" s="28">
        <v>2310</v>
      </c>
      <c r="B12" s="28">
        <v>2740</v>
      </c>
      <c r="C12" s="25">
        <v>0</v>
      </c>
      <c r="D12" s="25">
        <v>270.58999999999997</v>
      </c>
      <c r="E12" s="25">
        <v>212.66</v>
      </c>
      <c r="F12" s="25">
        <f t="shared" si="0"/>
        <v>139.37931034482759</v>
      </c>
      <c r="G12" s="25">
        <v>0</v>
      </c>
      <c r="H12" s="25">
        <f t="shared" si="1"/>
        <v>124.55172413793103</v>
      </c>
      <c r="I12" s="25">
        <v>0</v>
      </c>
      <c r="J12" s="29">
        <f t="shared" si="10"/>
        <v>0</v>
      </c>
      <c r="K12" s="29">
        <f t="shared" si="11"/>
        <v>1</v>
      </c>
      <c r="L12" s="29">
        <f t="shared" si="12"/>
        <v>1</v>
      </c>
      <c r="M12" s="29">
        <f t="shared" ca="1" si="2"/>
        <v>1</v>
      </c>
      <c r="N12" s="9" t="s">
        <v>54</v>
      </c>
      <c r="O12" s="34">
        <v>275</v>
      </c>
      <c r="P12" s="15" t="s">
        <v>55</v>
      </c>
      <c r="Q12" s="35">
        <f>D2</f>
        <v>270.64</v>
      </c>
      <c r="T12" s="20">
        <v>0</v>
      </c>
      <c r="U12" s="31">
        <f t="shared" si="3"/>
        <v>-2740</v>
      </c>
      <c r="V12" s="27">
        <f t="shared" si="4"/>
        <v>-2740</v>
      </c>
      <c r="W12" s="27"/>
      <c r="X12" s="27">
        <f t="shared" si="5"/>
        <v>3011.9303399076794</v>
      </c>
      <c r="Y12" s="27">
        <f t="shared" si="6"/>
        <v>271.93033990767935</v>
      </c>
      <c r="Z12" s="27">
        <f t="shared" si="7"/>
        <v>272</v>
      </c>
      <c r="AA12" s="17">
        <f t="shared" si="8"/>
        <v>272</v>
      </c>
      <c r="AB12" s="24">
        <f t="shared" si="9"/>
        <v>3012</v>
      </c>
    </row>
    <row r="13" spans="1:28" ht="15" customHeight="1" x14ac:dyDescent="0.25">
      <c r="A13" s="28">
        <v>2688</v>
      </c>
      <c r="B13" s="28">
        <v>2740</v>
      </c>
      <c r="C13" s="25">
        <v>11.95</v>
      </c>
      <c r="D13" s="25">
        <v>270.58999999999997</v>
      </c>
      <c r="E13" s="25">
        <v>212.66</v>
      </c>
      <c r="F13" s="25">
        <f t="shared" si="0"/>
        <v>130.85714285714286</v>
      </c>
      <c r="G13" s="25">
        <v>0</v>
      </c>
      <c r="H13" s="25">
        <f t="shared" si="1"/>
        <v>129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-2740</v>
      </c>
      <c r="V13" s="27">
        <f t="shared" si="4"/>
        <v>-2740</v>
      </c>
      <c r="W13" s="27"/>
      <c r="X13" s="27">
        <f t="shared" si="5"/>
        <v>3011.9303399076794</v>
      </c>
      <c r="Y13" s="27">
        <f t="shared" si="6"/>
        <v>271.93033990767935</v>
      </c>
      <c r="Z13" s="27">
        <f t="shared" si="7"/>
        <v>272</v>
      </c>
      <c r="AA13" s="17">
        <f t="shared" si="8"/>
        <v>272</v>
      </c>
      <c r="AB13" s="24">
        <f t="shared" si="9"/>
        <v>3012</v>
      </c>
    </row>
    <row r="14" spans="1:28" ht="15" customHeight="1" x14ac:dyDescent="0.25">
      <c r="A14" s="28">
        <v>3066</v>
      </c>
      <c r="B14" s="28">
        <v>3180</v>
      </c>
      <c r="C14" s="25">
        <v>13.63</v>
      </c>
      <c r="D14" s="25">
        <v>270.58</v>
      </c>
      <c r="E14" s="25">
        <v>212.73</v>
      </c>
      <c r="F14" s="25">
        <f t="shared" si="0"/>
        <v>121.70370370370371</v>
      </c>
      <c r="G14" s="25">
        <v>0</v>
      </c>
      <c r="H14" s="25">
        <f t="shared" si="1"/>
        <v>117.48148148148148</v>
      </c>
      <c r="I14" s="25">
        <v>0</v>
      </c>
      <c r="J14" s="29">
        <f t="shared" si="10"/>
        <v>0</v>
      </c>
      <c r="K14" s="29">
        <f t="shared" si="11"/>
        <v>1</v>
      </c>
      <c r="L14" s="29">
        <f t="shared" si="12"/>
        <v>1</v>
      </c>
      <c r="M14" s="29">
        <f t="shared" ca="1" si="2"/>
        <v>0</v>
      </c>
      <c r="N14" s="11" t="s">
        <v>58</v>
      </c>
      <c r="O14" s="34">
        <v>245</v>
      </c>
      <c r="P14" s="14" t="s">
        <v>59</v>
      </c>
      <c r="Q14" s="7">
        <f>MAX(B:B)</f>
        <v>5284</v>
      </c>
      <c r="T14" s="20">
        <v>0</v>
      </c>
      <c r="U14" s="31">
        <f t="shared" si="3"/>
        <v>-3180</v>
      </c>
      <c r="V14" s="27">
        <f t="shared" si="4"/>
        <v>-3180</v>
      </c>
      <c r="W14" s="27"/>
      <c r="X14" s="27">
        <f t="shared" si="5"/>
        <v>3495.59798573227</v>
      </c>
      <c r="Y14" s="27">
        <f t="shared" si="6"/>
        <v>315.59798573226999</v>
      </c>
      <c r="Z14" s="27">
        <f t="shared" si="7"/>
        <v>316</v>
      </c>
      <c r="AA14" s="17">
        <f t="shared" si="8"/>
        <v>316</v>
      </c>
      <c r="AB14" s="24">
        <f t="shared" si="9"/>
        <v>3496</v>
      </c>
    </row>
    <row r="15" spans="1:28" ht="15" customHeight="1" x14ac:dyDescent="0.25">
      <c r="A15" s="28">
        <v>3440</v>
      </c>
      <c r="B15" s="28">
        <v>3180</v>
      </c>
      <c r="C15" s="25">
        <v>15.29</v>
      </c>
      <c r="D15" s="25">
        <v>270.60000000000002</v>
      </c>
      <c r="E15" s="25">
        <v>212.73</v>
      </c>
      <c r="F15" s="25">
        <f t="shared" si="0"/>
        <v>112</v>
      </c>
      <c r="G15" s="25">
        <v>0</v>
      </c>
      <c r="H15" s="25">
        <f t="shared" si="1"/>
        <v>122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94</v>
      </c>
      <c r="P15" s="14" t="s">
        <v>61</v>
      </c>
      <c r="Q15" s="7">
        <f>MAX(D:D)</f>
        <v>273.75</v>
      </c>
      <c r="R15" s="20">
        <f ca="1">TREND(OFFSET('Z-V'!B1,MATCH(Q15,'Z-V'!A:A,1)-1,,2,1),OFFSET('Z-V'!A1,MATCH(Q15,'Z-V'!A:A,1)-1,,2,1),Q15)</f>
        <v>65625</v>
      </c>
      <c r="T15" s="20">
        <v>0</v>
      </c>
      <c r="U15" s="31">
        <f t="shared" si="3"/>
        <v>-3180</v>
      </c>
      <c r="V15" s="27">
        <f t="shared" si="4"/>
        <v>-3180</v>
      </c>
      <c r="W15" s="27"/>
      <c r="X15" s="27">
        <f t="shared" si="5"/>
        <v>3495.59798573227</v>
      </c>
      <c r="Y15" s="27">
        <f t="shared" si="6"/>
        <v>315.59798573226999</v>
      </c>
      <c r="Z15" s="27">
        <f t="shared" si="7"/>
        <v>316</v>
      </c>
      <c r="AA15" s="17">
        <f t="shared" si="8"/>
        <v>316</v>
      </c>
      <c r="AB15" s="24">
        <f t="shared" si="9"/>
        <v>3496</v>
      </c>
    </row>
    <row r="16" spans="1:28" ht="15" customHeight="1" x14ac:dyDescent="0.25">
      <c r="A16" s="28">
        <v>3813</v>
      </c>
      <c r="B16" s="28">
        <v>3500</v>
      </c>
      <c r="C16" s="25">
        <v>16.95</v>
      </c>
      <c r="D16" s="25">
        <v>270.64</v>
      </c>
      <c r="E16" s="25">
        <v>212.79</v>
      </c>
      <c r="F16" s="25">
        <f t="shared" si="0"/>
        <v>101.56</v>
      </c>
      <c r="G16" s="25">
        <v>0</v>
      </c>
      <c r="H16" s="25">
        <f t="shared" si="1"/>
        <v>114.08</v>
      </c>
      <c r="I16" s="25">
        <v>0</v>
      </c>
      <c r="J16" s="29">
        <f t="shared" si="10"/>
        <v>0</v>
      </c>
      <c r="K16" s="29">
        <f t="shared" si="11"/>
        <v>1</v>
      </c>
      <c r="L16" s="29">
        <f t="shared" si="12"/>
        <v>1</v>
      </c>
      <c r="M16" s="29">
        <f t="shared" ca="1" si="2"/>
        <v>1</v>
      </c>
      <c r="N16" s="9" t="s">
        <v>62</v>
      </c>
      <c r="O16" s="36">
        <f>MAX(C:C)</f>
        <v>28.23</v>
      </c>
      <c r="P16" s="14" t="s">
        <v>63</v>
      </c>
      <c r="Q16" s="35">
        <f>D2</f>
        <v>270.64</v>
      </c>
      <c r="R16" s="20">
        <f ca="1">TREND(OFFSET('Z-V'!B1,MATCH(Q16,'Z-V'!A:A,1)-1,,2,1),OFFSET('Z-V'!A1,MATCH(Q16,'Z-V'!A:A,1)-1,,2,1),Q16)</f>
        <v>54612</v>
      </c>
      <c r="T16" s="20">
        <v>0</v>
      </c>
      <c r="U16" s="31">
        <f t="shared" si="3"/>
        <v>-3500</v>
      </c>
      <c r="V16" s="27">
        <f t="shared" si="4"/>
        <v>-3500</v>
      </c>
      <c r="W16" s="27"/>
      <c r="X16" s="27">
        <f t="shared" si="5"/>
        <v>3847.3562736047002</v>
      </c>
      <c r="Y16" s="27">
        <f t="shared" si="6"/>
        <v>347.35627360470016</v>
      </c>
      <c r="Z16" s="27">
        <f t="shared" si="7"/>
        <v>347</v>
      </c>
      <c r="AA16" s="17">
        <f t="shared" si="8"/>
        <v>347</v>
      </c>
      <c r="AB16" s="24">
        <f t="shared" si="9"/>
        <v>3847</v>
      </c>
    </row>
    <row r="17" spans="1:28" ht="15" customHeight="1" x14ac:dyDescent="0.25">
      <c r="A17" s="28">
        <v>4185</v>
      </c>
      <c r="B17" s="28">
        <v>3500</v>
      </c>
      <c r="C17" s="25">
        <v>18.600000000000001</v>
      </c>
      <c r="D17" s="25">
        <v>270.70999999999998</v>
      </c>
      <c r="E17" s="25">
        <v>212.79</v>
      </c>
      <c r="F17" s="25">
        <f t="shared" si="0"/>
        <v>90.291666666666671</v>
      </c>
      <c r="G17" s="25">
        <v>0</v>
      </c>
      <c r="H17" s="25">
        <f t="shared" si="1"/>
        <v>118.83333333333333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273.61</v>
      </c>
      <c r="T17" s="20">
        <v>0</v>
      </c>
      <c r="U17" s="31">
        <f t="shared" si="3"/>
        <v>-3500</v>
      </c>
      <c r="V17" s="27">
        <f t="shared" si="4"/>
        <v>-3500</v>
      </c>
      <c r="W17" s="27"/>
      <c r="X17" s="27">
        <f t="shared" si="5"/>
        <v>3847.3562736047002</v>
      </c>
      <c r="Y17" s="27">
        <f t="shared" si="6"/>
        <v>347.35627360470016</v>
      </c>
      <c r="Z17" s="27">
        <f t="shared" si="7"/>
        <v>347</v>
      </c>
      <c r="AA17" s="17">
        <f t="shared" si="8"/>
        <v>347</v>
      </c>
      <c r="AB17" s="24">
        <f t="shared" si="9"/>
        <v>3847</v>
      </c>
    </row>
    <row r="18" spans="1:28" ht="15" customHeight="1" x14ac:dyDescent="0.2">
      <c r="A18" s="28">
        <v>4166</v>
      </c>
      <c r="B18" s="28">
        <v>3500</v>
      </c>
      <c r="C18" s="25">
        <v>18.510000000000002</v>
      </c>
      <c r="D18" s="25">
        <v>270.79000000000002</v>
      </c>
      <c r="E18" s="25">
        <v>212.79</v>
      </c>
      <c r="F18" s="25">
        <f t="shared" si="0"/>
        <v>95.043478260869563</v>
      </c>
      <c r="G18" s="25">
        <v>0</v>
      </c>
      <c r="H18" s="25">
        <f t="shared" si="1"/>
        <v>124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5284</v>
      </c>
      <c r="R18" s="20"/>
      <c r="S18" s="20"/>
      <c r="T18" s="20">
        <v>0</v>
      </c>
      <c r="U18" s="31">
        <f t="shared" si="3"/>
        <v>-3500</v>
      </c>
      <c r="V18" s="27">
        <f t="shared" si="4"/>
        <v>-3500</v>
      </c>
      <c r="W18" s="27"/>
      <c r="X18" s="27">
        <f t="shared" si="5"/>
        <v>3847.3562736047002</v>
      </c>
      <c r="Y18" s="27">
        <f t="shared" si="6"/>
        <v>347.35627360470016</v>
      </c>
      <c r="Z18" s="27">
        <f t="shared" si="7"/>
        <v>347</v>
      </c>
      <c r="AA18" s="17">
        <f t="shared" si="8"/>
        <v>347</v>
      </c>
      <c r="AB18" s="24">
        <f t="shared" si="9"/>
        <v>3847</v>
      </c>
    </row>
    <row r="19" spans="1:28" ht="15" customHeight="1" x14ac:dyDescent="0.25">
      <c r="A19" s="28">
        <v>4146</v>
      </c>
      <c r="B19" s="28">
        <v>3500</v>
      </c>
      <c r="C19" s="25">
        <v>18.43</v>
      </c>
      <c r="D19" s="25">
        <v>270.86</v>
      </c>
      <c r="E19" s="25">
        <v>212.79</v>
      </c>
      <c r="F19" s="25">
        <f t="shared" si="0"/>
        <v>100.27272727272727</v>
      </c>
      <c r="G19" s="25">
        <v>0</v>
      </c>
      <c r="H19" s="25">
        <f t="shared" si="1"/>
        <v>129.63636363636363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0.35380420982292016</v>
      </c>
      <c r="R19" s="37">
        <f>MAX(AB:AB)</f>
        <v>5808</v>
      </c>
      <c r="S19" s="37">
        <f>'Z-V'!P8-R19</f>
        <v>3171</v>
      </c>
      <c r="T19" s="20">
        <v>0</v>
      </c>
      <c r="U19" s="31">
        <f t="shared" si="3"/>
        <v>-3500</v>
      </c>
      <c r="V19" s="27">
        <f t="shared" si="4"/>
        <v>-3500</v>
      </c>
      <c r="W19" s="27"/>
      <c r="X19" s="27">
        <f t="shared" si="5"/>
        <v>3847.3562736047002</v>
      </c>
      <c r="Y19" s="27">
        <f t="shared" si="6"/>
        <v>347.35627360470016</v>
      </c>
      <c r="Z19" s="27">
        <f t="shared" si="7"/>
        <v>347</v>
      </c>
      <c r="AA19" s="17">
        <f t="shared" si="8"/>
        <v>347</v>
      </c>
      <c r="AB19" s="24">
        <f t="shared" si="9"/>
        <v>3847</v>
      </c>
    </row>
    <row r="20" spans="1:28" ht="15" customHeight="1" x14ac:dyDescent="0.25">
      <c r="A20" s="28">
        <v>4125</v>
      </c>
      <c r="B20" s="28">
        <v>3500</v>
      </c>
      <c r="C20" s="25">
        <v>18.329999999999998</v>
      </c>
      <c r="D20" s="25">
        <v>270.92</v>
      </c>
      <c r="E20" s="25">
        <v>212.79</v>
      </c>
      <c r="F20" s="25">
        <f t="shared" si="0"/>
        <v>106.04761904761905</v>
      </c>
      <c r="G20" s="25">
        <v>0</v>
      </c>
      <c r="H20" s="25">
        <f t="shared" si="1"/>
        <v>135.8095238095238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0</v>
      </c>
      <c r="P20" s="14" t="s">
        <v>1</v>
      </c>
      <c r="Q20" s="7">
        <f ca="1">('Z-V'!R16-'Z-V'!R17)*(S20-'Z-V'!R13)/('Z-V'!R9-'Z-V'!R13)+'Z-V'!R17</f>
        <v>0.79427847793567696</v>
      </c>
      <c r="R20" s="20">
        <f ca="1">R15-R16</f>
        <v>11013</v>
      </c>
      <c r="S20" s="20">
        <f ca="1">'Z-V'!P9-R20</f>
        <v>42467</v>
      </c>
      <c r="T20" s="20">
        <v>0</v>
      </c>
      <c r="U20" s="31">
        <f t="shared" si="3"/>
        <v>-3500</v>
      </c>
      <c r="V20" s="27">
        <f t="shared" si="4"/>
        <v>-3500</v>
      </c>
      <c r="W20" s="27"/>
      <c r="X20" s="27">
        <f t="shared" si="5"/>
        <v>3847.3562736047002</v>
      </c>
      <c r="Y20" s="27">
        <f t="shared" si="6"/>
        <v>347.35627360470016</v>
      </c>
      <c r="Z20" s="27">
        <f t="shared" si="7"/>
        <v>347</v>
      </c>
      <c r="AA20" s="17">
        <f t="shared" si="8"/>
        <v>347</v>
      </c>
      <c r="AB20" s="24">
        <f t="shared" si="9"/>
        <v>3847</v>
      </c>
    </row>
    <row r="21" spans="1:28" ht="15" customHeight="1" x14ac:dyDescent="0.25">
      <c r="A21" s="28">
        <v>3825</v>
      </c>
      <c r="B21" s="28">
        <v>3500</v>
      </c>
      <c r="C21" s="25">
        <v>17</v>
      </c>
      <c r="D21" s="25">
        <v>270.95999999999998</v>
      </c>
      <c r="E21" s="25">
        <v>212.79</v>
      </c>
      <c r="F21" s="25">
        <f t="shared" si="0"/>
        <v>126.35</v>
      </c>
      <c r="G21" s="25">
        <v>0</v>
      </c>
      <c r="H21" s="25">
        <f t="shared" si="1"/>
        <v>142.6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0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0.86445728643215947</v>
      </c>
      <c r="R21" s="20">
        <f>ABS(Q12-Q17)</f>
        <v>2.9700000000000273</v>
      </c>
      <c r="S21" s="20">
        <f>'Z-V'!P10-R21</f>
        <v>18.919999999999973</v>
      </c>
      <c r="T21" s="20">
        <v>0</v>
      </c>
      <c r="U21" s="31">
        <f t="shared" si="3"/>
        <v>-3500</v>
      </c>
      <c r="V21" s="27">
        <f t="shared" si="4"/>
        <v>-3500</v>
      </c>
      <c r="W21" s="27"/>
      <c r="X21" s="27">
        <f t="shared" si="5"/>
        <v>3847.3562736047002</v>
      </c>
      <c r="Y21" s="27">
        <f t="shared" si="6"/>
        <v>347.35627360470016</v>
      </c>
      <c r="Z21" s="27">
        <f t="shared" si="7"/>
        <v>347</v>
      </c>
      <c r="AA21" s="17">
        <f t="shared" si="8"/>
        <v>347</v>
      </c>
      <c r="AB21" s="24">
        <f t="shared" si="9"/>
        <v>3847</v>
      </c>
    </row>
    <row r="22" spans="1:28" ht="15" customHeight="1" x14ac:dyDescent="0.25">
      <c r="A22" s="28">
        <v>3525</v>
      </c>
      <c r="B22" s="28">
        <v>3500</v>
      </c>
      <c r="C22" s="25">
        <v>15.67</v>
      </c>
      <c r="D22" s="25">
        <v>270.95999999999998</v>
      </c>
      <c r="E22" s="25">
        <v>212.79</v>
      </c>
      <c r="F22" s="25">
        <f t="shared" si="0"/>
        <v>148.78947368421052</v>
      </c>
      <c r="G22" s="25">
        <v>0</v>
      </c>
      <c r="H22" s="25">
        <f t="shared" si="1"/>
        <v>150.10526315789474</v>
      </c>
      <c r="I22" s="25">
        <v>0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0.66</v>
      </c>
      <c r="R22" s="20"/>
      <c r="S22" s="20"/>
      <c r="T22" s="20">
        <v>0</v>
      </c>
      <c r="U22" s="31">
        <f t="shared" si="3"/>
        <v>-3500</v>
      </c>
      <c r="V22" s="27">
        <f t="shared" si="4"/>
        <v>-3500</v>
      </c>
      <c r="W22" s="27"/>
      <c r="X22" s="27">
        <f t="shared" si="5"/>
        <v>3847.3562736047002</v>
      </c>
      <c r="Y22" s="27">
        <f t="shared" si="6"/>
        <v>347.35627360470016</v>
      </c>
      <c r="Z22" s="27">
        <f t="shared" si="7"/>
        <v>347</v>
      </c>
      <c r="AA22" s="17">
        <f t="shared" si="8"/>
        <v>347</v>
      </c>
      <c r="AB22" s="24">
        <f t="shared" si="9"/>
        <v>3847</v>
      </c>
    </row>
    <row r="23" spans="1:28" ht="15" customHeight="1" x14ac:dyDescent="0.25">
      <c r="A23" s="28">
        <v>3224</v>
      </c>
      <c r="B23" s="28">
        <v>3500</v>
      </c>
      <c r="C23" s="25">
        <v>14.33</v>
      </c>
      <c r="D23" s="25">
        <v>270.93</v>
      </c>
      <c r="E23" s="25">
        <v>212.79</v>
      </c>
      <c r="F23" s="25">
        <f t="shared" si="0"/>
        <v>173.77777777777777</v>
      </c>
      <c r="G23" s="25">
        <v>0</v>
      </c>
      <c r="H23" s="25">
        <f t="shared" si="1"/>
        <v>158.44444444444446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-3500</v>
      </c>
      <c r="V23" s="27">
        <f t="shared" si="4"/>
        <v>-3500</v>
      </c>
      <c r="W23" s="27"/>
      <c r="X23" s="27">
        <f t="shared" si="5"/>
        <v>3847.3562736047002</v>
      </c>
      <c r="Y23" s="27">
        <f t="shared" si="6"/>
        <v>347.35627360470016</v>
      </c>
      <c r="Z23" s="27">
        <f t="shared" si="7"/>
        <v>347</v>
      </c>
      <c r="AA23" s="17">
        <f t="shared" si="8"/>
        <v>347</v>
      </c>
      <c r="AB23" s="24">
        <f t="shared" si="9"/>
        <v>3847</v>
      </c>
    </row>
    <row r="24" spans="1:28" ht="15" customHeight="1" x14ac:dyDescent="0.25">
      <c r="A24" s="28">
        <v>3474</v>
      </c>
      <c r="B24" s="28">
        <v>3500</v>
      </c>
      <c r="C24" s="25">
        <v>15.44</v>
      </c>
      <c r="D24" s="25">
        <v>270.93</v>
      </c>
      <c r="E24" s="25">
        <v>212.79</v>
      </c>
      <c r="F24" s="25">
        <f t="shared" si="0"/>
        <v>169.29411764705881</v>
      </c>
      <c r="G24" s="25">
        <v>0</v>
      </c>
      <c r="H24" s="25">
        <f t="shared" si="1"/>
        <v>167.76470588235293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-3500</v>
      </c>
      <c r="V24" s="27">
        <f t="shared" si="4"/>
        <v>-3500</v>
      </c>
      <c r="W24" s="27"/>
      <c r="X24" s="27">
        <f t="shared" si="5"/>
        <v>3847.3562736047002</v>
      </c>
      <c r="Y24" s="27">
        <f t="shared" si="6"/>
        <v>347.35627360470016</v>
      </c>
      <c r="Z24" s="27">
        <f t="shared" si="7"/>
        <v>347</v>
      </c>
      <c r="AA24" s="17">
        <f t="shared" si="8"/>
        <v>347</v>
      </c>
      <c r="AB24" s="24">
        <f t="shared" si="9"/>
        <v>3847</v>
      </c>
    </row>
    <row r="25" spans="1:28" ht="15" customHeight="1" x14ac:dyDescent="0.25">
      <c r="A25" s="28">
        <v>3724</v>
      </c>
      <c r="B25" s="28">
        <v>3500</v>
      </c>
      <c r="C25" s="25">
        <v>16.55</v>
      </c>
      <c r="D25" s="25">
        <v>270.95</v>
      </c>
      <c r="E25" s="25">
        <v>212.79</v>
      </c>
      <c r="F25" s="25">
        <f t="shared" si="0"/>
        <v>164.25</v>
      </c>
      <c r="G25" s="25">
        <v>0</v>
      </c>
      <c r="H25" s="25">
        <f t="shared" si="1"/>
        <v>178.25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-3500</v>
      </c>
      <c r="V25" s="27">
        <f t="shared" si="4"/>
        <v>-3500</v>
      </c>
      <c r="W25" s="27"/>
      <c r="X25" s="27">
        <f t="shared" si="5"/>
        <v>3847.3562736047002</v>
      </c>
      <c r="Y25" s="27">
        <f t="shared" si="6"/>
        <v>347.35627360470016</v>
      </c>
      <c r="Z25" s="27">
        <f t="shared" si="7"/>
        <v>347</v>
      </c>
      <c r="AA25" s="17">
        <f t="shared" si="8"/>
        <v>347</v>
      </c>
      <c r="AB25" s="24">
        <f t="shared" si="9"/>
        <v>3847</v>
      </c>
    </row>
    <row r="26" spans="1:28" ht="15" customHeight="1" x14ac:dyDescent="0.25">
      <c r="A26" s="28">
        <v>3975</v>
      </c>
      <c r="B26" s="28">
        <v>3500</v>
      </c>
      <c r="C26" s="25">
        <v>17.670000000000002</v>
      </c>
      <c r="D26" s="25">
        <v>271.01</v>
      </c>
      <c r="E26" s="25">
        <v>212.79</v>
      </c>
      <c r="F26" s="25">
        <f t="shared" si="0"/>
        <v>158.46666666666667</v>
      </c>
      <c r="G26" s="25">
        <v>0</v>
      </c>
      <c r="H26" s="25">
        <f t="shared" si="1"/>
        <v>190.13333333333333</v>
      </c>
      <c r="I26" s="25">
        <v>0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-3500</v>
      </c>
      <c r="V26" s="27">
        <f t="shared" si="4"/>
        <v>-3500</v>
      </c>
      <c r="W26" s="27"/>
      <c r="X26" s="27">
        <f t="shared" si="5"/>
        <v>3847.3562736047002</v>
      </c>
      <c r="Y26" s="27">
        <f t="shared" si="6"/>
        <v>347.35627360470016</v>
      </c>
      <c r="Z26" s="27">
        <f t="shared" si="7"/>
        <v>347</v>
      </c>
      <c r="AA26" s="17">
        <f t="shared" si="8"/>
        <v>347</v>
      </c>
      <c r="AB26" s="24">
        <f t="shared" si="9"/>
        <v>3847</v>
      </c>
    </row>
    <row r="27" spans="1:28" ht="15" customHeight="1" x14ac:dyDescent="0.25">
      <c r="A27" s="28">
        <v>3770</v>
      </c>
      <c r="B27" s="28">
        <v>3500</v>
      </c>
      <c r="C27" s="25">
        <v>16.75</v>
      </c>
      <c r="D27" s="25">
        <v>271.02999999999997</v>
      </c>
      <c r="E27" s="25">
        <v>212.79</v>
      </c>
      <c r="F27" s="25">
        <f t="shared" si="0"/>
        <v>184.42857142857142</v>
      </c>
      <c r="G27" s="25">
        <v>0</v>
      </c>
      <c r="H27" s="25">
        <f t="shared" si="1"/>
        <v>203.71428571428572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1</v>
      </c>
      <c r="N27" s="9"/>
      <c r="O27" s="9"/>
      <c r="P27" s="7"/>
      <c r="Q27" s="7"/>
      <c r="T27" s="20">
        <v>0</v>
      </c>
      <c r="U27" s="31">
        <f t="shared" si="3"/>
        <v>-3500</v>
      </c>
      <c r="V27" s="27">
        <f t="shared" si="4"/>
        <v>-3500</v>
      </c>
      <c r="W27" s="27"/>
      <c r="X27" s="27">
        <f t="shared" si="5"/>
        <v>3847.3562736047002</v>
      </c>
      <c r="Y27" s="27">
        <f t="shared" si="6"/>
        <v>347.35627360470016</v>
      </c>
      <c r="Z27" s="27">
        <f t="shared" si="7"/>
        <v>347</v>
      </c>
      <c r="AA27" s="17">
        <f t="shared" si="8"/>
        <v>347</v>
      </c>
      <c r="AB27" s="24">
        <f t="shared" si="9"/>
        <v>3847</v>
      </c>
    </row>
    <row r="28" spans="1:28" ht="15" customHeight="1" x14ac:dyDescent="0.25">
      <c r="A28" s="28">
        <v>3564</v>
      </c>
      <c r="B28" s="28">
        <v>3500</v>
      </c>
      <c r="C28" s="25">
        <v>15.84</v>
      </c>
      <c r="D28" s="25">
        <v>271.04000000000002</v>
      </c>
      <c r="E28" s="25">
        <v>212.79</v>
      </c>
      <c r="F28" s="25">
        <f t="shared" si="0"/>
        <v>214.46153846153845</v>
      </c>
      <c r="G28" s="25">
        <v>0</v>
      </c>
      <c r="H28" s="25">
        <f t="shared" si="1"/>
        <v>219.38461538461539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0</v>
      </c>
      <c r="N28" s="9"/>
      <c r="O28" s="9"/>
      <c r="P28" s="7"/>
      <c r="Q28" s="7"/>
      <c r="T28" s="20">
        <v>0</v>
      </c>
      <c r="U28" s="31">
        <f t="shared" si="3"/>
        <v>-3500</v>
      </c>
      <c r="V28" s="27">
        <f t="shared" si="4"/>
        <v>-3500</v>
      </c>
      <c r="W28" s="27"/>
      <c r="X28" s="27">
        <f t="shared" si="5"/>
        <v>3847.3562736047002</v>
      </c>
      <c r="Y28" s="27">
        <f t="shared" si="6"/>
        <v>347.35627360470016</v>
      </c>
      <c r="Z28" s="27">
        <f t="shared" si="7"/>
        <v>347</v>
      </c>
      <c r="AA28" s="17">
        <f t="shared" si="8"/>
        <v>347</v>
      </c>
      <c r="AB28" s="24">
        <f t="shared" si="9"/>
        <v>3847</v>
      </c>
    </row>
    <row r="29" spans="1:28" ht="15" customHeight="1" x14ac:dyDescent="0.25">
      <c r="A29" s="28">
        <v>3360</v>
      </c>
      <c r="B29" s="28">
        <v>3500</v>
      </c>
      <c r="C29" s="25">
        <v>14.93</v>
      </c>
      <c r="D29" s="25">
        <v>271.02</v>
      </c>
      <c r="E29" s="25">
        <v>212.79</v>
      </c>
      <c r="F29" s="25">
        <f t="shared" si="0"/>
        <v>249.33333333333334</v>
      </c>
      <c r="G29" s="25">
        <v>0</v>
      </c>
      <c r="H29" s="25">
        <f t="shared" si="1"/>
        <v>237.66666666666666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0</v>
      </c>
      <c r="N29" s="9"/>
      <c r="O29" s="9"/>
      <c r="P29" s="7"/>
      <c r="Q29" s="7"/>
      <c r="T29" s="20">
        <v>0</v>
      </c>
      <c r="U29" s="31">
        <f t="shared" si="3"/>
        <v>-3500</v>
      </c>
      <c r="V29" s="27">
        <f t="shared" si="4"/>
        <v>-3500</v>
      </c>
      <c r="W29" s="27"/>
      <c r="X29" s="27">
        <f t="shared" si="5"/>
        <v>3847.3562736047002</v>
      </c>
      <c r="Y29" s="27">
        <f t="shared" si="6"/>
        <v>347.35627360470016</v>
      </c>
      <c r="Z29" s="27">
        <f t="shared" si="7"/>
        <v>347</v>
      </c>
      <c r="AA29" s="17">
        <f t="shared" si="8"/>
        <v>347</v>
      </c>
      <c r="AB29" s="24">
        <f t="shared" si="9"/>
        <v>3847</v>
      </c>
    </row>
    <row r="30" spans="1:28" ht="15" customHeight="1" x14ac:dyDescent="0.25">
      <c r="A30" s="28">
        <v>3710</v>
      </c>
      <c r="B30" s="28">
        <v>3500</v>
      </c>
      <c r="C30" s="25">
        <v>16.489999999999998</v>
      </c>
      <c r="D30" s="25">
        <v>271.05</v>
      </c>
      <c r="E30" s="25">
        <v>212.79</v>
      </c>
      <c r="F30" s="25">
        <f t="shared" si="0"/>
        <v>240.18181818181819</v>
      </c>
      <c r="G30" s="25">
        <v>0</v>
      </c>
      <c r="H30" s="25">
        <f t="shared" si="1"/>
        <v>259.27272727272725</v>
      </c>
      <c r="I30" s="25">
        <v>0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-3500</v>
      </c>
      <c r="V30" s="27">
        <f t="shared" si="4"/>
        <v>-3500</v>
      </c>
      <c r="W30" s="27"/>
      <c r="X30" s="27">
        <f t="shared" si="5"/>
        <v>3847.3562736047002</v>
      </c>
      <c r="Y30" s="27">
        <f t="shared" si="6"/>
        <v>347.35627360470016</v>
      </c>
      <c r="Z30" s="27">
        <f t="shared" si="7"/>
        <v>347</v>
      </c>
      <c r="AA30" s="17">
        <f t="shared" si="8"/>
        <v>347</v>
      </c>
      <c r="AB30" s="24">
        <f t="shared" si="9"/>
        <v>3847</v>
      </c>
    </row>
    <row r="31" spans="1:28" ht="15" customHeight="1" x14ac:dyDescent="0.25">
      <c r="A31" s="28">
        <v>4059</v>
      </c>
      <c r="B31" s="28">
        <v>3500</v>
      </c>
      <c r="C31" s="25">
        <v>18.04</v>
      </c>
      <c r="D31" s="25">
        <v>271.10000000000002</v>
      </c>
      <c r="E31" s="25">
        <v>212.79</v>
      </c>
      <c r="F31" s="25">
        <f t="shared" si="0"/>
        <v>229.3</v>
      </c>
      <c r="G31" s="25">
        <v>0</v>
      </c>
      <c r="H31" s="25">
        <f t="shared" si="1"/>
        <v>285.2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1</v>
      </c>
      <c r="N31" s="9"/>
      <c r="O31" s="9"/>
      <c r="P31" s="7"/>
      <c r="Q31" s="7"/>
      <c r="T31" s="20">
        <v>0</v>
      </c>
      <c r="U31" s="31">
        <f t="shared" si="3"/>
        <v>-3500</v>
      </c>
      <c r="V31" s="27">
        <f t="shared" si="4"/>
        <v>-3500</v>
      </c>
      <c r="W31" s="27"/>
      <c r="X31" s="27">
        <f t="shared" si="5"/>
        <v>3847.3562736047002</v>
      </c>
      <c r="Y31" s="27">
        <f t="shared" si="6"/>
        <v>347.35627360470016</v>
      </c>
      <c r="Z31" s="27">
        <f t="shared" si="7"/>
        <v>347</v>
      </c>
      <c r="AA31" s="17">
        <f t="shared" si="8"/>
        <v>347</v>
      </c>
      <c r="AB31" s="24">
        <f t="shared" si="9"/>
        <v>3847</v>
      </c>
    </row>
    <row r="32" spans="1:28" ht="15" customHeight="1" x14ac:dyDescent="0.25">
      <c r="A32" s="28">
        <v>4410</v>
      </c>
      <c r="B32" s="28">
        <v>3500</v>
      </c>
      <c r="C32" s="25">
        <v>19.600000000000001</v>
      </c>
      <c r="D32" s="25">
        <v>271.19</v>
      </c>
      <c r="E32" s="25">
        <v>212.79</v>
      </c>
      <c r="F32" s="25">
        <f t="shared" si="0"/>
        <v>215.77777777777777</v>
      </c>
      <c r="G32" s="25">
        <v>0</v>
      </c>
      <c r="H32" s="25">
        <f t="shared" si="1"/>
        <v>316.88888888888891</v>
      </c>
      <c r="I32" s="25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-3500</v>
      </c>
      <c r="V32" s="27">
        <f t="shared" si="4"/>
        <v>-3500</v>
      </c>
      <c r="W32" s="27"/>
      <c r="X32" s="27">
        <f t="shared" si="5"/>
        <v>3847.3562736047002</v>
      </c>
      <c r="Y32" s="27">
        <f t="shared" si="6"/>
        <v>347.35627360470016</v>
      </c>
      <c r="Z32" s="27">
        <f t="shared" si="7"/>
        <v>347</v>
      </c>
      <c r="AA32" s="17">
        <f t="shared" si="8"/>
        <v>347</v>
      </c>
      <c r="AB32" s="24">
        <f t="shared" si="9"/>
        <v>3847</v>
      </c>
    </row>
    <row r="33" spans="1:28" ht="15" customHeight="1" x14ac:dyDescent="0.25">
      <c r="A33" s="28">
        <v>4694</v>
      </c>
      <c r="B33" s="28">
        <v>3500</v>
      </c>
      <c r="C33" s="25">
        <v>20.86</v>
      </c>
      <c r="D33" s="25">
        <v>271.31</v>
      </c>
      <c r="E33" s="25">
        <v>212.79</v>
      </c>
      <c r="F33" s="25">
        <f t="shared" si="0"/>
        <v>207.25</v>
      </c>
      <c r="G33" s="25">
        <v>0</v>
      </c>
      <c r="H33" s="25">
        <f t="shared" si="1"/>
        <v>356.5</v>
      </c>
      <c r="I33" s="25">
        <v>0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1</v>
      </c>
      <c r="N33" s="9"/>
      <c r="O33" s="9"/>
      <c r="P33" s="7"/>
      <c r="Q33" s="7"/>
      <c r="T33" s="20">
        <v>0</v>
      </c>
      <c r="U33" s="31">
        <f t="shared" si="3"/>
        <v>-3500</v>
      </c>
      <c r="V33" s="27">
        <f t="shared" si="4"/>
        <v>-3500</v>
      </c>
      <c r="W33" s="27"/>
      <c r="X33" s="27">
        <f t="shared" si="5"/>
        <v>3847.3562736047002</v>
      </c>
      <c r="Y33" s="27">
        <f t="shared" si="6"/>
        <v>347.35627360470016</v>
      </c>
      <c r="Z33" s="27">
        <f t="shared" si="7"/>
        <v>347</v>
      </c>
      <c r="AA33" s="17">
        <f t="shared" si="8"/>
        <v>347</v>
      </c>
      <c r="AB33" s="24">
        <f t="shared" si="9"/>
        <v>3847</v>
      </c>
    </row>
    <row r="34" spans="1:28" ht="15" customHeight="1" x14ac:dyDescent="0.25">
      <c r="A34" s="28">
        <v>4977</v>
      </c>
      <c r="B34" s="28">
        <v>3500</v>
      </c>
      <c r="C34" s="25">
        <v>22.12</v>
      </c>
      <c r="D34" s="25">
        <v>271.45999999999998</v>
      </c>
      <c r="E34" s="25">
        <v>212.79</v>
      </c>
      <c r="F34" s="25">
        <f t="shared" si="0"/>
        <v>196.42857142857142</v>
      </c>
      <c r="G34" s="25">
        <v>0</v>
      </c>
      <c r="H34" s="25">
        <f t="shared" si="1"/>
        <v>407.42857142857144</v>
      </c>
      <c r="I34" s="25">
        <v>0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3">IF(RAND()&lt;0.5,0,1)</f>
        <v>0</v>
      </c>
      <c r="N34" s="9"/>
      <c r="O34" s="9"/>
      <c r="P34" s="7"/>
      <c r="Q34" s="7"/>
      <c r="T34" s="20">
        <v>0</v>
      </c>
      <c r="U34" s="31">
        <f t="shared" ref="U34:U65" si="14">T34-B34</f>
        <v>-3500</v>
      </c>
      <c r="V34" s="27">
        <f t="shared" ref="V34:V65" si="15">ROUND(U34,0)</f>
        <v>-3500</v>
      </c>
      <c r="W34" s="27"/>
      <c r="X34" s="27">
        <f t="shared" ref="X34:X65" si="16">B34/$W$2*$W$3</f>
        <v>3847.3562736047002</v>
      </c>
      <c r="Y34" s="27">
        <f t="shared" ref="Y34:Y65" si="17">X34-B34</f>
        <v>347.35627360470016</v>
      </c>
      <c r="Z34" s="27">
        <f t="shared" ref="Z34:Z65" si="18">ROUND(Y34,0)</f>
        <v>347</v>
      </c>
      <c r="AA34" s="17">
        <f t="shared" ref="AA34:AA65" si="19">IF(V34&gt;=0,V34,Z34)</f>
        <v>347</v>
      </c>
      <c r="AB34" s="24">
        <f t="shared" ref="AB34:AB65" si="20">B34+AA34</f>
        <v>3847</v>
      </c>
    </row>
    <row r="35" spans="1:28" ht="15" customHeight="1" x14ac:dyDescent="0.25">
      <c r="A35" s="28">
        <v>5262</v>
      </c>
      <c r="B35" s="28">
        <v>3500</v>
      </c>
      <c r="C35" s="25">
        <v>23.39</v>
      </c>
      <c r="D35" s="25">
        <v>271.64</v>
      </c>
      <c r="E35" s="25">
        <v>212.79</v>
      </c>
      <c r="F35" s="25">
        <f t="shared" si="0"/>
        <v>181.66666666666666</v>
      </c>
      <c r="G35" s="25">
        <v>0</v>
      </c>
      <c r="H35" s="25">
        <f t="shared" si="1"/>
        <v>475.33333333333331</v>
      </c>
      <c r="I35" s="25">
        <v>0</v>
      </c>
      <c r="J35" s="29">
        <f t="shared" ref="J35:J66" si="21">IF(ABS(B35-B34)&lt;=50,1,0)</f>
        <v>1</v>
      </c>
      <c r="K35" s="29">
        <f t="shared" ref="K35:K66" si="22">IF(ABS((B35-B34))&lt;=50,1,IF((B35-B34)*(1)&gt;=0,1,-1))</f>
        <v>1</v>
      </c>
      <c r="L35" s="29">
        <f t="shared" si="12"/>
        <v>1</v>
      </c>
      <c r="M35" s="29">
        <f t="shared" ca="1" si="13"/>
        <v>1</v>
      </c>
      <c r="N35" s="9"/>
      <c r="O35" s="9"/>
      <c r="P35" s="7"/>
      <c r="Q35" s="7"/>
      <c r="T35" s="20">
        <v>0</v>
      </c>
      <c r="U35" s="31">
        <f t="shared" si="14"/>
        <v>-3500</v>
      </c>
      <c r="V35" s="27">
        <f t="shared" si="15"/>
        <v>-3500</v>
      </c>
      <c r="W35" s="27"/>
      <c r="X35" s="27">
        <f t="shared" si="16"/>
        <v>3847.3562736047002</v>
      </c>
      <c r="Y35" s="27">
        <f t="shared" si="17"/>
        <v>347.35627360470016</v>
      </c>
      <c r="Z35" s="27">
        <f t="shared" si="18"/>
        <v>347</v>
      </c>
      <c r="AA35" s="17">
        <f t="shared" si="19"/>
        <v>347</v>
      </c>
      <c r="AB35" s="24">
        <f t="shared" si="20"/>
        <v>3847</v>
      </c>
    </row>
    <row r="36" spans="1:28" ht="15" customHeight="1" x14ac:dyDescent="0.25">
      <c r="A36" s="28">
        <v>5398</v>
      </c>
      <c r="B36" s="28">
        <v>3500</v>
      </c>
      <c r="C36" s="25">
        <v>23.99</v>
      </c>
      <c r="D36" s="25">
        <v>271.83</v>
      </c>
      <c r="E36" s="25">
        <v>212.79</v>
      </c>
      <c r="F36" s="25">
        <f t="shared" si="0"/>
        <v>190.8</v>
      </c>
      <c r="G36" s="25">
        <v>0</v>
      </c>
      <c r="H36" s="25">
        <f t="shared" si="1"/>
        <v>570.4</v>
      </c>
      <c r="I36" s="25">
        <v>0</v>
      </c>
      <c r="J36" s="29">
        <f t="shared" si="21"/>
        <v>1</v>
      </c>
      <c r="K36" s="29">
        <f t="shared" si="22"/>
        <v>1</v>
      </c>
      <c r="L36" s="29">
        <f t="shared" si="12"/>
        <v>1</v>
      </c>
      <c r="M36" s="29">
        <f t="shared" ca="1" si="13"/>
        <v>0</v>
      </c>
      <c r="N36" s="9"/>
      <c r="O36" s="9"/>
      <c r="P36" s="7"/>
      <c r="Q36" s="7"/>
      <c r="T36" s="20">
        <v>0</v>
      </c>
      <c r="U36" s="31">
        <f t="shared" si="14"/>
        <v>-3500</v>
      </c>
      <c r="V36" s="27">
        <f t="shared" si="15"/>
        <v>-3500</v>
      </c>
      <c r="W36" s="27"/>
      <c r="X36" s="27">
        <f t="shared" si="16"/>
        <v>3847.3562736047002</v>
      </c>
      <c r="Y36" s="27">
        <f t="shared" si="17"/>
        <v>347.35627360470016</v>
      </c>
      <c r="Z36" s="27">
        <f t="shared" si="18"/>
        <v>347</v>
      </c>
      <c r="AA36" s="17">
        <f t="shared" si="19"/>
        <v>347</v>
      </c>
      <c r="AB36" s="24">
        <f t="shared" si="20"/>
        <v>3847</v>
      </c>
    </row>
    <row r="37" spans="1:28" ht="15" customHeight="1" x14ac:dyDescent="0.25">
      <c r="A37" s="28">
        <v>5535</v>
      </c>
      <c r="B37" s="28">
        <v>3500</v>
      </c>
      <c r="C37" s="25">
        <v>24.6</v>
      </c>
      <c r="D37" s="25">
        <v>272.02999999999997</v>
      </c>
      <c r="E37" s="25">
        <v>212.79</v>
      </c>
      <c r="F37" s="25">
        <f t="shared" si="0"/>
        <v>204.25</v>
      </c>
      <c r="G37" s="25">
        <v>0</v>
      </c>
      <c r="H37" s="25">
        <f t="shared" si="1"/>
        <v>713</v>
      </c>
      <c r="I37" s="25">
        <v>0</v>
      </c>
      <c r="J37" s="29">
        <f t="shared" si="21"/>
        <v>1</v>
      </c>
      <c r="K37" s="29">
        <f t="shared" si="22"/>
        <v>1</v>
      </c>
      <c r="L37" s="29">
        <f t="shared" si="12"/>
        <v>1</v>
      </c>
      <c r="M37" s="29">
        <f t="shared" ca="1" si="13"/>
        <v>1</v>
      </c>
      <c r="N37" s="9"/>
      <c r="O37" s="9"/>
      <c r="P37" s="7"/>
      <c r="Q37" s="7"/>
      <c r="T37" s="20">
        <v>0</v>
      </c>
      <c r="U37" s="31">
        <f t="shared" si="14"/>
        <v>-3500</v>
      </c>
      <c r="V37" s="27">
        <f t="shared" si="15"/>
        <v>-3500</v>
      </c>
      <c r="W37" s="27"/>
      <c r="X37" s="27">
        <f t="shared" si="16"/>
        <v>3847.3562736047002</v>
      </c>
      <c r="Y37" s="27">
        <f t="shared" si="17"/>
        <v>347.35627360470016</v>
      </c>
      <c r="Z37" s="27">
        <f t="shared" si="18"/>
        <v>347</v>
      </c>
      <c r="AA37" s="17">
        <f t="shared" si="19"/>
        <v>347</v>
      </c>
      <c r="AB37" s="24">
        <f t="shared" si="20"/>
        <v>3847</v>
      </c>
    </row>
    <row r="38" spans="1:28" ht="15" customHeight="1" x14ac:dyDescent="0.25">
      <c r="A38" s="28">
        <v>5670</v>
      </c>
      <c r="B38" s="28">
        <v>3500</v>
      </c>
      <c r="C38" s="25">
        <v>25.2</v>
      </c>
      <c r="D38" s="25">
        <v>272.25</v>
      </c>
      <c r="E38" s="25">
        <v>212.79</v>
      </c>
      <c r="F38" s="25">
        <f t="shared" si="0"/>
        <v>227.33333333333334</v>
      </c>
      <c r="G38" s="25">
        <v>0</v>
      </c>
      <c r="H38" s="25">
        <f t="shared" si="1"/>
        <v>950.66666666666663</v>
      </c>
      <c r="I38" s="25">
        <v>0</v>
      </c>
      <c r="J38" s="29">
        <f t="shared" si="21"/>
        <v>1</v>
      </c>
      <c r="K38" s="29">
        <f t="shared" si="22"/>
        <v>1</v>
      </c>
      <c r="L38" s="29">
        <f t="shared" si="12"/>
        <v>1</v>
      </c>
      <c r="M38" s="29">
        <f t="shared" ca="1" si="13"/>
        <v>1</v>
      </c>
      <c r="N38" s="9"/>
      <c r="O38" s="9"/>
      <c r="P38" s="7"/>
      <c r="Q38" s="7"/>
      <c r="T38" s="20">
        <v>0</v>
      </c>
      <c r="U38" s="31">
        <f t="shared" si="14"/>
        <v>-3500</v>
      </c>
      <c r="V38" s="27">
        <f t="shared" si="15"/>
        <v>-3500</v>
      </c>
      <c r="W38" s="27"/>
      <c r="X38" s="27">
        <f t="shared" si="16"/>
        <v>3847.3562736047002</v>
      </c>
      <c r="Y38" s="27">
        <f t="shared" si="17"/>
        <v>347.35627360470016</v>
      </c>
      <c r="Z38" s="27">
        <f t="shared" si="18"/>
        <v>347</v>
      </c>
      <c r="AA38" s="17">
        <f t="shared" si="19"/>
        <v>347</v>
      </c>
      <c r="AB38" s="24">
        <f t="shared" si="20"/>
        <v>3847</v>
      </c>
    </row>
    <row r="39" spans="1:28" ht="15" customHeight="1" x14ac:dyDescent="0.25">
      <c r="A39" s="28">
        <v>5898</v>
      </c>
      <c r="B39" s="28">
        <v>3500</v>
      </c>
      <c r="C39" s="25">
        <v>26.21</v>
      </c>
      <c r="D39" s="25">
        <v>272.49</v>
      </c>
      <c r="E39" s="25">
        <v>212.79</v>
      </c>
      <c r="F39" s="25">
        <f t="shared" si="0"/>
        <v>227</v>
      </c>
      <c r="G39" s="25">
        <v>0</v>
      </c>
      <c r="H39" s="25">
        <f t="shared" si="1"/>
        <v>1426</v>
      </c>
      <c r="I39" s="25">
        <v>0</v>
      </c>
      <c r="J39" s="29">
        <f t="shared" si="21"/>
        <v>1</v>
      </c>
      <c r="K39" s="29">
        <f t="shared" si="22"/>
        <v>1</v>
      </c>
      <c r="L39" s="29">
        <f t="shared" ref="L39:L70" si="23">IF(OR(COUNTIF(K35:K39,1)=5,COUNTIF(K35:K39,-1)=5),1,0)</f>
        <v>1</v>
      </c>
      <c r="M39" s="29">
        <f t="shared" ca="1" si="13"/>
        <v>0</v>
      </c>
      <c r="N39" s="9"/>
      <c r="O39" s="9"/>
      <c r="P39" s="7"/>
      <c r="Q39" s="7"/>
      <c r="T39" s="20">
        <v>0</v>
      </c>
      <c r="U39" s="31">
        <f t="shared" si="14"/>
        <v>-3500</v>
      </c>
      <c r="V39" s="27">
        <f t="shared" si="15"/>
        <v>-3500</v>
      </c>
      <c r="W39" s="27"/>
      <c r="X39" s="27">
        <f t="shared" si="16"/>
        <v>3847.3562736047002</v>
      </c>
      <c r="Y39" s="27">
        <f t="shared" si="17"/>
        <v>347.35627360470016</v>
      </c>
      <c r="Z39" s="27">
        <f t="shared" si="18"/>
        <v>347</v>
      </c>
      <c r="AA39" s="17">
        <f t="shared" si="19"/>
        <v>347</v>
      </c>
      <c r="AB39" s="24">
        <f t="shared" si="20"/>
        <v>3847</v>
      </c>
    </row>
    <row r="40" spans="1:28" ht="15" customHeight="1" x14ac:dyDescent="0.25">
      <c r="A40" s="28">
        <v>6126</v>
      </c>
      <c r="B40" s="28">
        <v>3500</v>
      </c>
      <c r="C40" s="25">
        <v>27.23</v>
      </c>
      <c r="D40" s="25">
        <v>272.75</v>
      </c>
      <c r="E40" s="25">
        <v>212.79</v>
      </c>
      <c r="F40" s="25">
        <f t="shared" si="0"/>
        <v>226</v>
      </c>
      <c r="G40" s="25">
        <v>0</v>
      </c>
      <c r="H40" s="25">
        <f t="shared" si="1"/>
        <v>2852</v>
      </c>
      <c r="I40" s="25">
        <v>0</v>
      </c>
      <c r="J40" s="29">
        <f t="shared" si="21"/>
        <v>1</v>
      </c>
      <c r="K40" s="29">
        <f t="shared" si="22"/>
        <v>1</v>
      </c>
      <c r="L40" s="29">
        <f t="shared" si="23"/>
        <v>1</v>
      </c>
      <c r="M40" s="29">
        <f t="shared" ca="1" si="13"/>
        <v>1</v>
      </c>
      <c r="N40" s="9"/>
      <c r="O40" s="9"/>
      <c r="P40" s="7"/>
      <c r="Q40" s="7"/>
      <c r="T40" s="20">
        <v>0</v>
      </c>
      <c r="U40" s="31">
        <f t="shared" si="14"/>
        <v>-3500</v>
      </c>
      <c r="V40" s="27">
        <f t="shared" si="15"/>
        <v>-3500</v>
      </c>
      <c r="W40" s="27"/>
      <c r="X40" s="27">
        <f t="shared" si="16"/>
        <v>3847.3562736047002</v>
      </c>
      <c r="Y40" s="27">
        <f t="shared" si="17"/>
        <v>347.35627360470016</v>
      </c>
      <c r="Z40" s="27">
        <f t="shared" si="18"/>
        <v>347</v>
      </c>
      <c r="AA40" s="17">
        <f t="shared" si="19"/>
        <v>347</v>
      </c>
      <c r="AB40" s="24">
        <f t="shared" si="20"/>
        <v>3847</v>
      </c>
    </row>
    <row r="41" spans="1:28" ht="15" customHeight="1" x14ac:dyDescent="0.25">
      <c r="A41" s="40">
        <v>6352</v>
      </c>
      <c r="B41" s="28">
        <v>3500</v>
      </c>
      <c r="C41" s="25">
        <v>28.23</v>
      </c>
      <c r="D41" s="25">
        <v>273.02999999999997</v>
      </c>
      <c r="E41" s="25">
        <v>212.79</v>
      </c>
      <c r="F41" s="39">
        <v>0</v>
      </c>
      <c r="G41" s="39">
        <v>0</v>
      </c>
      <c r="H41" s="39">
        <f>($B$44-B41)/(ROW($B$44)-ROW(B41))</f>
        <v>79</v>
      </c>
      <c r="I41" s="39">
        <v>0</v>
      </c>
      <c r="J41" s="29">
        <f t="shared" si="21"/>
        <v>1</v>
      </c>
      <c r="K41" s="29">
        <f t="shared" si="22"/>
        <v>1</v>
      </c>
      <c r="L41" s="29">
        <f t="shared" si="23"/>
        <v>1</v>
      </c>
      <c r="M41" s="29">
        <f t="shared" ca="1" si="13"/>
        <v>1</v>
      </c>
      <c r="N41" s="9"/>
      <c r="O41" s="9"/>
      <c r="P41" s="7"/>
      <c r="Q41" s="7"/>
      <c r="T41" s="20">
        <v>0</v>
      </c>
      <c r="U41" s="31">
        <f t="shared" si="14"/>
        <v>-3500</v>
      </c>
      <c r="V41" s="27">
        <f t="shared" si="15"/>
        <v>-3500</v>
      </c>
      <c r="W41" s="27"/>
      <c r="X41" s="27">
        <f t="shared" si="16"/>
        <v>3847.3562736047002</v>
      </c>
      <c r="Y41" s="27">
        <f t="shared" si="17"/>
        <v>347.35627360470016</v>
      </c>
      <c r="Z41" s="27">
        <f t="shared" si="18"/>
        <v>347</v>
      </c>
      <c r="AA41" s="17">
        <f t="shared" si="19"/>
        <v>347</v>
      </c>
      <c r="AB41" s="24">
        <f t="shared" si="20"/>
        <v>3847</v>
      </c>
    </row>
    <row r="42" spans="1:28" ht="15" customHeight="1" x14ac:dyDescent="0.25">
      <c r="A42" s="28">
        <v>6124</v>
      </c>
      <c r="B42" s="28">
        <v>3500</v>
      </c>
      <c r="C42" s="25">
        <v>27.22</v>
      </c>
      <c r="D42" s="25">
        <v>273.3</v>
      </c>
      <c r="E42" s="25">
        <v>212.79</v>
      </c>
      <c r="F42" s="25">
        <v>0</v>
      </c>
      <c r="G42" s="25">
        <f t="shared" ref="G42:G73" si="24">($A$41-A42)/(ROW(A42)-ROW($A$41))</f>
        <v>228</v>
      </c>
      <c r="H42" s="25">
        <v>0</v>
      </c>
      <c r="I42" s="25">
        <f t="shared" ref="I42:I73" si="25">($A$41-B42)/(ROW(B42)-ROW($A$41))</f>
        <v>2852</v>
      </c>
      <c r="J42" s="29">
        <f t="shared" si="21"/>
        <v>1</v>
      </c>
      <c r="K42" s="29">
        <f t="shared" si="22"/>
        <v>1</v>
      </c>
      <c r="L42" s="29">
        <f t="shared" si="23"/>
        <v>1</v>
      </c>
      <c r="M42" s="29">
        <f t="shared" ca="1" si="13"/>
        <v>1</v>
      </c>
      <c r="N42" s="9"/>
      <c r="O42" s="9"/>
      <c r="P42" s="7"/>
      <c r="Q42" s="7"/>
      <c r="T42" s="20">
        <v>0</v>
      </c>
      <c r="U42" s="31">
        <f t="shared" si="14"/>
        <v>-3500</v>
      </c>
      <c r="V42" s="27">
        <f t="shared" si="15"/>
        <v>-3500</v>
      </c>
      <c r="W42" s="27"/>
      <c r="X42" s="27">
        <f t="shared" si="16"/>
        <v>3847.3562736047002</v>
      </c>
      <c r="Y42" s="27">
        <f t="shared" si="17"/>
        <v>347.35627360470016</v>
      </c>
      <c r="Z42" s="27">
        <f t="shared" si="18"/>
        <v>347</v>
      </c>
      <c r="AA42" s="17">
        <f t="shared" si="19"/>
        <v>347</v>
      </c>
      <c r="AB42" s="24">
        <f t="shared" si="20"/>
        <v>3847</v>
      </c>
    </row>
    <row r="43" spans="1:28" ht="15" customHeight="1" x14ac:dyDescent="0.25">
      <c r="A43" s="28">
        <v>5896</v>
      </c>
      <c r="B43" s="28">
        <v>3500</v>
      </c>
      <c r="C43" s="25">
        <v>26.21</v>
      </c>
      <c r="D43" s="25">
        <v>273.55</v>
      </c>
      <c r="E43" s="25">
        <v>212.79</v>
      </c>
      <c r="F43" s="25">
        <v>0</v>
      </c>
      <c r="G43" s="25">
        <f t="shared" si="24"/>
        <v>228</v>
      </c>
      <c r="H43" s="25">
        <v>0</v>
      </c>
      <c r="I43" s="25">
        <f t="shared" si="25"/>
        <v>1426</v>
      </c>
      <c r="J43" s="29">
        <f t="shared" si="21"/>
        <v>1</v>
      </c>
      <c r="K43" s="29">
        <f t="shared" si="22"/>
        <v>1</v>
      </c>
      <c r="L43" s="29">
        <f t="shared" si="23"/>
        <v>1</v>
      </c>
      <c r="M43" s="29">
        <f t="shared" ca="1" si="13"/>
        <v>1</v>
      </c>
      <c r="N43" s="9"/>
      <c r="O43" s="9"/>
      <c r="P43" s="7"/>
      <c r="Q43" s="7"/>
      <c r="T43" s="20">
        <v>0</v>
      </c>
      <c r="U43" s="31">
        <f t="shared" si="14"/>
        <v>-3500</v>
      </c>
      <c r="V43" s="27">
        <f t="shared" si="15"/>
        <v>-3500</v>
      </c>
      <c r="W43" s="27"/>
      <c r="X43" s="27">
        <f t="shared" si="16"/>
        <v>3847.3562736047002</v>
      </c>
      <c r="Y43" s="27">
        <f t="shared" si="17"/>
        <v>347.35627360470016</v>
      </c>
      <c r="Z43" s="27">
        <f t="shared" si="18"/>
        <v>347</v>
      </c>
      <c r="AA43" s="17">
        <f t="shared" si="19"/>
        <v>347</v>
      </c>
      <c r="AB43" s="24">
        <f t="shared" si="20"/>
        <v>3847</v>
      </c>
    </row>
    <row r="44" spans="1:28" ht="15" customHeight="1" x14ac:dyDescent="0.25">
      <c r="A44" s="28">
        <v>5670</v>
      </c>
      <c r="B44" s="40">
        <v>3737</v>
      </c>
      <c r="C44" s="25">
        <v>25.2</v>
      </c>
      <c r="D44" s="25">
        <v>273.75</v>
      </c>
      <c r="E44" s="25">
        <v>212.83</v>
      </c>
      <c r="F44" s="25">
        <v>0</v>
      </c>
      <c r="G44" s="25">
        <f t="shared" si="24"/>
        <v>227.33333333333334</v>
      </c>
      <c r="H44" s="25">
        <v>0</v>
      </c>
      <c r="I44" s="25">
        <f t="shared" si="25"/>
        <v>871.66666666666663</v>
      </c>
      <c r="J44" s="29">
        <f t="shared" si="21"/>
        <v>0</v>
      </c>
      <c r="K44" s="29">
        <f t="shared" si="22"/>
        <v>1</v>
      </c>
      <c r="L44" s="29">
        <f t="shared" si="23"/>
        <v>1</v>
      </c>
      <c r="M44" s="29">
        <f t="shared" ca="1" si="13"/>
        <v>0</v>
      </c>
      <c r="N44" s="9"/>
      <c r="O44" s="9"/>
      <c r="P44" s="7"/>
      <c r="Q44" s="7"/>
      <c r="T44" s="20">
        <v>0</v>
      </c>
      <c r="U44" s="31">
        <f t="shared" si="14"/>
        <v>-3737</v>
      </c>
      <c r="V44" s="27">
        <f t="shared" si="15"/>
        <v>-3737</v>
      </c>
      <c r="W44" s="27"/>
      <c r="X44" s="27">
        <f t="shared" si="16"/>
        <v>4107.8772555602181</v>
      </c>
      <c r="Y44" s="27">
        <f t="shared" si="17"/>
        <v>370.87725556021815</v>
      </c>
      <c r="Z44" s="27">
        <f t="shared" si="18"/>
        <v>371</v>
      </c>
      <c r="AA44" s="17">
        <f t="shared" si="19"/>
        <v>371</v>
      </c>
      <c r="AB44" s="24">
        <f t="shared" si="20"/>
        <v>4108</v>
      </c>
    </row>
    <row r="45" spans="1:28" ht="15" customHeight="1" x14ac:dyDescent="0.25">
      <c r="A45" s="28">
        <v>5284</v>
      </c>
      <c r="B45" s="28">
        <v>5284</v>
      </c>
      <c r="C45" s="25">
        <v>23.49</v>
      </c>
      <c r="D45" s="25">
        <v>273.75</v>
      </c>
      <c r="E45" s="25">
        <v>213.16</v>
      </c>
      <c r="F45" s="25">
        <v>0</v>
      </c>
      <c r="G45" s="25">
        <f t="shared" si="24"/>
        <v>267</v>
      </c>
      <c r="H45" s="25">
        <v>0</v>
      </c>
      <c r="I45" s="25">
        <f t="shared" si="25"/>
        <v>267</v>
      </c>
      <c r="J45" s="29">
        <f t="shared" si="21"/>
        <v>0</v>
      </c>
      <c r="K45" s="29">
        <f t="shared" si="22"/>
        <v>1</v>
      </c>
      <c r="L45" s="29">
        <f t="shared" si="23"/>
        <v>1</v>
      </c>
      <c r="M45" s="29">
        <f t="shared" ca="1" si="13"/>
        <v>1</v>
      </c>
      <c r="N45" s="9"/>
      <c r="O45" s="9"/>
      <c r="P45" s="7"/>
      <c r="Q45" s="7"/>
      <c r="T45" s="20">
        <v>0</v>
      </c>
      <c r="U45" s="31">
        <f t="shared" si="14"/>
        <v>-5284</v>
      </c>
      <c r="V45" s="27">
        <f t="shared" si="15"/>
        <v>-5284</v>
      </c>
      <c r="W45" s="27"/>
      <c r="X45" s="27">
        <f t="shared" si="16"/>
        <v>5808.4087284934958</v>
      </c>
      <c r="Y45" s="27">
        <f t="shared" si="17"/>
        <v>524.4087284934958</v>
      </c>
      <c r="Z45" s="27">
        <f t="shared" si="18"/>
        <v>524</v>
      </c>
      <c r="AA45" s="17">
        <f t="shared" si="19"/>
        <v>524</v>
      </c>
      <c r="AB45" s="24">
        <f t="shared" si="20"/>
        <v>5808</v>
      </c>
    </row>
    <row r="46" spans="1:28" ht="15" customHeight="1" x14ac:dyDescent="0.25">
      <c r="A46" s="28">
        <v>4899</v>
      </c>
      <c r="B46" s="28">
        <v>4899</v>
      </c>
      <c r="C46" s="25">
        <v>21.77</v>
      </c>
      <c r="D46" s="25">
        <v>273.75</v>
      </c>
      <c r="E46" s="25">
        <v>213.06</v>
      </c>
      <c r="F46" s="25">
        <v>0</v>
      </c>
      <c r="G46" s="25">
        <f t="shared" si="24"/>
        <v>290.60000000000002</v>
      </c>
      <c r="H46" s="25">
        <v>0</v>
      </c>
      <c r="I46" s="25">
        <f t="shared" si="25"/>
        <v>290.60000000000002</v>
      </c>
      <c r="J46" s="29">
        <f t="shared" si="21"/>
        <v>0</v>
      </c>
      <c r="K46" s="29">
        <f t="shared" si="22"/>
        <v>-1</v>
      </c>
      <c r="L46" s="29">
        <f t="shared" si="23"/>
        <v>0</v>
      </c>
      <c r="M46" s="29">
        <f t="shared" ca="1" si="13"/>
        <v>0</v>
      </c>
      <c r="N46" s="9"/>
      <c r="O46" s="9"/>
      <c r="P46" s="7"/>
      <c r="Q46" s="7"/>
      <c r="T46" s="20">
        <v>0</v>
      </c>
      <c r="U46" s="31">
        <f t="shared" si="14"/>
        <v>-4899</v>
      </c>
      <c r="V46" s="27">
        <f t="shared" si="15"/>
        <v>-4899</v>
      </c>
      <c r="W46" s="27"/>
      <c r="X46" s="27">
        <f t="shared" si="16"/>
        <v>5385.1995383969788</v>
      </c>
      <c r="Y46" s="27">
        <f t="shared" si="17"/>
        <v>486.19953839697882</v>
      </c>
      <c r="Z46" s="27">
        <f t="shared" si="18"/>
        <v>486</v>
      </c>
      <c r="AA46" s="17">
        <f t="shared" si="19"/>
        <v>486</v>
      </c>
      <c r="AB46" s="24">
        <f t="shared" si="20"/>
        <v>5385</v>
      </c>
    </row>
    <row r="47" spans="1:28" ht="15" customHeight="1" x14ac:dyDescent="0.25">
      <c r="A47" s="28">
        <v>4515</v>
      </c>
      <c r="B47" s="28">
        <v>4515</v>
      </c>
      <c r="C47" s="25">
        <v>20.07</v>
      </c>
      <c r="D47" s="25">
        <v>273.75</v>
      </c>
      <c r="E47" s="25">
        <v>212.98</v>
      </c>
      <c r="F47" s="25">
        <v>0</v>
      </c>
      <c r="G47" s="25">
        <f t="shared" si="24"/>
        <v>306.16666666666669</v>
      </c>
      <c r="H47" s="25">
        <v>0</v>
      </c>
      <c r="I47" s="25">
        <f t="shared" si="25"/>
        <v>306.16666666666669</v>
      </c>
      <c r="J47" s="29">
        <f t="shared" si="21"/>
        <v>0</v>
      </c>
      <c r="K47" s="29">
        <f t="shared" si="22"/>
        <v>-1</v>
      </c>
      <c r="L47" s="29">
        <f t="shared" si="23"/>
        <v>0</v>
      </c>
      <c r="M47" s="29">
        <f t="shared" ca="1" si="13"/>
        <v>0</v>
      </c>
      <c r="N47" s="9"/>
      <c r="O47" s="9"/>
      <c r="P47" s="7"/>
      <c r="Q47" s="7"/>
      <c r="T47" s="20">
        <v>0</v>
      </c>
      <c r="U47" s="31">
        <f t="shared" si="14"/>
        <v>-4515</v>
      </c>
      <c r="V47" s="27">
        <f t="shared" si="15"/>
        <v>-4515</v>
      </c>
      <c r="W47" s="27"/>
      <c r="X47" s="27">
        <f t="shared" si="16"/>
        <v>4963.089592950063</v>
      </c>
      <c r="Y47" s="27">
        <f t="shared" si="17"/>
        <v>448.08959295006298</v>
      </c>
      <c r="Z47" s="27">
        <f t="shared" si="18"/>
        <v>448</v>
      </c>
      <c r="AA47" s="17">
        <f t="shared" si="19"/>
        <v>448</v>
      </c>
      <c r="AB47" s="24">
        <f t="shared" si="20"/>
        <v>4963</v>
      </c>
    </row>
    <row r="48" spans="1:28" ht="15" customHeight="1" x14ac:dyDescent="0.25">
      <c r="A48" s="28">
        <v>4428</v>
      </c>
      <c r="B48" s="28">
        <v>4428</v>
      </c>
      <c r="C48" s="25">
        <v>19.68</v>
      </c>
      <c r="D48" s="25">
        <v>273.75</v>
      </c>
      <c r="E48" s="25">
        <v>212.96</v>
      </c>
      <c r="F48" s="25">
        <v>0</v>
      </c>
      <c r="G48" s="25">
        <f t="shared" si="24"/>
        <v>274.85714285714283</v>
      </c>
      <c r="H48" s="25">
        <v>0</v>
      </c>
      <c r="I48" s="25">
        <f t="shared" si="25"/>
        <v>274.85714285714283</v>
      </c>
      <c r="J48" s="29">
        <f t="shared" si="21"/>
        <v>0</v>
      </c>
      <c r="K48" s="29">
        <f t="shared" si="22"/>
        <v>-1</v>
      </c>
      <c r="L48" s="29">
        <f t="shared" si="23"/>
        <v>0</v>
      </c>
      <c r="M48" s="29">
        <f t="shared" ca="1" si="13"/>
        <v>1</v>
      </c>
      <c r="N48" s="9"/>
      <c r="O48" s="9"/>
      <c r="P48" s="7"/>
      <c r="Q48" s="7"/>
      <c r="T48" s="20">
        <v>0</v>
      </c>
      <c r="U48" s="31">
        <f t="shared" si="14"/>
        <v>-4428</v>
      </c>
      <c r="V48" s="27">
        <f t="shared" si="15"/>
        <v>-4428</v>
      </c>
      <c r="W48" s="27"/>
      <c r="X48" s="27">
        <f t="shared" si="16"/>
        <v>4867.4553084347463</v>
      </c>
      <c r="Y48" s="27">
        <f t="shared" si="17"/>
        <v>439.45530843474626</v>
      </c>
      <c r="Z48" s="27">
        <f t="shared" si="18"/>
        <v>439</v>
      </c>
      <c r="AA48" s="17">
        <f t="shared" si="19"/>
        <v>439</v>
      </c>
      <c r="AB48" s="24">
        <f t="shared" si="20"/>
        <v>4867</v>
      </c>
    </row>
    <row r="49" spans="1:28" ht="15" customHeight="1" x14ac:dyDescent="0.25">
      <c r="A49" s="28">
        <v>4341</v>
      </c>
      <c r="B49" s="28">
        <v>4341</v>
      </c>
      <c r="C49" s="25">
        <v>19.29</v>
      </c>
      <c r="D49" s="25">
        <v>273.75</v>
      </c>
      <c r="E49" s="25">
        <v>212.95</v>
      </c>
      <c r="F49" s="25">
        <v>0</v>
      </c>
      <c r="G49" s="25">
        <f t="shared" si="24"/>
        <v>251.375</v>
      </c>
      <c r="H49" s="25">
        <v>0</v>
      </c>
      <c r="I49" s="25">
        <f t="shared" si="25"/>
        <v>251.375</v>
      </c>
      <c r="J49" s="29">
        <f t="shared" si="21"/>
        <v>0</v>
      </c>
      <c r="K49" s="29">
        <f t="shared" si="22"/>
        <v>-1</v>
      </c>
      <c r="L49" s="29">
        <f t="shared" si="23"/>
        <v>0</v>
      </c>
      <c r="M49" s="29">
        <f t="shared" ca="1" si="13"/>
        <v>1</v>
      </c>
      <c r="N49" s="9"/>
      <c r="O49" s="9"/>
      <c r="P49" s="7"/>
      <c r="Q49" s="7"/>
      <c r="T49" s="20">
        <v>0</v>
      </c>
      <c r="U49" s="31">
        <f t="shared" si="14"/>
        <v>-4341</v>
      </c>
      <c r="V49" s="27">
        <f t="shared" si="15"/>
        <v>-4341</v>
      </c>
      <c r="W49" s="27"/>
      <c r="X49" s="27">
        <f t="shared" si="16"/>
        <v>4771.8210239194295</v>
      </c>
      <c r="Y49" s="27">
        <f t="shared" si="17"/>
        <v>430.82102391942954</v>
      </c>
      <c r="Z49" s="27">
        <f t="shared" si="18"/>
        <v>431</v>
      </c>
      <c r="AA49" s="17">
        <f t="shared" si="19"/>
        <v>431</v>
      </c>
      <c r="AB49" s="24">
        <f t="shared" si="20"/>
        <v>4772</v>
      </c>
    </row>
    <row r="50" spans="1:28" ht="15" customHeight="1" x14ac:dyDescent="0.25">
      <c r="A50" s="28">
        <v>4252</v>
      </c>
      <c r="B50" s="28">
        <v>4252</v>
      </c>
      <c r="C50" s="25">
        <v>18.899999999999999</v>
      </c>
      <c r="D50" s="25">
        <v>273.75</v>
      </c>
      <c r="E50" s="25">
        <v>212.93</v>
      </c>
      <c r="F50" s="25">
        <v>0</v>
      </c>
      <c r="G50" s="25">
        <f t="shared" si="24"/>
        <v>233.33333333333334</v>
      </c>
      <c r="H50" s="25">
        <v>0</v>
      </c>
      <c r="I50" s="25">
        <f t="shared" si="25"/>
        <v>233.33333333333334</v>
      </c>
      <c r="J50" s="29">
        <f t="shared" si="21"/>
        <v>0</v>
      </c>
      <c r="K50" s="29">
        <f t="shared" si="22"/>
        <v>-1</v>
      </c>
      <c r="L50" s="29">
        <f t="shared" si="23"/>
        <v>1</v>
      </c>
      <c r="M50" s="29">
        <f t="shared" ca="1" si="13"/>
        <v>0</v>
      </c>
      <c r="N50" s="9"/>
      <c r="O50" s="9"/>
      <c r="P50" s="7"/>
      <c r="Q50" s="7"/>
      <c r="T50" s="20">
        <v>0</v>
      </c>
      <c r="U50" s="31">
        <f t="shared" si="14"/>
        <v>-4252</v>
      </c>
      <c r="V50" s="27">
        <f t="shared" si="15"/>
        <v>-4252</v>
      </c>
      <c r="W50" s="27"/>
      <c r="X50" s="27">
        <f t="shared" si="16"/>
        <v>4673.9882501049096</v>
      </c>
      <c r="Y50" s="27">
        <f t="shared" si="17"/>
        <v>421.98825010490964</v>
      </c>
      <c r="Z50" s="27">
        <f t="shared" si="18"/>
        <v>422</v>
      </c>
      <c r="AA50" s="17">
        <f t="shared" si="19"/>
        <v>422</v>
      </c>
      <c r="AB50" s="24">
        <f t="shared" si="20"/>
        <v>4674</v>
      </c>
    </row>
    <row r="51" spans="1:28" ht="15" customHeight="1" x14ac:dyDescent="0.25">
      <c r="A51" s="28">
        <v>4144</v>
      </c>
      <c r="B51" s="28">
        <v>4144</v>
      </c>
      <c r="C51" s="25">
        <v>18.420000000000002</v>
      </c>
      <c r="D51" s="25">
        <v>273.75</v>
      </c>
      <c r="E51" s="25">
        <v>212.91</v>
      </c>
      <c r="F51" s="25">
        <v>0</v>
      </c>
      <c r="G51" s="25">
        <f t="shared" si="24"/>
        <v>220.8</v>
      </c>
      <c r="H51" s="25">
        <v>0</v>
      </c>
      <c r="I51" s="25">
        <f t="shared" si="25"/>
        <v>220.8</v>
      </c>
      <c r="J51" s="29">
        <f t="shared" si="21"/>
        <v>0</v>
      </c>
      <c r="K51" s="29">
        <f t="shared" si="22"/>
        <v>-1</v>
      </c>
      <c r="L51" s="29">
        <f t="shared" si="23"/>
        <v>1</v>
      </c>
      <c r="M51" s="29">
        <f t="shared" ca="1" si="13"/>
        <v>0</v>
      </c>
      <c r="N51" s="9"/>
      <c r="O51" s="9"/>
      <c r="P51" s="7"/>
      <c r="Q51" s="7"/>
      <c r="T51" s="20">
        <v>0</v>
      </c>
      <c r="U51" s="31">
        <f t="shared" si="14"/>
        <v>-4144</v>
      </c>
      <c r="V51" s="27">
        <f t="shared" si="15"/>
        <v>-4144</v>
      </c>
      <c r="W51" s="27"/>
      <c r="X51" s="27">
        <f t="shared" si="16"/>
        <v>4555.2698279479646</v>
      </c>
      <c r="Y51" s="27">
        <f t="shared" si="17"/>
        <v>411.26982794796459</v>
      </c>
      <c r="Z51" s="27">
        <f t="shared" si="18"/>
        <v>411</v>
      </c>
      <c r="AA51" s="17">
        <f t="shared" si="19"/>
        <v>411</v>
      </c>
      <c r="AB51" s="24">
        <f t="shared" si="20"/>
        <v>4555</v>
      </c>
    </row>
    <row r="52" spans="1:28" ht="15" customHeight="1" x14ac:dyDescent="0.25">
      <c r="A52" s="28">
        <v>4036</v>
      </c>
      <c r="B52" s="28">
        <v>4036</v>
      </c>
      <c r="C52" s="25">
        <v>17.940000000000001</v>
      </c>
      <c r="D52" s="25">
        <v>273.75</v>
      </c>
      <c r="E52" s="25">
        <v>212.89</v>
      </c>
      <c r="F52" s="25">
        <v>0</v>
      </c>
      <c r="G52" s="25">
        <f t="shared" si="24"/>
        <v>210.54545454545453</v>
      </c>
      <c r="H52" s="25">
        <v>0</v>
      </c>
      <c r="I52" s="25">
        <f t="shared" si="25"/>
        <v>210.54545454545453</v>
      </c>
      <c r="J52" s="29">
        <f t="shared" si="21"/>
        <v>0</v>
      </c>
      <c r="K52" s="29">
        <f t="shared" si="22"/>
        <v>-1</v>
      </c>
      <c r="L52" s="29">
        <f t="shared" si="23"/>
        <v>1</v>
      </c>
      <c r="M52" s="29">
        <f t="shared" ca="1" si="13"/>
        <v>1</v>
      </c>
      <c r="N52" s="9"/>
      <c r="O52" s="9"/>
      <c r="P52" s="7"/>
      <c r="Q52" s="7"/>
      <c r="T52" s="20">
        <v>0</v>
      </c>
      <c r="U52" s="31">
        <f t="shared" si="14"/>
        <v>-4036</v>
      </c>
      <c r="V52" s="27">
        <f t="shared" si="15"/>
        <v>-4036</v>
      </c>
      <c r="W52" s="27"/>
      <c r="X52" s="27">
        <f t="shared" si="16"/>
        <v>4436.5514057910195</v>
      </c>
      <c r="Y52" s="27">
        <f t="shared" si="17"/>
        <v>400.55140579101953</v>
      </c>
      <c r="Z52" s="27">
        <f t="shared" si="18"/>
        <v>401</v>
      </c>
      <c r="AA52" s="17">
        <f t="shared" si="19"/>
        <v>401</v>
      </c>
      <c r="AB52" s="24">
        <f t="shared" si="20"/>
        <v>4437</v>
      </c>
    </row>
    <row r="53" spans="1:28" ht="15" customHeight="1" x14ac:dyDescent="0.25">
      <c r="A53" s="28">
        <v>3930</v>
      </c>
      <c r="B53" s="28">
        <v>3930</v>
      </c>
      <c r="C53" s="25">
        <v>17.47</v>
      </c>
      <c r="D53" s="25">
        <v>273.75</v>
      </c>
      <c r="E53" s="25">
        <v>212.87</v>
      </c>
      <c r="F53" s="25">
        <v>0</v>
      </c>
      <c r="G53" s="25">
        <f t="shared" si="24"/>
        <v>201.83333333333334</v>
      </c>
      <c r="H53" s="25">
        <v>0</v>
      </c>
      <c r="I53" s="25">
        <f t="shared" si="25"/>
        <v>201.83333333333334</v>
      </c>
      <c r="J53" s="29">
        <f t="shared" si="21"/>
        <v>0</v>
      </c>
      <c r="K53" s="29">
        <f t="shared" si="22"/>
        <v>-1</v>
      </c>
      <c r="L53" s="29">
        <f t="shared" si="23"/>
        <v>1</v>
      </c>
      <c r="M53" s="29">
        <f t="shared" ca="1" si="13"/>
        <v>0</v>
      </c>
      <c r="N53" s="9"/>
      <c r="O53" s="9"/>
      <c r="P53" s="7"/>
      <c r="Q53" s="7"/>
      <c r="T53" s="20">
        <v>0</v>
      </c>
      <c r="U53" s="31">
        <f t="shared" si="14"/>
        <v>-3930</v>
      </c>
      <c r="V53" s="27">
        <f t="shared" si="15"/>
        <v>-3930</v>
      </c>
      <c r="W53" s="27"/>
      <c r="X53" s="27">
        <f t="shared" si="16"/>
        <v>4320.0314729332767</v>
      </c>
      <c r="Y53" s="27">
        <f t="shared" si="17"/>
        <v>390.03147293327675</v>
      </c>
      <c r="Z53" s="27">
        <f t="shared" si="18"/>
        <v>390</v>
      </c>
      <c r="AA53" s="17">
        <f t="shared" si="19"/>
        <v>390</v>
      </c>
      <c r="AB53" s="24">
        <f t="shared" si="20"/>
        <v>4320</v>
      </c>
    </row>
    <row r="54" spans="1:28" ht="15" customHeight="1" x14ac:dyDescent="0.25">
      <c r="A54" s="28">
        <v>3454</v>
      </c>
      <c r="B54" s="28">
        <v>3500</v>
      </c>
      <c r="C54" s="25">
        <v>15.35</v>
      </c>
      <c r="D54" s="25">
        <v>273.75</v>
      </c>
      <c r="E54" s="25">
        <v>212.79</v>
      </c>
      <c r="F54" s="25">
        <v>0</v>
      </c>
      <c r="G54" s="25">
        <f t="shared" si="24"/>
        <v>222.92307692307693</v>
      </c>
      <c r="H54" s="25">
        <v>0</v>
      </c>
      <c r="I54" s="25">
        <f t="shared" si="25"/>
        <v>219.38461538461539</v>
      </c>
      <c r="J54" s="29">
        <f t="shared" si="21"/>
        <v>0</v>
      </c>
      <c r="K54" s="29">
        <f t="shared" si="22"/>
        <v>-1</v>
      </c>
      <c r="L54" s="29">
        <f t="shared" si="23"/>
        <v>1</v>
      </c>
      <c r="M54" s="29">
        <f t="shared" ca="1" si="13"/>
        <v>1</v>
      </c>
      <c r="N54" s="9"/>
      <c r="O54" s="9"/>
      <c r="P54" s="7"/>
      <c r="Q54" s="7"/>
      <c r="T54" s="20">
        <v>0</v>
      </c>
      <c r="U54" s="31">
        <f t="shared" si="14"/>
        <v>-3500</v>
      </c>
      <c r="V54" s="27">
        <f t="shared" si="15"/>
        <v>-3500</v>
      </c>
      <c r="W54" s="27"/>
      <c r="X54" s="27">
        <f t="shared" si="16"/>
        <v>3847.3562736047002</v>
      </c>
      <c r="Y54" s="27">
        <f t="shared" si="17"/>
        <v>347.35627360470016</v>
      </c>
      <c r="Z54" s="27">
        <f t="shared" si="18"/>
        <v>347</v>
      </c>
      <c r="AA54" s="17">
        <f t="shared" si="19"/>
        <v>347</v>
      </c>
      <c r="AB54" s="24">
        <f t="shared" si="20"/>
        <v>3847</v>
      </c>
    </row>
    <row r="55" spans="1:28" ht="15" customHeight="1" x14ac:dyDescent="0.25">
      <c r="A55" s="28">
        <v>2979</v>
      </c>
      <c r="B55" s="28">
        <v>3500</v>
      </c>
      <c r="C55" s="25">
        <v>13.24</v>
      </c>
      <c r="D55" s="25">
        <v>273.69</v>
      </c>
      <c r="E55" s="25">
        <v>212.79</v>
      </c>
      <c r="F55" s="25">
        <v>0</v>
      </c>
      <c r="G55" s="25">
        <f t="shared" si="24"/>
        <v>240.92857142857142</v>
      </c>
      <c r="H55" s="25">
        <v>0</v>
      </c>
      <c r="I55" s="25">
        <f t="shared" si="25"/>
        <v>203.71428571428572</v>
      </c>
      <c r="J55" s="29">
        <f t="shared" si="21"/>
        <v>1</v>
      </c>
      <c r="K55" s="29">
        <f t="shared" si="22"/>
        <v>1</v>
      </c>
      <c r="L55" s="29">
        <f t="shared" si="23"/>
        <v>0</v>
      </c>
      <c r="M55" s="29">
        <f t="shared" ca="1" si="13"/>
        <v>0</v>
      </c>
      <c r="N55" s="9"/>
      <c r="O55" s="9"/>
      <c r="P55" s="7"/>
      <c r="Q55" s="7"/>
      <c r="T55" s="20">
        <v>0</v>
      </c>
      <c r="U55" s="31">
        <f t="shared" si="14"/>
        <v>-3500</v>
      </c>
      <c r="V55" s="27">
        <f t="shared" si="15"/>
        <v>-3500</v>
      </c>
      <c r="W55" s="27"/>
      <c r="X55" s="27">
        <f t="shared" si="16"/>
        <v>3847.3562736047002</v>
      </c>
      <c r="Y55" s="27">
        <f t="shared" si="17"/>
        <v>347.35627360470016</v>
      </c>
      <c r="Z55" s="27">
        <f t="shared" si="18"/>
        <v>347</v>
      </c>
      <c r="AA55" s="17">
        <f t="shared" si="19"/>
        <v>347</v>
      </c>
      <c r="AB55" s="24">
        <f t="shared" si="20"/>
        <v>3847</v>
      </c>
    </row>
    <row r="56" spans="1:28" ht="15" customHeight="1" x14ac:dyDescent="0.25">
      <c r="A56" s="28">
        <v>2505</v>
      </c>
      <c r="B56" s="28">
        <v>3500</v>
      </c>
      <c r="C56" s="25">
        <v>11.13</v>
      </c>
      <c r="D56" s="25">
        <v>273.58999999999997</v>
      </c>
      <c r="E56" s="25">
        <v>212.79</v>
      </c>
      <c r="F56" s="25">
        <v>0</v>
      </c>
      <c r="G56" s="25">
        <f t="shared" si="24"/>
        <v>256.46666666666664</v>
      </c>
      <c r="H56" s="25">
        <v>0</v>
      </c>
      <c r="I56" s="25">
        <f t="shared" si="25"/>
        <v>190.13333333333333</v>
      </c>
      <c r="J56" s="29">
        <f t="shared" si="21"/>
        <v>1</v>
      </c>
      <c r="K56" s="29">
        <f t="shared" si="22"/>
        <v>1</v>
      </c>
      <c r="L56" s="29">
        <f t="shared" si="23"/>
        <v>0</v>
      </c>
      <c r="M56" s="29">
        <f t="shared" ca="1" si="13"/>
        <v>1</v>
      </c>
      <c r="N56" s="9"/>
      <c r="O56" s="9"/>
      <c r="P56" s="7"/>
      <c r="Q56" s="7"/>
      <c r="T56" s="20">
        <v>0</v>
      </c>
      <c r="U56" s="31">
        <f t="shared" si="14"/>
        <v>-3500</v>
      </c>
      <c r="V56" s="27">
        <f t="shared" si="15"/>
        <v>-3500</v>
      </c>
      <c r="W56" s="27"/>
      <c r="X56" s="27">
        <f t="shared" si="16"/>
        <v>3847.3562736047002</v>
      </c>
      <c r="Y56" s="27">
        <f t="shared" si="17"/>
        <v>347.35627360470016</v>
      </c>
      <c r="Z56" s="27">
        <f t="shared" si="18"/>
        <v>347</v>
      </c>
      <c r="AA56" s="17">
        <f t="shared" si="19"/>
        <v>347</v>
      </c>
      <c r="AB56" s="24">
        <f t="shared" si="20"/>
        <v>3847</v>
      </c>
    </row>
    <row r="57" spans="1:28" ht="15" customHeight="1" x14ac:dyDescent="0.25">
      <c r="A57" s="28">
        <v>2580</v>
      </c>
      <c r="B57" s="28">
        <v>3320</v>
      </c>
      <c r="C57" s="25">
        <v>11.47</v>
      </c>
      <c r="D57" s="25">
        <v>273.51</v>
      </c>
      <c r="E57" s="25">
        <v>212.76</v>
      </c>
      <c r="F57" s="25">
        <v>0</v>
      </c>
      <c r="G57" s="25">
        <f t="shared" si="24"/>
        <v>235.75</v>
      </c>
      <c r="H57" s="25">
        <v>0</v>
      </c>
      <c r="I57" s="25">
        <f t="shared" si="25"/>
        <v>189.5</v>
      </c>
      <c r="J57" s="29">
        <f t="shared" si="21"/>
        <v>0</v>
      </c>
      <c r="K57" s="29">
        <f t="shared" si="22"/>
        <v>-1</v>
      </c>
      <c r="L57" s="29">
        <f t="shared" si="23"/>
        <v>0</v>
      </c>
      <c r="M57" s="29">
        <f t="shared" ca="1" si="13"/>
        <v>1</v>
      </c>
      <c r="N57" s="9"/>
      <c r="O57" s="9"/>
      <c r="P57" s="7"/>
      <c r="Q57" s="7"/>
      <c r="T57" s="20">
        <v>0</v>
      </c>
      <c r="U57" s="31">
        <f t="shared" si="14"/>
        <v>-3320</v>
      </c>
      <c r="V57" s="27">
        <f t="shared" si="15"/>
        <v>-3320</v>
      </c>
      <c r="W57" s="27"/>
      <c r="X57" s="27">
        <f t="shared" si="16"/>
        <v>3649.4922366764586</v>
      </c>
      <c r="Y57" s="27">
        <f t="shared" si="17"/>
        <v>329.49223667645856</v>
      </c>
      <c r="Z57" s="27">
        <f t="shared" si="18"/>
        <v>329</v>
      </c>
      <c r="AA57" s="17">
        <f t="shared" si="19"/>
        <v>329</v>
      </c>
      <c r="AB57" s="24">
        <f t="shared" si="20"/>
        <v>3649</v>
      </c>
    </row>
    <row r="58" spans="1:28" ht="15" customHeight="1" x14ac:dyDescent="0.25">
      <c r="A58" s="28">
        <v>2655</v>
      </c>
      <c r="B58" s="28">
        <v>3320</v>
      </c>
      <c r="C58" s="25">
        <v>11.8</v>
      </c>
      <c r="D58" s="25">
        <v>273.44</v>
      </c>
      <c r="E58" s="25">
        <v>212.76</v>
      </c>
      <c r="F58" s="25">
        <v>0</v>
      </c>
      <c r="G58" s="25">
        <f t="shared" si="24"/>
        <v>217.47058823529412</v>
      </c>
      <c r="H58" s="25">
        <v>0</v>
      </c>
      <c r="I58" s="25">
        <f t="shared" si="25"/>
        <v>178.35294117647058</v>
      </c>
      <c r="J58" s="29">
        <f t="shared" si="21"/>
        <v>1</v>
      </c>
      <c r="K58" s="29">
        <f t="shared" si="22"/>
        <v>1</v>
      </c>
      <c r="L58" s="29">
        <f t="shared" si="23"/>
        <v>0</v>
      </c>
      <c r="M58" s="29">
        <f t="shared" ca="1" si="13"/>
        <v>1</v>
      </c>
      <c r="N58" s="9"/>
      <c r="O58" s="9"/>
      <c r="P58" s="7"/>
      <c r="Q58" s="7"/>
      <c r="T58" s="20">
        <v>0</v>
      </c>
      <c r="U58" s="31">
        <f t="shared" si="14"/>
        <v>-3320</v>
      </c>
      <c r="V58" s="27">
        <f t="shared" si="15"/>
        <v>-3320</v>
      </c>
      <c r="W58" s="27"/>
      <c r="X58" s="27">
        <f t="shared" si="16"/>
        <v>3649.4922366764586</v>
      </c>
      <c r="Y58" s="27">
        <f t="shared" si="17"/>
        <v>329.49223667645856</v>
      </c>
      <c r="Z58" s="27">
        <f t="shared" si="18"/>
        <v>329</v>
      </c>
      <c r="AA58" s="17">
        <f t="shared" si="19"/>
        <v>329</v>
      </c>
      <c r="AB58" s="24">
        <f t="shared" si="20"/>
        <v>3649</v>
      </c>
    </row>
    <row r="59" spans="1:28" ht="15" customHeight="1" x14ac:dyDescent="0.25">
      <c r="A59" s="28">
        <v>2732</v>
      </c>
      <c r="B59" s="28">
        <v>3320</v>
      </c>
      <c r="C59" s="25">
        <v>12.14</v>
      </c>
      <c r="D59" s="25">
        <v>273.38</v>
      </c>
      <c r="E59" s="25">
        <v>212.76</v>
      </c>
      <c r="F59" s="25">
        <v>0</v>
      </c>
      <c r="G59" s="25">
        <f t="shared" si="24"/>
        <v>201.11111111111111</v>
      </c>
      <c r="H59" s="25">
        <v>0</v>
      </c>
      <c r="I59" s="25">
        <f t="shared" si="25"/>
        <v>168.44444444444446</v>
      </c>
      <c r="J59" s="29">
        <f t="shared" si="21"/>
        <v>1</v>
      </c>
      <c r="K59" s="29">
        <f t="shared" si="22"/>
        <v>1</v>
      </c>
      <c r="L59" s="29">
        <f t="shared" si="23"/>
        <v>0</v>
      </c>
      <c r="M59" s="29">
        <f t="shared" ca="1" si="13"/>
        <v>1</v>
      </c>
      <c r="N59" s="9"/>
      <c r="O59" s="9"/>
      <c r="P59" s="7"/>
      <c r="Q59" s="7"/>
      <c r="T59" s="20">
        <v>0</v>
      </c>
      <c r="U59" s="31">
        <f t="shared" si="14"/>
        <v>-3320</v>
      </c>
      <c r="V59" s="27">
        <f t="shared" si="15"/>
        <v>-3320</v>
      </c>
      <c r="W59" s="27"/>
      <c r="X59" s="27">
        <f t="shared" si="16"/>
        <v>3649.4922366764586</v>
      </c>
      <c r="Y59" s="27">
        <f t="shared" si="17"/>
        <v>329.49223667645856</v>
      </c>
      <c r="Z59" s="27">
        <f t="shared" si="18"/>
        <v>329</v>
      </c>
      <c r="AA59" s="17">
        <f t="shared" si="19"/>
        <v>329</v>
      </c>
      <c r="AB59" s="24">
        <f t="shared" si="20"/>
        <v>3649</v>
      </c>
    </row>
    <row r="60" spans="1:28" ht="15" customHeight="1" x14ac:dyDescent="0.25">
      <c r="A60" s="28">
        <v>2238</v>
      </c>
      <c r="B60" s="28">
        <v>2960</v>
      </c>
      <c r="C60" s="25">
        <v>9.9499999999999993</v>
      </c>
      <c r="D60" s="25">
        <v>273.31</v>
      </c>
      <c r="E60" s="25">
        <v>212.69</v>
      </c>
      <c r="F60" s="25">
        <v>0</v>
      </c>
      <c r="G60" s="25">
        <f t="shared" si="24"/>
        <v>216.52631578947367</v>
      </c>
      <c r="H60" s="25">
        <v>0</v>
      </c>
      <c r="I60" s="25">
        <f t="shared" si="25"/>
        <v>178.52631578947367</v>
      </c>
      <c r="J60" s="29">
        <f t="shared" si="21"/>
        <v>0</v>
      </c>
      <c r="K60" s="29">
        <f t="shared" si="22"/>
        <v>-1</v>
      </c>
      <c r="L60" s="29">
        <f t="shared" si="23"/>
        <v>0</v>
      </c>
      <c r="M60" s="29">
        <f t="shared" ca="1" si="13"/>
        <v>1</v>
      </c>
      <c r="N60" s="9"/>
      <c r="O60" s="9"/>
      <c r="P60" s="7"/>
      <c r="Q60" s="7"/>
      <c r="T60" s="20">
        <v>0</v>
      </c>
      <c r="U60" s="31">
        <f t="shared" si="14"/>
        <v>-2960</v>
      </c>
      <c r="V60" s="27">
        <f t="shared" si="15"/>
        <v>-2960</v>
      </c>
      <c r="W60" s="27"/>
      <c r="X60" s="27">
        <f t="shared" si="16"/>
        <v>3253.7641628199749</v>
      </c>
      <c r="Y60" s="27">
        <f t="shared" si="17"/>
        <v>293.7641628199749</v>
      </c>
      <c r="Z60" s="27">
        <f t="shared" si="18"/>
        <v>294</v>
      </c>
      <c r="AA60" s="17">
        <f t="shared" si="19"/>
        <v>294</v>
      </c>
      <c r="AB60" s="24">
        <f t="shared" si="20"/>
        <v>3254</v>
      </c>
    </row>
    <row r="61" spans="1:28" ht="15" customHeight="1" x14ac:dyDescent="0.25">
      <c r="A61" s="28">
        <v>1744</v>
      </c>
      <c r="B61" s="28">
        <v>2960</v>
      </c>
      <c r="C61" s="25">
        <v>7.75</v>
      </c>
      <c r="D61" s="25">
        <v>273.19</v>
      </c>
      <c r="E61" s="25">
        <v>212.69</v>
      </c>
      <c r="F61" s="25">
        <v>0</v>
      </c>
      <c r="G61" s="25">
        <f t="shared" si="24"/>
        <v>230.4</v>
      </c>
      <c r="H61" s="25">
        <v>0</v>
      </c>
      <c r="I61" s="25">
        <f t="shared" si="25"/>
        <v>169.6</v>
      </c>
      <c r="J61" s="29">
        <f t="shared" si="21"/>
        <v>1</v>
      </c>
      <c r="K61" s="29">
        <f t="shared" si="22"/>
        <v>1</v>
      </c>
      <c r="L61" s="29">
        <f t="shared" si="23"/>
        <v>0</v>
      </c>
      <c r="M61" s="29">
        <f t="shared" ca="1" si="13"/>
        <v>0</v>
      </c>
      <c r="N61" s="9"/>
      <c r="O61" s="9"/>
      <c r="P61" s="7"/>
      <c r="Q61" s="7"/>
      <c r="T61" s="20">
        <v>0</v>
      </c>
      <c r="U61" s="31">
        <f t="shared" si="14"/>
        <v>-2960</v>
      </c>
      <c r="V61" s="27">
        <f t="shared" si="15"/>
        <v>-2960</v>
      </c>
      <c r="W61" s="27"/>
      <c r="X61" s="27">
        <f t="shared" si="16"/>
        <v>3253.7641628199749</v>
      </c>
      <c r="Y61" s="27">
        <f t="shared" si="17"/>
        <v>293.7641628199749</v>
      </c>
      <c r="Z61" s="27">
        <f t="shared" si="18"/>
        <v>294</v>
      </c>
      <c r="AA61" s="17">
        <f t="shared" si="19"/>
        <v>294</v>
      </c>
      <c r="AB61" s="24">
        <f t="shared" si="20"/>
        <v>3254</v>
      </c>
    </row>
    <row r="62" spans="1:28" ht="15" customHeight="1" x14ac:dyDescent="0.25">
      <c r="A62" s="28">
        <v>1250</v>
      </c>
      <c r="B62" s="28">
        <v>2960</v>
      </c>
      <c r="C62" s="25">
        <v>0</v>
      </c>
      <c r="D62" s="25">
        <v>273.01</v>
      </c>
      <c r="E62" s="25">
        <v>212.69</v>
      </c>
      <c r="F62" s="25">
        <v>0</v>
      </c>
      <c r="G62" s="25">
        <f t="shared" si="24"/>
        <v>242.95238095238096</v>
      </c>
      <c r="H62" s="25">
        <v>0</v>
      </c>
      <c r="I62" s="25">
        <f t="shared" si="25"/>
        <v>161.52380952380952</v>
      </c>
      <c r="J62" s="29">
        <f t="shared" si="21"/>
        <v>1</v>
      </c>
      <c r="K62" s="29">
        <f t="shared" si="22"/>
        <v>1</v>
      </c>
      <c r="L62" s="29">
        <f t="shared" si="23"/>
        <v>0</v>
      </c>
      <c r="M62" s="29">
        <f t="shared" ca="1" si="13"/>
        <v>0</v>
      </c>
      <c r="N62" s="9"/>
      <c r="O62" s="9"/>
      <c r="P62" s="7"/>
      <c r="Q62" s="7"/>
      <c r="T62" s="20">
        <v>0</v>
      </c>
      <c r="U62" s="31">
        <f t="shared" si="14"/>
        <v>-2960</v>
      </c>
      <c r="V62" s="27">
        <f t="shared" si="15"/>
        <v>-2960</v>
      </c>
      <c r="W62" s="27"/>
      <c r="X62" s="27">
        <f t="shared" si="16"/>
        <v>3253.7641628199749</v>
      </c>
      <c r="Y62" s="27">
        <f t="shared" si="17"/>
        <v>293.7641628199749</v>
      </c>
      <c r="Z62" s="27">
        <f t="shared" si="18"/>
        <v>294</v>
      </c>
      <c r="AA62" s="17">
        <f t="shared" si="19"/>
        <v>294</v>
      </c>
      <c r="AB62" s="24">
        <f t="shared" si="20"/>
        <v>3254</v>
      </c>
    </row>
    <row r="63" spans="1:28" ht="15" customHeight="1" x14ac:dyDescent="0.25">
      <c r="A63" s="28">
        <v>1382</v>
      </c>
      <c r="B63" s="28">
        <v>2590</v>
      </c>
      <c r="C63" s="25">
        <v>6.14</v>
      </c>
      <c r="D63" s="25">
        <v>272.89</v>
      </c>
      <c r="E63" s="25">
        <v>212.63</v>
      </c>
      <c r="F63" s="25">
        <v>0</v>
      </c>
      <c r="G63" s="25">
        <f t="shared" si="24"/>
        <v>225.90909090909091</v>
      </c>
      <c r="H63" s="25">
        <v>0</v>
      </c>
      <c r="I63" s="25">
        <f t="shared" si="25"/>
        <v>171</v>
      </c>
      <c r="J63" s="29">
        <f t="shared" si="21"/>
        <v>0</v>
      </c>
      <c r="K63" s="29">
        <f t="shared" si="22"/>
        <v>-1</v>
      </c>
      <c r="L63" s="29">
        <f t="shared" si="23"/>
        <v>0</v>
      </c>
      <c r="M63" s="29">
        <f t="shared" ca="1" si="13"/>
        <v>0</v>
      </c>
      <c r="N63" s="9"/>
      <c r="O63" s="9"/>
      <c r="P63" s="7"/>
      <c r="Q63" s="7"/>
      <c r="T63" s="20">
        <v>0</v>
      </c>
      <c r="U63" s="31">
        <f t="shared" si="14"/>
        <v>-2590</v>
      </c>
      <c r="V63" s="27">
        <f t="shared" si="15"/>
        <v>-2590</v>
      </c>
      <c r="W63" s="27"/>
      <c r="X63" s="27">
        <f t="shared" si="16"/>
        <v>2847.0436424674781</v>
      </c>
      <c r="Y63" s="27">
        <f t="shared" si="17"/>
        <v>257.04364246747809</v>
      </c>
      <c r="Z63" s="27">
        <f t="shared" si="18"/>
        <v>257</v>
      </c>
      <c r="AA63" s="17">
        <f t="shared" si="19"/>
        <v>257</v>
      </c>
      <c r="AB63" s="24">
        <f t="shared" si="20"/>
        <v>2847</v>
      </c>
    </row>
    <row r="64" spans="1:28" ht="15" customHeight="1" x14ac:dyDescent="0.25">
      <c r="A64" s="28">
        <v>1514</v>
      </c>
      <c r="B64" s="28">
        <v>2590</v>
      </c>
      <c r="C64" s="25">
        <v>6.73</v>
      </c>
      <c r="D64" s="25">
        <v>272.77999999999997</v>
      </c>
      <c r="E64" s="25">
        <v>212.63</v>
      </c>
      <c r="F64" s="25">
        <v>0</v>
      </c>
      <c r="G64" s="25">
        <f t="shared" si="24"/>
        <v>210.34782608695653</v>
      </c>
      <c r="H64" s="25">
        <v>0</v>
      </c>
      <c r="I64" s="25">
        <f t="shared" si="25"/>
        <v>163.56521739130434</v>
      </c>
      <c r="J64" s="29">
        <f t="shared" si="21"/>
        <v>1</v>
      </c>
      <c r="K64" s="29">
        <f t="shared" si="22"/>
        <v>1</v>
      </c>
      <c r="L64" s="29">
        <f t="shared" si="23"/>
        <v>0</v>
      </c>
      <c r="M64" s="29">
        <f t="shared" ca="1" si="13"/>
        <v>1</v>
      </c>
      <c r="N64" s="9"/>
      <c r="O64" s="9"/>
      <c r="P64" s="7"/>
      <c r="Q64" s="7"/>
      <c r="T64" s="20">
        <v>0</v>
      </c>
      <c r="U64" s="31">
        <f t="shared" si="14"/>
        <v>-2590</v>
      </c>
      <c r="V64" s="27">
        <f t="shared" si="15"/>
        <v>-2590</v>
      </c>
      <c r="W64" s="27"/>
      <c r="X64" s="27">
        <f t="shared" si="16"/>
        <v>2847.0436424674781</v>
      </c>
      <c r="Y64" s="27">
        <f t="shared" si="17"/>
        <v>257.04364246747809</v>
      </c>
      <c r="Z64" s="27">
        <f t="shared" si="18"/>
        <v>257</v>
      </c>
      <c r="AA64" s="17">
        <f t="shared" si="19"/>
        <v>257</v>
      </c>
      <c r="AB64" s="24">
        <f t="shared" si="20"/>
        <v>2847</v>
      </c>
    </row>
    <row r="65" spans="1:28" ht="15" customHeight="1" x14ac:dyDescent="0.25">
      <c r="A65" s="28">
        <v>1646</v>
      </c>
      <c r="B65" s="28">
        <v>2590</v>
      </c>
      <c r="C65" s="25">
        <v>7.31</v>
      </c>
      <c r="D65" s="25">
        <v>272.69</v>
      </c>
      <c r="E65" s="25">
        <v>212.63</v>
      </c>
      <c r="F65" s="25">
        <v>0</v>
      </c>
      <c r="G65" s="25">
        <f t="shared" si="24"/>
        <v>196.08333333333334</v>
      </c>
      <c r="H65" s="25">
        <v>0</v>
      </c>
      <c r="I65" s="25">
        <f t="shared" si="25"/>
        <v>156.75</v>
      </c>
      <c r="J65" s="29">
        <f t="shared" si="21"/>
        <v>1</v>
      </c>
      <c r="K65" s="29">
        <f t="shared" si="22"/>
        <v>1</v>
      </c>
      <c r="L65" s="29">
        <f t="shared" si="23"/>
        <v>0</v>
      </c>
      <c r="M65" s="29">
        <f t="shared" ca="1" si="13"/>
        <v>0</v>
      </c>
      <c r="N65" s="9"/>
      <c r="O65" s="9"/>
      <c r="P65" s="7"/>
      <c r="Q65" s="7"/>
      <c r="T65" s="20">
        <v>0</v>
      </c>
      <c r="U65" s="31">
        <f t="shared" si="14"/>
        <v>-2590</v>
      </c>
      <c r="V65" s="27">
        <f t="shared" si="15"/>
        <v>-2590</v>
      </c>
      <c r="W65" s="27"/>
      <c r="X65" s="27">
        <f t="shared" si="16"/>
        <v>2847.0436424674781</v>
      </c>
      <c r="Y65" s="27">
        <f t="shared" si="17"/>
        <v>257.04364246747809</v>
      </c>
      <c r="Z65" s="27">
        <f t="shared" si="18"/>
        <v>257</v>
      </c>
      <c r="AA65" s="17">
        <f t="shared" si="19"/>
        <v>257</v>
      </c>
      <c r="AB65" s="24">
        <f t="shared" si="20"/>
        <v>2847</v>
      </c>
    </row>
    <row r="66" spans="1:28" ht="15" customHeight="1" x14ac:dyDescent="0.25">
      <c r="A66" s="28">
        <v>1546</v>
      </c>
      <c r="B66" s="28">
        <v>2220</v>
      </c>
      <c r="C66" s="25">
        <v>6.87</v>
      </c>
      <c r="D66" s="25">
        <v>272.62</v>
      </c>
      <c r="E66" s="25">
        <v>212.57</v>
      </c>
      <c r="F66" s="25">
        <v>0</v>
      </c>
      <c r="G66" s="25">
        <f t="shared" si="24"/>
        <v>192.24</v>
      </c>
      <c r="H66" s="25">
        <v>0</v>
      </c>
      <c r="I66" s="25">
        <f t="shared" si="25"/>
        <v>165.28</v>
      </c>
      <c r="J66" s="29">
        <f t="shared" si="21"/>
        <v>0</v>
      </c>
      <c r="K66" s="29">
        <f t="shared" si="22"/>
        <v>-1</v>
      </c>
      <c r="L66" s="29">
        <f t="shared" si="23"/>
        <v>0</v>
      </c>
      <c r="M66" s="29">
        <f t="shared" ref="M66:M95" ca="1" si="26">IF(RAND()&lt;0.5,0,1)</f>
        <v>1</v>
      </c>
      <c r="N66" s="9"/>
      <c r="O66" s="9"/>
      <c r="P66" s="7"/>
      <c r="Q66" s="7"/>
      <c r="T66" s="20">
        <v>0</v>
      </c>
      <c r="U66" s="31">
        <f t="shared" ref="U66:U97" si="27">T66-B66</f>
        <v>-2220</v>
      </c>
      <c r="V66" s="27">
        <f t="shared" ref="V66:V97" si="28">ROUND(U66,0)</f>
        <v>-2220</v>
      </c>
      <c r="W66" s="27"/>
      <c r="X66" s="27">
        <f t="shared" ref="X66:X95" si="29">B66/$W$2*$W$3</f>
        <v>2440.3231221149813</v>
      </c>
      <c r="Y66" s="27">
        <f t="shared" ref="Y66:Y97" si="30">X66-B66</f>
        <v>220.32312211498129</v>
      </c>
      <c r="Z66" s="27">
        <f t="shared" ref="Z66:Z97" si="31">ROUND(Y66,0)</f>
        <v>220</v>
      </c>
      <c r="AA66" s="17">
        <f t="shared" ref="AA66:AA97" si="32">IF(V66&gt;=0,V66,Z66)</f>
        <v>220</v>
      </c>
      <c r="AB66" s="24">
        <f t="shared" ref="AB66:AB97" si="33">B66+AA66</f>
        <v>2440</v>
      </c>
    </row>
    <row r="67" spans="1:28" ht="15" customHeight="1" x14ac:dyDescent="0.25">
      <c r="A67" s="28">
        <v>1448</v>
      </c>
      <c r="B67" s="28">
        <v>2220</v>
      </c>
      <c r="C67" s="25">
        <v>6.43</v>
      </c>
      <c r="D67" s="25">
        <v>272.54000000000002</v>
      </c>
      <c r="E67" s="25">
        <v>212.57</v>
      </c>
      <c r="F67" s="25">
        <v>0</v>
      </c>
      <c r="G67" s="25">
        <f t="shared" si="24"/>
        <v>188.61538461538461</v>
      </c>
      <c r="H67" s="25">
        <v>0</v>
      </c>
      <c r="I67" s="25">
        <f t="shared" si="25"/>
        <v>158.92307692307693</v>
      </c>
      <c r="J67" s="29">
        <f t="shared" ref="J67:J95" si="34">IF(ABS(B67-B66)&lt;=50,1,0)</f>
        <v>1</v>
      </c>
      <c r="K67" s="29">
        <f t="shared" ref="K67:K95" si="35">IF(ABS((B67-B66))&lt;=50,1,IF((B67-B66)*(1)&gt;=0,1,-1))</f>
        <v>1</v>
      </c>
      <c r="L67" s="29">
        <f t="shared" si="23"/>
        <v>0</v>
      </c>
      <c r="M67" s="29">
        <f t="shared" ca="1" si="26"/>
        <v>0</v>
      </c>
      <c r="N67" s="9"/>
      <c r="O67" s="9"/>
      <c r="P67" s="7"/>
      <c r="Q67" s="7"/>
      <c r="T67" s="20">
        <v>0</v>
      </c>
      <c r="U67" s="31">
        <f t="shared" si="27"/>
        <v>-2220</v>
      </c>
      <c r="V67" s="27">
        <f t="shared" si="28"/>
        <v>-2220</v>
      </c>
      <c r="W67" s="27"/>
      <c r="X67" s="27">
        <f t="shared" si="29"/>
        <v>2440.3231221149813</v>
      </c>
      <c r="Y67" s="27">
        <f t="shared" si="30"/>
        <v>220.32312211498129</v>
      </c>
      <c r="Z67" s="27">
        <f t="shared" si="31"/>
        <v>220</v>
      </c>
      <c r="AA67" s="17">
        <f t="shared" si="32"/>
        <v>220</v>
      </c>
      <c r="AB67" s="24">
        <f t="shared" si="33"/>
        <v>2440</v>
      </c>
    </row>
    <row r="68" spans="1:28" ht="15" customHeight="1" x14ac:dyDescent="0.25">
      <c r="A68" s="28">
        <v>1350</v>
      </c>
      <c r="B68" s="28">
        <v>2220</v>
      </c>
      <c r="C68" s="25">
        <v>6</v>
      </c>
      <c r="D68" s="25">
        <v>272.45</v>
      </c>
      <c r="E68" s="25">
        <v>212.57</v>
      </c>
      <c r="F68" s="25">
        <v>0</v>
      </c>
      <c r="G68" s="25">
        <f t="shared" si="24"/>
        <v>185.25925925925927</v>
      </c>
      <c r="H68" s="25">
        <v>0</v>
      </c>
      <c r="I68" s="25">
        <f t="shared" si="25"/>
        <v>153.03703703703704</v>
      </c>
      <c r="J68" s="29">
        <f t="shared" si="34"/>
        <v>1</v>
      </c>
      <c r="K68" s="29">
        <f t="shared" si="35"/>
        <v>1</v>
      </c>
      <c r="L68" s="29">
        <f t="shared" si="23"/>
        <v>0</v>
      </c>
      <c r="M68" s="29">
        <f t="shared" ca="1" si="26"/>
        <v>0</v>
      </c>
      <c r="N68" s="9"/>
      <c r="O68" s="9"/>
      <c r="P68" s="7"/>
      <c r="Q68" s="7"/>
      <c r="T68" s="20">
        <v>0</v>
      </c>
      <c r="U68" s="31">
        <f t="shared" si="27"/>
        <v>-2220</v>
      </c>
      <c r="V68" s="27">
        <f t="shared" si="28"/>
        <v>-2220</v>
      </c>
      <c r="W68" s="27"/>
      <c r="X68" s="27">
        <f t="shared" si="29"/>
        <v>2440.3231221149813</v>
      </c>
      <c r="Y68" s="27">
        <f t="shared" si="30"/>
        <v>220.32312211498129</v>
      </c>
      <c r="Z68" s="27">
        <f t="shared" si="31"/>
        <v>220</v>
      </c>
      <c r="AA68" s="17">
        <f t="shared" si="32"/>
        <v>220</v>
      </c>
      <c r="AB68" s="24">
        <f t="shared" si="33"/>
        <v>2440</v>
      </c>
    </row>
    <row r="69" spans="1:28" ht="15" customHeight="1" x14ac:dyDescent="0.25">
      <c r="A69" s="28">
        <v>1300</v>
      </c>
      <c r="B69" s="28">
        <v>1850</v>
      </c>
      <c r="C69" s="25">
        <v>5.78</v>
      </c>
      <c r="D69" s="25">
        <v>272.39999999999998</v>
      </c>
      <c r="E69" s="25">
        <v>212.51</v>
      </c>
      <c r="F69" s="25">
        <v>0</v>
      </c>
      <c r="G69" s="25">
        <f t="shared" si="24"/>
        <v>180.42857142857142</v>
      </c>
      <c r="H69" s="25">
        <v>0</v>
      </c>
      <c r="I69" s="25">
        <f t="shared" si="25"/>
        <v>160.78571428571428</v>
      </c>
      <c r="J69" s="29">
        <f t="shared" si="34"/>
        <v>0</v>
      </c>
      <c r="K69" s="29">
        <f t="shared" si="35"/>
        <v>-1</v>
      </c>
      <c r="L69" s="29">
        <f t="shared" si="23"/>
        <v>0</v>
      </c>
      <c r="M69" s="29">
        <f t="shared" ca="1" si="26"/>
        <v>0</v>
      </c>
      <c r="N69" s="9"/>
      <c r="O69" s="9"/>
      <c r="P69" s="7"/>
      <c r="Q69" s="7"/>
      <c r="T69" s="20">
        <v>0</v>
      </c>
      <c r="U69" s="31">
        <f t="shared" si="27"/>
        <v>-1850</v>
      </c>
      <c r="V69" s="27">
        <f t="shared" si="28"/>
        <v>-1850</v>
      </c>
      <c r="W69" s="27"/>
      <c r="X69" s="27">
        <f t="shared" si="29"/>
        <v>2033.6026017624843</v>
      </c>
      <c r="Y69" s="27">
        <f t="shared" si="30"/>
        <v>183.60260176248426</v>
      </c>
      <c r="Z69" s="27">
        <f t="shared" si="31"/>
        <v>184</v>
      </c>
      <c r="AA69" s="17">
        <f t="shared" si="32"/>
        <v>184</v>
      </c>
      <c r="AB69" s="24">
        <f t="shared" si="33"/>
        <v>2034</v>
      </c>
    </row>
    <row r="70" spans="1:28" ht="15" customHeight="1" x14ac:dyDescent="0.25">
      <c r="A70" s="28">
        <v>1251</v>
      </c>
      <c r="B70" s="28">
        <v>1850</v>
      </c>
      <c r="C70" s="25">
        <v>5.56</v>
      </c>
      <c r="D70" s="25">
        <v>272.33999999999997</v>
      </c>
      <c r="E70" s="25">
        <v>212.51</v>
      </c>
      <c r="F70" s="25">
        <v>0</v>
      </c>
      <c r="G70" s="25">
        <f t="shared" si="24"/>
        <v>175.89655172413794</v>
      </c>
      <c r="H70" s="25">
        <v>0</v>
      </c>
      <c r="I70" s="25">
        <f t="shared" si="25"/>
        <v>155.24137931034483</v>
      </c>
      <c r="J70" s="29">
        <f t="shared" si="34"/>
        <v>1</v>
      </c>
      <c r="K70" s="29">
        <f t="shared" si="35"/>
        <v>1</v>
      </c>
      <c r="L70" s="29">
        <f t="shared" si="23"/>
        <v>0</v>
      </c>
      <c r="M70" s="29">
        <f t="shared" ca="1" si="26"/>
        <v>1</v>
      </c>
      <c r="N70" s="9"/>
      <c r="O70" s="9"/>
      <c r="P70" s="7"/>
      <c r="Q70" s="7"/>
      <c r="T70" s="20">
        <v>0</v>
      </c>
      <c r="U70" s="31">
        <f t="shared" si="27"/>
        <v>-1850</v>
      </c>
      <c r="V70" s="27">
        <f t="shared" si="28"/>
        <v>-1850</v>
      </c>
      <c r="W70" s="27"/>
      <c r="X70" s="27">
        <f t="shared" si="29"/>
        <v>2033.6026017624843</v>
      </c>
      <c r="Y70" s="27">
        <f t="shared" si="30"/>
        <v>183.60260176248426</v>
      </c>
      <c r="Z70" s="27">
        <f t="shared" si="31"/>
        <v>184</v>
      </c>
      <c r="AA70" s="17">
        <f t="shared" si="32"/>
        <v>184</v>
      </c>
      <c r="AB70" s="24">
        <f t="shared" si="33"/>
        <v>2034</v>
      </c>
    </row>
    <row r="71" spans="1:28" ht="15" customHeight="1" x14ac:dyDescent="0.25">
      <c r="A71" s="28">
        <v>1200</v>
      </c>
      <c r="B71" s="28">
        <v>1850</v>
      </c>
      <c r="C71" s="25">
        <v>5.33</v>
      </c>
      <c r="D71" s="25">
        <v>272.27</v>
      </c>
      <c r="E71" s="25">
        <v>212.51</v>
      </c>
      <c r="F71" s="25">
        <v>0</v>
      </c>
      <c r="G71" s="25">
        <f t="shared" si="24"/>
        <v>171.73333333333332</v>
      </c>
      <c r="H71" s="25">
        <v>0</v>
      </c>
      <c r="I71" s="25">
        <f t="shared" si="25"/>
        <v>150.06666666666666</v>
      </c>
      <c r="J71" s="29">
        <f t="shared" si="34"/>
        <v>1</v>
      </c>
      <c r="K71" s="29">
        <f t="shared" si="35"/>
        <v>1</v>
      </c>
      <c r="L71" s="29">
        <f t="shared" ref="L71:L102" si="36">IF(OR(COUNTIF(K67:K71,1)=5,COUNTIF(K67:K71,-1)=5),1,0)</f>
        <v>0</v>
      </c>
      <c r="M71" s="29">
        <f t="shared" ca="1" si="26"/>
        <v>1</v>
      </c>
      <c r="N71" s="9"/>
      <c r="O71" s="9"/>
      <c r="P71" s="7"/>
      <c r="Q71" s="7"/>
      <c r="T71" s="20">
        <v>0</v>
      </c>
      <c r="U71" s="31">
        <f t="shared" si="27"/>
        <v>-1850</v>
      </c>
      <c r="V71" s="27">
        <f t="shared" si="28"/>
        <v>-1850</v>
      </c>
      <c r="W71" s="27"/>
      <c r="X71" s="27">
        <f t="shared" si="29"/>
        <v>2033.6026017624843</v>
      </c>
      <c r="Y71" s="27">
        <f t="shared" si="30"/>
        <v>183.60260176248426</v>
      </c>
      <c r="Z71" s="27">
        <f t="shared" si="31"/>
        <v>184</v>
      </c>
      <c r="AA71" s="17">
        <f t="shared" si="32"/>
        <v>184</v>
      </c>
      <c r="AB71" s="24">
        <f t="shared" si="33"/>
        <v>2034</v>
      </c>
    </row>
    <row r="72" spans="1:28" ht="15" customHeight="1" x14ac:dyDescent="0.25">
      <c r="A72" s="28">
        <v>1200</v>
      </c>
      <c r="B72" s="28">
        <v>1480</v>
      </c>
      <c r="C72" s="25">
        <v>5.33</v>
      </c>
      <c r="D72" s="25">
        <v>272.25</v>
      </c>
      <c r="E72" s="25">
        <v>212.41</v>
      </c>
      <c r="F72" s="25">
        <v>0</v>
      </c>
      <c r="G72" s="25">
        <f t="shared" si="24"/>
        <v>166.19354838709677</v>
      </c>
      <c r="H72" s="25">
        <v>0</v>
      </c>
      <c r="I72" s="25">
        <f t="shared" si="25"/>
        <v>157.16129032258064</v>
      </c>
      <c r="J72" s="29">
        <f t="shared" si="34"/>
        <v>0</v>
      </c>
      <c r="K72" s="29">
        <f t="shared" si="35"/>
        <v>-1</v>
      </c>
      <c r="L72" s="29">
        <f t="shared" si="36"/>
        <v>0</v>
      </c>
      <c r="M72" s="29">
        <f t="shared" ca="1" si="26"/>
        <v>1</v>
      </c>
      <c r="N72" s="9"/>
      <c r="O72" s="9"/>
      <c r="P72" s="7"/>
      <c r="Q72" s="7"/>
      <c r="T72" s="20">
        <v>0</v>
      </c>
      <c r="U72" s="31">
        <f t="shared" si="27"/>
        <v>-1480</v>
      </c>
      <c r="V72" s="27">
        <f t="shared" si="28"/>
        <v>-1480</v>
      </c>
      <c r="W72" s="27"/>
      <c r="X72" s="27">
        <f t="shared" si="29"/>
        <v>1626.8820814099874</v>
      </c>
      <c r="Y72" s="27">
        <f t="shared" si="30"/>
        <v>146.88208140998745</v>
      </c>
      <c r="Z72" s="27">
        <f t="shared" si="31"/>
        <v>147</v>
      </c>
      <c r="AA72" s="17">
        <f t="shared" si="32"/>
        <v>147</v>
      </c>
      <c r="AB72" s="24">
        <f t="shared" si="33"/>
        <v>1627</v>
      </c>
    </row>
    <row r="73" spans="1:28" ht="15" customHeight="1" x14ac:dyDescent="0.25">
      <c r="A73" s="28">
        <v>1200</v>
      </c>
      <c r="B73" s="28">
        <v>1480</v>
      </c>
      <c r="C73" s="25">
        <v>5.33</v>
      </c>
      <c r="D73" s="25">
        <v>272.22000000000003</v>
      </c>
      <c r="E73" s="25">
        <v>212.41</v>
      </c>
      <c r="F73" s="25">
        <v>0</v>
      </c>
      <c r="G73" s="25">
        <f t="shared" si="24"/>
        <v>161</v>
      </c>
      <c r="H73" s="25">
        <v>0</v>
      </c>
      <c r="I73" s="25">
        <f t="shared" si="25"/>
        <v>152.25</v>
      </c>
      <c r="J73" s="29">
        <f t="shared" si="34"/>
        <v>1</v>
      </c>
      <c r="K73" s="29">
        <f t="shared" si="35"/>
        <v>1</v>
      </c>
      <c r="L73" s="29">
        <f t="shared" si="36"/>
        <v>0</v>
      </c>
      <c r="M73" s="29">
        <f t="shared" ca="1" si="26"/>
        <v>0</v>
      </c>
      <c r="N73" s="9"/>
      <c r="O73" s="9"/>
      <c r="P73" s="7"/>
      <c r="Q73" s="7"/>
      <c r="T73" s="20">
        <v>0</v>
      </c>
      <c r="U73" s="31">
        <f t="shared" si="27"/>
        <v>-1480</v>
      </c>
      <c r="V73" s="27">
        <f t="shared" si="28"/>
        <v>-1480</v>
      </c>
      <c r="W73" s="27"/>
      <c r="X73" s="27">
        <f t="shared" si="29"/>
        <v>1626.8820814099874</v>
      </c>
      <c r="Y73" s="27">
        <f t="shared" si="30"/>
        <v>146.88208140998745</v>
      </c>
      <c r="Z73" s="27">
        <f t="shared" si="31"/>
        <v>147</v>
      </c>
      <c r="AA73" s="17">
        <f t="shared" si="32"/>
        <v>147</v>
      </c>
      <c r="AB73" s="24">
        <f t="shared" si="33"/>
        <v>1627</v>
      </c>
    </row>
    <row r="74" spans="1:28" ht="15" customHeight="1" x14ac:dyDescent="0.25">
      <c r="A74" s="28">
        <v>1200</v>
      </c>
      <c r="B74" s="28">
        <v>1480</v>
      </c>
      <c r="C74" s="25">
        <v>0</v>
      </c>
      <c r="D74" s="25">
        <v>272.19</v>
      </c>
      <c r="E74" s="25">
        <v>212.41</v>
      </c>
      <c r="F74" s="25">
        <v>0</v>
      </c>
      <c r="G74" s="25">
        <f t="shared" ref="G74:G95" si="37">($A$41-A74)/(ROW(A74)-ROW($A$41))</f>
        <v>156.12121212121212</v>
      </c>
      <c r="H74" s="25">
        <v>0</v>
      </c>
      <c r="I74" s="25">
        <f t="shared" ref="I74:I95" si="38">($A$41-B74)/(ROW(B74)-ROW($A$41))</f>
        <v>147.63636363636363</v>
      </c>
      <c r="J74" s="29">
        <f t="shared" si="34"/>
        <v>1</v>
      </c>
      <c r="K74" s="29">
        <f t="shared" si="35"/>
        <v>1</v>
      </c>
      <c r="L74" s="29">
        <f t="shared" si="36"/>
        <v>0</v>
      </c>
      <c r="M74" s="29">
        <f t="shared" ca="1" si="26"/>
        <v>1</v>
      </c>
      <c r="N74" s="9"/>
      <c r="O74" s="9"/>
      <c r="P74" s="7"/>
      <c r="Q74" s="7"/>
      <c r="T74" s="20">
        <v>0</v>
      </c>
      <c r="U74" s="31">
        <f t="shared" si="27"/>
        <v>-1480</v>
      </c>
      <c r="V74" s="27">
        <f t="shared" si="28"/>
        <v>-1480</v>
      </c>
      <c r="W74" s="27"/>
      <c r="X74" s="27">
        <f t="shared" si="29"/>
        <v>1626.8820814099874</v>
      </c>
      <c r="Y74" s="27">
        <f t="shared" si="30"/>
        <v>146.88208140998745</v>
      </c>
      <c r="Z74" s="27">
        <f t="shared" si="31"/>
        <v>147</v>
      </c>
      <c r="AA74" s="17">
        <f t="shared" si="32"/>
        <v>147</v>
      </c>
      <c r="AB74" s="24">
        <f t="shared" si="33"/>
        <v>1627</v>
      </c>
    </row>
    <row r="75" spans="1:28" ht="15" customHeight="1" x14ac:dyDescent="0.25">
      <c r="A75" s="28">
        <v>1185</v>
      </c>
      <c r="B75" s="28">
        <v>1120</v>
      </c>
      <c r="C75" s="25">
        <v>0</v>
      </c>
      <c r="D75" s="25">
        <v>272.2</v>
      </c>
      <c r="E75" s="25">
        <v>212.29</v>
      </c>
      <c r="F75" s="25">
        <v>0</v>
      </c>
      <c r="G75" s="25">
        <f t="shared" si="37"/>
        <v>151.97058823529412</v>
      </c>
      <c r="H75" s="25">
        <v>0</v>
      </c>
      <c r="I75" s="25">
        <f t="shared" si="38"/>
        <v>153.88235294117646</v>
      </c>
      <c r="J75" s="29">
        <f t="shared" si="34"/>
        <v>0</v>
      </c>
      <c r="K75" s="29">
        <f t="shared" si="35"/>
        <v>-1</v>
      </c>
      <c r="L75" s="29">
        <f t="shared" si="36"/>
        <v>0</v>
      </c>
      <c r="M75" s="29">
        <f t="shared" ca="1" si="26"/>
        <v>1</v>
      </c>
      <c r="N75" s="9"/>
      <c r="O75" s="9"/>
      <c r="P75" s="7"/>
      <c r="Q75" s="7"/>
      <c r="T75" s="20">
        <v>0</v>
      </c>
      <c r="U75" s="31">
        <f t="shared" si="27"/>
        <v>-1120</v>
      </c>
      <c r="V75" s="27">
        <f t="shared" si="28"/>
        <v>-1120</v>
      </c>
      <c r="W75" s="27"/>
      <c r="X75" s="27">
        <f t="shared" si="29"/>
        <v>1231.154007553504</v>
      </c>
      <c r="Y75" s="27">
        <f t="shared" si="30"/>
        <v>111.15400755350402</v>
      </c>
      <c r="Z75" s="27">
        <f t="shared" si="31"/>
        <v>111</v>
      </c>
      <c r="AA75" s="17">
        <f t="shared" si="32"/>
        <v>111</v>
      </c>
      <c r="AB75" s="24">
        <f t="shared" si="33"/>
        <v>1231</v>
      </c>
    </row>
    <row r="76" spans="1:28" ht="15" customHeight="1" x14ac:dyDescent="0.25">
      <c r="A76" s="28">
        <v>1170</v>
      </c>
      <c r="B76" s="28">
        <v>1120</v>
      </c>
      <c r="C76" s="25">
        <v>0</v>
      </c>
      <c r="D76" s="25">
        <v>272.2</v>
      </c>
      <c r="E76" s="25">
        <v>212.29</v>
      </c>
      <c r="F76" s="25">
        <v>0</v>
      </c>
      <c r="G76" s="25">
        <f t="shared" si="37"/>
        <v>148.05714285714285</v>
      </c>
      <c r="H76" s="25">
        <v>0</v>
      </c>
      <c r="I76" s="25">
        <f t="shared" si="38"/>
        <v>149.48571428571429</v>
      </c>
      <c r="J76" s="29">
        <f t="shared" si="34"/>
        <v>1</v>
      </c>
      <c r="K76" s="29">
        <f t="shared" si="35"/>
        <v>1</v>
      </c>
      <c r="L76" s="29">
        <f t="shared" si="36"/>
        <v>0</v>
      </c>
      <c r="M76" s="29">
        <f t="shared" ca="1" si="26"/>
        <v>1</v>
      </c>
      <c r="N76" s="9"/>
      <c r="O76" s="9"/>
      <c r="P76" s="7"/>
      <c r="Q76" s="7"/>
      <c r="T76" s="20">
        <v>0</v>
      </c>
      <c r="U76" s="31">
        <f t="shared" si="27"/>
        <v>-1120</v>
      </c>
      <c r="V76" s="27">
        <f t="shared" si="28"/>
        <v>-1120</v>
      </c>
      <c r="W76" s="27"/>
      <c r="X76" s="27">
        <f t="shared" si="29"/>
        <v>1231.154007553504</v>
      </c>
      <c r="Y76" s="27">
        <f t="shared" si="30"/>
        <v>111.15400755350402</v>
      </c>
      <c r="Z76" s="27">
        <f t="shared" si="31"/>
        <v>111</v>
      </c>
      <c r="AA76" s="17">
        <f t="shared" si="32"/>
        <v>111</v>
      </c>
      <c r="AB76" s="24">
        <f t="shared" si="33"/>
        <v>1231</v>
      </c>
    </row>
    <row r="77" spans="1:28" ht="15" customHeight="1" x14ac:dyDescent="0.25">
      <c r="A77" s="28">
        <v>1155</v>
      </c>
      <c r="B77" s="28">
        <v>1120</v>
      </c>
      <c r="C77" s="25">
        <v>0</v>
      </c>
      <c r="D77" s="25">
        <v>272.20999999999998</v>
      </c>
      <c r="E77" s="25">
        <v>212.29</v>
      </c>
      <c r="F77" s="25">
        <v>0</v>
      </c>
      <c r="G77" s="25">
        <f t="shared" si="37"/>
        <v>144.36111111111111</v>
      </c>
      <c r="H77" s="25">
        <v>0</v>
      </c>
      <c r="I77" s="25">
        <f t="shared" si="38"/>
        <v>145.33333333333334</v>
      </c>
      <c r="J77" s="29">
        <f t="shared" si="34"/>
        <v>1</v>
      </c>
      <c r="K77" s="29">
        <f t="shared" si="35"/>
        <v>1</v>
      </c>
      <c r="L77" s="29">
        <f t="shared" si="36"/>
        <v>0</v>
      </c>
      <c r="M77" s="29">
        <f t="shared" ca="1" si="26"/>
        <v>1</v>
      </c>
      <c r="N77" s="9"/>
      <c r="O77" s="9"/>
      <c r="P77" s="7"/>
      <c r="Q77" s="7"/>
      <c r="T77" s="20">
        <v>0</v>
      </c>
      <c r="U77" s="31">
        <f t="shared" si="27"/>
        <v>-1120</v>
      </c>
      <c r="V77" s="27">
        <f t="shared" si="28"/>
        <v>-1120</v>
      </c>
      <c r="W77" s="27"/>
      <c r="X77" s="27">
        <f t="shared" si="29"/>
        <v>1231.154007553504</v>
      </c>
      <c r="Y77" s="27">
        <f t="shared" si="30"/>
        <v>111.15400755350402</v>
      </c>
      <c r="Z77" s="27">
        <f t="shared" si="31"/>
        <v>111</v>
      </c>
      <c r="AA77" s="17">
        <f t="shared" si="32"/>
        <v>111</v>
      </c>
      <c r="AB77" s="24">
        <f t="shared" si="33"/>
        <v>1231</v>
      </c>
    </row>
    <row r="78" spans="1:28" ht="15" customHeight="1" x14ac:dyDescent="0.25">
      <c r="A78" s="28">
        <v>1140</v>
      </c>
      <c r="B78" s="28">
        <v>750</v>
      </c>
      <c r="C78" s="25">
        <v>0</v>
      </c>
      <c r="D78" s="25">
        <v>272.24</v>
      </c>
      <c r="E78" s="25">
        <v>211.93</v>
      </c>
      <c r="F78" s="25">
        <v>0</v>
      </c>
      <c r="G78" s="25">
        <f t="shared" si="37"/>
        <v>140.86486486486487</v>
      </c>
      <c r="H78" s="25">
        <v>0</v>
      </c>
      <c r="I78" s="25">
        <f t="shared" si="38"/>
        <v>151.40540540540542</v>
      </c>
      <c r="J78" s="29">
        <f t="shared" si="34"/>
        <v>0</v>
      </c>
      <c r="K78" s="29">
        <f t="shared" si="35"/>
        <v>-1</v>
      </c>
      <c r="L78" s="29">
        <f t="shared" si="36"/>
        <v>0</v>
      </c>
      <c r="M78" s="29">
        <f t="shared" ca="1" si="26"/>
        <v>0</v>
      </c>
      <c r="N78" s="9"/>
      <c r="O78" s="9"/>
      <c r="P78" s="7"/>
      <c r="Q78" s="7"/>
      <c r="T78" s="20">
        <v>0</v>
      </c>
      <c r="U78" s="31">
        <f t="shared" si="27"/>
        <v>-750</v>
      </c>
      <c r="V78" s="27">
        <f t="shared" si="28"/>
        <v>-750</v>
      </c>
      <c r="W78" s="27"/>
      <c r="X78" s="27">
        <f t="shared" si="29"/>
        <v>824.43348720100721</v>
      </c>
      <c r="Y78" s="27">
        <f t="shared" si="30"/>
        <v>74.43348720100721</v>
      </c>
      <c r="Z78" s="27">
        <f t="shared" si="31"/>
        <v>74</v>
      </c>
      <c r="AA78" s="17">
        <f t="shared" si="32"/>
        <v>74</v>
      </c>
      <c r="AB78" s="24">
        <f t="shared" si="33"/>
        <v>824</v>
      </c>
    </row>
    <row r="79" spans="1:28" ht="15" customHeight="1" x14ac:dyDescent="0.25">
      <c r="A79" s="28">
        <v>1125</v>
      </c>
      <c r="B79" s="28">
        <v>750</v>
      </c>
      <c r="C79" s="25">
        <v>0</v>
      </c>
      <c r="D79" s="25">
        <v>272.27999999999997</v>
      </c>
      <c r="E79" s="25">
        <v>211.93</v>
      </c>
      <c r="F79" s="25">
        <v>0</v>
      </c>
      <c r="G79" s="25">
        <f t="shared" si="37"/>
        <v>137.55263157894737</v>
      </c>
      <c r="H79" s="25">
        <v>0</v>
      </c>
      <c r="I79" s="25">
        <f t="shared" si="38"/>
        <v>147.42105263157896</v>
      </c>
      <c r="J79" s="29">
        <f t="shared" si="34"/>
        <v>1</v>
      </c>
      <c r="K79" s="29">
        <f t="shared" si="35"/>
        <v>1</v>
      </c>
      <c r="L79" s="29">
        <f t="shared" si="36"/>
        <v>0</v>
      </c>
      <c r="M79" s="29">
        <f t="shared" ca="1" si="26"/>
        <v>0</v>
      </c>
      <c r="N79" s="9"/>
      <c r="O79" s="9"/>
      <c r="P79" s="7"/>
      <c r="Q79" s="7"/>
      <c r="T79" s="20">
        <v>0</v>
      </c>
      <c r="U79" s="31">
        <f t="shared" si="27"/>
        <v>-750</v>
      </c>
      <c r="V79" s="27">
        <f t="shared" si="28"/>
        <v>-750</v>
      </c>
      <c r="W79" s="27"/>
      <c r="X79" s="27">
        <f t="shared" si="29"/>
        <v>824.43348720100721</v>
      </c>
      <c r="Y79" s="27">
        <f t="shared" si="30"/>
        <v>74.43348720100721</v>
      </c>
      <c r="Z79" s="27">
        <f t="shared" si="31"/>
        <v>74</v>
      </c>
      <c r="AA79" s="17">
        <f t="shared" si="32"/>
        <v>74</v>
      </c>
      <c r="AB79" s="24">
        <f t="shared" si="33"/>
        <v>824</v>
      </c>
    </row>
    <row r="80" spans="1:28" ht="15" customHeight="1" x14ac:dyDescent="0.25">
      <c r="A80" s="28">
        <v>1110</v>
      </c>
      <c r="B80" s="28">
        <v>750</v>
      </c>
      <c r="C80" s="25">
        <v>0</v>
      </c>
      <c r="D80" s="25">
        <v>272.32</v>
      </c>
      <c r="E80" s="25">
        <v>211.93</v>
      </c>
      <c r="F80" s="25">
        <v>0</v>
      </c>
      <c r="G80" s="25">
        <f t="shared" si="37"/>
        <v>134.41025641025641</v>
      </c>
      <c r="H80" s="25">
        <v>0</v>
      </c>
      <c r="I80" s="25">
        <f t="shared" si="38"/>
        <v>143.64102564102564</v>
      </c>
      <c r="J80" s="29">
        <f t="shared" si="34"/>
        <v>1</v>
      </c>
      <c r="K80" s="29">
        <f t="shared" si="35"/>
        <v>1</v>
      </c>
      <c r="L80" s="29">
        <f t="shared" si="36"/>
        <v>0</v>
      </c>
      <c r="M80" s="29">
        <f t="shared" ca="1" si="26"/>
        <v>0</v>
      </c>
      <c r="N80" s="9"/>
      <c r="O80" s="9"/>
      <c r="P80" s="7"/>
      <c r="Q80" s="7"/>
      <c r="T80" s="20">
        <v>0</v>
      </c>
      <c r="U80" s="31">
        <f t="shared" si="27"/>
        <v>-750</v>
      </c>
      <c r="V80" s="27">
        <f t="shared" si="28"/>
        <v>-750</v>
      </c>
      <c r="W80" s="27"/>
      <c r="X80" s="27">
        <f t="shared" si="29"/>
        <v>824.43348720100721</v>
      </c>
      <c r="Y80" s="27">
        <f t="shared" si="30"/>
        <v>74.43348720100721</v>
      </c>
      <c r="Z80" s="27">
        <f t="shared" si="31"/>
        <v>74</v>
      </c>
      <c r="AA80" s="17">
        <f t="shared" si="32"/>
        <v>74</v>
      </c>
      <c r="AB80" s="24">
        <f t="shared" si="33"/>
        <v>824</v>
      </c>
    </row>
    <row r="81" spans="1:28" ht="15" customHeight="1" x14ac:dyDescent="0.25">
      <c r="A81" s="28">
        <v>1058</v>
      </c>
      <c r="B81" s="28">
        <v>380</v>
      </c>
      <c r="C81" s="25">
        <v>0</v>
      </c>
      <c r="D81" s="25">
        <v>272.39</v>
      </c>
      <c r="E81" s="25">
        <v>211.41</v>
      </c>
      <c r="F81" s="25">
        <v>0</v>
      </c>
      <c r="G81" s="25">
        <f t="shared" si="37"/>
        <v>132.35</v>
      </c>
      <c r="H81" s="25">
        <v>0</v>
      </c>
      <c r="I81" s="25">
        <f t="shared" si="38"/>
        <v>149.30000000000001</v>
      </c>
      <c r="J81" s="29">
        <f t="shared" si="34"/>
        <v>0</v>
      </c>
      <c r="K81" s="29">
        <f t="shared" si="35"/>
        <v>-1</v>
      </c>
      <c r="L81" s="29">
        <f t="shared" si="36"/>
        <v>0</v>
      </c>
      <c r="M81" s="29">
        <f t="shared" ca="1" si="26"/>
        <v>0</v>
      </c>
      <c r="N81" s="9"/>
      <c r="O81" s="9"/>
      <c r="P81" s="7"/>
      <c r="Q81" s="7"/>
      <c r="T81" s="20">
        <v>0</v>
      </c>
      <c r="U81" s="31">
        <f t="shared" si="27"/>
        <v>-380</v>
      </c>
      <c r="V81" s="27">
        <f t="shared" si="28"/>
        <v>-380</v>
      </c>
      <c r="W81" s="27"/>
      <c r="X81" s="27">
        <f t="shared" si="29"/>
        <v>417.71296684851029</v>
      </c>
      <c r="Y81" s="27">
        <f t="shared" si="30"/>
        <v>37.712966848510291</v>
      </c>
      <c r="Z81" s="27">
        <f t="shared" si="31"/>
        <v>38</v>
      </c>
      <c r="AA81" s="17">
        <f t="shared" si="32"/>
        <v>38</v>
      </c>
      <c r="AB81" s="24">
        <f t="shared" si="33"/>
        <v>418</v>
      </c>
    </row>
    <row r="82" spans="1:28" ht="15" customHeight="1" x14ac:dyDescent="0.25">
      <c r="A82" s="28">
        <v>1005</v>
      </c>
      <c r="B82" s="28">
        <v>380</v>
      </c>
      <c r="C82" s="25">
        <v>0</v>
      </c>
      <c r="D82" s="25">
        <v>272.45</v>
      </c>
      <c r="E82" s="25">
        <v>211.41</v>
      </c>
      <c r="F82" s="25">
        <v>0</v>
      </c>
      <c r="G82" s="25">
        <f t="shared" si="37"/>
        <v>130.41463414634146</v>
      </c>
      <c r="H82" s="25">
        <v>0</v>
      </c>
      <c r="I82" s="25">
        <f t="shared" si="38"/>
        <v>145.65853658536585</v>
      </c>
      <c r="J82" s="29">
        <f t="shared" si="34"/>
        <v>1</v>
      </c>
      <c r="K82" s="29">
        <f t="shared" si="35"/>
        <v>1</v>
      </c>
      <c r="L82" s="29">
        <f t="shared" si="36"/>
        <v>0</v>
      </c>
      <c r="M82" s="29">
        <f t="shared" ca="1" si="26"/>
        <v>0</v>
      </c>
      <c r="N82" s="9"/>
      <c r="O82" s="9"/>
      <c r="P82" s="7"/>
      <c r="Q82" s="7"/>
      <c r="T82" s="20">
        <v>0</v>
      </c>
      <c r="U82" s="31">
        <f t="shared" si="27"/>
        <v>-380</v>
      </c>
      <c r="V82" s="27">
        <f t="shared" si="28"/>
        <v>-380</v>
      </c>
      <c r="W82" s="27"/>
      <c r="X82" s="27">
        <f t="shared" si="29"/>
        <v>417.71296684851029</v>
      </c>
      <c r="Y82" s="27">
        <f t="shared" si="30"/>
        <v>37.712966848510291</v>
      </c>
      <c r="Z82" s="27">
        <f t="shared" si="31"/>
        <v>38</v>
      </c>
      <c r="AA82" s="17">
        <f t="shared" si="32"/>
        <v>38</v>
      </c>
      <c r="AB82" s="24">
        <f t="shared" si="33"/>
        <v>418</v>
      </c>
    </row>
    <row r="83" spans="1:28" ht="15" customHeight="1" x14ac:dyDescent="0.25">
      <c r="A83" s="28">
        <v>952</v>
      </c>
      <c r="B83" s="28">
        <v>380</v>
      </c>
      <c r="C83" s="25">
        <v>0</v>
      </c>
      <c r="D83" s="25">
        <v>272.51</v>
      </c>
      <c r="E83" s="25">
        <v>211.41</v>
      </c>
      <c r="F83" s="25">
        <v>0</v>
      </c>
      <c r="G83" s="25">
        <f t="shared" si="37"/>
        <v>128.57142857142858</v>
      </c>
      <c r="H83" s="25">
        <v>0</v>
      </c>
      <c r="I83" s="25">
        <f t="shared" si="38"/>
        <v>142.1904761904762</v>
      </c>
      <c r="J83" s="29">
        <f t="shared" si="34"/>
        <v>1</v>
      </c>
      <c r="K83" s="29">
        <f t="shared" si="35"/>
        <v>1</v>
      </c>
      <c r="L83" s="29">
        <f t="shared" si="36"/>
        <v>0</v>
      </c>
      <c r="M83" s="29">
        <f t="shared" ca="1" si="26"/>
        <v>1</v>
      </c>
      <c r="N83" s="9"/>
      <c r="O83" s="9"/>
      <c r="P83" s="7"/>
      <c r="Q83" s="7"/>
      <c r="T83" s="20">
        <v>0</v>
      </c>
      <c r="U83" s="31">
        <f t="shared" si="27"/>
        <v>-380</v>
      </c>
      <c r="V83" s="27">
        <f t="shared" si="28"/>
        <v>-380</v>
      </c>
      <c r="W83" s="27"/>
      <c r="X83" s="27">
        <f t="shared" si="29"/>
        <v>417.71296684851029</v>
      </c>
      <c r="Y83" s="27">
        <f t="shared" si="30"/>
        <v>37.712966848510291</v>
      </c>
      <c r="Z83" s="27">
        <f t="shared" si="31"/>
        <v>38</v>
      </c>
      <c r="AA83" s="17">
        <f t="shared" si="32"/>
        <v>38</v>
      </c>
      <c r="AB83" s="24">
        <f t="shared" si="33"/>
        <v>418</v>
      </c>
    </row>
    <row r="84" spans="1:28" ht="15" customHeight="1" x14ac:dyDescent="0.25">
      <c r="A84" s="28">
        <v>952</v>
      </c>
      <c r="B84" s="28">
        <v>30</v>
      </c>
      <c r="C84" s="25">
        <v>0</v>
      </c>
      <c r="D84" s="25">
        <v>272.60000000000002</v>
      </c>
      <c r="E84" s="25">
        <v>209.4</v>
      </c>
      <c r="F84" s="25">
        <v>0</v>
      </c>
      <c r="G84" s="25">
        <f t="shared" si="37"/>
        <v>125.58139534883721</v>
      </c>
      <c r="H84" s="25">
        <v>0</v>
      </c>
      <c r="I84" s="25">
        <f t="shared" si="38"/>
        <v>147.02325581395348</v>
      </c>
      <c r="J84" s="29">
        <f t="shared" si="34"/>
        <v>0</v>
      </c>
      <c r="K84" s="29">
        <f t="shared" si="35"/>
        <v>-1</v>
      </c>
      <c r="L84" s="29">
        <f t="shared" si="36"/>
        <v>0</v>
      </c>
      <c r="M84" s="29">
        <f t="shared" ca="1" si="26"/>
        <v>1</v>
      </c>
      <c r="N84" s="9"/>
      <c r="O84" s="9"/>
      <c r="P84" s="7"/>
      <c r="Q84" s="7"/>
      <c r="T84" s="20">
        <v>0</v>
      </c>
      <c r="U84" s="31">
        <f t="shared" si="27"/>
        <v>-30</v>
      </c>
      <c r="V84" s="27">
        <f t="shared" si="28"/>
        <v>-30</v>
      </c>
      <c r="W84" s="27"/>
      <c r="X84" s="27">
        <f t="shared" si="29"/>
        <v>32.977339488040286</v>
      </c>
      <c r="Y84" s="27">
        <f t="shared" si="30"/>
        <v>2.9773394880402861</v>
      </c>
      <c r="Z84" s="27">
        <f t="shared" si="31"/>
        <v>3</v>
      </c>
      <c r="AA84" s="17">
        <f t="shared" si="32"/>
        <v>3</v>
      </c>
      <c r="AB84" s="24">
        <f t="shared" si="33"/>
        <v>33</v>
      </c>
    </row>
    <row r="85" spans="1:28" ht="15" customHeight="1" x14ac:dyDescent="0.25">
      <c r="A85" s="28">
        <v>952</v>
      </c>
      <c r="B85" s="28">
        <v>30</v>
      </c>
      <c r="C85" s="25">
        <v>0</v>
      </c>
      <c r="D85" s="25">
        <v>272.69</v>
      </c>
      <c r="E85" s="25">
        <v>209.4</v>
      </c>
      <c r="F85" s="25">
        <v>0</v>
      </c>
      <c r="G85" s="25">
        <f t="shared" si="37"/>
        <v>122.72727272727273</v>
      </c>
      <c r="H85" s="25">
        <v>0</v>
      </c>
      <c r="I85" s="25">
        <f t="shared" si="38"/>
        <v>143.68181818181819</v>
      </c>
      <c r="J85" s="29">
        <f t="shared" si="34"/>
        <v>1</v>
      </c>
      <c r="K85" s="29">
        <f t="shared" si="35"/>
        <v>1</v>
      </c>
      <c r="L85" s="29">
        <f t="shared" si="36"/>
        <v>0</v>
      </c>
      <c r="M85" s="29">
        <f t="shared" ca="1" si="26"/>
        <v>1</v>
      </c>
      <c r="N85" s="9"/>
      <c r="O85" s="9"/>
      <c r="P85" s="7"/>
      <c r="Q85" s="7"/>
      <c r="T85" s="20">
        <v>0</v>
      </c>
      <c r="U85" s="31">
        <f t="shared" si="27"/>
        <v>-30</v>
      </c>
      <c r="V85" s="27">
        <f t="shared" si="28"/>
        <v>-30</v>
      </c>
      <c r="W85" s="27"/>
      <c r="X85" s="27">
        <f t="shared" si="29"/>
        <v>32.977339488040286</v>
      </c>
      <c r="Y85" s="27">
        <f t="shared" si="30"/>
        <v>2.9773394880402861</v>
      </c>
      <c r="Z85" s="27">
        <f t="shared" si="31"/>
        <v>3</v>
      </c>
      <c r="AA85" s="17">
        <f t="shared" si="32"/>
        <v>3</v>
      </c>
      <c r="AB85" s="24">
        <f t="shared" si="33"/>
        <v>33</v>
      </c>
    </row>
    <row r="86" spans="1:28" ht="15" customHeight="1" x14ac:dyDescent="0.25">
      <c r="A86" s="28">
        <v>952</v>
      </c>
      <c r="B86" s="28">
        <v>30</v>
      </c>
      <c r="C86" s="25">
        <v>0</v>
      </c>
      <c r="D86" s="25">
        <v>272.77999999999997</v>
      </c>
      <c r="E86" s="25">
        <v>209.4</v>
      </c>
      <c r="F86" s="25">
        <v>0</v>
      </c>
      <c r="G86" s="25">
        <f t="shared" si="37"/>
        <v>120</v>
      </c>
      <c r="H86" s="25">
        <v>0</v>
      </c>
      <c r="I86" s="25">
        <f t="shared" si="38"/>
        <v>140.48888888888888</v>
      </c>
      <c r="J86" s="29">
        <f t="shared" si="34"/>
        <v>1</v>
      </c>
      <c r="K86" s="29">
        <f t="shared" si="35"/>
        <v>1</v>
      </c>
      <c r="L86" s="29">
        <f t="shared" si="36"/>
        <v>0</v>
      </c>
      <c r="M86" s="29">
        <f t="shared" ca="1" si="26"/>
        <v>0</v>
      </c>
      <c r="N86" s="9"/>
      <c r="O86" s="9"/>
      <c r="P86" s="7"/>
      <c r="Q86" s="7"/>
      <c r="T86" s="20">
        <v>0</v>
      </c>
      <c r="U86" s="31">
        <f t="shared" si="27"/>
        <v>-30</v>
      </c>
      <c r="V86" s="27">
        <f t="shared" si="28"/>
        <v>-30</v>
      </c>
      <c r="W86" s="27"/>
      <c r="X86" s="27">
        <f t="shared" si="29"/>
        <v>32.977339488040286</v>
      </c>
      <c r="Y86" s="27">
        <f t="shared" si="30"/>
        <v>2.9773394880402861</v>
      </c>
      <c r="Z86" s="27">
        <f t="shared" si="31"/>
        <v>3</v>
      </c>
      <c r="AA86" s="17">
        <f t="shared" si="32"/>
        <v>3</v>
      </c>
      <c r="AB86" s="24">
        <f t="shared" si="33"/>
        <v>33</v>
      </c>
    </row>
    <row r="87" spans="1:28" ht="15" customHeight="1" x14ac:dyDescent="0.25">
      <c r="A87" s="28">
        <v>952</v>
      </c>
      <c r="B87" s="28">
        <v>30</v>
      </c>
      <c r="C87" s="25">
        <v>0</v>
      </c>
      <c r="D87" s="25">
        <v>272.87</v>
      </c>
      <c r="E87" s="25">
        <v>209.4</v>
      </c>
      <c r="F87" s="25">
        <v>0</v>
      </c>
      <c r="G87" s="25">
        <f t="shared" si="37"/>
        <v>117.39130434782609</v>
      </c>
      <c r="H87" s="25">
        <v>0</v>
      </c>
      <c r="I87" s="25">
        <f t="shared" si="38"/>
        <v>137.43478260869566</v>
      </c>
      <c r="J87" s="29">
        <f t="shared" si="34"/>
        <v>1</v>
      </c>
      <c r="K87" s="29">
        <f t="shared" si="35"/>
        <v>1</v>
      </c>
      <c r="L87" s="29">
        <f t="shared" si="36"/>
        <v>0</v>
      </c>
      <c r="M87" s="29">
        <f t="shared" ca="1" si="26"/>
        <v>1</v>
      </c>
      <c r="N87" s="9"/>
      <c r="O87" s="9"/>
      <c r="P87" s="7"/>
      <c r="Q87" s="7"/>
      <c r="T87" s="20">
        <v>0</v>
      </c>
      <c r="U87" s="31">
        <f t="shared" si="27"/>
        <v>-30</v>
      </c>
      <c r="V87" s="27">
        <f t="shared" si="28"/>
        <v>-30</v>
      </c>
      <c r="W87" s="27"/>
      <c r="X87" s="27">
        <f t="shared" si="29"/>
        <v>32.977339488040286</v>
      </c>
      <c r="Y87" s="27">
        <f t="shared" si="30"/>
        <v>2.9773394880402861</v>
      </c>
      <c r="Z87" s="27">
        <f t="shared" si="31"/>
        <v>3</v>
      </c>
      <c r="AA87" s="17">
        <f t="shared" si="32"/>
        <v>3</v>
      </c>
      <c r="AB87" s="24">
        <f t="shared" si="33"/>
        <v>33</v>
      </c>
    </row>
    <row r="88" spans="1:28" ht="15" customHeight="1" x14ac:dyDescent="0.25">
      <c r="A88" s="28">
        <v>952</v>
      </c>
      <c r="B88" s="28">
        <v>30</v>
      </c>
      <c r="C88" s="25">
        <v>0</v>
      </c>
      <c r="D88" s="25">
        <v>272.97000000000003</v>
      </c>
      <c r="E88" s="25">
        <v>209.4</v>
      </c>
      <c r="F88" s="25">
        <v>0</v>
      </c>
      <c r="G88" s="25">
        <f t="shared" si="37"/>
        <v>114.8936170212766</v>
      </c>
      <c r="H88" s="25">
        <v>0</v>
      </c>
      <c r="I88" s="25">
        <f t="shared" si="38"/>
        <v>134.51063829787233</v>
      </c>
      <c r="J88" s="29">
        <f t="shared" si="34"/>
        <v>1</v>
      </c>
      <c r="K88" s="29">
        <f t="shared" si="35"/>
        <v>1</v>
      </c>
      <c r="L88" s="29">
        <f t="shared" si="36"/>
        <v>0</v>
      </c>
      <c r="M88" s="29">
        <f t="shared" ca="1" si="26"/>
        <v>0</v>
      </c>
      <c r="N88" s="9"/>
      <c r="O88" s="9"/>
      <c r="P88" s="7"/>
      <c r="Q88" s="7"/>
      <c r="T88" s="20">
        <v>0</v>
      </c>
      <c r="U88" s="31">
        <f t="shared" si="27"/>
        <v>-30</v>
      </c>
      <c r="V88" s="27">
        <f t="shared" si="28"/>
        <v>-30</v>
      </c>
      <c r="W88" s="27"/>
      <c r="X88" s="27">
        <f t="shared" si="29"/>
        <v>32.977339488040286</v>
      </c>
      <c r="Y88" s="27">
        <f t="shared" si="30"/>
        <v>2.9773394880402861</v>
      </c>
      <c r="Z88" s="27">
        <f t="shared" si="31"/>
        <v>3</v>
      </c>
      <c r="AA88" s="17">
        <f t="shared" si="32"/>
        <v>3</v>
      </c>
      <c r="AB88" s="24">
        <f t="shared" si="33"/>
        <v>33</v>
      </c>
    </row>
    <row r="89" spans="1:28" ht="15" customHeight="1" x14ac:dyDescent="0.25">
      <c r="A89" s="28">
        <v>952</v>
      </c>
      <c r="B89" s="28">
        <v>30</v>
      </c>
      <c r="C89" s="25">
        <v>0</v>
      </c>
      <c r="D89" s="25">
        <v>273.06</v>
      </c>
      <c r="E89" s="25">
        <v>209.4</v>
      </c>
      <c r="F89" s="25">
        <v>0</v>
      </c>
      <c r="G89" s="25">
        <f t="shared" si="37"/>
        <v>112.5</v>
      </c>
      <c r="H89" s="25">
        <v>0</v>
      </c>
      <c r="I89" s="25">
        <f t="shared" si="38"/>
        <v>131.70833333333334</v>
      </c>
      <c r="J89" s="29">
        <f t="shared" si="34"/>
        <v>1</v>
      </c>
      <c r="K89" s="29">
        <f t="shared" si="35"/>
        <v>1</v>
      </c>
      <c r="L89" s="29">
        <f t="shared" si="36"/>
        <v>1</v>
      </c>
      <c r="M89" s="29">
        <f t="shared" ca="1" si="26"/>
        <v>0</v>
      </c>
      <c r="N89" s="9"/>
      <c r="O89" s="9"/>
      <c r="P89" s="7"/>
      <c r="Q89" s="7"/>
      <c r="T89" s="20">
        <v>0</v>
      </c>
      <c r="U89" s="31">
        <f t="shared" si="27"/>
        <v>-30</v>
      </c>
      <c r="V89" s="27">
        <f t="shared" si="28"/>
        <v>-30</v>
      </c>
      <c r="W89" s="27"/>
      <c r="X89" s="27">
        <f t="shared" si="29"/>
        <v>32.977339488040286</v>
      </c>
      <c r="Y89" s="27">
        <f t="shared" si="30"/>
        <v>2.9773394880402861</v>
      </c>
      <c r="Z89" s="27">
        <f t="shared" si="31"/>
        <v>3</v>
      </c>
      <c r="AA89" s="17">
        <f t="shared" si="32"/>
        <v>3</v>
      </c>
      <c r="AB89" s="24">
        <f t="shared" si="33"/>
        <v>33</v>
      </c>
    </row>
    <row r="90" spans="1:28" ht="15" customHeight="1" x14ac:dyDescent="0.25">
      <c r="A90" s="28">
        <v>986</v>
      </c>
      <c r="B90" s="28">
        <v>30</v>
      </c>
      <c r="C90" s="25">
        <v>0</v>
      </c>
      <c r="D90" s="25">
        <v>273.16000000000003</v>
      </c>
      <c r="E90" s="25">
        <v>209.4</v>
      </c>
      <c r="F90" s="25">
        <v>0</v>
      </c>
      <c r="G90" s="25">
        <f t="shared" si="37"/>
        <v>109.51020408163265</v>
      </c>
      <c r="H90" s="25">
        <v>0</v>
      </c>
      <c r="I90" s="25">
        <f t="shared" si="38"/>
        <v>129.0204081632653</v>
      </c>
      <c r="J90" s="29">
        <f t="shared" si="34"/>
        <v>1</v>
      </c>
      <c r="K90" s="29">
        <f t="shared" si="35"/>
        <v>1</v>
      </c>
      <c r="L90" s="29">
        <f t="shared" si="36"/>
        <v>1</v>
      </c>
      <c r="M90" s="29">
        <f t="shared" ca="1" si="26"/>
        <v>0</v>
      </c>
      <c r="N90" s="9"/>
      <c r="O90" s="9"/>
      <c r="P90" s="7"/>
      <c r="Q90" s="7"/>
      <c r="T90" s="20">
        <v>0</v>
      </c>
      <c r="U90" s="31">
        <f t="shared" si="27"/>
        <v>-30</v>
      </c>
      <c r="V90" s="27">
        <f t="shared" si="28"/>
        <v>-30</v>
      </c>
      <c r="W90" s="27"/>
      <c r="X90" s="27">
        <f t="shared" si="29"/>
        <v>32.977339488040286</v>
      </c>
      <c r="Y90" s="27">
        <f t="shared" si="30"/>
        <v>2.9773394880402861</v>
      </c>
      <c r="Z90" s="27">
        <f t="shared" si="31"/>
        <v>3</v>
      </c>
      <c r="AA90" s="17">
        <f t="shared" si="32"/>
        <v>3</v>
      </c>
      <c r="AB90" s="24">
        <f t="shared" si="33"/>
        <v>33</v>
      </c>
    </row>
    <row r="91" spans="1:28" ht="15" customHeight="1" x14ac:dyDescent="0.25">
      <c r="A91" s="28">
        <v>1018</v>
      </c>
      <c r="B91" s="28">
        <v>30</v>
      </c>
      <c r="C91" s="25">
        <v>0</v>
      </c>
      <c r="D91" s="25">
        <v>273.26</v>
      </c>
      <c r="E91" s="25">
        <v>209.4</v>
      </c>
      <c r="F91" s="25">
        <v>0</v>
      </c>
      <c r="G91" s="25">
        <f t="shared" si="37"/>
        <v>106.68</v>
      </c>
      <c r="H91" s="25">
        <v>0</v>
      </c>
      <c r="I91" s="25">
        <f t="shared" si="38"/>
        <v>126.44</v>
      </c>
      <c r="J91" s="29">
        <f t="shared" si="34"/>
        <v>1</v>
      </c>
      <c r="K91" s="29">
        <f t="shared" si="35"/>
        <v>1</v>
      </c>
      <c r="L91" s="29">
        <f t="shared" si="36"/>
        <v>1</v>
      </c>
      <c r="M91" s="29">
        <f t="shared" ca="1" si="26"/>
        <v>0</v>
      </c>
      <c r="N91" s="9"/>
      <c r="O91" s="9"/>
      <c r="P91" s="7"/>
      <c r="Q91" s="7"/>
      <c r="T91" s="20">
        <v>0</v>
      </c>
      <c r="U91" s="31">
        <f t="shared" si="27"/>
        <v>-30</v>
      </c>
      <c r="V91" s="27">
        <f t="shared" si="28"/>
        <v>-30</v>
      </c>
      <c r="W91" s="27"/>
      <c r="X91" s="27">
        <f t="shared" si="29"/>
        <v>32.977339488040286</v>
      </c>
      <c r="Y91" s="27">
        <f t="shared" si="30"/>
        <v>2.9773394880402861</v>
      </c>
      <c r="Z91" s="27">
        <f t="shared" si="31"/>
        <v>3</v>
      </c>
      <c r="AA91" s="17">
        <f t="shared" si="32"/>
        <v>3</v>
      </c>
      <c r="AB91" s="24">
        <f t="shared" si="33"/>
        <v>33</v>
      </c>
    </row>
    <row r="92" spans="1:28" ht="15" customHeight="1" x14ac:dyDescent="0.25">
      <c r="A92" s="28">
        <v>1050</v>
      </c>
      <c r="B92" s="28">
        <v>30</v>
      </c>
      <c r="C92" s="25">
        <v>0</v>
      </c>
      <c r="D92" s="25">
        <v>273.37</v>
      </c>
      <c r="E92" s="25">
        <v>209.4</v>
      </c>
      <c r="F92" s="25">
        <v>0</v>
      </c>
      <c r="G92" s="25">
        <f t="shared" si="37"/>
        <v>103.96078431372548</v>
      </c>
      <c r="H92" s="25">
        <v>0</v>
      </c>
      <c r="I92" s="25">
        <f t="shared" si="38"/>
        <v>123.96078431372548</v>
      </c>
      <c r="J92" s="29">
        <f t="shared" si="34"/>
        <v>1</v>
      </c>
      <c r="K92" s="29">
        <f t="shared" si="35"/>
        <v>1</v>
      </c>
      <c r="L92" s="29">
        <f t="shared" si="36"/>
        <v>1</v>
      </c>
      <c r="M92" s="29">
        <f t="shared" ca="1" si="26"/>
        <v>0</v>
      </c>
      <c r="N92" s="9"/>
      <c r="O92" s="9"/>
      <c r="P92" s="7"/>
      <c r="Q92" s="7"/>
      <c r="T92" s="20">
        <v>0</v>
      </c>
      <c r="U92" s="31">
        <f t="shared" si="27"/>
        <v>-30</v>
      </c>
      <c r="V92" s="27">
        <f t="shared" si="28"/>
        <v>-30</v>
      </c>
      <c r="W92" s="27"/>
      <c r="X92" s="27">
        <f t="shared" si="29"/>
        <v>32.977339488040286</v>
      </c>
      <c r="Y92" s="27">
        <f t="shared" si="30"/>
        <v>2.9773394880402861</v>
      </c>
      <c r="Z92" s="27">
        <f t="shared" si="31"/>
        <v>3</v>
      </c>
      <c r="AA92" s="17">
        <f t="shared" si="32"/>
        <v>3</v>
      </c>
      <c r="AB92" s="24">
        <f t="shared" si="33"/>
        <v>33</v>
      </c>
    </row>
    <row r="93" spans="1:28" ht="15" customHeight="1" x14ac:dyDescent="0.25">
      <c r="A93" s="28">
        <v>930</v>
      </c>
      <c r="B93" s="28">
        <v>30</v>
      </c>
      <c r="C93" s="25">
        <v>0</v>
      </c>
      <c r="D93" s="25">
        <v>273.45999999999998</v>
      </c>
      <c r="E93" s="25">
        <v>209.4</v>
      </c>
      <c r="F93" s="25">
        <v>0</v>
      </c>
      <c r="G93" s="25">
        <f t="shared" si="37"/>
        <v>104.26923076923077</v>
      </c>
      <c r="H93" s="25">
        <v>0</v>
      </c>
      <c r="I93" s="25">
        <f t="shared" si="38"/>
        <v>121.57692307692308</v>
      </c>
      <c r="J93" s="29">
        <f t="shared" si="34"/>
        <v>1</v>
      </c>
      <c r="K93" s="29">
        <f t="shared" si="35"/>
        <v>1</v>
      </c>
      <c r="L93" s="29">
        <f t="shared" si="36"/>
        <v>1</v>
      </c>
      <c r="M93" s="29">
        <f t="shared" ca="1" si="26"/>
        <v>1</v>
      </c>
      <c r="N93" s="9"/>
      <c r="O93" s="9"/>
      <c r="P93" s="7"/>
      <c r="Q93" s="7"/>
      <c r="T93" s="20">
        <v>0</v>
      </c>
      <c r="U93" s="31">
        <f t="shared" si="27"/>
        <v>-30</v>
      </c>
      <c r="V93" s="27">
        <f t="shared" si="28"/>
        <v>-30</v>
      </c>
      <c r="W93" s="27"/>
      <c r="X93" s="27">
        <f t="shared" si="29"/>
        <v>32.977339488040286</v>
      </c>
      <c r="Y93" s="27">
        <f t="shared" si="30"/>
        <v>2.9773394880402861</v>
      </c>
      <c r="Z93" s="27">
        <f t="shared" si="31"/>
        <v>3</v>
      </c>
      <c r="AA93" s="17">
        <f t="shared" si="32"/>
        <v>3</v>
      </c>
      <c r="AB93" s="24">
        <f t="shared" si="33"/>
        <v>33</v>
      </c>
    </row>
    <row r="94" spans="1:28" ht="15" customHeight="1" x14ac:dyDescent="0.25">
      <c r="A94" s="28">
        <v>810</v>
      </c>
      <c r="B94" s="28">
        <v>30</v>
      </c>
      <c r="C94" s="25">
        <v>0</v>
      </c>
      <c r="D94" s="25">
        <v>273.54000000000002</v>
      </c>
      <c r="E94" s="25">
        <v>209.4</v>
      </c>
      <c r="F94" s="25">
        <v>0</v>
      </c>
      <c r="G94" s="25">
        <f t="shared" si="37"/>
        <v>104.56603773584905</v>
      </c>
      <c r="H94" s="25">
        <v>0</v>
      </c>
      <c r="I94" s="25">
        <f t="shared" si="38"/>
        <v>119.28301886792453</v>
      </c>
      <c r="J94" s="29">
        <f t="shared" si="34"/>
        <v>1</v>
      </c>
      <c r="K94" s="29">
        <f t="shared" si="35"/>
        <v>1</v>
      </c>
      <c r="L94" s="29">
        <f t="shared" si="36"/>
        <v>1</v>
      </c>
      <c r="M94" s="29">
        <f t="shared" ca="1" si="26"/>
        <v>0</v>
      </c>
      <c r="N94" s="9"/>
      <c r="O94" s="9"/>
      <c r="P94" s="7"/>
      <c r="Q94" s="7"/>
      <c r="T94" s="20">
        <v>0</v>
      </c>
      <c r="U94" s="31">
        <f t="shared" si="27"/>
        <v>-30</v>
      </c>
      <c r="V94" s="27">
        <f t="shared" si="28"/>
        <v>-30</v>
      </c>
      <c r="W94" s="27"/>
      <c r="X94" s="27">
        <f t="shared" si="29"/>
        <v>32.977339488040286</v>
      </c>
      <c r="Y94" s="27">
        <f t="shared" si="30"/>
        <v>2.9773394880402861</v>
      </c>
      <c r="Z94" s="27">
        <f t="shared" si="31"/>
        <v>3</v>
      </c>
      <c r="AA94" s="17">
        <f t="shared" si="32"/>
        <v>3</v>
      </c>
      <c r="AB94" s="24">
        <f t="shared" si="33"/>
        <v>33</v>
      </c>
    </row>
    <row r="95" spans="1:28" ht="15" customHeight="1" x14ac:dyDescent="0.25">
      <c r="A95" s="28">
        <v>692</v>
      </c>
      <c r="B95" s="28">
        <v>30</v>
      </c>
      <c r="C95" s="25">
        <v>0</v>
      </c>
      <c r="D95" s="25">
        <v>273.61</v>
      </c>
      <c r="E95" s="25">
        <v>209.4</v>
      </c>
      <c r="F95" s="25">
        <v>0</v>
      </c>
      <c r="G95" s="25">
        <f t="shared" si="37"/>
        <v>104.81481481481481</v>
      </c>
      <c r="H95" s="25">
        <v>0</v>
      </c>
      <c r="I95" s="25">
        <f t="shared" si="38"/>
        <v>117.07407407407408</v>
      </c>
      <c r="J95" s="29">
        <f t="shared" si="34"/>
        <v>1</v>
      </c>
      <c r="K95" s="29">
        <f t="shared" si="35"/>
        <v>1</v>
      </c>
      <c r="L95" s="29">
        <f t="shared" si="36"/>
        <v>1</v>
      </c>
      <c r="M95" s="29">
        <f t="shared" ca="1" si="26"/>
        <v>1</v>
      </c>
      <c r="N95" s="9"/>
      <c r="O95" s="9"/>
      <c r="P95" s="7"/>
      <c r="Q95" s="7"/>
      <c r="T95" s="20">
        <v>0</v>
      </c>
      <c r="U95" s="31">
        <f t="shared" si="27"/>
        <v>-30</v>
      </c>
      <c r="V95" s="27">
        <f t="shared" si="28"/>
        <v>-30</v>
      </c>
      <c r="W95" s="27"/>
      <c r="X95" s="27">
        <f t="shared" si="29"/>
        <v>32.977339488040286</v>
      </c>
      <c r="Y95" s="27">
        <f t="shared" si="30"/>
        <v>2.9773394880402861</v>
      </c>
      <c r="Z95" s="27">
        <f t="shared" si="31"/>
        <v>3</v>
      </c>
      <c r="AA95" s="17">
        <f t="shared" si="32"/>
        <v>3</v>
      </c>
      <c r="AB95" s="24">
        <f t="shared" si="33"/>
        <v>33</v>
      </c>
    </row>
    <row r="96" spans="1:28" ht="15" customHeight="1" x14ac:dyDescent="0.25">
      <c r="A96" s="28"/>
      <c r="B96" s="28"/>
      <c r="C96" s="25"/>
      <c r="D96" s="25"/>
      <c r="E96" s="25"/>
      <c r="F96" s="25"/>
      <c r="G96" s="25"/>
      <c r="H96" s="25"/>
      <c r="I96" s="25"/>
      <c r="J96" s="29"/>
      <c r="K96" s="29"/>
      <c r="L96" s="29"/>
      <c r="M96" s="29"/>
      <c r="N96" s="9"/>
      <c r="O96" s="9"/>
      <c r="P96" s="7"/>
      <c r="Q96" s="7"/>
      <c r="U96" s="31"/>
      <c r="V96" s="27"/>
      <c r="W96" s="27"/>
      <c r="X96" s="27"/>
      <c r="Y96" s="27"/>
      <c r="Z96" s="27"/>
      <c r="AA96" s="17"/>
    </row>
    <row r="97" spans="1:27" ht="15" customHeight="1" x14ac:dyDescent="0.25">
      <c r="A97" s="28"/>
      <c r="B97" s="28"/>
      <c r="C97" s="25"/>
      <c r="D97" s="25"/>
      <c r="E97" s="25"/>
      <c r="F97" s="25"/>
      <c r="G97" s="25"/>
      <c r="H97" s="25"/>
      <c r="I97" s="25"/>
      <c r="J97" s="29"/>
      <c r="K97" s="29"/>
      <c r="L97" s="29"/>
      <c r="M97" s="29"/>
      <c r="N97" s="9"/>
      <c r="O97" s="9"/>
      <c r="P97" s="7"/>
      <c r="Q97" s="7"/>
      <c r="U97" s="31"/>
      <c r="V97" s="27"/>
      <c r="W97" s="27"/>
      <c r="X97" s="27"/>
      <c r="Y97" s="27"/>
      <c r="Z97" s="27"/>
      <c r="AA97" s="17"/>
    </row>
    <row r="98" spans="1:27" ht="15" customHeight="1" x14ac:dyDescent="0.25">
      <c r="A98" s="28"/>
      <c r="B98" s="28"/>
      <c r="C98" s="25"/>
      <c r="D98" s="25"/>
      <c r="E98" s="25"/>
      <c r="F98" s="25"/>
      <c r="G98" s="25"/>
      <c r="H98" s="25"/>
      <c r="I98" s="25"/>
      <c r="J98" s="29"/>
      <c r="K98" s="29"/>
      <c r="L98" s="29"/>
      <c r="M98" s="29"/>
      <c r="N98" s="9"/>
      <c r="O98" s="9"/>
      <c r="P98" s="7"/>
      <c r="Q98" s="7"/>
      <c r="U98" s="31"/>
      <c r="V98" s="27"/>
      <c r="W98" s="27"/>
      <c r="X98" s="27"/>
      <c r="Y98" s="27"/>
      <c r="Z98" s="27"/>
      <c r="AA98" s="17"/>
    </row>
    <row r="99" spans="1:27" ht="15" customHeight="1" x14ac:dyDescent="0.25">
      <c r="A99" s="28"/>
      <c r="B99" s="28"/>
      <c r="C99" s="25"/>
      <c r="D99" s="25"/>
      <c r="E99" s="25"/>
      <c r="F99" s="25"/>
      <c r="G99" s="25"/>
      <c r="H99" s="25"/>
      <c r="I99" s="25"/>
      <c r="J99" s="29"/>
      <c r="K99" s="29"/>
      <c r="L99" s="29"/>
      <c r="M99" s="29"/>
      <c r="N99" s="9"/>
      <c r="O99" s="9"/>
      <c r="P99" s="7"/>
      <c r="Q99" s="7"/>
      <c r="U99" s="31"/>
      <c r="V99" s="27"/>
      <c r="W99" s="27"/>
      <c r="X99" s="27"/>
      <c r="Y99" s="27"/>
      <c r="Z99" s="27"/>
      <c r="AA99" s="17"/>
    </row>
    <row r="100" spans="1:27" ht="15" customHeight="1" x14ac:dyDescent="0.25">
      <c r="A100" s="28"/>
      <c r="B100" s="28"/>
      <c r="C100" s="25"/>
      <c r="D100" s="25"/>
      <c r="E100" s="25"/>
      <c r="F100" s="25"/>
      <c r="G100" s="25"/>
      <c r="H100" s="25"/>
      <c r="I100" s="25"/>
      <c r="J100" s="29"/>
      <c r="K100" s="29"/>
      <c r="L100" s="29"/>
      <c r="M100" s="29"/>
      <c r="N100" s="9"/>
      <c r="O100" s="9"/>
      <c r="P100" s="7"/>
      <c r="Q100" s="7"/>
      <c r="U100" s="31"/>
      <c r="V100" s="27"/>
      <c r="W100" s="27"/>
      <c r="X100" s="27"/>
      <c r="Y100" s="27"/>
      <c r="Z100" s="27"/>
      <c r="AA100" s="17"/>
    </row>
    <row r="101" spans="1:27" ht="15" customHeight="1" x14ac:dyDescent="0.25">
      <c r="A101" s="28"/>
      <c r="B101" s="28"/>
      <c r="C101" s="25"/>
      <c r="D101" s="25"/>
      <c r="E101" s="25"/>
      <c r="F101" s="25"/>
      <c r="G101" s="25"/>
      <c r="H101" s="25"/>
      <c r="I101" s="25"/>
      <c r="J101" s="29"/>
      <c r="K101" s="29"/>
      <c r="L101" s="29"/>
      <c r="M101" s="29"/>
      <c r="N101" s="9"/>
      <c r="O101" s="9"/>
      <c r="P101" s="7"/>
      <c r="Q101" s="7"/>
      <c r="U101" s="31"/>
      <c r="V101" s="27"/>
      <c r="W101" s="27"/>
      <c r="X101" s="27"/>
      <c r="Y101" s="27"/>
      <c r="Z101" s="27"/>
      <c r="AA101" s="17"/>
    </row>
    <row r="102" spans="1:27" ht="15" customHeight="1" x14ac:dyDescent="0.25">
      <c r="A102" s="28"/>
      <c r="B102" s="28"/>
      <c r="C102" s="25"/>
      <c r="D102" s="25"/>
      <c r="E102" s="25"/>
      <c r="F102" s="25"/>
      <c r="G102" s="25"/>
      <c r="H102" s="25"/>
      <c r="I102" s="25"/>
      <c r="J102" s="29"/>
      <c r="K102" s="29"/>
      <c r="L102" s="29"/>
      <c r="M102" s="29"/>
      <c r="N102" s="9"/>
      <c r="O102" s="9"/>
      <c r="P102" s="7"/>
      <c r="Q102" s="7"/>
      <c r="U102" s="31"/>
      <c r="V102" s="27"/>
      <c r="W102" s="27"/>
      <c r="X102" s="27"/>
      <c r="Y102" s="27"/>
      <c r="Z102" s="27"/>
      <c r="AA102" s="17"/>
    </row>
    <row r="103" spans="1:27" ht="15" customHeight="1" x14ac:dyDescent="0.25">
      <c r="A103" s="28"/>
      <c r="B103" s="28"/>
      <c r="C103" s="25"/>
      <c r="D103" s="25"/>
      <c r="E103" s="25"/>
      <c r="F103" s="25"/>
      <c r="G103" s="25"/>
      <c r="H103" s="25"/>
      <c r="I103" s="25"/>
      <c r="J103" s="29"/>
      <c r="K103" s="29"/>
      <c r="L103" s="29"/>
      <c r="M103" s="29"/>
      <c r="N103" s="9"/>
      <c r="O103" s="9"/>
      <c r="P103" s="7"/>
      <c r="Q103" s="7"/>
      <c r="U103" s="31"/>
      <c r="V103" s="27"/>
      <c r="W103" s="27"/>
      <c r="X103" s="27"/>
      <c r="Y103" s="27"/>
      <c r="Z103" s="27"/>
      <c r="AA103" s="17"/>
    </row>
    <row r="104" spans="1:27" ht="15" customHeight="1" x14ac:dyDescent="0.25">
      <c r="A104" s="28"/>
      <c r="B104" s="28"/>
      <c r="C104" s="25"/>
      <c r="D104" s="25"/>
      <c r="E104" s="25"/>
      <c r="F104" s="25"/>
      <c r="G104" s="25"/>
      <c r="H104" s="25"/>
      <c r="I104" s="25"/>
      <c r="J104" s="29"/>
      <c r="K104" s="29"/>
      <c r="L104" s="29"/>
      <c r="M104" s="29"/>
      <c r="N104" s="9"/>
      <c r="O104" s="9"/>
      <c r="P104" s="7"/>
      <c r="Q104" s="7"/>
      <c r="U104" s="31"/>
      <c r="V104" s="27"/>
      <c r="W104" s="27"/>
      <c r="X104" s="27"/>
      <c r="Y104" s="27"/>
      <c r="Z104" s="27"/>
      <c r="AA104" s="17"/>
    </row>
    <row r="105" spans="1:27" ht="15" customHeight="1" x14ac:dyDescent="0.25">
      <c r="A105" s="28"/>
      <c r="B105" s="28"/>
      <c r="C105" s="25"/>
      <c r="D105" s="25"/>
      <c r="E105" s="25"/>
      <c r="F105" s="25"/>
      <c r="G105" s="25"/>
      <c r="H105" s="25"/>
      <c r="I105" s="25"/>
      <c r="J105" s="29"/>
      <c r="K105" s="29"/>
      <c r="L105" s="29"/>
      <c r="M105" s="29"/>
      <c r="N105" s="9"/>
      <c r="O105" s="9"/>
      <c r="P105" s="7"/>
      <c r="Q105" s="7"/>
      <c r="U105" s="31"/>
      <c r="V105" s="27"/>
      <c r="W105" s="27"/>
      <c r="X105" s="27"/>
      <c r="Y105" s="27"/>
      <c r="Z105" s="27"/>
      <c r="AA105" s="17"/>
    </row>
    <row r="106" spans="1:27" ht="15" customHeight="1" x14ac:dyDescent="0.25">
      <c r="A106" s="28"/>
      <c r="B106" s="28"/>
      <c r="C106" s="25"/>
      <c r="D106" s="25"/>
      <c r="E106" s="25"/>
      <c r="F106" s="25"/>
      <c r="G106" s="25"/>
      <c r="H106" s="25"/>
      <c r="I106" s="25"/>
      <c r="J106" s="29"/>
      <c r="K106" s="29"/>
      <c r="L106" s="29"/>
      <c r="M106" s="29"/>
      <c r="N106" s="9"/>
      <c r="O106" s="9"/>
      <c r="P106" s="7"/>
      <c r="Q106" s="7"/>
      <c r="U106" s="31"/>
      <c r="V106" s="27"/>
      <c r="W106" s="27"/>
      <c r="X106" s="27"/>
      <c r="Y106" s="27"/>
      <c r="Z106" s="27"/>
      <c r="AA106" s="17"/>
    </row>
    <row r="107" spans="1:27" ht="15" customHeight="1" x14ac:dyDescent="0.25">
      <c r="A107" s="28"/>
      <c r="B107" s="28"/>
      <c r="C107" s="25"/>
      <c r="D107" s="25"/>
      <c r="E107" s="25"/>
      <c r="F107" s="25"/>
      <c r="G107" s="25"/>
      <c r="H107" s="25"/>
      <c r="I107" s="25"/>
      <c r="J107" s="29"/>
      <c r="K107" s="29"/>
      <c r="L107" s="29"/>
      <c r="M107" s="29"/>
      <c r="N107" s="9"/>
      <c r="O107" s="9"/>
      <c r="P107" s="7"/>
      <c r="Q107" s="7"/>
      <c r="U107" s="31"/>
      <c r="V107" s="27"/>
      <c r="W107" s="27"/>
      <c r="X107" s="27"/>
      <c r="Y107" s="27"/>
      <c r="Z107" s="27"/>
      <c r="AA107" s="17"/>
    </row>
    <row r="108" spans="1:27" ht="15" customHeight="1" x14ac:dyDescent="0.25">
      <c r="A108" s="28"/>
      <c r="B108" s="28"/>
      <c r="C108" s="25"/>
      <c r="D108" s="25"/>
      <c r="E108" s="25"/>
      <c r="F108" s="25"/>
      <c r="G108" s="25"/>
      <c r="H108" s="25"/>
      <c r="I108" s="25"/>
      <c r="J108" s="29"/>
      <c r="K108" s="29"/>
      <c r="L108" s="29"/>
      <c r="M108" s="29"/>
      <c r="N108" s="9"/>
      <c r="O108" s="9"/>
      <c r="P108" s="7"/>
      <c r="Q108" s="7"/>
      <c r="U108" s="31"/>
      <c r="V108" s="27"/>
      <c r="W108" s="27"/>
      <c r="X108" s="27"/>
      <c r="Y108" s="27"/>
      <c r="Z108" s="27"/>
      <c r="AA108" s="17"/>
    </row>
    <row r="109" spans="1:27" ht="15" customHeight="1" x14ac:dyDescent="0.25">
      <c r="A109" s="28"/>
      <c r="B109" s="28"/>
      <c r="C109" s="25"/>
      <c r="D109" s="25"/>
      <c r="E109" s="25"/>
      <c r="F109" s="25"/>
      <c r="G109" s="25"/>
      <c r="H109" s="25"/>
      <c r="I109" s="25"/>
      <c r="J109" s="29"/>
      <c r="K109" s="29"/>
      <c r="L109" s="29"/>
      <c r="M109" s="29"/>
      <c r="N109" s="9"/>
      <c r="O109" s="9"/>
      <c r="P109" s="7"/>
      <c r="Q109" s="7"/>
      <c r="U109" s="31"/>
      <c r="V109" s="27"/>
      <c r="W109" s="27"/>
      <c r="X109" s="27"/>
      <c r="Y109" s="27"/>
      <c r="Z109" s="27"/>
      <c r="AA109" s="17"/>
    </row>
    <row r="110" spans="1:27" ht="15" customHeight="1" x14ac:dyDescent="0.25">
      <c r="A110" s="28"/>
      <c r="B110" s="28"/>
      <c r="C110" s="25"/>
      <c r="D110" s="25"/>
      <c r="E110" s="25"/>
      <c r="F110" s="25"/>
      <c r="G110" s="25"/>
      <c r="H110" s="25"/>
      <c r="I110" s="25"/>
      <c r="J110" s="29"/>
      <c r="K110" s="29"/>
      <c r="L110" s="29"/>
      <c r="M110" s="29"/>
      <c r="N110" s="9"/>
      <c r="O110" s="9"/>
      <c r="P110" s="7"/>
      <c r="Q110" s="7"/>
      <c r="U110" s="31"/>
      <c r="V110" s="27"/>
      <c r="W110" s="27"/>
      <c r="X110" s="27"/>
      <c r="Y110" s="27"/>
      <c r="Z110" s="27"/>
      <c r="AA110" s="17"/>
    </row>
    <row r="111" spans="1:27" ht="15" customHeight="1" x14ac:dyDescent="0.25">
      <c r="A111" s="28"/>
      <c r="B111" s="28"/>
      <c r="C111" s="25"/>
      <c r="D111" s="25"/>
      <c r="E111" s="25"/>
      <c r="F111" s="25"/>
      <c r="G111" s="25"/>
      <c r="H111" s="25"/>
      <c r="I111" s="25"/>
      <c r="J111" s="29"/>
      <c r="K111" s="29"/>
      <c r="L111" s="29"/>
      <c r="M111" s="29"/>
      <c r="N111" s="9"/>
      <c r="O111" s="9"/>
      <c r="P111" s="7"/>
      <c r="Q111" s="7"/>
      <c r="U111" s="31"/>
      <c r="V111" s="27"/>
      <c r="W111" s="27"/>
      <c r="X111" s="27"/>
      <c r="Y111" s="27"/>
      <c r="Z111" s="27"/>
      <c r="AA111" s="17"/>
    </row>
    <row r="112" spans="1:27" ht="15" customHeight="1" x14ac:dyDescent="0.25">
      <c r="A112" s="28"/>
      <c r="B112" s="28"/>
      <c r="C112" s="25"/>
      <c r="D112" s="25"/>
      <c r="E112" s="25"/>
      <c r="F112" s="25"/>
      <c r="G112" s="25"/>
      <c r="H112" s="25"/>
      <c r="I112" s="25"/>
      <c r="J112" s="29"/>
      <c r="K112" s="29"/>
      <c r="L112" s="29"/>
      <c r="M112" s="29"/>
      <c r="N112" s="9"/>
      <c r="O112" s="9"/>
      <c r="P112" s="7"/>
      <c r="Q112" s="7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5">
      <c r="A113" s="28"/>
      <c r="B113" s="28"/>
      <c r="C113" s="25"/>
      <c r="D113" s="25"/>
      <c r="E113" s="25"/>
      <c r="F113" s="25"/>
      <c r="G113" s="25"/>
      <c r="H113" s="25"/>
      <c r="I113" s="25"/>
      <c r="J113" s="29"/>
      <c r="K113" s="29"/>
      <c r="L113" s="29"/>
      <c r="M113" s="29"/>
      <c r="N113" s="9"/>
      <c r="O113" s="9"/>
      <c r="P113" s="7"/>
      <c r="Q113" s="7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5">
      <c r="A114" s="28"/>
      <c r="B114" s="28"/>
      <c r="C114" s="25"/>
      <c r="D114" s="25"/>
      <c r="E114" s="25"/>
      <c r="F114" s="25"/>
      <c r="G114" s="25"/>
      <c r="H114" s="25"/>
      <c r="I114" s="25"/>
      <c r="J114" s="29"/>
      <c r="K114" s="29"/>
      <c r="L114" s="29"/>
      <c r="M114" s="29"/>
      <c r="N114" s="9"/>
      <c r="O114" s="9"/>
      <c r="P114" s="7"/>
      <c r="Q114" s="7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5">
      <c r="A115" s="28"/>
      <c r="B115" s="28"/>
      <c r="C115" s="25"/>
      <c r="D115" s="25"/>
      <c r="E115" s="25"/>
      <c r="F115" s="25"/>
      <c r="G115" s="25"/>
      <c r="H115" s="25"/>
      <c r="I115" s="25"/>
      <c r="J115" s="29"/>
      <c r="K115" s="29"/>
      <c r="L115" s="29"/>
      <c r="M115" s="29"/>
      <c r="N115" s="9"/>
      <c r="O115" s="9"/>
      <c r="P115" s="7"/>
      <c r="Q115" s="7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28"/>
      <c r="B116" s="28"/>
      <c r="C116" s="25"/>
      <c r="D116" s="25"/>
      <c r="E116" s="25"/>
      <c r="F116" s="25"/>
      <c r="G116" s="25"/>
      <c r="H116" s="25"/>
      <c r="I116" s="25"/>
      <c r="J116" s="29"/>
      <c r="K116" s="29"/>
      <c r="L116" s="29"/>
      <c r="M116" s="29"/>
      <c r="N116" s="7"/>
      <c r="O116" s="7"/>
      <c r="P116" s="7"/>
      <c r="Q116" s="7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5">
      <c r="A117" s="28"/>
      <c r="B117" s="28"/>
      <c r="C117" s="25"/>
      <c r="D117" s="25"/>
      <c r="E117" s="25"/>
      <c r="F117" s="25"/>
      <c r="G117" s="25"/>
      <c r="H117" s="25"/>
      <c r="I117" s="25"/>
      <c r="J117" s="29"/>
      <c r="K117" s="29"/>
      <c r="L117" s="29"/>
      <c r="M117" s="29"/>
      <c r="N117" s="7"/>
      <c r="O117" s="7"/>
      <c r="P117" s="7"/>
      <c r="Q117" s="7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5">
      <c r="A118" s="28"/>
      <c r="B118" s="28"/>
      <c r="C118" s="25"/>
      <c r="D118" s="25"/>
      <c r="E118" s="25"/>
      <c r="F118" s="25"/>
      <c r="G118" s="25"/>
      <c r="H118" s="25"/>
      <c r="I118" s="25"/>
      <c r="J118" s="29"/>
      <c r="K118" s="29"/>
      <c r="L118" s="29"/>
      <c r="M118" s="29"/>
      <c r="N118" s="7"/>
      <c r="O118" s="7"/>
      <c r="P118" s="7"/>
      <c r="Q118" s="7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5">
      <c r="A119" s="28"/>
      <c r="B119" s="28"/>
      <c r="C119" s="25"/>
      <c r="D119" s="25"/>
      <c r="E119" s="25"/>
      <c r="F119" s="25"/>
      <c r="G119" s="25"/>
      <c r="H119" s="25"/>
      <c r="I119" s="25"/>
      <c r="J119" s="29"/>
      <c r="K119" s="29"/>
      <c r="L119" s="29"/>
      <c r="M119" s="29"/>
      <c r="N119" s="7"/>
      <c r="O119" s="7"/>
      <c r="P119" s="7"/>
      <c r="Q119" s="7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5">
      <c r="A120" s="28"/>
      <c r="B120" s="28"/>
      <c r="C120" s="25"/>
      <c r="D120" s="25"/>
      <c r="E120" s="25"/>
      <c r="F120" s="25"/>
      <c r="G120" s="25"/>
      <c r="H120" s="25"/>
      <c r="I120" s="25"/>
      <c r="J120" s="29"/>
      <c r="K120" s="29"/>
      <c r="L120" s="29"/>
      <c r="M120" s="29"/>
      <c r="N120" s="7"/>
      <c r="O120" s="7"/>
      <c r="P120" s="7"/>
      <c r="Q120" s="7"/>
      <c r="U120" s="31"/>
      <c r="V120" s="27"/>
      <c r="W120" s="27"/>
      <c r="X120" s="27"/>
      <c r="Y120" s="27"/>
      <c r="Z120" s="27"/>
      <c r="AA120" s="17"/>
    </row>
    <row r="121" spans="1:27" ht="15" customHeight="1" x14ac:dyDescent="0.25">
      <c r="A121" s="28"/>
      <c r="B121" s="28"/>
      <c r="C121" s="25"/>
      <c r="D121" s="25"/>
      <c r="E121" s="25"/>
      <c r="F121" s="25"/>
      <c r="G121" s="25"/>
      <c r="H121" s="25"/>
      <c r="I121" s="25"/>
      <c r="J121" s="29"/>
      <c r="K121" s="29"/>
      <c r="L121" s="29"/>
      <c r="M121" s="29"/>
      <c r="N121" s="7"/>
      <c r="O121" s="7"/>
      <c r="P121" s="7"/>
      <c r="Q121" s="7"/>
      <c r="U121" s="31"/>
      <c r="V121" s="27"/>
      <c r="W121" s="27"/>
      <c r="X121" s="27"/>
      <c r="Y121" s="27"/>
      <c r="Z121" s="27"/>
      <c r="AA121" s="17"/>
    </row>
    <row r="122" spans="1:27" ht="15" customHeight="1" x14ac:dyDescent="0.25">
      <c r="A122" s="28"/>
      <c r="B122" s="28"/>
      <c r="C122" s="25"/>
      <c r="D122" s="25"/>
      <c r="E122" s="25"/>
      <c r="F122" s="25"/>
      <c r="G122" s="25"/>
      <c r="H122" s="25"/>
      <c r="I122" s="25"/>
      <c r="J122" s="29"/>
      <c r="K122" s="29"/>
      <c r="L122" s="29"/>
      <c r="M122" s="29"/>
      <c r="N122" s="7"/>
      <c r="O122" s="7"/>
      <c r="P122" s="7"/>
      <c r="Q122" s="7"/>
      <c r="U122" s="31"/>
      <c r="V122" s="27"/>
      <c r="W122" s="27"/>
      <c r="X122" s="27"/>
      <c r="Y122" s="27"/>
      <c r="Z122" s="27"/>
      <c r="AA122" s="17"/>
    </row>
    <row r="123" spans="1:27" ht="15" customHeight="1" x14ac:dyDescent="0.25">
      <c r="A123" s="28"/>
      <c r="B123" s="28"/>
      <c r="C123" s="25"/>
      <c r="D123" s="25"/>
      <c r="E123" s="25"/>
      <c r="F123" s="25"/>
      <c r="G123" s="25"/>
      <c r="H123" s="25"/>
      <c r="I123" s="25"/>
      <c r="J123" s="29"/>
      <c r="K123" s="29"/>
      <c r="L123" s="29"/>
      <c r="M123" s="29"/>
      <c r="N123" s="7"/>
      <c r="O123" s="7"/>
      <c r="P123" s="7"/>
      <c r="Q123" s="7"/>
      <c r="U123" s="31"/>
      <c r="V123" s="27"/>
      <c r="W123" s="27"/>
      <c r="X123" s="27"/>
      <c r="Y123" s="27"/>
      <c r="Z123" s="27"/>
      <c r="AA123" s="17"/>
    </row>
    <row r="124" spans="1:27" ht="15" customHeight="1" x14ac:dyDescent="0.25">
      <c r="A124" s="28"/>
      <c r="B124" s="28"/>
      <c r="C124" s="25"/>
      <c r="D124" s="25"/>
      <c r="E124" s="25"/>
      <c r="F124" s="25"/>
      <c r="G124" s="25"/>
      <c r="H124" s="25"/>
      <c r="I124" s="25"/>
      <c r="J124" s="29"/>
      <c r="K124" s="29"/>
      <c r="L124" s="29"/>
      <c r="M124" s="29"/>
      <c r="N124" s="7"/>
      <c r="O124" s="7"/>
      <c r="P124" s="7"/>
      <c r="Q124" s="7"/>
      <c r="U124" s="31"/>
      <c r="V124" s="27"/>
      <c r="W124" s="27"/>
      <c r="X124" s="27"/>
      <c r="Y124" s="27"/>
      <c r="Z124" s="27"/>
      <c r="AA124" s="17"/>
    </row>
    <row r="125" spans="1:27" ht="15" customHeight="1" x14ac:dyDescent="0.2">
      <c r="A125" s="28"/>
      <c r="B125" s="28"/>
      <c r="C125" s="25"/>
      <c r="D125" s="25"/>
      <c r="E125" s="25"/>
      <c r="F125" s="25"/>
      <c r="G125" s="25"/>
      <c r="H125" s="25"/>
      <c r="I125" s="25"/>
      <c r="J125" s="29"/>
      <c r="K125" s="29"/>
      <c r="L125" s="29"/>
      <c r="M125" s="29"/>
      <c r="U125" s="31"/>
      <c r="V125" s="27"/>
      <c r="W125" s="27"/>
      <c r="X125" s="27"/>
      <c r="Y125" s="27"/>
      <c r="Z125" s="27"/>
      <c r="AA125" s="17"/>
    </row>
    <row r="126" spans="1:27" ht="15" customHeight="1" x14ac:dyDescent="0.2">
      <c r="A126" s="28"/>
      <c r="B126" s="28"/>
      <c r="C126" s="25"/>
      <c r="D126" s="25"/>
      <c r="E126" s="25"/>
      <c r="F126" s="25"/>
      <c r="G126" s="25"/>
      <c r="H126" s="25"/>
      <c r="I126" s="25"/>
      <c r="J126" s="29"/>
      <c r="K126" s="29"/>
      <c r="L126" s="29"/>
      <c r="M126" s="29"/>
      <c r="U126" s="31"/>
      <c r="V126" s="27"/>
      <c r="W126" s="27"/>
      <c r="X126" s="27"/>
      <c r="Y126" s="27"/>
      <c r="Z126" s="27"/>
      <c r="AA126" s="17"/>
    </row>
    <row r="127" spans="1:27" ht="15" customHeight="1" x14ac:dyDescent="0.2">
      <c r="A127" s="28"/>
      <c r="B127" s="28"/>
      <c r="C127" s="25"/>
      <c r="D127" s="25"/>
      <c r="E127" s="25"/>
      <c r="F127" s="25"/>
      <c r="G127" s="25"/>
      <c r="H127" s="25"/>
      <c r="I127" s="25"/>
      <c r="J127" s="29"/>
      <c r="K127" s="29"/>
      <c r="L127" s="29"/>
      <c r="M127" s="29"/>
      <c r="U127" s="31"/>
      <c r="V127" s="27"/>
      <c r="W127" s="27"/>
      <c r="X127" s="27"/>
      <c r="Y127" s="27"/>
      <c r="Z127" s="27"/>
      <c r="AA127" s="17"/>
    </row>
    <row r="128" spans="1:27" ht="15" customHeight="1" x14ac:dyDescent="0.2">
      <c r="A128" s="28"/>
      <c r="B128" s="28"/>
      <c r="C128" s="25"/>
      <c r="D128" s="25"/>
      <c r="E128" s="25"/>
      <c r="F128" s="25"/>
      <c r="G128" s="25"/>
      <c r="H128" s="25"/>
      <c r="I128" s="25"/>
      <c r="J128" s="29"/>
      <c r="K128" s="29"/>
      <c r="L128" s="29"/>
      <c r="M128" s="29"/>
      <c r="U128" s="31"/>
      <c r="V128" s="27"/>
      <c r="W128" s="27"/>
      <c r="X128" s="27"/>
      <c r="Y128" s="27"/>
      <c r="Z128" s="27"/>
      <c r="AA128" s="17"/>
    </row>
    <row r="129" spans="1:27" ht="15" customHeight="1" x14ac:dyDescent="0.2">
      <c r="A129" s="28"/>
      <c r="B129" s="28"/>
      <c r="C129" s="25"/>
      <c r="D129" s="25"/>
      <c r="E129" s="25"/>
      <c r="F129" s="25"/>
      <c r="G129" s="25"/>
      <c r="H129" s="25"/>
      <c r="I129" s="25"/>
      <c r="J129" s="29"/>
      <c r="K129" s="29"/>
      <c r="L129" s="29"/>
      <c r="M129" s="29"/>
      <c r="U129" s="31"/>
      <c r="V129" s="27"/>
      <c r="W129" s="27"/>
      <c r="X129" s="27"/>
      <c r="Y129" s="27"/>
      <c r="Z129" s="27"/>
      <c r="AA129" s="17"/>
    </row>
    <row r="130" spans="1:27" ht="15" customHeight="1" x14ac:dyDescent="0.2">
      <c r="A130" s="28"/>
      <c r="B130" s="28"/>
      <c r="C130" s="25"/>
      <c r="D130" s="25"/>
      <c r="E130" s="25"/>
      <c r="F130" s="25"/>
      <c r="G130" s="25"/>
      <c r="H130" s="25"/>
      <c r="I130" s="25"/>
      <c r="J130" s="29"/>
      <c r="K130" s="29"/>
      <c r="L130" s="29"/>
      <c r="M130" s="29"/>
      <c r="U130" s="31"/>
      <c r="V130" s="27"/>
      <c r="W130" s="27"/>
      <c r="X130" s="27"/>
      <c r="Y130" s="27"/>
      <c r="Z130" s="27"/>
      <c r="AA130" s="17"/>
    </row>
    <row r="131" spans="1:27" ht="15" customHeight="1" x14ac:dyDescent="0.2">
      <c r="A131" s="28"/>
      <c r="B131" s="28"/>
      <c r="C131" s="25"/>
      <c r="D131" s="25"/>
      <c r="E131" s="25"/>
      <c r="F131" s="25"/>
      <c r="G131" s="25"/>
      <c r="H131" s="25"/>
      <c r="I131" s="25"/>
      <c r="J131" s="29"/>
      <c r="K131" s="29"/>
      <c r="L131" s="29"/>
      <c r="M131" s="29"/>
      <c r="U131" s="31"/>
      <c r="V131" s="27"/>
      <c r="W131" s="27"/>
      <c r="X131" s="27"/>
      <c r="Y131" s="27"/>
      <c r="Z131" s="27"/>
      <c r="AA131" s="17"/>
    </row>
    <row r="132" spans="1:27" ht="15" customHeight="1" x14ac:dyDescent="0.2">
      <c r="A132" s="28"/>
      <c r="B132" s="28"/>
      <c r="C132" s="25"/>
      <c r="D132" s="25"/>
      <c r="E132" s="25"/>
      <c r="F132" s="25"/>
      <c r="G132" s="25"/>
      <c r="H132" s="25"/>
      <c r="I132" s="25"/>
      <c r="J132" s="29"/>
      <c r="K132" s="29"/>
      <c r="L132" s="29"/>
      <c r="M132" s="29"/>
      <c r="U132" s="31"/>
      <c r="V132" s="27"/>
      <c r="W132" s="27"/>
      <c r="X132" s="27"/>
      <c r="Y132" s="27"/>
      <c r="Z132" s="27"/>
      <c r="AA132" s="17"/>
    </row>
    <row r="133" spans="1:27" ht="15" customHeight="1" x14ac:dyDescent="0.2">
      <c r="A133" s="28"/>
      <c r="B133" s="28"/>
      <c r="C133" s="25"/>
      <c r="D133" s="25"/>
      <c r="E133" s="25"/>
      <c r="F133" s="25"/>
      <c r="G133" s="25"/>
      <c r="H133" s="25"/>
      <c r="I133" s="25"/>
      <c r="J133" s="29"/>
      <c r="K133" s="29"/>
      <c r="L133" s="29"/>
      <c r="M133" s="29"/>
      <c r="U133" s="31"/>
      <c r="V133" s="27"/>
      <c r="W133" s="27"/>
      <c r="X133" s="27"/>
      <c r="Y133" s="27"/>
      <c r="Z133" s="27"/>
      <c r="AA133" s="17"/>
    </row>
    <row r="134" spans="1:27" ht="15" customHeight="1" x14ac:dyDescent="0.2">
      <c r="A134" s="28"/>
      <c r="B134" s="28"/>
      <c r="C134" s="25"/>
      <c r="D134" s="25"/>
      <c r="E134" s="25"/>
      <c r="F134" s="25"/>
      <c r="G134" s="25"/>
      <c r="H134" s="25"/>
      <c r="I134" s="25"/>
      <c r="J134" s="29"/>
      <c r="K134" s="29"/>
      <c r="L134" s="29"/>
      <c r="M134" s="29"/>
      <c r="U134" s="31"/>
      <c r="V134" s="27"/>
      <c r="W134" s="27"/>
      <c r="X134" s="27"/>
      <c r="Y134" s="27"/>
      <c r="Z134" s="27"/>
      <c r="AA134" s="17"/>
    </row>
    <row r="135" spans="1:27" ht="15" customHeight="1" x14ac:dyDescent="0.2">
      <c r="A135" s="28"/>
      <c r="B135" s="28"/>
      <c r="C135" s="25"/>
      <c r="D135" s="25"/>
      <c r="E135" s="25"/>
      <c r="F135" s="25"/>
      <c r="G135" s="25"/>
      <c r="H135" s="25"/>
      <c r="I135" s="25"/>
      <c r="J135" s="29"/>
      <c r="K135" s="29"/>
      <c r="L135" s="29"/>
      <c r="M135" s="29"/>
      <c r="U135" s="31"/>
      <c r="V135" s="27"/>
      <c r="W135" s="27"/>
      <c r="X135" s="27"/>
      <c r="Y135" s="27"/>
      <c r="Z135" s="27"/>
      <c r="AA135" s="17"/>
    </row>
    <row r="136" spans="1:27" ht="15" customHeight="1" x14ac:dyDescent="0.2">
      <c r="A136" s="28"/>
      <c r="B136" s="28"/>
      <c r="C136" s="25"/>
      <c r="D136" s="25"/>
      <c r="E136" s="25"/>
      <c r="F136" s="25"/>
      <c r="G136" s="25"/>
      <c r="H136" s="25"/>
      <c r="I136" s="25"/>
      <c r="J136" s="29"/>
      <c r="K136" s="29"/>
      <c r="L136" s="29"/>
      <c r="M136" s="29"/>
      <c r="U136" s="31"/>
      <c r="V136" s="27"/>
      <c r="W136" s="27"/>
      <c r="X136" s="27"/>
      <c r="Y136" s="27"/>
      <c r="Z136" s="27"/>
      <c r="AA136" s="17"/>
    </row>
    <row r="137" spans="1:27" ht="15" customHeight="1" x14ac:dyDescent="0.2">
      <c r="A137" s="28"/>
      <c r="B137" s="28"/>
      <c r="C137" s="25"/>
      <c r="D137" s="25"/>
      <c r="E137" s="25"/>
      <c r="F137" s="25"/>
      <c r="G137" s="25"/>
      <c r="H137" s="25"/>
      <c r="I137" s="25"/>
      <c r="J137" s="29"/>
      <c r="K137" s="29"/>
      <c r="L137" s="29"/>
      <c r="M137" s="29"/>
      <c r="U137" s="31"/>
      <c r="V137" s="27"/>
      <c r="W137" s="27"/>
      <c r="X137" s="27"/>
      <c r="Y137" s="27"/>
      <c r="Z137" s="27"/>
      <c r="AA137" s="17"/>
    </row>
    <row r="138" spans="1:27" ht="15" customHeight="1" x14ac:dyDescent="0.25">
      <c r="A138" s="7"/>
      <c r="B138" s="7"/>
      <c r="C138" s="7"/>
      <c r="D138" s="7"/>
      <c r="E138" s="7"/>
      <c r="F138" s="7"/>
      <c r="G138" s="25"/>
      <c r="H138" s="7"/>
      <c r="I138" s="25"/>
      <c r="J138" s="29"/>
      <c r="K138" s="29"/>
      <c r="L138" s="29"/>
      <c r="M138" s="29"/>
      <c r="U138" s="31"/>
      <c r="V138" s="27"/>
      <c r="W138" s="27"/>
      <c r="X138" s="27"/>
      <c r="Y138" s="27"/>
      <c r="Z138" s="27"/>
      <c r="AA138" s="17"/>
    </row>
    <row r="139" spans="1:27" ht="15" customHeight="1" x14ac:dyDescent="0.25">
      <c r="A139" s="7"/>
      <c r="B139" s="7"/>
      <c r="C139" s="7"/>
      <c r="D139" s="7"/>
      <c r="E139" s="7"/>
      <c r="F139" s="7"/>
      <c r="G139" s="25"/>
      <c r="H139" s="7"/>
      <c r="I139" s="25"/>
      <c r="J139" s="29"/>
      <c r="K139" s="29"/>
      <c r="L139" s="29"/>
      <c r="M139" s="29"/>
      <c r="U139" s="31"/>
      <c r="V139" s="27"/>
      <c r="W139" s="27"/>
      <c r="X139" s="27"/>
      <c r="Y139" s="27"/>
      <c r="Z139" s="27"/>
      <c r="AA139" s="17"/>
    </row>
    <row r="140" spans="1:27" ht="15" customHeight="1" x14ac:dyDescent="0.25">
      <c r="A140" s="7"/>
      <c r="B140" s="7"/>
      <c r="C140" s="7"/>
      <c r="D140" s="7"/>
      <c r="E140" s="7"/>
      <c r="F140" s="7"/>
      <c r="G140" s="25"/>
      <c r="H140" s="7"/>
      <c r="I140" s="25"/>
      <c r="J140" s="29"/>
      <c r="K140" s="29"/>
      <c r="L140" s="29"/>
      <c r="M140" s="29"/>
      <c r="U140" s="31"/>
      <c r="V140" s="27"/>
      <c r="W140" s="27"/>
      <c r="X140" s="27"/>
      <c r="Y140" s="27"/>
      <c r="Z140" s="27"/>
      <c r="AA140" s="17"/>
    </row>
    <row r="141" spans="1:27" ht="15" customHeight="1" x14ac:dyDescent="0.25">
      <c r="A141" s="7"/>
      <c r="B141" s="7"/>
      <c r="C141" s="7"/>
      <c r="D141" s="7"/>
      <c r="E141" s="7"/>
      <c r="F141" s="7"/>
      <c r="G141" s="25"/>
      <c r="H141" s="7"/>
      <c r="I141" s="25"/>
      <c r="J141" s="29"/>
      <c r="K141" s="29"/>
      <c r="L141" s="29"/>
      <c r="M141" s="29"/>
      <c r="U141" s="31"/>
      <c r="V141" s="27"/>
      <c r="W141" s="27"/>
      <c r="X141" s="27"/>
      <c r="Y141" s="27"/>
      <c r="Z141" s="27"/>
      <c r="AA141" s="17"/>
    </row>
    <row r="142" spans="1:27" ht="15" customHeight="1" x14ac:dyDescent="0.25">
      <c r="A142" s="7"/>
      <c r="B142" s="7"/>
      <c r="C142" s="7"/>
      <c r="D142" s="7"/>
      <c r="E142" s="7"/>
      <c r="F142" s="7"/>
      <c r="G142" s="25"/>
      <c r="H142" s="7"/>
      <c r="I142" s="25"/>
      <c r="J142" s="29"/>
      <c r="K142" s="29"/>
      <c r="L142" s="29"/>
      <c r="M142" s="29"/>
      <c r="U142" s="31"/>
      <c r="V142" s="27"/>
      <c r="W142" s="27"/>
      <c r="X142" s="27"/>
      <c r="Y142" s="27"/>
      <c r="Z142" s="27"/>
      <c r="AA142" s="17"/>
    </row>
    <row r="143" spans="1:27" ht="15" customHeight="1" x14ac:dyDescent="0.25">
      <c r="A143" s="7"/>
      <c r="B143" s="7"/>
      <c r="C143" s="7"/>
      <c r="D143" s="7"/>
      <c r="E143" s="7"/>
      <c r="F143" s="7"/>
      <c r="G143" s="25"/>
      <c r="H143" s="7"/>
      <c r="I143" s="25"/>
      <c r="J143" s="29"/>
      <c r="K143" s="29"/>
      <c r="L143" s="29"/>
      <c r="M143" s="29"/>
      <c r="U143" s="31"/>
      <c r="V143" s="27"/>
      <c r="W143" s="27"/>
      <c r="X143" s="27"/>
      <c r="Y143" s="27"/>
      <c r="Z143" s="27"/>
      <c r="AA143" s="17"/>
    </row>
    <row r="144" spans="1:27" ht="15" customHeight="1" x14ac:dyDescent="0.25">
      <c r="A144" s="7"/>
      <c r="B144" s="7"/>
      <c r="C144" s="7"/>
      <c r="D144" s="7"/>
      <c r="E144" s="7"/>
      <c r="F144" s="7"/>
      <c r="G144" s="25"/>
      <c r="H144" s="7"/>
      <c r="I144" s="25"/>
      <c r="J144" s="29"/>
      <c r="K144" s="29"/>
      <c r="L144" s="29"/>
      <c r="M144" s="29"/>
      <c r="U144" s="31"/>
      <c r="V144" s="27"/>
      <c r="W144" s="27"/>
      <c r="X144" s="27"/>
      <c r="Y144" s="27"/>
      <c r="Z144" s="27"/>
      <c r="AA144" s="17"/>
    </row>
    <row r="145" spans="1:27" ht="15" customHeight="1" x14ac:dyDescent="0.25">
      <c r="A145" s="7"/>
      <c r="B145" s="7"/>
      <c r="C145" s="7"/>
      <c r="D145" s="7"/>
      <c r="E145" s="7"/>
      <c r="F145" s="7"/>
      <c r="G145" s="25"/>
      <c r="H145" s="7"/>
      <c r="I145" s="25"/>
      <c r="J145" s="29"/>
      <c r="K145" s="29"/>
      <c r="L145" s="29"/>
      <c r="M145" s="29"/>
      <c r="U145" s="31"/>
      <c r="V145" s="27"/>
      <c r="W145" s="27"/>
      <c r="X145" s="27"/>
      <c r="Y145" s="27"/>
      <c r="Z145" s="27"/>
      <c r="AA145" s="17"/>
    </row>
    <row r="146" spans="1:27" ht="15" customHeight="1" x14ac:dyDescent="0.25">
      <c r="A146" s="7"/>
      <c r="B146" s="7"/>
      <c r="C146" s="7"/>
      <c r="D146" s="7"/>
      <c r="E146" s="7"/>
      <c r="F146" s="7"/>
      <c r="G146" s="25"/>
      <c r="H146" s="7"/>
      <c r="I146" s="25"/>
      <c r="J146" s="29"/>
      <c r="K146" s="29"/>
      <c r="L146" s="29"/>
      <c r="M146" s="29"/>
      <c r="U146" s="31"/>
      <c r="V146" s="27"/>
      <c r="W146" s="27"/>
      <c r="X146" s="27"/>
      <c r="Y146" s="27"/>
      <c r="Z146" s="27"/>
      <c r="AA146" s="17"/>
    </row>
    <row r="147" spans="1:27" x14ac:dyDescent="0.2">
      <c r="U147" s="31"/>
      <c r="V147" s="27"/>
      <c r="W147" s="27"/>
      <c r="X147" s="27"/>
      <c r="Y147" s="27"/>
      <c r="Z147" s="27"/>
      <c r="AA147" s="17"/>
    </row>
    <row r="148" spans="1:27" x14ac:dyDescent="0.2">
      <c r="U148" s="31"/>
      <c r="V148" s="27"/>
      <c r="W148" s="27"/>
      <c r="X148" s="27"/>
      <c r="Y148" s="27"/>
      <c r="Z148" s="27"/>
      <c r="AA148" s="17"/>
    </row>
    <row r="149" spans="1:27" x14ac:dyDescent="0.2">
      <c r="U149" s="31"/>
      <c r="V149" s="27"/>
      <c r="W149" s="27"/>
      <c r="X149" s="27"/>
      <c r="Y149" s="27"/>
      <c r="Z149" s="27"/>
      <c r="AA149" s="17"/>
    </row>
    <row r="150" spans="1:27" x14ac:dyDescent="0.2">
      <c r="U150" s="31"/>
      <c r="V150" s="27"/>
      <c r="W150" s="27"/>
      <c r="X150" s="27"/>
      <c r="Y150" s="27"/>
      <c r="Z150" s="27"/>
      <c r="AA150" s="17"/>
    </row>
    <row r="151" spans="1:27" x14ac:dyDescent="0.2">
      <c r="U151" s="31"/>
      <c r="V151" s="27"/>
      <c r="W151" s="27"/>
      <c r="X151" s="27"/>
      <c r="Y151" s="27"/>
      <c r="Z151" s="27"/>
      <c r="AA151" s="17"/>
    </row>
    <row r="152" spans="1:27" x14ac:dyDescent="0.2">
      <c r="U152" s="31"/>
      <c r="V152" s="27"/>
      <c r="W152" s="27"/>
      <c r="X152" s="27"/>
      <c r="Y152" s="27"/>
      <c r="Z152" s="27"/>
      <c r="AA152" s="17"/>
    </row>
    <row r="153" spans="1:27" x14ac:dyDescent="0.2">
      <c r="U153" s="31"/>
      <c r="V153" s="27"/>
      <c r="W153" s="27"/>
      <c r="X153" s="27"/>
      <c r="Y153" s="27"/>
      <c r="Z153" s="27"/>
      <c r="AA153" s="17"/>
    </row>
    <row r="154" spans="1:27" x14ac:dyDescent="0.2">
      <c r="U154" s="31"/>
      <c r="V154" s="27"/>
      <c r="W154" s="27"/>
      <c r="X154" s="27"/>
      <c r="Y154" s="27"/>
      <c r="Z154" s="27"/>
      <c r="AA154" s="17"/>
    </row>
    <row r="155" spans="1:27" x14ac:dyDescent="0.2">
      <c r="U155" s="31"/>
      <c r="V155" s="27"/>
      <c r="W155" s="27"/>
      <c r="X155" s="27"/>
      <c r="Y155" s="27"/>
      <c r="Z155" s="27"/>
      <c r="AA155" s="17"/>
    </row>
    <row r="156" spans="1:27" x14ac:dyDescent="0.2">
      <c r="U156" s="31"/>
      <c r="V156" s="27"/>
      <c r="W156" s="27"/>
      <c r="X156" s="27"/>
      <c r="Y156" s="27"/>
      <c r="Z156" s="27"/>
      <c r="AA156" s="17"/>
    </row>
    <row r="157" spans="1:27" x14ac:dyDescent="0.2">
      <c r="U157" s="31"/>
      <c r="V157" s="27"/>
      <c r="W157" s="27"/>
      <c r="X157" s="27"/>
      <c r="Y157" s="27"/>
      <c r="Z157" s="27"/>
      <c r="AA157" s="17"/>
    </row>
    <row r="158" spans="1:27" x14ac:dyDescent="0.2">
      <c r="U158" s="31"/>
      <c r="V158" s="27"/>
      <c r="W158" s="27"/>
      <c r="X158" s="27"/>
      <c r="Y158" s="27"/>
      <c r="Z158" s="27"/>
      <c r="AA158" s="17"/>
    </row>
    <row r="159" spans="1:27" x14ac:dyDescent="0.2">
      <c r="U159" s="31"/>
      <c r="V159" s="27"/>
      <c r="W159" s="27"/>
      <c r="X159" s="27"/>
      <c r="Y159" s="27"/>
      <c r="Z159" s="27"/>
      <c r="AA159" s="17"/>
    </row>
    <row r="160" spans="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278"/>
  <sheetViews>
    <sheetView topLeftCell="K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18.25" style="21" customWidth="1"/>
    <col min="5" max="5" width="21.12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1.625" style="21" customWidth="1"/>
    <col min="16" max="16" width="18" style="21" customWidth="1"/>
    <col min="17" max="17" width="9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2703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300</v>
      </c>
      <c r="B2" s="28">
        <v>700</v>
      </c>
      <c r="C2" s="25">
        <v>0</v>
      </c>
      <c r="D2" s="25">
        <v>273.79000000000002</v>
      </c>
      <c r="E2" s="25">
        <v>211.87</v>
      </c>
      <c r="F2" s="25">
        <f t="shared" ref="F2:F19" si="0">($A$20-A2)/(ROW($A$20)-ROW(A2))</f>
        <v>133.5</v>
      </c>
      <c r="G2" s="25">
        <v>0</v>
      </c>
      <c r="H2" s="25">
        <f t="shared" ref="H2:H19" si="1">($A$20-B2)/(ROW($A$20)-ROW(B2))</f>
        <v>111.27777777777777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30">
        <v>0.05</v>
      </c>
      <c r="P2" s="6" t="s">
        <v>39</v>
      </c>
      <c r="Q2" s="7">
        <f>LARGE(A:A,2)</f>
        <v>2612</v>
      </c>
      <c r="T2" s="20">
        <v>0</v>
      </c>
      <c r="U2" s="31">
        <f t="shared" ref="U2:U33" si="3">T2-B2</f>
        <v>-700</v>
      </c>
      <c r="V2" s="27">
        <f t="shared" ref="V2:V33" si="4">ROUND(U2,0)</f>
        <v>-700</v>
      </c>
      <c r="W2" s="27">
        <v>4766</v>
      </c>
      <c r="X2" s="27">
        <f t="shared" ref="X2:X33" si="5">B2/$W$2*$W$3</f>
        <v>769.47125472094001</v>
      </c>
      <c r="Y2" s="27">
        <f t="shared" ref="Y2:Y33" si="6">X2-B2</f>
        <v>69.47125472094001</v>
      </c>
      <c r="Z2" s="27">
        <f t="shared" ref="Z2:Z33" si="7">ROUND(Y2,0)</f>
        <v>69</v>
      </c>
      <c r="AA2" s="17">
        <f t="shared" ref="AA2:AA33" si="8">IF(V2&gt;=0,V2,Z2)</f>
        <v>69</v>
      </c>
      <c r="AB2" s="24">
        <f t="shared" ref="AB2:AB33" si="9">B2+AA2</f>
        <v>769</v>
      </c>
    </row>
    <row r="3" spans="1:28" ht="15" customHeight="1" x14ac:dyDescent="0.25">
      <c r="A3" s="28">
        <v>350</v>
      </c>
      <c r="B3" s="28">
        <v>700</v>
      </c>
      <c r="C3" s="25">
        <v>0</v>
      </c>
      <c r="D3" s="25">
        <v>273.75</v>
      </c>
      <c r="E3" s="25">
        <v>211.87</v>
      </c>
      <c r="F3" s="25">
        <f t="shared" si="0"/>
        <v>138.41176470588235</v>
      </c>
      <c r="G3" s="25">
        <v>0</v>
      </c>
      <c r="H3" s="25">
        <f t="shared" si="1"/>
        <v>117.82352941176471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55</v>
      </c>
      <c r="P3" s="6" t="s">
        <v>41</v>
      </c>
      <c r="Q3" s="7">
        <f>LARGE(A:A,3)</f>
        <v>2554</v>
      </c>
      <c r="T3" s="20">
        <v>0</v>
      </c>
      <c r="U3" s="31">
        <f t="shared" si="3"/>
        <v>-700</v>
      </c>
      <c r="V3" s="27">
        <f t="shared" si="4"/>
        <v>-700</v>
      </c>
      <c r="W3" s="27">
        <v>5239</v>
      </c>
      <c r="X3" s="27">
        <f t="shared" si="5"/>
        <v>769.47125472094001</v>
      </c>
      <c r="Y3" s="27">
        <f t="shared" si="6"/>
        <v>69.47125472094001</v>
      </c>
      <c r="Z3" s="27">
        <f t="shared" si="7"/>
        <v>69</v>
      </c>
      <c r="AA3" s="17">
        <f t="shared" si="8"/>
        <v>69</v>
      </c>
      <c r="AB3" s="24">
        <f t="shared" si="9"/>
        <v>769</v>
      </c>
    </row>
    <row r="4" spans="1:28" ht="15" customHeight="1" x14ac:dyDescent="0.25">
      <c r="A4" s="28">
        <v>399</v>
      </c>
      <c r="B4" s="28">
        <v>700</v>
      </c>
      <c r="C4" s="25">
        <v>0</v>
      </c>
      <c r="D4" s="25">
        <v>273.72000000000003</v>
      </c>
      <c r="E4" s="25">
        <v>211.87</v>
      </c>
      <c r="F4" s="25">
        <f t="shared" si="0"/>
        <v>144</v>
      </c>
      <c r="G4" s="25">
        <v>0</v>
      </c>
      <c r="H4" s="25">
        <f t="shared" si="1"/>
        <v>125.1875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1</v>
      </c>
      <c r="N4" s="9" t="s">
        <v>42</v>
      </c>
      <c r="O4" s="32">
        <f>MAX(A:A)</f>
        <v>2703</v>
      </c>
      <c r="P4" s="6" t="s">
        <v>43</v>
      </c>
      <c r="Q4" s="7">
        <f>LARGE(B:B,1)</f>
        <v>2013</v>
      </c>
      <c r="T4" s="20">
        <v>0</v>
      </c>
      <c r="U4" s="31">
        <f t="shared" si="3"/>
        <v>-700</v>
      </c>
      <c r="V4" s="27">
        <f t="shared" si="4"/>
        <v>-700</v>
      </c>
      <c r="W4" s="27"/>
      <c r="X4" s="27">
        <f t="shared" si="5"/>
        <v>769.47125472094001</v>
      </c>
      <c r="Y4" s="27">
        <f t="shared" si="6"/>
        <v>69.47125472094001</v>
      </c>
      <c r="Z4" s="27">
        <f t="shared" si="7"/>
        <v>69</v>
      </c>
      <c r="AA4" s="17">
        <f t="shared" si="8"/>
        <v>69</v>
      </c>
      <c r="AB4" s="24">
        <f t="shared" si="9"/>
        <v>769</v>
      </c>
    </row>
    <row r="5" spans="1:28" ht="15" customHeight="1" x14ac:dyDescent="0.25">
      <c r="A5" s="28">
        <v>450</v>
      </c>
      <c r="B5" s="28">
        <v>1210</v>
      </c>
      <c r="C5" s="25">
        <v>0</v>
      </c>
      <c r="D5" s="25">
        <v>273.64</v>
      </c>
      <c r="E5" s="25">
        <v>212.32</v>
      </c>
      <c r="F5" s="25">
        <f t="shared" si="0"/>
        <v>150.19999999999999</v>
      </c>
      <c r="G5" s="25">
        <v>0</v>
      </c>
      <c r="H5" s="25">
        <f t="shared" si="1"/>
        <v>99.533333333333331</v>
      </c>
      <c r="I5" s="25">
        <v>0</v>
      </c>
      <c r="J5" s="29">
        <f t="shared" si="10"/>
        <v>0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1.24</v>
      </c>
      <c r="P5" s="6" t="s">
        <v>45</v>
      </c>
      <c r="Q5" s="7">
        <f>LARGE(B:B,2)</f>
        <v>2000</v>
      </c>
      <c r="T5" s="20">
        <v>0</v>
      </c>
      <c r="U5" s="31">
        <f t="shared" si="3"/>
        <v>-1210</v>
      </c>
      <c r="V5" s="27">
        <f t="shared" si="4"/>
        <v>-1210</v>
      </c>
      <c r="W5" s="27"/>
      <c r="X5" s="27">
        <f t="shared" si="5"/>
        <v>1330.086026017625</v>
      </c>
      <c r="Y5" s="27">
        <f t="shared" si="6"/>
        <v>120.08602601762504</v>
      </c>
      <c r="Z5" s="27">
        <f t="shared" si="7"/>
        <v>120</v>
      </c>
      <c r="AA5" s="17">
        <f t="shared" si="8"/>
        <v>120</v>
      </c>
      <c r="AB5" s="24">
        <f t="shared" si="9"/>
        <v>1330</v>
      </c>
    </row>
    <row r="6" spans="1:28" ht="15" customHeight="1" x14ac:dyDescent="0.25">
      <c r="A6" s="28">
        <v>772</v>
      </c>
      <c r="B6" s="28">
        <v>1210</v>
      </c>
      <c r="C6" s="25">
        <v>0</v>
      </c>
      <c r="D6" s="25">
        <v>273.60000000000002</v>
      </c>
      <c r="E6" s="25">
        <v>212.32</v>
      </c>
      <c r="F6" s="25">
        <f t="shared" si="0"/>
        <v>137.92857142857142</v>
      </c>
      <c r="G6" s="25">
        <v>0</v>
      </c>
      <c r="H6" s="25">
        <f t="shared" si="1"/>
        <v>106.64285714285714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1.55</v>
      </c>
      <c r="P6" s="6" t="s">
        <v>47</v>
      </c>
      <c r="Q6" s="7">
        <f>LARGE(B:B,3)</f>
        <v>2000</v>
      </c>
      <c r="T6" s="20">
        <v>0</v>
      </c>
      <c r="U6" s="31">
        <f t="shared" si="3"/>
        <v>-1210</v>
      </c>
      <c r="V6" s="27">
        <f t="shared" si="4"/>
        <v>-1210</v>
      </c>
      <c r="W6" s="27"/>
      <c r="X6" s="27">
        <f t="shared" si="5"/>
        <v>1330.086026017625</v>
      </c>
      <c r="Y6" s="27">
        <f t="shared" si="6"/>
        <v>120.08602601762504</v>
      </c>
      <c r="Z6" s="27">
        <f t="shared" si="7"/>
        <v>120</v>
      </c>
      <c r="AA6" s="17">
        <f t="shared" si="8"/>
        <v>120</v>
      </c>
      <c r="AB6" s="24">
        <f t="shared" si="9"/>
        <v>1330</v>
      </c>
    </row>
    <row r="7" spans="1:28" ht="15" customHeight="1" x14ac:dyDescent="0.25">
      <c r="A7" s="28">
        <v>1095</v>
      </c>
      <c r="B7" s="28">
        <v>1210</v>
      </c>
      <c r="C7" s="25">
        <v>4.87</v>
      </c>
      <c r="D7" s="25">
        <v>273.58999999999997</v>
      </c>
      <c r="E7" s="25">
        <v>212.32</v>
      </c>
      <c r="F7" s="25">
        <f t="shared" si="0"/>
        <v>123.69230769230769</v>
      </c>
      <c r="G7" s="25">
        <v>0</v>
      </c>
      <c r="H7" s="25">
        <f t="shared" si="1"/>
        <v>114.84615384615384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1</v>
      </c>
      <c r="N7" s="9" t="s">
        <v>48</v>
      </c>
      <c r="O7" s="33">
        <v>1.61</v>
      </c>
      <c r="P7" s="7"/>
      <c r="Q7" s="7"/>
      <c r="T7" s="20">
        <v>0</v>
      </c>
      <c r="U7" s="31">
        <f t="shared" si="3"/>
        <v>-1210</v>
      </c>
      <c r="V7" s="27">
        <f t="shared" si="4"/>
        <v>-1210</v>
      </c>
      <c r="W7" s="27"/>
      <c r="X7" s="27">
        <f t="shared" si="5"/>
        <v>1330.086026017625</v>
      </c>
      <c r="Y7" s="27">
        <f t="shared" si="6"/>
        <v>120.08602601762504</v>
      </c>
      <c r="Z7" s="27">
        <f t="shared" si="7"/>
        <v>120</v>
      </c>
      <c r="AA7" s="17">
        <f t="shared" si="8"/>
        <v>120</v>
      </c>
      <c r="AB7" s="24">
        <f t="shared" si="9"/>
        <v>1330</v>
      </c>
    </row>
    <row r="8" spans="1:28" ht="15" customHeight="1" x14ac:dyDescent="0.25">
      <c r="A8" s="28">
        <v>1418</v>
      </c>
      <c r="B8" s="28">
        <v>1710</v>
      </c>
      <c r="C8" s="25">
        <v>6.3</v>
      </c>
      <c r="D8" s="25">
        <v>273.56</v>
      </c>
      <c r="E8" s="25">
        <v>212.48</v>
      </c>
      <c r="F8" s="25">
        <f t="shared" si="0"/>
        <v>107.08333333333333</v>
      </c>
      <c r="G8" s="25">
        <v>0</v>
      </c>
      <c r="H8" s="25">
        <f t="shared" si="1"/>
        <v>82.75</v>
      </c>
      <c r="I8" s="25">
        <v>0</v>
      </c>
      <c r="J8" s="29">
        <f t="shared" si="10"/>
        <v>0</v>
      </c>
      <c r="K8" s="29">
        <f t="shared" si="11"/>
        <v>1</v>
      </c>
      <c r="L8" s="29">
        <f t="shared" si="12"/>
        <v>1</v>
      </c>
      <c r="M8" s="29">
        <f t="shared" ca="1" si="2"/>
        <v>0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-1710</v>
      </c>
      <c r="V8" s="27">
        <f t="shared" si="4"/>
        <v>-1710</v>
      </c>
      <c r="W8" s="27"/>
      <c r="X8" s="27">
        <f t="shared" si="5"/>
        <v>1879.7083508182964</v>
      </c>
      <c r="Y8" s="27">
        <f t="shared" si="6"/>
        <v>169.70835081829637</v>
      </c>
      <c r="Z8" s="27">
        <f t="shared" si="7"/>
        <v>170</v>
      </c>
      <c r="AA8" s="17">
        <f t="shared" si="8"/>
        <v>170</v>
      </c>
      <c r="AB8" s="24">
        <f t="shared" si="9"/>
        <v>1880</v>
      </c>
    </row>
    <row r="9" spans="1:28" ht="15" customHeight="1" x14ac:dyDescent="0.25">
      <c r="A9" s="28">
        <v>1498</v>
      </c>
      <c r="B9" s="28">
        <v>1710</v>
      </c>
      <c r="C9" s="25">
        <v>6.66</v>
      </c>
      <c r="D9" s="25">
        <v>273.54000000000002</v>
      </c>
      <c r="E9" s="25">
        <v>212.48</v>
      </c>
      <c r="F9" s="25">
        <f t="shared" si="0"/>
        <v>109.54545454545455</v>
      </c>
      <c r="G9" s="25">
        <v>0</v>
      </c>
      <c r="H9" s="25">
        <f t="shared" si="1"/>
        <v>90.272727272727266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-1710</v>
      </c>
      <c r="V9" s="27">
        <f t="shared" si="4"/>
        <v>-1710</v>
      </c>
      <c r="W9" s="27"/>
      <c r="X9" s="27">
        <f t="shared" si="5"/>
        <v>1879.7083508182964</v>
      </c>
      <c r="Y9" s="27">
        <f t="shared" si="6"/>
        <v>169.70835081829637</v>
      </c>
      <c r="Z9" s="27">
        <f t="shared" si="7"/>
        <v>170</v>
      </c>
      <c r="AA9" s="17">
        <f t="shared" si="8"/>
        <v>170</v>
      </c>
      <c r="AB9" s="24">
        <f t="shared" si="9"/>
        <v>1880</v>
      </c>
    </row>
    <row r="10" spans="1:28" ht="15" customHeight="1" x14ac:dyDescent="0.25">
      <c r="A10" s="28">
        <v>1580</v>
      </c>
      <c r="B10" s="28">
        <v>1710</v>
      </c>
      <c r="C10" s="25">
        <v>7.02</v>
      </c>
      <c r="D10" s="25">
        <v>273.52</v>
      </c>
      <c r="E10" s="25">
        <v>212.48</v>
      </c>
      <c r="F10" s="25">
        <f t="shared" si="0"/>
        <v>112.3</v>
      </c>
      <c r="G10" s="25">
        <v>0</v>
      </c>
      <c r="H10" s="25">
        <f t="shared" si="1"/>
        <v>99.3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-1710</v>
      </c>
      <c r="V10" s="27">
        <f t="shared" si="4"/>
        <v>-1710</v>
      </c>
      <c r="W10" s="27"/>
      <c r="X10" s="27">
        <f t="shared" si="5"/>
        <v>1879.7083508182964</v>
      </c>
      <c r="Y10" s="27">
        <f t="shared" si="6"/>
        <v>169.70835081829637</v>
      </c>
      <c r="Z10" s="27">
        <f t="shared" si="7"/>
        <v>170</v>
      </c>
      <c r="AA10" s="17">
        <f t="shared" si="8"/>
        <v>170</v>
      </c>
      <c r="AB10" s="24">
        <f t="shared" si="9"/>
        <v>1880</v>
      </c>
    </row>
    <row r="11" spans="1:28" ht="15" customHeight="1" x14ac:dyDescent="0.25">
      <c r="A11" s="28">
        <v>1659</v>
      </c>
      <c r="B11" s="28">
        <v>2000</v>
      </c>
      <c r="C11" s="25">
        <v>7.37</v>
      </c>
      <c r="D11" s="25">
        <v>273.49</v>
      </c>
      <c r="E11" s="25">
        <v>212.53</v>
      </c>
      <c r="F11" s="25">
        <f t="shared" si="0"/>
        <v>116</v>
      </c>
      <c r="G11" s="25">
        <v>0</v>
      </c>
      <c r="H11" s="25">
        <f t="shared" si="1"/>
        <v>78.111111111111114</v>
      </c>
      <c r="I11" s="25">
        <v>0</v>
      </c>
      <c r="J11" s="29">
        <f t="shared" si="10"/>
        <v>0</v>
      </c>
      <c r="K11" s="29">
        <f t="shared" si="11"/>
        <v>1</v>
      </c>
      <c r="L11" s="29">
        <f t="shared" si="12"/>
        <v>1</v>
      </c>
      <c r="M11" s="29">
        <f t="shared" ca="1" si="2"/>
        <v>0</v>
      </c>
      <c r="N11" s="9" t="s">
        <v>52</v>
      </c>
      <c r="O11" s="34">
        <v>280</v>
      </c>
      <c r="P11" s="14" t="s">
        <v>53</v>
      </c>
      <c r="Q11" s="7">
        <f>MIN(D:D)</f>
        <v>273.47000000000003</v>
      </c>
      <c r="T11" s="20">
        <v>0</v>
      </c>
      <c r="U11" s="31">
        <f t="shared" si="3"/>
        <v>-2000</v>
      </c>
      <c r="V11" s="27">
        <f t="shared" si="4"/>
        <v>-2000</v>
      </c>
      <c r="W11" s="27"/>
      <c r="X11" s="27">
        <f t="shared" si="5"/>
        <v>2198.4892992026857</v>
      </c>
      <c r="Y11" s="27">
        <f t="shared" si="6"/>
        <v>198.48929920268574</v>
      </c>
      <c r="Z11" s="27">
        <f t="shared" si="7"/>
        <v>198</v>
      </c>
      <c r="AA11" s="17">
        <f t="shared" si="8"/>
        <v>198</v>
      </c>
      <c r="AB11" s="24">
        <f t="shared" si="9"/>
        <v>2198</v>
      </c>
    </row>
    <row r="12" spans="1:28" ht="15" customHeight="1" x14ac:dyDescent="0.25">
      <c r="A12" s="28">
        <v>1826</v>
      </c>
      <c r="B12" s="28">
        <v>2000</v>
      </c>
      <c r="C12" s="25">
        <v>8.11</v>
      </c>
      <c r="D12" s="25">
        <v>273.47000000000003</v>
      </c>
      <c r="E12" s="25">
        <v>212.53</v>
      </c>
      <c r="F12" s="25">
        <f t="shared" si="0"/>
        <v>109.625</v>
      </c>
      <c r="G12" s="25">
        <v>0</v>
      </c>
      <c r="H12" s="25">
        <f t="shared" si="1"/>
        <v>87.875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273.79000000000002</v>
      </c>
      <c r="T12" s="20">
        <v>0</v>
      </c>
      <c r="U12" s="31">
        <f t="shared" si="3"/>
        <v>-2000</v>
      </c>
      <c r="V12" s="27">
        <f t="shared" si="4"/>
        <v>-2000</v>
      </c>
      <c r="W12" s="27"/>
      <c r="X12" s="27">
        <f t="shared" si="5"/>
        <v>2198.4892992026857</v>
      </c>
      <c r="Y12" s="27">
        <f t="shared" si="6"/>
        <v>198.48929920268574</v>
      </c>
      <c r="Z12" s="27">
        <f t="shared" si="7"/>
        <v>198</v>
      </c>
      <c r="AA12" s="17">
        <f t="shared" si="8"/>
        <v>198</v>
      </c>
      <c r="AB12" s="24">
        <f t="shared" si="9"/>
        <v>2198</v>
      </c>
    </row>
    <row r="13" spans="1:28" ht="15" customHeight="1" x14ac:dyDescent="0.25">
      <c r="A13" s="28">
        <v>1992</v>
      </c>
      <c r="B13" s="28">
        <v>2000</v>
      </c>
      <c r="C13" s="25">
        <v>8.85</v>
      </c>
      <c r="D13" s="25">
        <v>273.47000000000003</v>
      </c>
      <c r="E13" s="25">
        <v>212.53</v>
      </c>
      <c r="F13" s="25">
        <f t="shared" si="0"/>
        <v>101.57142857142857</v>
      </c>
      <c r="G13" s="25">
        <v>0</v>
      </c>
      <c r="H13" s="25">
        <f t="shared" si="1"/>
        <v>100.42857142857143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-2000</v>
      </c>
      <c r="V13" s="27">
        <f t="shared" si="4"/>
        <v>-2000</v>
      </c>
      <c r="W13" s="27"/>
      <c r="X13" s="27">
        <f t="shared" si="5"/>
        <v>2198.4892992026857</v>
      </c>
      <c r="Y13" s="27">
        <f t="shared" si="6"/>
        <v>198.48929920268574</v>
      </c>
      <c r="Z13" s="27">
        <f t="shared" si="7"/>
        <v>198</v>
      </c>
      <c r="AA13" s="17">
        <f t="shared" si="8"/>
        <v>198</v>
      </c>
      <c r="AB13" s="24">
        <f t="shared" si="9"/>
        <v>2198</v>
      </c>
    </row>
    <row r="14" spans="1:28" ht="15" customHeight="1" x14ac:dyDescent="0.25">
      <c r="A14" s="28">
        <v>2158</v>
      </c>
      <c r="B14" s="28">
        <v>2000</v>
      </c>
      <c r="C14" s="25">
        <v>9.59</v>
      </c>
      <c r="D14" s="25">
        <v>273.48</v>
      </c>
      <c r="E14" s="25">
        <v>212.53</v>
      </c>
      <c r="F14" s="25">
        <f t="shared" si="0"/>
        <v>90.833333333333329</v>
      </c>
      <c r="G14" s="25">
        <v>0</v>
      </c>
      <c r="H14" s="25">
        <f t="shared" si="1"/>
        <v>117.16666666666667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2013</v>
      </c>
      <c r="T14" s="20">
        <v>0</v>
      </c>
      <c r="U14" s="31">
        <f t="shared" si="3"/>
        <v>-2000</v>
      </c>
      <c r="V14" s="27">
        <f t="shared" si="4"/>
        <v>-2000</v>
      </c>
      <c r="W14" s="27"/>
      <c r="X14" s="27">
        <f t="shared" si="5"/>
        <v>2198.4892992026857</v>
      </c>
      <c r="Y14" s="27">
        <f t="shared" si="6"/>
        <v>198.48929920268574</v>
      </c>
      <c r="Z14" s="27">
        <f t="shared" si="7"/>
        <v>198</v>
      </c>
      <c r="AA14" s="17">
        <f t="shared" si="8"/>
        <v>198</v>
      </c>
      <c r="AB14" s="24">
        <f t="shared" si="9"/>
        <v>2198</v>
      </c>
    </row>
    <row r="15" spans="1:28" ht="15" customHeight="1" x14ac:dyDescent="0.25">
      <c r="A15" s="28">
        <v>2192</v>
      </c>
      <c r="B15" s="28">
        <v>2000</v>
      </c>
      <c r="C15" s="25">
        <v>9.74</v>
      </c>
      <c r="D15" s="25">
        <v>273.5</v>
      </c>
      <c r="E15" s="25">
        <v>212.53</v>
      </c>
      <c r="F15" s="25">
        <f t="shared" si="0"/>
        <v>102.2</v>
      </c>
      <c r="G15" s="25">
        <v>0</v>
      </c>
      <c r="H15" s="25">
        <f t="shared" si="1"/>
        <v>140.6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0</v>
      </c>
      <c r="N15" s="9" t="s">
        <v>60</v>
      </c>
      <c r="O15" s="9">
        <f>COUNT(C:C)</f>
        <v>55</v>
      </c>
      <c r="P15" s="14" t="s">
        <v>61</v>
      </c>
      <c r="Q15" s="7">
        <f>MAX(D:D)</f>
        <v>274.07</v>
      </c>
      <c r="R15" s="20">
        <f ca="1">TREND(OFFSET('Z-V'!B1,MATCH(Q15,'Z-V'!A:A,1)-1,,2,1),OFFSET('Z-V'!A1,MATCH(Q15,'Z-V'!A:A,1)-1,,2,1),Q15)</f>
        <v>66744.999999999884</v>
      </c>
      <c r="T15" s="20">
        <v>0</v>
      </c>
      <c r="U15" s="31">
        <f t="shared" si="3"/>
        <v>-2000</v>
      </c>
      <c r="V15" s="27">
        <f t="shared" si="4"/>
        <v>-2000</v>
      </c>
      <c r="W15" s="27"/>
      <c r="X15" s="27">
        <f t="shared" si="5"/>
        <v>2198.4892992026857</v>
      </c>
      <c r="Y15" s="27">
        <f t="shared" si="6"/>
        <v>198.48929920268574</v>
      </c>
      <c r="Z15" s="27">
        <f t="shared" si="7"/>
        <v>198</v>
      </c>
      <c r="AA15" s="17">
        <f t="shared" si="8"/>
        <v>198</v>
      </c>
      <c r="AB15" s="24">
        <f t="shared" si="9"/>
        <v>2198</v>
      </c>
    </row>
    <row r="16" spans="1:28" ht="15" customHeight="1" x14ac:dyDescent="0.25">
      <c r="A16" s="28">
        <v>2224</v>
      </c>
      <c r="B16" s="28">
        <v>2000</v>
      </c>
      <c r="C16" s="25">
        <v>9.89</v>
      </c>
      <c r="D16" s="25">
        <v>273.52999999999997</v>
      </c>
      <c r="E16" s="25">
        <v>212.53</v>
      </c>
      <c r="F16" s="25">
        <f t="shared" si="0"/>
        <v>119.75</v>
      </c>
      <c r="G16" s="25">
        <v>0</v>
      </c>
      <c r="H16" s="25">
        <f t="shared" si="1"/>
        <v>175.75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1</v>
      </c>
      <c r="N16" s="9" t="s">
        <v>62</v>
      </c>
      <c r="O16" s="36">
        <f>MAX(C:C)</f>
        <v>12.01</v>
      </c>
      <c r="P16" s="14" t="s">
        <v>63</v>
      </c>
      <c r="Q16" s="35">
        <f>D2</f>
        <v>273.79000000000002</v>
      </c>
      <c r="R16" s="20">
        <f ca="1">TREND(OFFSET('Z-V'!B1,MATCH(Q16,'Z-V'!A:A,1)-1,,2,1),OFFSET('Z-V'!A1,MATCH(Q16,'Z-V'!A:A,1)-1,,2,1),Q16)</f>
        <v>65765</v>
      </c>
      <c r="T16" s="20">
        <v>0</v>
      </c>
      <c r="U16" s="31">
        <f t="shared" si="3"/>
        <v>-2000</v>
      </c>
      <c r="V16" s="27">
        <f t="shared" si="4"/>
        <v>-2000</v>
      </c>
      <c r="W16" s="27"/>
      <c r="X16" s="27">
        <f t="shared" si="5"/>
        <v>2198.4892992026857</v>
      </c>
      <c r="Y16" s="27">
        <f t="shared" si="6"/>
        <v>198.48929920268574</v>
      </c>
      <c r="Z16" s="27">
        <f t="shared" si="7"/>
        <v>198</v>
      </c>
      <c r="AA16" s="17">
        <f t="shared" si="8"/>
        <v>198</v>
      </c>
      <c r="AB16" s="24">
        <f t="shared" si="9"/>
        <v>2198</v>
      </c>
    </row>
    <row r="17" spans="1:28" ht="15" customHeight="1" x14ac:dyDescent="0.25">
      <c r="A17" s="28">
        <v>2258</v>
      </c>
      <c r="B17" s="40">
        <v>2000</v>
      </c>
      <c r="C17" s="25">
        <v>10.029999999999999</v>
      </c>
      <c r="D17" s="25">
        <v>273.55</v>
      </c>
      <c r="E17" s="25">
        <v>212.53</v>
      </c>
      <c r="F17" s="25">
        <f t="shared" si="0"/>
        <v>148.33333333333334</v>
      </c>
      <c r="G17" s="25">
        <v>0</v>
      </c>
      <c r="H17" s="25">
        <f t="shared" si="1"/>
        <v>234.33333333333334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274.07</v>
      </c>
      <c r="T17" s="20">
        <v>0</v>
      </c>
      <c r="U17" s="31">
        <f t="shared" si="3"/>
        <v>-2000</v>
      </c>
      <c r="V17" s="27">
        <f t="shared" si="4"/>
        <v>-2000</v>
      </c>
      <c r="W17" s="27"/>
      <c r="X17" s="27">
        <f t="shared" si="5"/>
        <v>2198.4892992026857</v>
      </c>
      <c r="Y17" s="27">
        <f t="shared" si="6"/>
        <v>198.48929920268574</v>
      </c>
      <c r="Z17" s="27">
        <f t="shared" si="7"/>
        <v>198</v>
      </c>
      <c r="AA17" s="17">
        <f t="shared" si="8"/>
        <v>198</v>
      </c>
      <c r="AB17" s="24">
        <f t="shared" si="9"/>
        <v>2198</v>
      </c>
    </row>
    <row r="18" spans="1:28" ht="15" customHeight="1" x14ac:dyDescent="0.2">
      <c r="A18" s="28">
        <v>2406</v>
      </c>
      <c r="B18" s="28">
        <v>2000</v>
      </c>
      <c r="C18" s="25">
        <v>10.69</v>
      </c>
      <c r="D18" s="25">
        <v>273.60000000000002</v>
      </c>
      <c r="E18" s="25">
        <v>212.53</v>
      </c>
      <c r="F18" s="25">
        <f t="shared" si="0"/>
        <v>148.5</v>
      </c>
      <c r="G18" s="25">
        <v>0</v>
      </c>
      <c r="H18" s="25">
        <f t="shared" si="1"/>
        <v>351.5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1</v>
      </c>
      <c r="N18" s="9" t="s">
        <v>66</v>
      </c>
      <c r="O18" s="9">
        <f>MAX(B:B)</f>
        <v>2013</v>
      </c>
      <c r="R18" s="20"/>
      <c r="S18" s="20"/>
      <c r="T18" s="20">
        <v>0</v>
      </c>
      <c r="U18" s="31">
        <f t="shared" si="3"/>
        <v>-2000</v>
      </c>
      <c r="V18" s="27">
        <f t="shared" si="4"/>
        <v>-2000</v>
      </c>
      <c r="W18" s="27"/>
      <c r="X18" s="27">
        <f t="shared" si="5"/>
        <v>2198.4892992026857</v>
      </c>
      <c r="Y18" s="27">
        <f t="shared" si="6"/>
        <v>198.48929920268574</v>
      </c>
      <c r="Z18" s="27">
        <f t="shared" si="7"/>
        <v>198</v>
      </c>
      <c r="AA18" s="17">
        <f t="shared" si="8"/>
        <v>198</v>
      </c>
      <c r="AB18" s="24">
        <f t="shared" si="9"/>
        <v>2198</v>
      </c>
    </row>
    <row r="19" spans="1:28" ht="15" customHeight="1" x14ac:dyDescent="0.25">
      <c r="A19" s="28">
        <v>2554</v>
      </c>
      <c r="B19" s="28">
        <v>2000</v>
      </c>
      <c r="C19" s="25">
        <v>11.35</v>
      </c>
      <c r="D19" s="25">
        <v>273.64999999999998</v>
      </c>
      <c r="E19" s="25">
        <v>212.53</v>
      </c>
      <c r="F19" s="25">
        <f t="shared" si="0"/>
        <v>149</v>
      </c>
      <c r="G19" s="25">
        <v>0</v>
      </c>
      <c r="H19" s="25">
        <f t="shared" si="1"/>
        <v>703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1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0.7537824924824591</v>
      </c>
      <c r="R19" s="37">
        <f>MAX(AB:AB)</f>
        <v>2213</v>
      </c>
      <c r="S19" s="37">
        <f>'Z-V'!P8-R19</f>
        <v>6766</v>
      </c>
      <c r="T19" s="20">
        <v>0</v>
      </c>
      <c r="U19" s="31">
        <f t="shared" si="3"/>
        <v>-2000</v>
      </c>
      <c r="V19" s="27">
        <f t="shared" si="4"/>
        <v>-2000</v>
      </c>
      <c r="W19" s="27"/>
      <c r="X19" s="27">
        <f t="shared" si="5"/>
        <v>2198.4892992026857</v>
      </c>
      <c r="Y19" s="27">
        <f t="shared" si="6"/>
        <v>198.48929920268574</v>
      </c>
      <c r="Z19" s="27">
        <f t="shared" si="7"/>
        <v>198</v>
      </c>
      <c r="AA19" s="17">
        <f t="shared" si="8"/>
        <v>198</v>
      </c>
      <c r="AB19" s="24">
        <f t="shared" si="9"/>
        <v>2198</v>
      </c>
    </row>
    <row r="20" spans="1:28" ht="15" customHeight="1" x14ac:dyDescent="0.25">
      <c r="A20" s="40">
        <v>2703</v>
      </c>
      <c r="B20" s="28">
        <v>2000</v>
      </c>
      <c r="C20" s="25">
        <v>12.01</v>
      </c>
      <c r="D20" s="25">
        <v>273.72000000000003</v>
      </c>
      <c r="E20" s="25">
        <v>212.53</v>
      </c>
      <c r="F20" s="39">
        <v>0</v>
      </c>
      <c r="G20" s="39">
        <v>0</v>
      </c>
      <c r="H20" s="39">
        <v>0</v>
      </c>
      <c r="I20" s="39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0.98169371727748911</v>
      </c>
      <c r="R20" s="20">
        <f ca="1">R15-R16</f>
        <v>979.99999999988358</v>
      </c>
      <c r="S20" s="20">
        <f ca="1">'Z-V'!P9-R20</f>
        <v>52500.000000000116</v>
      </c>
      <c r="T20" s="20">
        <v>0</v>
      </c>
      <c r="U20" s="31">
        <f t="shared" si="3"/>
        <v>-2000</v>
      </c>
      <c r="V20" s="27">
        <f t="shared" si="4"/>
        <v>-2000</v>
      </c>
      <c r="W20" s="27"/>
      <c r="X20" s="27">
        <f t="shared" si="5"/>
        <v>2198.4892992026857</v>
      </c>
      <c r="Y20" s="27">
        <f t="shared" si="6"/>
        <v>198.48929920268574</v>
      </c>
      <c r="Z20" s="27">
        <f t="shared" si="7"/>
        <v>198</v>
      </c>
      <c r="AA20" s="17">
        <f t="shared" si="8"/>
        <v>198</v>
      </c>
      <c r="AB20" s="24">
        <f t="shared" si="9"/>
        <v>2198</v>
      </c>
    </row>
    <row r="21" spans="1:28" ht="15" customHeight="1" x14ac:dyDescent="0.25">
      <c r="A21" s="28">
        <v>2612</v>
      </c>
      <c r="B21" s="28">
        <v>2000</v>
      </c>
      <c r="C21" s="25">
        <v>11.61</v>
      </c>
      <c r="D21" s="25">
        <v>273.79000000000002</v>
      </c>
      <c r="E21" s="25">
        <v>212.53</v>
      </c>
      <c r="F21" s="25">
        <v>0</v>
      </c>
      <c r="G21" s="25">
        <f t="shared" ref="G21:G56" si="13">($A$20-A21)/(ROW(A21)-ROW($A$20))</f>
        <v>91</v>
      </c>
      <c r="H21" s="25">
        <v>0</v>
      </c>
      <c r="I21" s="25">
        <f t="shared" ref="I21:I56" si="14">($A$20-B21)/(ROW(B21)-ROW($A$20))</f>
        <v>703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0.98722156235724201</v>
      </c>
      <c r="R21" s="20">
        <f>ABS(Q12-Q17)</f>
        <v>0.27999999999997272</v>
      </c>
      <c r="S21" s="20">
        <f>'Z-V'!P10-R21</f>
        <v>21.610000000000028</v>
      </c>
      <c r="T21" s="20">
        <v>0</v>
      </c>
      <c r="U21" s="31">
        <f t="shared" si="3"/>
        <v>-2000</v>
      </c>
      <c r="V21" s="27">
        <f t="shared" si="4"/>
        <v>-2000</v>
      </c>
      <c r="W21" s="27"/>
      <c r="X21" s="27">
        <f t="shared" si="5"/>
        <v>2198.4892992026857</v>
      </c>
      <c r="Y21" s="27">
        <f t="shared" si="6"/>
        <v>198.48929920268574</v>
      </c>
      <c r="Z21" s="27">
        <f t="shared" si="7"/>
        <v>198</v>
      </c>
      <c r="AA21" s="17">
        <f t="shared" si="8"/>
        <v>198</v>
      </c>
      <c r="AB21" s="24">
        <f t="shared" si="9"/>
        <v>2198</v>
      </c>
    </row>
    <row r="22" spans="1:28" ht="15" customHeight="1" x14ac:dyDescent="0.25">
      <c r="A22" s="28">
        <v>2520</v>
      </c>
      <c r="B22" s="28">
        <v>2000</v>
      </c>
      <c r="C22" s="25">
        <v>11.2</v>
      </c>
      <c r="D22" s="25">
        <v>273.83999999999997</v>
      </c>
      <c r="E22" s="25">
        <v>212.53</v>
      </c>
      <c r="F22" s="25">
        <v>0</v>
      </c>
      <c r="G22" s="25">
        <f t="shared" si="13"/>
        <v>91.5</v>
      </c>
      <c r="H22" s="25">
        <v>0</v>
      </c>
      <c r="I22" s="25">
        <f t="shared" si="14"/>
        <v>351.5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0.91010000000000002</v>
      </c>
      <c r="R22" s="20"/>
      <c r="S22" s="20"/>
      <c r="T22" s="20">
        <v>0</v>
      </c>
      <c r="U22" s="31">
        <f t="shared" si="3"/>
        <v>-2000</v>
      </c>
      <c r="V22" s="27">
        <f t="shared" si="4"/>
        <v>-2000</v>
      </c>
      <c r="W22" s="27"/>
      <c r="X22" s="27">
        <f t="shared" si="5"/>
        <v>2198.4892992026857</v>
      </c>
      <c r="Y22" s="27">
        <f t="shared" si="6"/>
        <v>198.48929920268574</v>
      </c>
      <c r="Z22" s="27">
        <f t="shared" si="7"/>
        <v>198</v>
      </c>
      <c r="AA22" s="17">
        <f t="shared" si="8"/>
        <v>198</v>
      </c>
      <c r="AB22" s="24">
        <f t="shared" si="9"/>
        <v>2198</v>
      </c>
    </row>
    <row r="23" spans="1:28" ht="15" customHeight="1" x14ac:dyDescent="0.25">
      <c r="A23" s="28">
        <v>2427</v>
      </c>
      <c r="B23" s="28">
        <v>2000</v>
      </c>
      <c r="C23" s="25">
        <v>10.79</v>
      </c>
      <c r="D23" s="25">
        <v>273.88</v>
      </c>
      <c r="E23" s="25">
        <v>212.53</v>
      </c>
      <c r="F23" s="25">
        <v>0</v>
      </c>
      <c r="G23" s="25">
        <f t="shared" si="13"/>
        <v>92</v>
      </c>
      <c r="H23" s="25">
        <v>0</v>
      </c>
      <c r="I23" s="25">
        <f t="shared" si="14"/>
        <v>234.33333333333334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0</v>
      </c>
      <c r="N23" s="9"/>
      <c r="O23" s="9"/>
      <c r="P23" s="7"/>
      <c r="Q23" s="7"/>
      <c r="T23" s="20">
        <v>0</v>
      </c>
      <c r="U23" s="31">
        <f t="shared" si="3"/>
        <v>-2000</v>
      </c>
      <c r="V23" s="27">
        <f t="shared" si="4"/>
        <v>-2000</v>
      </c>
      <c r="W23" s="27"/>
      <c r="X23" s="27">
        <f t="shared" si="5"/>
        <v>2198.4892992026857</v>
      </c>
      <c r="Y23" s="27">
        <f t="shared" si="6"/>
        <v>198.48929920268574</v>
      </c>
      <c r="Z23" s="27">
        <f t="shared" si="7"/>
        <v>198</v>
      </c>
      <c r="AA23" s="17">
        <f t="shared" si="8"/>
        <v>198</v>
      </c>
      <c r="AB23" s="24">
        <f t="shared" si="9"/>
        <v>2198</v>
      </c>
    </row>
    <row r="24" spans="1:28" ht="15" customHeight="1" x14ac:dyDescent="0.25">
      <c r="A24" s="28">
        <v>2270</v>
      </c>
      <c r="B24" s="28">
        <v>2000</v>
      </c>
      <c r="C24" s="25">
        <v>10.09</v>
      </c>
      <c r="D24" s="25">
        <v>273.91000000000003</v>
      </c>
      <c r="E24" s="25">
        <v>212.53</v>
      </c>
      <c r="F24" s="25">
        <v>0</v>
      </c>
      <c r="G24" s="25">
        <f t="shared" si="13"/>
        <v>108.25</v>
      </c>
      <c r="H24" s="25">
        <v>0</v>
      </c>
      <c r="I24" s="25">
        <f t="shared" si="14"/>
        <v>175.75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1</v>
      </c>
      <c r="N24" s="9"/>
      <c r="O24" s="9"/>
      <c r="P24" s="7"/>
      <c r="Q24" s="7"/>
      <c r="T24" s="20">
        <v>0</v>
      </c>
      <c r="U24" s="31">
        <f t="shared" si="3"/>
        <v>-2000</v>
      </c>
      <c r="V24" s="27">
        <f t="shared" si="4"/>
        <v>-2000</v>
      </c>
      <c r="W24" s="27"/>
      <c r="X24" s="27">
        <f t="shared" si="5"/>
        <v>2198.4892992026857</v>
      </c>
      <c r="Y24" s="27">
        <f t="shared" si="6"/>
        <v>198.48929920268574</v>
      </c>
      <c r="Z24" s="27">
        <f t="shared" si="7"/>
        <v>198</v>
      </c>
      <c r="AA24" s="17">
        <f t="shared" si="8"/>
        <v>198</v>
      </c>
      <c r="AB24" s="24">
        <f t="shared" si="9"/>
        <v>2198</v>
      </c>
    </row>
    <row r="25" spans="1:28" ht="15" customHeight="1" x14ac:dyDescent="0.25">
      <c r="A25" s="28">
        <v>2112</v>
      </c>
      <c r="B25" s="28">
        <v>1980</v>
      </c>
      <c r="C25" s="25">
        <v>9.39</v>
      </c>
      <c r="D25" s="25">
        <v>273.93</v>
      </c>
      <c r="E25" s="25">
        <v>212.53</v>
      </c>
      <c r="F25" s="25">
        <v>0</v>
      </c>
      <c r="G25" s="25">
        <f t="shared" si="13"/>
        <v>118.2</v>
      </c>
      <c r="H25" s="25">
        <v>0</v>
      </c>
      <c r="I25" s="25">
        <f t="shared" si="14"/>
        <v>144.6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0</v>
      </c>
      <c r="N25" s="9"/>
      <c r="O25" s="9"/>
      <c r="P25" s="7"/>
      <c r="Q25" s="7"/>
      <c r="T25" s="20">
        <v>0</v>
      </c>
      <c r="U25" s="31">
        <f t="shared" si="3"/>
        <v>-1980</v>
      </c>
      <c r="V25" s="27">
        <f t="shared" si="4"/>
        <v>-1980</v>
      </c>
      <c r="W25" s="27"/>
      <c r="X25" s="27">
        <f t="shared" si="5"/>
        <v>2176.504406210659</v>
      </c>
      <c r="Y25" s="27">
        <f t="shared" si="6"/>
        <v>196.504406210659</v>
      </c>
      <c r="Z25" s="27">
        <f t="shared" si="7"/>
        <v>197</v>
      </c>
      <c r="AA25" s="17">
        <f t="shared" si="8"/>
        <v>197</v>
      </c>
      <c r="AB25" s="24">
        <f t="shared" si="9"/>
        <v>2177</v>
      </c>
    </row>
    <row r="26" spans="1:28" ht="15" customHeight="1" x14ac:dyDescent="0.25">
      <c r="A26" s="28">
        <v>1953</v>
      </c>
      <c r="B26" s="28">
        <v>1980</v>
      </c>
      <c r="C26" s="25">
        <v>8.68</v>
      </c>
      <c r="D26" s="25">
        <v>273.92</v>
      </c>
      <c r="E26" s="25">
        <v>212.53</v>
      </c>
      <c r="F26" s="25">
        <v>0</v>
      </c>
      <c r="G26" s="25">
        <f t="shared" si="13"/>
        <v>125</v>
      </c>
      <c r="H26" s="25">
        <v>0</v>
      </c>
      <c r="I26" s="25">
        <f t="shared" si="14"/>
        <v>120.5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-1980</v>
      </c>
      <c r="V26" s="27">
        <f t="shared" si="4"/>
        <v>-1980</v>
      </c>
      <c r="W26" s="27"/>
      <c r="X26" s="27">
        <f t="shared" si="5"/>
        <v>2176.504406210659</v>
      </c>
      <c r="Y26" s="27">
        <f t="shared" si="6"/>
        <v>196.504406210659</v>
      </c>
      <c r="Z26" s="27">
        <f t="shared" si="7"/>
        <v>197</v>
      </c>
      <c r="AA26" s="17">
        <f t="shared" si="8"/>
        <v>197</v>
      </c>
      <c r="AB26" s="24">
        <f t="shared" si="9"/>
        <v>2177</v>
      </c>
    </row>
    <row r="27" spans="1:28" ht="15" customHeight="1" x14ac:dyDescent="0.25">
      <c r="A27" s="28">
        <v>1935</v>
      </c>
      <c r="B27" s="28">
        <v>1980</v>
      </c>
      <c r="C27" s="25">
        <v>8.6</v>
      </c>
      <c r="D27" s="25">
        <v>273.92</v>
      </c>
      <c r="E27" s="25">
        <v>212.53</v>
      </c>
      <c r="F27" s="25">
        <v>0</v>
      </c>
      <c r="G27" s="25">
        <f t="shared" si="13"/>
        <v>109.71428571428571</v>
      </c>
      <c r="H27" s="25">
        <v>0</v>
      </c>
      <c r="I27" s="25">
        <f t="shared" si="14"/>
        <v>103.28571428571429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-1980</v>
      </c>
      <c r="V27" s="27">
        <f t="shared" si="4"/>
        <v>-1980</v>
      </c>
      <c r="W27" s="27"/>
      <c r="X27" s="27">
        <f t="shared" si="5"/>
        <v>2176.504406210659</v>
      </c>
      <c r="Y27" s="27">
        <f t="shared" si="6"/>
        <v>196.504406210659</v>
      </c>
      <c r="Z27" s="27">
        <f t="shared" si="7"/>
        <v>197</v>
      </c>
      <c r="AA27" s="17">
        <f t="shared" si="8"/>
        <v>197</v>
      </c>
      <c r="AB27" s="24">
        <f t="shared" si="9"/>
        <v>2177</v>
      </c>
    </row>
    <row r="28" spans="1:28" ht="15" customHeight="1" x14ac:dyDescent="0.25">
      <c r="A28" s="28">
        <v>1917</v>
      </c>
      <c r="B28" s="28">
        <v>1980</v>
      </c>
      <c r="C28" s="25">
        <v>8.52</v>
      </c>
      <c r="D28" s="25">
        <v>273.91000000000003</v>
      </c>
      <c r="E28" s="25">
        <v>212.53</v>
      </c>
      <c r="F28" s="25">
        <v>0</v>
      </c>
      <c r="G28" s="25">
        <f t="shared" si="13"/>
        <v>98.25</v>
      </c>
      <c r="H28" s="25">
        <v>0</v>
      </c>
      <c r="I28" s="25">
        <f t="shared" si="14"/>
        <v>90.375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-1980</v>
      </c>
      <c r="V28" s="27">
        <f t="shared" si="4"/>
        <v>-1980</v>
      </c>
      <c r="W28" s="27"/>
      <c r="X28" s="27">
        <f t="shared" si="5"/>
        <v>2176.504406210659</v>
      </c>
      <c r="Y28" s="27">
        <f t="shared" si="6"/>
        <v>196.504406210659</v>
      </c>
      <c r="Z28" s="27">
        <f t="shared" si="7"/>
        <v>197</v>
      </c>
      <c r="AA28" s="17">
        <f t="shared" si="8"/>
        <v>197</v>
      </c>
      <c r="AB28" s="24">
        <f t="shared" si="9"/>
        <v>2177</v>
      </c>
    </row>
    <row r="29" spans="1:28" ht="15" customHeight="1" x14ac:dyDescent="0.25">
      <c r="A29" s="28">
        <v>1898</v>
      </c>
      <c r="B29" s="28">
        <v>1750</v>
      </c>
      <c r="C29" s="25">
        <v>8.43</v>
      </c>
      <c r="D29" s="25">
        <v>273.93</v>
      </c>
      <c r="E29" s="25">
        <v>212.49</v>
      </c>
      <c r="F29" s="25">
        <v>0</v>
      </c>
      <c r="G29" s="25">
        <f t="shared" si="13"/>
        <v>89.444444444444443</v>
      </c>
      <c r="H29" s="25">
        <v>0</v>
      </c>
      <c r="I29" s="25">
        <f t="shared" si="14"/>
        <v>105.88888888888889</v>
      </c>
      <c r="J29" s="29">
        <f t="shared" si="10"/>
        <v>0</v>
      </c>
      <c r="K29" s="29">
        <f t="shared" si="11"/>
        <v>-1</v>
      </c>
      <c r="L29" s="29">
        <f t="shared" si="12"/>
        <v>0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-1750</v>
      </c>
      <c r="V29" s="27">
        <f t="shared" si="4"/>
        <v>-1750</v>
      </c>
      <c r="W29" s="27"/>
      <c r="X29" s="27">
        <f t="shared" si="5"/>
        <v>1923.6781368023501</v>
      </c>
      <c r="Y29" s="27">
        <f t="shared" si="6"/>
        <v>173.67813680235008</v>
      </c>
      <c r="Z29" s="27">
        <f t="shared" si="7"/>
        <v>174</v>
      </c>
      <c r="AA29" s="17">
        <f t="shared" si="8"/>
        <v>174</v>
      </c>
      <c r="AB29" s="24">
        <f t="shared" si="9"/>
        <v>1924</v>
      </c>
    </row>
    <row r="30" spans="1:28" ht="15" customHeight="1" x14ac:dyDescent="0.25">
      <c r="A30" s="28">
        <v>1982</v>
      </c>
      <c r="B30" s="28">
        <v>1750</v>
      </c>
      <c r="C30" s="25">
        <v>8.81</v>
      </c>
      <c r="D30" s="25">
        <v>273.95</v>
      </c>
      <c r="E30" s="25">
        <v>212.49</v>
      </c>
      <c r="F30" s="25">
        <v>0</v>
      </c>
      <c r="G30" s="25">
        <f t="shared" si="13"/>
        <v>72.099999999999994</v>
      </c>
      <c r="H30" s="25">
        <v>0</v>
      </c>
      <c r="I30" s="25">
        <f t="shared" si="14"/>
        <v>95.3</v>
      </c>
      <c r="J30" s="29">
        <f t="shared" si="10"/>
        <v>1</v>
      </c>
      <c r="K30" s="29">
        <f t="shared" si="11"/>
        <v>1</v>
      </c>
      <c r="L30" s="29">
        <f t="shared" si="12"/>
        <v>0</v>
      </c>
      <c r="M30" s="29">
        <f t="shared" ca="1" si="2"/>
        <v>1</v>
      </c>
      <c r="N30" s="9"/>
      <c r="O30" s="9"/>
      <c r="P30" s="7"/>
      <c r="Q30" s="7"/>
      <c r="T30" s="20">
        <v>0</v>
      </c>
      <c r="U30" s="31">
        <f t="shared" si="3"/>
        <v>-1750</v>
      </c>
      <c r="V30" s="27">
        <f t="shared" si="4"/>
        <v>-1750</v>
      </c>
      <c r="W30" s="27"/>
      <c r="X30" s="27">
        <f t="shared" si="5"/>
        <v>1923.6781368023501</v>
      </c>
      <c r="Y30" s="27">
        <f t="shared" si="6"/>
        <v>173.67813680235008</v>
      </c>
      <c r="Z30" s="27">
        <f t="shared" si="7"/>
        <v>174</v>
      </c>
      <c r="AA30" s="17">
        <f t="shared" si="8"/>
        <v>174</v>
      </c>
      <c r="AB30" s="24">
        <f t="shared" si="9"/>
        <v>1924</v>
      </c>
    </row>
    <row r="31" spans="1:28" ht="15" customHeight="1" x14ac:dyDescent="0.25">
      <c r="A31" s="28">
        <v>2066</v>
      </c>
      <c r="B31" s="28">
        <v>1750</v>
      </c>
      <c r="C31" s="25">
        <v>0</v>
      </c>
      <c r="D31" s="25">
        <v>273.98</v>
      </c>
      <c r="E31" s="25">
        <v>212.49</v>
      </c>
      <c r="F31" s="25">
        <v>0</v>
      </c>
      <c r="G31" s="25">
        <f t="shared" si="13"/>
        <v>57.909090909090907</v>
      </c>
      <c r="H31" s="25">
        <v>0</v>
      </c>
      <c r="I31" s="25">
        <f t="shared" si="14"/>
        <v>86.63636363636364</v>
      </c>
      <c r="J31" s="29">
        <f t="shared" si="10"/>
        <v>1</v>
      </c>
      <c r="K31" s="29">
        <f t="shared" si="11"/>
        <v>1</v>
      </c>
      <c r="L31" s="29">
        <f t="shared" si="12"/>
        <v>0</v>
      </c>
      <c r="M31" s="29">
        <f t="shared" ca="1" si="2"/>
        <v>1</v>
      </c>
      <c r="N31" s="9"/>
      <c r="O31" s="9"/>
      <c r="P31" s="7"/>
      <c r="Q31" s="7"/>
      <c r="T31" s="20">
        <v>0</v>
      </c>
      <c r="U31" s="31">
        <f t="shared" si="3"/>
        <v>-1750</v>
      </c>
      <c r="V31" s="27">
        <f t="shared" si="4"/>
        <v>-1750</v>
      </c>
      <c r="W31" s="27"/>
      <c r="X31" s="27">
        <f t="shared" si="5"/>
        <v>1923.6781368023501</v>
      </c>
      <c r="Y31" s="27">
        <f t="shared" si="6"/>
        <v>173.67813680235008</v>
      </c>
      <c r="Z31" s="27">
        <f t="shared" si="7"/>
        <v>174</v>
      </c>
      <c r="AA31" s="17">
        <f t="shared" si="8"/>
        <v>174</v>
      </c>
      <c r="AB31" s="24">
        <f t="shared" si="9"/>
        <v>1924</v>
      </c>
    </row>
    <row r="32" spans="1:28" ht="15" customHeight="1" x14ac:dyDescent="0.25">
      <c r="A32" s="28">
        <v>2151</v>
      </c>
      <c r="B32" s="28">
        <v>1750</v>
      </c>
      <c r="C32" s="25">
        <v>0</v>
      </c>
      <c r="D32" s="25">
        <v>274.02999999999997</v>
      </c>
      <c r="E32" s="25">
        <v>212.49</v>
      </c>
      <c r="F32" s="25">
        <v>0</v>
      </c>
      <c r="G32" s="25">
        <f t="shared" si="13"/>
        <v>46</v>
      </c>
      <c r="H32" s="25">
        <v>0</v>
      </c>
      <c r="I32" s="25">
        <f t="shared" si="14"/>
        <v>79.416666666666671</v>
      </c>
      <c r="J32" s="29">
        <f t="shared" si="10"/>
        <v>1</v>
      </c>
      <c r="K32" s="29">
        <f t="shared" si="11"/>
        <v>1</v>
      </c>
      <c r="L32" s="29">
        <f t="shared" si="12"/>
        <v>0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-1750</v>
      </c>
      <c r="V32" s="27">
        <f t="shared" si="4"/>
        <v>-1750</v>
      </c>
      <c r="W32" s="27"/>
      <c r="X32" s="27">
        <f t="shared" si="5"/>
        <v>1923.6781368023501</v>
      </c>
      <c r="Y32" s="27">
        <f t="shared" si="6"/>
        <v>173.67813680235008</v>
      </c>
      <c r="Z32" s="27">
        <f t="shared" si="7"/>
        <v>174</v>
      </c>
      <c r="AA32" s="17">
        <f t="shared" si="8"/>
        <v>174</v>
      </c>
      <c r="AB32" s="24">
        <f t="shared" si="9"/>
        <v>1924</v>
      </c>
    </row>
    <row r="33" spans="1:28" ht="15" customHeight="1" x14ac:dyDescent="0.25">
      <c r="A33" s="28">
        <v>2082</v>
      </c>
      <c r="B33" s="28">
        <v>1645</v>
      </c>
      <c r="C33" s="25">
        <v>0</v>
      </c>
      <c r="D33" s="25">
        <v>274.07</v>
      </c>
      <c r="E33" s="25">
        <v>212.46</v>
      </c>
      <c r="F33" s="25">
        <v>0</v>
      </c>
      <c r="G33" s="25">
        <f t="shared" si="13"/>
        <v>47.769230769230766</v>
      </c>
      <c r="H33" s="25">
        <v>0</v>
      </c>
      <c r="I33" s="25">
        <f t="shared" si="14"/>
        <v>81.384615384615387</v>
      </c>
      <c r="J33" s="29">
        <f t="shared" si="10"/>
        <v>0</v>
      </c>
      <c r="K33" s="29">
        <f t="shared" si="11"/>
        <v>-1</v>
      </c>
      <c r="L33" s="29">
        <f t="shared" si="12"/>
        <v>0</v>
      </c>
      <c r="M33" s="29">
        <f t="shared" ca="1" si="2"/>
        <v>1</v>
      </c>
      <c r="N33" s="9"/>
      <c r="O33" s="9"/>
      <c r="P33" s="7"/>
      <c r="Q33" s="7"/>
      <c r="T33" s="20">
        <v>0</v>
      </c>
      <c r="U33" s="31">
        <f t="shared" si="3"/>
        <v>-1645</v>
      </c>
      <c r="V33" s="27">
        <f t="shared" si="4"/>
        <v>-1645</v>
      </c>
      <c r="W33" s="27"/>
      <c r="X33" s="27">
        <f t="shared" si="5"/>
        <v>1808.2574485942089</v>
      </c>
      <c r="Y33" s="27">
        <f t="shared" si="6"/>
        <v>163.25744859420888</v>
      </c>
      <c r="Z33" s="27">
        <f t="shared" si="7"/>
        <v>163</v>
      </c>
      <c r="AA33" s="17">
        <f t="shared" si="8"/>
        <v>163</v>
      </c>
      <c r="AB33" s="24">
        <f t="shared" si="9"/>
        <v>1808</v>
      </c>
    </row>
    <row r="34" spans="1:28" ht="15" customHeight="1" x14ac:dyDescent="0.25">
      <c r="A34" s="28">
        <v>2013</v>
      </c>
      <c r="B34" s="28">
        <v>2013</v>
      </c>
      <c r="C34" s="25">
        <v>8.9499999999999993</v>
      </c>
      <c r="D34" s="25">
        <v>274.07</v>
      </c>
      <c r="E34" s="25">
        <v>212.54</v>
      </c>
      <c r="F34" s="25">
        <v>0</v>
      </c>
      <c r="G34" s="25">
        <f t="shared" si="13"/>
        <v>49.285714285714285</v>
      </c>
      <c r="H34" s="25">
        <v>0</v>
      </c>
      <c r="I34" s="25">
        <f t="shared" si="14"/>
        <v>49.285714285714285</v>
      </c>
      <c r="J34" s="29">
        <f t="shared" si="10"/>
        <v>0</v>
      </c>
      <c r="K34" s="29">
        <f t="shared" si="11"/>
        <v>1</v>
      </c>
      <c r="L34" s="29">
        <f t="shared" si="12"/>
        <v>0</v>
      </c>
      <c r="M34" s="29">
        <f t="shared" ref="M34:M56" ca="1" si="15">IF(RAND()&lt;0.5,0,1)</f>
        <v>0</v>
      </c>
      <c r="N34" s="9"/>
      <c r="O34" s="9"/>
      <c r="P34" s="7"/>
      <c r="Q34" s="7"/>
      <c r="T34" s="20">
        <v>0</v>
      </c>
      <c r="U34" s="31">
        <f t="shared" ref="U34:U65" si="16">T34-B34</f>
        <v>-2013</v>
      </c>
      <c r="V34" s="27">
        <f t="shared" ref="V34:V65" si="17">ROUND(U34,0)</f>
        <v>-2013</v>
      </c>
      <c r="W34" s="27"/>
      <c r="X34" s="27">
        <f t="shared" ref="X34:X56" si="18">B34/$W$2*$W$3</f>
        <v>2212.7794796475032</v>
      </c>
      <c r="Y34" s="27">
        <f t="shared" ref="Y34:Y65" si="19">X34-B34</f>
        <v>199.77947964750319</v>
      </c>
      <c r="Z34" s="27">
        <f t="shared" ref="Z34:Z65" si="20">ROUND(Y34,0)</f>
        <v>200</v>
      </c>
      <c r="AA34" s="17">
        <f t="shared" ref="AA34:AA65" si="21">IF(V34&gt;=0,V34,Z34)</f>
        <v>200</v>
      </c>
      <c r="AB34" s="24">
        <f t="shared" ref="AB34:AB65" si="22">B34+AA34</f>
        <v>2213</v>
      </c>
    </row>
    <row r="35" spans="1:28" ht="15" customHeight="1" x14ac:dyDescent="0.25">
      <c r="A35" s="28">
        <v>1944</v>
      </c>
      <c r="B35" s="28">
        <v>1944</v>
      </c>
      <c r="C35" s="25">
        <v>8.64</v>
      </c>
      <c r="D35" s="25">
        <v>274.07</v>
      </c>
      <c r="E35" s="25">
        <v>212.53</v>
      </c>
      <c r="F35" s="25">
        <v>0</v>
      </c>
      <c r="G35" s="25">
        <f t="shared" si="13"/>
        <v>50.6</v>
      </c>
      <c r="H35" s="25">
        <v>0</v>
      </c>
      <c r="I35" s="25">
        <f t="shared" si="14"/>
        <v>50.6</v>
      </c>
      <c r="J35" s="29">
        <f t="shared" ref="J35:J56" si="23">IF(ABS(B35-B34)&lt;=50,1,0)</f>
        <v>0</v>
      </c>
      <c r="K35" s="29">
        <f t="shared" ref="K35:K56" si="24">IF(ABS((B35-B34))&lt;=50,1,IF((B35-B34)*(1)&gt;=0,1,-1))</f>
        <v>-1</v>
      </c>
      <c r="L35" s="29">
        <f t="shared" si="12"/>
        <v>0</v>
      </c>
      <c r="M35" s="29">
        <f t="shared" ca="1" si="15"/>
        <v>1</v>
      </c>
      <c r="N35" s="9"/>
      <c r="O35" s="9"/>
      <c r="P35" s="7"/>
      <c r="Q35" s="7"/>
      <c r="T35" s="20">
        <v>0</v>
      </c>
      <c r="U35" s="31">
        <f t="shared" si="16"/>
        <v>-1944</v>
      </c>
      <c r="V35" s="27">
        <f t="shared" si="17"/>
        <v>-1944</v>
      </c>
      <c r="W35" s="27"/>
      <c r="X35" s="27">
        <f t="shared" si="18"/>
        <v>2136.9315988250105</v>
      </c>
      <c r="Y35" s="27">
        <f t="shared" si="19"/>
        <v>192.9315988250105</v>
      </c>
      <c r="Z35" s="27">
        <f t="shared" si="20"/>
        <v>193</v>
      </c>
      <c r="AA35" s="17">
        <f t="shared" si="21"/>
        <v>193</v>
      </c>
      <c r="AB35" s="24">
        <f t="shared" si="22"/>
        <v>2137</v>
      </c>
    </row>
    <row r="36" spans="1:28" ht="15" customHeight="1" x14ac:dyDescent="0.25">
      <c r="A36" s="28">
        <v>1862</v>
      </c>
      <c r="B36" s="28">
        <v>1862</v>
      </c>
      <c r="C36" s="25">
        <v>8.27</v>
      </c>
      <c r="D36" s="25">
        <v>274.07</v>
      </c>
      <c r="E36" s="25">
        <v>212.51</v>
      </c>
      <c r="F36" s="25">
        <v>0</v>
      </c>
      <c r="G36" s="25">
        <f t="shared" si="13"/>
        <v>52.5625</v>
      </c>
      <c r="H36" s="25">
        <v>0</v>
      </c>
      <c r="I36" s="25">
        <f t="shared" si="14"/>
        <v>52.5625</v>
      </c>
      <c r="J36" s="29">
        <f t="shared" si="23"/>
        <v>0</v>
      </c>
      <c r="K36" s="29">
        <f t="shared" si="24"/>
        <v>-1</v>
      </c>
      <c r="L36" s="29">
        <f t="shared" si="12"/>
        <v>0</v>
      </c>
      <c r="M36" s="29">
        <f t="shared" ca="1" si="15"/>
        <v>0</v>
      </c>
      <c r="N36" s="9"/>
      <c r="O36" s="9"/>
      <c r="P36" s="7"/>
      <c r="Q36" s="7"/>
      <c r="T36" s="20">
        <v>0</v>
      </c>
      <c r="U36" s="31">
        <f t="shared" si="16"/>
        <v>-1862</v>
      </c>
      <c r="V36" s="27">
        <f t="shared" si="17"/>
        <v>-1862</v>
      </c>
      <c r="W36" s="27"/>
      <c r="X36" s="27">
        <f t="shared" si="18"/>
        <v>2046.7935375577003</v>
      </c>
      <c r="Y36" s="27">
        <f t="shared" si="19"/>
        <v>184.79353755770035</v>
      </c>
      <c r="Z36" s="27">
        <f t="shared" si="20"/>
        <v>185</v>
      </c>
      <c r="AA36" s="17">
        <f t="shared" si="21"/>
        <v>185</v>
      </c>
      <c r="AB36" s="24">
        <f t="shared" si="22"/>
        <v>2047</v>
      </c>
    </row>
    <row r="37" spans="1:28" ht="15" customHeight="1" x14ac:dyDescent="0.25">
      <c r="A37" s="28">
        <v>1779</v>
      </c>
      <c r="B37" s="28">
        <v>1779</v>
      </c>
      <c r="C37" s="25">
        <v>7.91</v>
      </c>
      <c r="D37" s="25">
        <v>274.07</v>
      </c>
      <c r="E37" s="25">
        <v>212.5</v>
      </c>
      <c r="F37" s="25">
        <v>0</v>
      </c>
      <c r="G37" s="25">
        <f t="shared" si="13"/>
        <v>54.352941176470587</v>
      </c>
      <c r="H37" s="25">
        <v>0</v>
      </c>
      <c r="I37" s="25">
        <f t="shared" si="14"/>
        <v>54.352941176470587</v>
      </c>
      <c r="J37" s="29">
        <f t="shared" si="23"/>
        <v>0</v>
      </c>
      <c r="K37" s="29">
        <f t="shared" si="24"/>
        <v>-1</v>
      </c>
      <c r="L37" s="29">
        <f t="shared" si="12"/>
        <v>0</v>
      </c>
      <c r="M37" s="29">
        <f t="shared" ca="1" si="15"/>
        <v>0</v>
      </c>
      <c r="N37" s="9"/>
      <c r="O37" s="9"/>
      <c r="P37" s="7"/>
      <c r="Q37" s="7"/>
      <c r="T37" s="20">
        <v>0</v>
      </c>
      <c r="U37" s="31">
        <f t="shared" si="16"/>
        <v>-1779</v>
      </c>
      <c r="V37" s="27">
        <f t="shared" si="17"/>
        <v>-1779</v>
      </c>
      <c r="W37" s="27"/>
      <c r="X37" s="27">
        <f t="shared" si="18"/>
        <v>1955.5562316407888</v>
      </c>
      <c r="Y37" s="27">
        <f t="shared" si="19"/>
        <v>176.55623164078884</v>
      </c>
      <c r="Z37" s="27">
        <f t="shared" si="20"/>
        <v>177</v>
      </c>
      <c r="AA37" s="17">
        <f t="shared" si="21"/>
        <v>177</v>
      </c>
      <c r="AB37" s="24">
        <f t="shared" si="22"/>
        <v>1956</v>
      </c>
    </row>
    <row r="38" spans="1:28" ht="15" customHeight="1" x14ac:dyDescent="0.25">
      <c r="A38" s="28">
        <v>1698</v>
      </c>
      <c r="B38" s="28">
        <v>1698</v>
      </c>
      <c r="C38" s="25">
        <v>7.55</v>
      </c>
      <c r="D38" s="25">
        <v>274.07</v>
      </c>
      <c r="E38" s="25">
        <v>212.47</v>
      </c>
      <c r="F38" s="25">
        <v>0</v>
      </c>
      <c r="G38" s="25">
        <f t="shared" si="13"/>
        <v>55.833333333333336</v>
      </c>
      <c r="H38" s="25">
        <v>0</v>
      </c>
      <c r="I38" s="25">
        <f t="shared" si="14"/>
        <v>55.833333333333336</v>
      </c>
      <c r="J38" s="29">
        <f t="shared" si="23"/>
        <v>0</v>
      </c>
      <c r="K38" s="29">
        <f t="shared" si="24"/>
        <v>-1</v>
      </c>
      <c r="L38" s="29">
        <f t="shared" si="12"/>
        <v>0</v>
      </c>
      <c r="M38" s="29">
        <f t="shared" ca="1" si="15"/>
        <v>1</v>
      </c>
      <c r="N38" s="9"/>
      <c r="O38" s="9"/>
      <c r="P38" s="7"/>
      <c r="Q38" s="7"/>
      <c r="T38" s="20">
        <v>0</v>
      </c>
      <c r="U38" s="31">
        <f t="shared" si="16"/>
        <v>-1698</v>
      </c>
      <c r="V38" s="27">
        <f t="shared" si="17"/>
        <v>-1698</v>
      </c>
      <c r="W38" s="27"/>
      <c r="X38" s="27">
        <f t="shared" si="18"/>
        <v>1866.5174150230803</v>
      </c>
      <c r="Y38" s="27">
        <f t="shared" si="19"/>
        <v>168.51741502308028</v>
      </c>
      <c r="Z38" s="27">
        <f t="shared" si="20"/>
        <v>169</v>
      </c>
      <c r="AA38" s="17">
        <f t="shared" si="21"/>
        <v>169</v>
      </c>
      <c r="AB38" s="24">
        <f t="shared" si="22"/>
        <v>1867</v>
      </c>
    </row>
    <row r="39" spans="1:28" ht="15" customHeight="1" x14ac:dyDescent="0.25">
      <c r="A39" s="28">
        <v>1448</v>
      </c>
      <c r="B39" s="28">
        <v>1448</v>
      </c>
      <c r="C39" s="25">
        <v>6.43</v>
      </c>
      <c r="D39" s="25">
        <v>274.07</v>
      </c>
      <c r="E39" s="25">
        <v>212.4</v>
      </c>
      <c r="F39" s="25">
        <v>0</v>
      </c>
      <c r="G39" s="25">
        <f t="shared" si="13"/>
        <v>66.05263157894737</v>
      </c>
      <c r="H39" s="25">
        <v>0</v>
      </c>
      <c r="I39" s="25">
        <f t="shared" si="14"/>
        <v>66.05263157894737</v>
      </c>
      <c r="J39" s="29">
        <f t="shared" si="23"/>
        <v>0</v>
      </c>
      <c r="K39" s="29">
        <f t="shared" si="24"/>
        <v>-1</v>
      </c>
      <c r="L39" s="29">
        <f t="shared" ref="L39:L70" si="25">IF(OR(COUNTIF(K35:K39,1)=5,COUNTIF(K35:K39,-1)=5),1,0)</f>
        <v>1</v>
      </c>
      <c r="M39" s="29">
        <f t="shared" ca="1" si="15"/>
        <v>0</v>
      </c>
      <c r="N39" s="9"/>
      <c r="O39" s="9"/>
      <c r="P39" s="7"/>
      <c r="Q39" s="7"/>
      <c r="T39" s="20">
        <v>0</v>
      </c>
      <c r="U39" s="31">
        <f t="shared" si="16"/>
        <v>-1448</v>
      </c>
      <c r="V39" s="27">
        <f t="shared" si="17"/>
        <v>-1448</v>
      </c>
      <c r="W39" s="27"/>
      <c r="X39" s="27">
        <f t="shared" si="18"/>
        <v>1591.7062526227446</v>
      </c>
      <c r="Y39" s="27">
        <f t="shared" si="19"/>
        <v>143.70625262274461</v>
      </c>
      <c r="Z39" s="27">
        <f t="shared" si="20"/>
        <v>144</v>
      </c>
      <c r="AA39" s="17">
        <f t="shared" si="21"/>
        <v>144</v>
      </c>
      <c r="AB39" s="24">
        <f t="shared" si="22"/>
        <v>1592</v>
      </c>
    </row>
    <row r="40" spans="1:28" ht="15" customHeight="1" x14ac:dyDescent="0.25">
      <c r="A40" s="28">
        <v>1197</v>
      </c>
      <c r="B40" s="28">
        <v>1290</v>
      </c>
      <c r="C40" s="25">
        <v>5.32</v>
      </c>
      <c r="D40" s="25">
        <v>274.06</v>
      </c>
      <c r="E40" s="25">
        <v>212.35</v>
      </c>
      <c r="F40" s="25">
        <v>0</v>
      </c>
      <c r="G40" s="25">
        <f t="shared" si="13"/>
        <v>75.3</v>
      </c>
      <c r="H40" s="25">
        <v>0</v>
      </c>
      <c r="I40" s="25">
        <f t="shared" si="14"/>
        <v>70.650000000000006</v>
      </c>
      <c r="J40" s="29">
        <f t="shared" si="23"/>
        <v>0</v>
      </c>
      <c r="K40" s="29">
        <f t="shared" si="24"/>
        <v>-1</v>
      </c>
      <c r="L40" s="29">
        <f t="shared" si="25"/>
        <v>1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-1290</v>
      </c>
      <c r="V40" s="27">
        <f t="shared" si="17"/>
        <v>-1290</v>
      </c>
      <c r="W40" s="27"/>
      <c r="X40" s="27">
        <f t="shared" si="18"/>
        <v>1418.0255979857322</v>
      </c>
      <c r="Y40" s="27">
        <f t="shared" si="19"/>
        <v>128.02559798573225</v>
      </c>
      <c r="Z40" s="27">
        <f t="shared" si="20"/>
        <v>128</v>
      </c>
      <c r="AA40" s="17">
        <f t="shared" si="21"/>
        <v>128</v>
      </c>
      <c r="AB40" s="24">
        <f t="shared" si="22"/>
        <v>1418</v>
      </c>
    </row>
    <row r="41" spans="1:28" ht="15" customHeight="1" x14ac:dyDescent="0.25">
      <c r="A41" s="28">
        <v>948</v>
      </c>
      <c r="B41" s="28">
        <v>1070</v>
      </c>
      <c r="C41" s="25">
        <v>4.21</v>
      </c>
      <c r="D41" s="25">
        <v>274.05</v>
      </c>
      <c r="E41" s="25">
        <v>212.25</v>
      </c>
      <c r="F41" s="25">
        <v>0</v>
      </c>
      <c r="G41" s="25">
        <f t="shared" si="13"/>
        <v>83.571428571428569</v>
      </c>
      <c r="H41" s="25">
        <v>0</v>
      </c>
      <c r="I41" s="25">
        <f t="shared" si="14"/>
        <v>77.761904761904759</v>
      </c>
      <c r="J41" s="29">
        <f t="shared" si="23"/>
        <v>0</v>
      </c>
      <c r="K41" s="29">
        <f t="shared" si="24"/>
        <v>-1</v>
      </c>
      <c r="L41" s="29">
        <f t="shared" si="25"/>
        <v>1</v>
      </c>
      <c r="M41" s="29">
        <f t="shared" ca="1" si="15"/>
        <v>1</v>
      </c>
      <c r="N41" s="9"/>
      <c r="O41" s="9"/>
      <c r="P41" s="7"/>
      <c r="Q41" s="7"/>
      <c r="T41" s="20">
        <v>0</v>
      </c>
      <c r="U41" s="31">
        <f t="shared" si="16"/>
        <v>-1070</v>
      </c>
      <c r="V41" s="27">
        <f t="shared" si="17"/>
        <v>-1070</v>
      </c>
      <c r="W41" s="27"/>
      <c r="X41" s="27">
        <f t="shared" si="18"/>
        <v>1176.1917750734369</v>
      </c>
      <c r="Y41" s="27">
        <f t="shared" si="19"/>
        <v>106.19177507343693</v>
      </c>
      <c r="Z41" s="27">
        <f t="shared" si="20"/>
        <v>106</v>
      </c>
      <c r="AA41" s="17">
        <f t="shared" si="21"/>
        <v>106</v>
      </c>
      <c r="AB41" s="24">
        <f t="shared" si="22"/>
        <v>1176</v>
      </c>
    </row>
    <row r="42" spans="1:28" ht="15" customHeight="1" x14ac:dyDescent="0.25">
      <c r="A42" s="28">
        <v>963</v>
      </c>
      <c r="B42" s="28">
        <v>1070</v>
      </c>
      <c r="C42" s="25">
        <v>4.28</v>
      </c>
      <c r="D42" s="25">
        <v>274.04000000000002</v>
      </c>
      <c r="E42" s="25">
        <v>212.25</v>
      </c>
      <c r="F42" s="25">
        <v>0</v>
      </c>
      <c r="G42" s="25">
        <f t="shared" si="13"/>
        <v>79.090909090909093</v>
      </c>
      <c r="H42" s="25">
        <v>0</v>
      </c>
      <c r="I42" s="25">
        <f t="shared" si="14"/>
        <v>74.227272727272734</v>
      </c>
      <c r="J42" s="29">
        <f t="shared" si="23"/>
        <v>1</v>
      </c>
      <c r="K42" s="29">
        <f t="shared" si="24"/>
        <v>1</v>
      </c>
      <c r="L42" s="29">
        <f t="shared" si="25"/>
        <v>0</v>
      </c>
      <c r="M42" s="29">
        <f t="shared" ca="1" si="15"/>
        <v>0</v>
      </c>
      <c r="N42" s="9"/>
      <c r="O42" s="9"/>
      <c r="P42" s="7"/>
      <c r="Q42" s="7"/>
      <c r="T42" s="20">
        <v>0</v>
      </c>
      <c r="U42" s="31">
        <f t="shared" si="16"/>
        <v>-1070</v>
      </c>
      <c r="V42" s="27">
        <f t="shared" si="17"/>
        <v>-1070</v>
      </c>
      <c r="W42" s="27"/>
      <c r="X42" s="27">
        <f t="shared" si="18"/>
        <v>1176.1917750734369</v>
      </c>
      <c r="Y42" s="27">
        <f t="shared" si="19"/>
        <v>106.19177507343693</v>
      </c>
      <c r="Z42" s="27">
        <f t="shared" si="20"/>
        <v>106</v>
      </c>
      <c r="AA42" s="17">
        <f t="shared" si="21"/>
        <v>106</v>
      </c>
      <c r="AB42" s="24">
        <f t="shared" si="22"/>
        <v>1176</v>
      </c>
    </row>
    <row r="43" spans="1:28" ht="15" customHeight="1" x14ac:dyDescent="0.25">
      <c r="A43" s="28">
        <v>978</v>
      </c>
      <c r="B43" s="28">
        <v>1070</v>
      </c>
      <c r="C43" s="25">
        <v>4.3499999999999996</v>
      </c>
      <c r="D43" s="25">
        <v>274.02999999999997</v>
      </c>
      <c r="E43" s="25">
        <v>212.25</v>
      </c>
      <c r="F43" s="25">
        <v>0</v>
      </c>
      <c r="G43" s="25">
        <f t="shared" si="13"/>
        <v>75</v>
      </c>
      <c r="H43" s="25">
        <v>0</v>
      </c>
      <c r="I43" s="25">
        <f t="shared" si="14"/>
        <v>71</v>
      </c>
      <c r="J43" s="29">
        <f t="shared" si="23"/>
        <v>1</v>
      </c>
      <c r="K43" s="29">
        <f t="shared" si="24"/>
        <v>1</v>
      </c>
      <c r="L43" s="29">
        <f t="shared" si="25"/>
        <v>0</v>
      </c>
      <c r="M43" s="29">
        <f t="shared" ca="1" si="15"/>
        <v>1</v>
      </c>
      <c r="N43" s="9"/>
      <c r="O43" s="9"/>
      <c r="P43" s="7"/>
      <c r="Q43" s="7"/>
      <c r="T43" s="20">
        <v>0</v>
      </c>
      <c r="U43" s="31">
        <f t="shared" si="16"/>
        <v>-1070</v>
      </c>
      <c r="V43" s="27">
        <f t="shared" si="17"/>
        <v>-1070</v>
      </c>
      <c r="W43" s="27"/>
      <c r="X43" s="27">
        <f t="shared" si="18"/>
        <v>1176.1917750734369</v>
      </c>
      <c r="Y43" s="27">
        <f t="shared" si="19"/>
        <v>106.19177507343693</v>
      </c>
      <c r="Z43" s="27">
        <f t="shared" si="20"/>
        <v>106</v>
      </c>
      <c r="AA43" s="17">
        <f t="shared" si="21"/>
        <v>106</v>
      </c>
      <c r="AB43" s="24">
        <f t="shared" si="22"/>
        <v>1176</v>
      </c>
    </row>
    <row r="44" spans="1:28" ht="15" customHeight="1" x14ac:dyDescent="0.25">
      <c r="A44" s="28">
        <v>993</v>
      </c>
      <c r="B44" s="28">
        <v>1070</v>
      </c>
      <c r="C44" s="25">
        <v>4.41</v>
      </c>
      <c r="D44" s="25">
        <v>274.02</v>
      </c>
      <c r="E44" s="25">
        <v>212.25</v>
      </c>
      <c r="F44" s="25">
        <v>0</v>
      </c>
      <c r="G44" s="25">
        <f t="shared" si="13"/>
        <v>71.25</v>
      </c>
      <c r="H44" s="25">
        <v>0</v>
      </c>
      <c r="I44" s="25">
        <f t="shared" si="14"/>
        <v>68.041666666666671</v>
      </c>
      <c r="J44" s="29">
        <f t="shared" si="23"/>
        <v>1</v>
      </c>
      <c r="K44" s="29">
        <f t="shared" si="24"/>
        <v>1</v>
      </c>
      <c r="L44" s="29">
        <f t="shared" si="25"/>
        <v>0</v>
      </c>
      <c r="M44" s="29">
        <f t="shared" ca="1" si="15"/>
        <v>0</v>
      </c>
      <c r="N44" s="9"/>
      <c r="O44" s="9"/>
      <c r="P44" s="7"/>
      <c r="Q44" s="7"/>
      <c r="T44" s="20">
        <v>0</v>
      </c>
      <c r="U44" s="31">
        <f t="shared" si="16"/>
        <v>-1070</v>
      </c>
      <c r="V44" s="27">
        <f t="shared" si="17"/>
        <v>-1070</v>
      </c>
      <c r="W44" s="27"/>
      <c r="X44" s="27">
        <f t="shared" si="18"/>
        <v>1176.1917750734369</v>
      </c>
      <c r="Y44" s="27">
        <f t="shared" si="19"/>
        <v>106.19177507343693</v>
      </c>
      <c r="Z44" s="27">
        <f t="shared" si="20"/>
        <v>106</v>
      </c>
      <c r="AA44" s="17">
        <f t="shared" si="21"/>
        <v>106</v>
      </c>
      <c r="AB44" s="24">
        <f t="shared" si="22"/>
        <v>1176</v>
      </c>
    </row>
    <row r="45" spans="1:28" ht="15" customHeight="1" x14ac:dyDescent="0.25">
      <c r="A45" s="28">
        <v>844</v>
      </c>
      <c r="B45" s="28">
        <v>840</v>
      </c>
      <c r="C45" s="25">
        <v>3.75</v>
      </c>
      <c r="D45" s="25">
        <v>274.02</v>
      </c>
      <c r="E45" s="25">
        <v>212.04</v>
      </c>
      <c r="F45" s="25">
        <v>0</v>
      </c>
      <c r="G45" s="25">
        <f t="shared" si="13"/>
        <v>74.36</v>
      </c>
      <c r="H45" s="25">
        <v>0</v>
      </c>
      <c r="I45" s="25">
        <f t="shared" si="14"/>
        <v>74.52</v>
      </c>
      <c r="J45" s="29">
        <f t="shared" si="23"/>
        <v>0</v>
      </c>
      <c r="K45" s="29">
        <f t="shared" si="24"/>
        <v>-1</v>
      </c>
      <c r="L45" s="29">
        <f t="shared" si="25"/>
        <v>0</v>
      </c>
      <c r="M45" s="29">
        <f t="shared" ca="1" si="15"/>
        <v>0</v>
      </c>
      <c r="N45" s="9"/>
      <c r="O45" s="9"/>
      <c r="P45" s="7"/>
      <c r="Q45" s="7"/>
      <c r="T45" s="20">
        <v>0</v>
      </c>
      <c r="U45" s="31">
        <f t="shared" si="16"/>
        <v>-840</v>
      </c>
      <c r="V45" s="27">
        <f t="shared" si="17"/>
        <v>-840</v>
      </c>
      <c r="W45" s="27"/>
      <c r="X45" s="27">
        <f t="shared" si="18"/>
        <v>923.3655056651279</v>
      </c>
      <c r="Y45" s="27">
        <f t="shared" si="19"/>
        <v>83.365505665127898</v>
      </c>
      <c r="Z45" s="27">
        <f t="shared" si="20"/>
        <v>83</v>
      </c>
      <c r="AA45" s="17">
        <f t="shared" si="21"/>
        <v>83</v>
      </c>
      <c r="AB45" s="24">
        <f t="shared" si="22"/>
        <v>923</v>
      </c>
    </row>
    <row r="46" spans="1:28" ht="15" customHeight="1" x14ac:dyDescent="0.25">
      <c r="A46" s="28">
        <v>696</v>
      </c>
      <c r="B46" s="28">
        <v>840</v>
      </c>
      <c r="C46" s="25">
        <v>0</v>
      </c>
      <c r="D46" s="25">
        <v>274.01</v>
      </c>
      <c r="E46" s="25">
        <v>212.04</v>
      </c>
      <c r="F46" s="25">
        <v>0</v>
      </c>
      <c r="G46" s="25">
        <f t="shared" si="13"/>
        <v>77.192307692307693</v>
      </c>
      <c r="H46" s="25">
        <v>0</v>
      </c>
      <c r="I46" s="25">
        <f t="shared" si="14"/>
        <v>71.65384615384616</v>
      </c>
      <c r="J46" s="29">
        <f t="shared" si="23"/>
        <v>1</v>
      </c>
      <c r="K46" s="29">
        <f t="shared" si="24"/>
        <v>1</v>
      </c>
      <c r="L46" s="29">
        <f t="shared" si="25"/>
        <v>0</v>
      </c>
      <c r="M46" s="29">
        <f t="shared" ca="1" si="15"/>
        <v>1</v>
      </c>
      <c r="N46" s="9"/>
      <c r="O46" s="9"/>
      <c r="P46" s="7"/>
      <c r="Q46" s="7"/>
      <c r="T46" s="20">
        <v>0</v>
      </c>
      <c r="U46" s="31">
        <f t="shared" si="16"/>
        <v>-840</v>
      </c>
      <c r="V46" s="27">
        <f t="shared" si="17"/>
        <v>-840</v>
      </c>
      <c r="W46" s="27"/>
      <c r="X46" s="27">
        <f t="shared" si="18"/>
        <v>923.3655056651279</v>
      </c>
      <c r="Y46" s="27">
        <f t="shared" si="19"/>
        <v>83.365505665127898</v>
      </c>
      <c r="Z46" s="27">
        <f t="shared" si="20"/>
        <v>83</v>
      </c>
      <c r="AA46" s="17">
        <f t="shared" si="21"/>
        <v>83</v>
      </c>
      <c r="AB46" s="24">
        <f t="shared" si="22"/>
        <v>923</v>
      </c>
    </row>
    <row r="47" spans="1:28" ht="15" customHeight="1" x14ac:dyDescent="0.25">
      <c r="A47" s="28">
        <v>548</v>
      </c>
      <c r="B47" s="28">
        <v>840</v>
      </c>
      <c r="C47" s="25">
        <v>0</v>
      </c>
      <c r="D47" s="25">
        <v>273.98</v>
      </c>
      <c r="E47" s="25">
        <v>212.04</v>
      </c>
      <c r="F47" s="25">
        <v>0</v>
      </c>
      <c r="G47" s="25">
        <f t="shared" si="13"/>
        <v>79.81481481481481</v>
      </c>
      <c r="H47" s="25">
        <v>0</v>
      </c>
      <c r="I47" s="25">
        <f t="shared" si="14"/>
        <v>69</v>
      </c>
      <c r="J47" s="29">
        <f t="shared" si="23"/>
        <v>1</v>
      </c>
      <c r="K47" s="29">
        <f t="shared" si="24"/>
        <v>1</v>
      </c>
      <c r="L47" s="29">
        <f t="shared" si="25"/>
        <v>0</v>
      </c>
      <c r="M47" s="29">
        <f t="shared" ca="1" si="15"/>
        <v>0</v>
      </c>
      <c r="N47" s="9"/>
      <c r="O47" s="9"/>
      <c r="P47" s="7"/>
      <c r="Q47" s="7"/>
      <c r="T47" s="20">
        <v>0</v>
      </c>
      <c r="U47" s="31">
        <f t="shared" si="16"/>
        <v>-840</v>
      </c>
      <c r="V47" s="27">
        <f t="shared" si="17"/>
        <v>-840</v>
      </c>
      <c r="W47" s="27"/>
      <c r="X47" s="27">
        <f t="shared" si="18"/>
        <v>923.3655056651279</v>
      </c>
      <c r="Y47" s="27">
        <f t="shared" si="19"/>
        <v>83.365505665127898</v>
      </c>
      <c r="Z47" s="27">
        <f t="shared" si="20"/>
        <v>83</v>
      </c>
      <c r="AA47" s="17">
        <f t="shared" si="21"/>
        <v>83</v>
      </c>
      <c r="AB47" s="24">
        <f t="shared" si="22"/>
        <v>923</v>
      </c>
    </row>
    <row r="48" spans="1:28" ht="15" customHeight="1" x14ac:dyDescent="0.25">
      <c r="A48" s="28">
        <v>564</v>
      </c>
      <c r="B48" s="28">
        <v>840</v>
      </c>
      <c r="C48" s="25">
        <v>0</v>
      </c>
      <c r="D48" s="25">
        <v>273.95</v>
      </c>
      <c r="E48" s="25">
        <v>212.04</v>
      </c>
      <c r="F48" s="25">
        <v>0</v>
      </c>
      <c r="G48" s="25">
        <f t="shared" si="13"/>
        <v>76.392857142857139</v>
      </c>
      <c r="H48" s="25">
        <v>0</v>
      </c>
      <c r="I48" s="25">
        <f t="shared" si="14"/>
        <v>66.535714285714292</v>
      </c>
      <c r="J48" s="29">
        <f t="shared" si="23"/>
        <v>1</v>
      </c>
      <c r="K48" s="29">
        <f t="shared" si="24"/>
        <v>1</v>
      </c>
      <c r="L48" s="29">
        <f t="shared" si="25"/>
        <v>0</v>
      </c>
      <c r="M48" s="29">
        <f t="shared" ca="1" si="15"/>
        <v>0</v>
      </c>
      <c r="N48" s="9"/>
      <c r="O48" s="9"/>
      <c r="P48" s="7"/>
      <c r="Q48" s="7"/>
      <c r="T48" s="20">
        <v>0</v>
      </c>
      <c r="U48" s="31">
        <f t="shared" si="16"/>
        <v>-840</v>
      </c>
      <c r="V48" s="27">
        <f t="shared" si="17"/>
        <v>-840</v>
      </c>
      <c r="W48" s="27"/>
      <c r="X48" s="27">
        <f t="shared" si="18"/>
        <v>923.3655056651279</v>
      </c>
      <c r="Y48" s="27">
        <f t="shared" si="19"/>
        <v>83.365505665127898</v>
      </c>
      <c r="Z48" s="27">
        <f t="shared" si="20"/>
        <v>83</v>
      </c>
      <c r="AA48" s="17">
        <f t="shared" si="21"/>
        <v>83</v>
      </c>
      <c r="AB48" s="24">
        <f t="shared" si="22"/>
        <v>923</v>
      </c>
    </row>
    <row r="49" spans="1:28" ht="15" customHeight="1" x14ac:dyDescent="0.25">
      <c r="A49" s="28">
        <v>580</v>
      </c>
      <c r="B49" s="28">
        <v>610</v>
      </c>
      <c r="C49" s="25">
        <v>0</v>
      </c>
      <c r="D49" s="25">
        <v>273.94</v>
      </c>
      <c r="E49" s="25">
        <v>211.75</v>
      </c>
      <c r="F49" s="25">
        <v>0</v>
      </c>
      <c r="G49" s="25">
        <f t="shared" si="13"/>
        <v>73.206896551724142</v>
      </c>
      <c r="H49" s="25">
        <v>0</v>
      </c>
      <c r="I49" s="25">
        <f t="shared" si="14"/>
        <v>72.172413793103445</v>
      </c>
      <c r="J49" s="29">
        <f t="shared" si="23"/>
        <v>0</v>
      </c>
      <c r="K49" s="29">
        <f t="shared" si="24"/>
        <v>-1</v>
      </c>
      <c r="L49" s="29">
        <f t="shared" si="25"/>
        <v>0</v>
      </c>
      <c r="M49" s="29">
        <f t="shared" ca="1" si="15"/>
        <v>1</v>
      </c>
      <c r="N49" s="9"/>
      <c r="O49" s="9"/>
      <c r="P49" s="7"/>
      <c r="Q49" s="7"/>
      <c r="T49" s="20">
        <v>0</v>
      </c>
      <c r="U49" s="31">
        <f t="shared" si="16"/>
        <v>-610</v>
      </c>
      <c r="V49" s="27">
        <f t="shared" si="17"/>
        <v>-610</v>
      </c>
      <c r="W49" s="27"/>
      <c r="X49" s="27">
        <f t="shared" si="18"/>
        <v>670.53923625681909</v>
      </c>
      <c r="Y49" s="27">
        <f t="shared" si="19"/>
        <v>60.539236256819095</v>
      </c>
      <c r="Z49" s="27">
        <f t="shared" si="20"/>
        <v>61</v>
      </c>
      <c r="AA49" s="17">
        <f t="shared" si="21"/>
        <v>61</v>
      </c>
      <c r="AB49" s="24">
        <f t="shared" si="22"/>
        <v>671</v>
      </c>
    </row>
    <row r="50" spans="1:28" ht="15" customHeight="1" x14ac:dyDescent="0.25">
      <c r="A50" s="28">
        <v>597</v>
      </c>
      <c r="B50" s="28">
        <v>610</v>
      </c>
      <c r="C50" s="25">
        <v>0</v>
      </c>
      <c r="D50" s="25">
        <v>273.94</v>
      </c>
      <c r="E50" s="25">
        <v>211.75</v>
      </c>
      <c r="F50" s="25">
        <v>0</v>
      </c>
      <c r="G50" s="25">
        <f t="shared" si="13"/>
        <v>70.2</v>
      </c>
      <c r="H50" s="25">
        <v>0</v>
      </c>
      <c r="I50" s="25">
        <f t="shared" si="14"/>
        <v>69.766666666666666</v>
      </c>
      <c r="J50" s="29">
        <f t="shared" si="23"/>
        <v>1</v>
      </c>
      <c r="K50" s="29">
        <f t="shared" si="24"/>
        <v>1</v>
      </c>
      <c r="L50" s="29">
        <f t="shared" si="25"/>
        <v>0</v>
      </c>
      <c r="M50" s="29">
        <f t="shared" ca="1" si="15"/>
        <v>1</v>
      </c>
      <c r="N50" s="9"/>
      <c r="O50" s="9"/>
      <c r="P50" s="7"/>
      <c r="Q50" s="7"/>
      <c r="T50" s="20">
        <v>0</v>
      </c>
      <c r="U50" s="31">
        <f t="shared" si="16"/>
        <v>-610</v>
      </c>
      <c r="V50" s="27">
        <f t="shared" si="17"/>
        <v>-610</v>
      </c>
      <c r="W50" s="27"/>
      <c r="X50" s="27">
        <f t="shared" si="18"/>
        <v>670.53923625681909</v>
      </c>
      <c r="Y50" s="27">
        <f t="shared" si="19"/>
        <v>60.539236256819095</v>
      </c>
      <c r="Z50" s="27">
        <f t="shared" si="20"/>
        <v>61</v>
      </c>
      <c r="AA50" s="17">
        <f t="shared" si="21"/>
        <v>61</v>
      </c>
      <c r="AB50" s="24">
        <f t="shared" si="22"/>
        <v>671</v>
      </c>
    </row>
    <row r="51" spans="1:28" ht="15" customHeight="1" x14ac:dyDescent="0.25">
      <c r="A51" s="28">
        <v>663</v>
      </c>
      <c r="B51" s="28">
        <v>610</v>
      </c>
      <c r="C51" s="25">
        <v>0</v>
      </c>
      <c r="D51" s="25">
        <v>273.95</v>
      </c>
      <c r="E51" s="25">
        <v>211.75</v>
      </c>
      <c r="F51" s="25">
        <v>0</v>
      </c>
      <c r="G51" s="25">
        <f t="shared" si="13"/>
        <v>65.806451612903231</v>
      </c>
      <c r="H51" s="25">
        <v>0</v>
      </c>
      <c r="I51" s="25">
        <f t="shared" si="14"/>
        <v>67.516129032258064</v>
      </c>
      <c r="J51" s="29">
        <f t="shared" si="23"/>
        <v>1</v>
      </c>
      <c r="K51" s="29">
        <f t="shared" si="24"/>
        <v>1</v>
      </c>
      <c r="L51" s="29">
        <f t="shared" si="25"/>
        <v>0</v>
      </c>
      <c r="M51" s="29">
        <f t="shared" ca="1" si="15"/>
        <v>0</v>
      </c>
      <c r="N51" s="9"/>
      <c r="O51" s="9"/>
      <c r="P51" s="7"/>
      <c r="Q51" s="7"/>
      <c r="T51" s="20">
        <v>0</v>
      </c>
      <c r="U51" s="31">
        <f t="shared" si="16"/>
        <v>-610</v>
      </c>
      <c r="V51" s="27">
        <f t="shared" si="17"/>
        <v>-610</v>
      </c>
      <c r="W51" s="27"/>
      <c r="X51" s="27">
        <f t="shared" si="18"/>
        <v>670.53923625681909</v>
      </c>
      <c r="Y51" s="27">
        <f t="shared" si="19"/>
        <v>60.539236256819095</v>
      </c>
      <c r="Z51" s="27">
        <f t="shared" si="20"/>
        <v>61</v>
      </c>
      <c r="AA51" s="17">
        <f t="shared" si="21"/>
        <v>61</v>
      </c>
      <c r="AB51" s="24">
        <f t="shared" si="22"/>
        <v>671</v>
      </c>
    </row>
    <row r="52" spans="1:28" ht="15" customHeight="1" x14ac:dyDescent="0.25">
      <c r="A52" s="28">
        <v>729</v>
      </c>
      <c r="B52" s="28">
        <v>610</v>
      </c>
      <c r="C52" s="25">
        <v>3.24</v>
      </c>
      <c r="D52" s="25">
        <v>273.95999999999998</v>
      </c>
      <c r="E52" s="25">
        <v>211.75</v>
      </c>
      <c r="F52" s="25">
        <v>0</v>
      </c>
      <c r="G52" s="25">
        <f t="shared" si="13"/>
        <v>61.6875</v>
      </c>
      <c r="H52" s="25">
        <v>0</v>
      </c>
      <c r="I52" s="25">
        <f t="shared" si="14"/>
        <v>65.40625</v>
      </c>
      <c r="J52" s="29">
        <f t="shared" si="23"/>
        <v>1</v>
      </c>
      <c r="K52" s="29">
        <f t="shared" si="24"/>
        <v>1</v>
      </c>
      <c r="L52" s="29">
        <f t="shared" si="25"/>
        <v>0</v>
      </c>
      <c r="M52" s="29">
        <f t="shared" ca="1" si="15"/>
        <v>1</v>
      </c>
      <c r="N52" s="9"/>
      <c r="O52" s="9"/>
      <c r="P52" s="7"/>
      <c r="Q52" s="7"/>
      <c r="T52" s="20">
        <v>0</v>
      </c>
      <c r="U52" s="31">
        <f t="shared" si="16"/>
        <v>-610</v>
      </c>
      <c r="V52" s="27">
        <f t="shared" si="17"/>
        <v>-610</v>
      </c>
      <c r="W52" s="27"/>
      <c r="X52" s="27">
        <f t="shared" si="18"/>
        <v>670.53923625681909</v>
      </c>
      <c r="Y52" s="27">
        <f t="shared" si="19"/>
        <v>60.539236256819095</v>
      </c>
      <c r="Z52" s="27">
        <f t="shared" si="20"/>
        <v>61</v>
      </c>
      <c r="AA52" s="17">
        <f t="shared" si="21"/>
        <v>61</v>
      </c>
      <c r="AB52" s="24">
        <f t="shared" si="22"/>
        <v>671</v>
      </c>
    </row>
    <row r="53" spans="1:28" ht="15" customHeight="1" x14ac:dyDescent="0.25">
      <c r="A53" s="28">
        <v>795</v>
      </c>
      <c r="B53" s="28">
        <v>380</v>
      </c>
      <c r="C53" s="25">
        <v>3.53</v>
      </c>
      <c r="D53" s="25">
        <v>274</v>
      </c>
      <c r="E53" s="25">
        <v>211.41</v>
      </c>
      <c r="F53" s="25">
        <v>0</v>
      </c>
      <c r="G53" s="25">
        <f t="shared" si="13"/>
        <v>57.81818181818182</v>
      </c>
      <c r="H53" s="25">
        <v>0</v>
      </c>
      <c r="I53" s="25">
        <f t="shared" si="14"/>
        <v>70.393939393939391</v>
      </c>
      <c r="J53" s="29">
        <f t="shared" si="23"/>
        <v>0</v>
      </c>
      <c r="K53" s="29">
        <f t="shared" si="24"/>
        <v>-1</v>
      </c>
      <c r="L53" s="29">
        <f t="shared" si="25"/>
        <v>0</v>
      </c>
      <c r="M53" s="29">
        <f t="shared" ca="1" si="15"/>
        <v>0</v>
      </c>
      <c r="N53" s="9"/>
      <c r="O53" s="9"/>
      <c r="P53" s="7"/>
      <c r="Q53" s="7"/>
      <c r="T53" s="20">
        <v>0</v>
      </c>
      <c r="U53" s="31">
        <f t="shared" si="16"/>
        <v>-380</v>
      </c>
      <c r="V53" s="27">
        <f t="shared" si="17"/>
        <v>-380</v>
      </c>
      <c r="W53" s="27"/>
      <c r="X53" s="27">
        <f t="shared" si="18"/>
        <v>417.71296684851029</v>
      </c>
      <c r="Y53" s="27">
        <f t="shared" si="19"/>
        <v>37.712966848510291</v>
      </c>
      <c r="Z53" s="27">
        <f t="shared" si="20"/>
        <v>38</v>
      </c>
      <c r="AA53" s="17">
        <f t="shared" si="21"/>
        <v>38</v>
      </c>
      <c r="AB53" s="24">
        <f t="shared" si="22"/>
        <v>418</v>
      </c>
    </row>
    <row r="54" spans="1:28" ht="15" customHeight="1" x14ac:dyDescent="0.25">
      <c r="A54" s="28">
        <v>778</v>
      </c>
      <c r="B54" s="28">
        <v>380</v>
      </c>
      <c r="C54" s="25">
        <v>3.46</v>
      </c>
      <c r="D54" s="25">
        <v>274.04000000000002</v>
      </c>
      <c r="E54" s="25">
        <v>211.41</v>
      </c>
      <c r="F54" s="25">
        <v>0</v>
      </c>
      <c r="G54" s="25">
        <f t="shared" si="13"/>
        <v>56.617647058823529</v>
      </c>
      <c r="H54" s="25">
        <v>0</v>
      </c>
      <c r="I54" s="25">
        <f t="shared" si="14"/>
        <v>68.32352941176471</v>
      </c>
      <c r="J54" s="29">
        <f t="shared" si="23"/>
        <v>1</v>
      </c>
      <c r="K54" s="29">
        <f t="shared" si="24"/>
        <v>1</v>
      </c>
      <c r="L54" s="29">
        <f t="shared" si="25"/>
        <v>0</v>
      </c>
      <c r="M54" s="29">
        <f t="shared" ca="1" si="15"/>
        <v>1</v>
      </c>
      <c r="N54" s="9"/>
      <c r="O54" s="9"/>
      <c r="P54" s="7"/>
      <c r="Q54" s="7"/>
      <c r="T54" s="20">
        <v>0</v>
      </c>
      <c r="U54" s="31">
        <f t="shared" si="16"/>
        <v>-380</v>
      </c>
      <c r="V54" s="27">
        <f t="shared" si="17"/>
        <v>-380</v>
      </c>
      <c r="W54" s="27"/>
      <c r="X54" s="27">
        <f t="shared" si="18"/>
        <v>417.71296684851029</v>
      </c>
      <c r="Y54" s="27">
        <f t="shared" si="19"/>
        <v>37.712966848510291</v>
      </c>
      <c r="Z54" s="27">
        <f t="shared" si="20"/>
        <v>38</v>
      </c>
      <c r="AA54" s="17">
        <f t="shared" si="21"/>
        <v>38</v>
      </c>
      <c r="AB54" s="24">
        <f t="shared" si="22"/>
        <v>418</v>
      </c>
    </row>
    <row r="55" spans="1:28" ht="15" customHeight="1" x14ac:dyDescent="0.25">
      <c r="A55" s="28">
        <v>762</v>
      </c>
      <c r="B55" s="28">
        <v>505</v>
      </c>
      <c r="C55" s="25">
        <v>3.39</v>
      </c>
      <c r="D55" s="25">
        <v>274.07</v>
      </c>
      <c r="E55" s="25">
        <v>211.61</v>
      </c>
      <c r="F55" s="25">
        <v>0</v>
      </c>
      <c r="G55" s="25">
        <f t="shared" si="13"/>
        <v>55.457142857142856</v>
      </c>
      <c r="H55" s="25">
        <v>0</v>
      </c>
      <c r="I55" s="25">
        <f t="shared" si="14"/>
        <v>62.8</v>
      </c>
      <c r="J55" s="29">
        <f t="shared" si="23"/>
        <v>0</v>
      </c>
      <c r="K55" s="29">
        <f t="shared" si="24"/>
        <v>1</v>
      </c>
      <c r="L55" s="29">
        <f t="shared" si="25"/>
        <v>0</v>
      </c>
      <c r="M55" s="29">
        <f t="shared" ca="1" si="15"/>
        <v>0</v>
      </c>
      <c r="N55" s="9"/>
      <c r="O55" s="9"/>
      <c r="P55" s="7"/>
      <c r="Q55" s="7"/>
      <c r="T55" s="20">
        <v>0</v>
      </c>
      <c r="U55" s="31">
        <f t="shared" si="16"/>
        <v>-505</v>
      </c>
      <c r="V55" s="27">
        <f t="shared" si="17"/>
        <v>-505</v>
      </c>
      <c r="W55" s="27"/>
      <c r="X55" s="27">
        <f t="shared" si="18"/>
        <v>555.11854804867812</v>
      </c>
      <c r="Y55" s="27">
        <f t="shared" si="19"/>
        <v>50.118548048678122</v>
      </c>
      <c r="Z55" s="27">
        <f t="shared" si="20"/>
        <v>50</v>
      </c>
      <c r="AA55" s="17">
        <f t="shared" si="21"/>
        <v>50</v>
      </c>
      <c r="AB55" s="24">
        <f t="shared" si="22"/>
        <v>555</v>
      </c>
    </row>
    <row r="56" spans="1:28" ht="15" customHeight="1" x14ac:dyDescent="0.25">
      <c r="A56" s="28">
        <v>746</v>
      </c>
      <c r="B56" s="28">
        <v>746</v>
      </c>
      <c r="C56" s="25">
        <v>3.31</v>
      </c>
      <c r="D56" s="25">
        <v>274.07</v>
      </c>
      <c r="E56" s="25">
        <v>211.93</v>
      </c>
      <c r="F56" s="25">
        <v>0</v>
      </c>
      <c r="G56" s="25">
        <f t="shared" si="13"/>
        <v>54.361111111111114</v>
      </c>
      <c r="H56" s="25">
        <v>0</v>
      </c>
      <c r="I56" s="25">
        <f t="shared" si="14"/>
        <v>54.361111111111114</v>
      </c>
      <c r="J56" s="29">
        <f t="shared" si="23"/>
        <v>0</v>
      </c>
      <c r="K56" s="29">
        <f t="shared" si="24"/>
        <v>1</v>
      </c>
      <c r="L56" s="29">
        <f t="shared" si="25"/>
        <v>0</v>
      </c>
      <c r="M56" s="29">
        <f t="shared" ca="1" si="15"/>
        <v>0</v>
      </c>
      <c r="N56" s="9"/>
      <c r="O56" s="9"/>
      <c r="P56" s="7"/>
      <c r="Q56" s="7"/>
      <c r="T56" s="20">
        <v>0</v>
      </c>
      <c r="U56" s="31">
        <f t="shared" si="16"/>
        <v>-746</v>
      </c>
      <c r="V56" s="27">
        <f t="shared" si="17"/>
        <v>-746</v>
      </c>
      <c r="W56" s="27"/>
      <c r="X56" s="27">
        <f t="shared" si="18"/>
        <v>820.03650860260177</v>
      </c>
      <c r="Y56" s="27">
        <f t="shared" si="19"/>
        <v>74.036508602601771</v>
      </c>
      <c r="Z56" s="27">
        <f t="shared" si="20"/>
        <v>74</v>
      </c>
      <c r="AA56" s="17">
        <f t="shared" si="21"/>
        <v>74</v>
      </c>
      <c r="AB56" s="24">
        <f t="shared" si="22"/>
        <v>820</v>
      </c>
    </row>
    <row r="57" spans="1:28" ht="15" customHeight="1" x14ac:dyDescent="0.25">
      <c r="A57" s="28"/>
      <c r="B57" s="28"/>
      <c r="C57" s="25"/>
      <c r="D57" s="25"/>
      <c r="E57" s="25"/>
      <c r="F57" s="25"/>
      <c r="G57" s="25"/>
      <c r="H57" s="25"/>
      <c r="I57" s="25"/>
      <c r="J57" s="29"/>
      <c r="K57" s="29"/>
      <c r="L57" s="29"/>
      <c r="M57" s="29"/>
      <c r="N57" s="9"/>
      <c r="O57" s="9"/>
      <c r="P57" s="7"/>
      <c r="Q57" s="7"/>
      <c r="U57" s="31"/>
      <c r="V57" s="27"/>
      <c r="W57" s="27"/>
      <c r="X57" s="27"/>
      <c r="Y57" s="27"/>
      <c r="Z57" s="27"/>
      <c r="AA57" s="17"/>
    </row>
    <row r="58" spans="1:28" ht="15" customHeight="1" x14ac:dyDescent="0.25">
      <c r="A58" s="28"/>
      <c r="B58" s="28"/>
      <c r="C58" s="25"/>
      <c r="D58" s="25"/>
      <c r="E58" s="25"/>
      <c r="F58" s="25"/>
      <c r="G58" s="25"/>
      <c r="H58" s="25"/>
      <c r="I58" s="25"/>
      <c r="J58" s="29"/>
      <c r="K58" s="29"/>
      <c r="L58" s="29"/>
      <c r="M58" s="29"/>
      <c r="N58" s="9"/>
      <c r="O58" s="9"/>
      <c r="P58" s="7"/>
      <c r="Q58" s="7"/>
      <c r="U58" s="31"/>
      <c r="V58" s="27"/>
      <c r="W58" s="27"/>
      <c r="X58" s="27"/>
      <c r="Y58" s="27"/>
      <c r="Z58" s="27"/>
      <c r="AA58" s="17"/>
    </row>
    <row r="59" spans="1:28" ht="15" customHeight="1" x14ac:dyDescent="0.25">
      <c r="A59" s="28"/>
      <c r="B59" s="28"/>
      <c r="C59" s="25"/>
      <c r="D59" s="25"/>
      <c r="E59" s="25"/>
      <c r="F59" s="25"/>
      <c r="G59" s="25"/>
      <c r="H59" s="25"/>
      <c r="I59" s="25"/>
      <c r="J59" s="29"/>
      <c r="K59" s="29"/>
      <c r="L59" s="29"/>
      <c r="M59" s="29"/>
      <c r="N59" s="9"/>
      <c r="O59" s="9"/>
      <c r="P59" s="7"/>
      <c r="Q59" s="7"/>
      <c r="U59" s="31"/>
      <c r="V59" s="27"/>
      <c r="W59" s="27"/>
      <c r="X59" s="27"/>
      <c r="Y59" s="27"/>
      <c r="Z59" s="27"/>
      <c r="AA59" s="17"/>
    </row>
    <row r="60" spans="1:28" ht="15" customHeight="1" x14ac:dyDescent="0.25">
      <c r="A60" s="28"/>
      <c r="B60" s="28"/>
      <c r="C60" s="25"/>
      <c r="D60" s="25"/>
      <c r="E60" s="25"/>
      <c r="F60" s="25"/>
      <c r="G60" s="25"/>
      <c r="H60" s="25"/>
      <c r="I60" s="25"/>
      <c r="J60" s="29"/>
      <c r="K60" s="29"/>
      <c r="L60" s="29"/>
      <c r="M60" s="29"/>
      <c r="N60" s="9"/>
      <c r="O60" s="9"/>
      <c r="P60" s="7"/>
      <c r="Q60" s="7"/>
      <c r="U60" s="31"/>
      <c r="V60" s="27"/>
      <c r="W60" s="27"/>
      <c r="X60" s="27"/>
      <c r="Y60" s="27"/>
      <c r="Z60" s="27"/>
      <c r="AA60" s="17"/>
    </row>
    <row r="61" spans="1:28" ht="15" customHeight="1" x14ac:dyDescent="0.25">
      <c r="A61" s="28"/>
      <c r="B61" s="28"/>
      <c r="C61" s="25"/>
      <c r="D61" s="25"/>
      <c r="E61" s="25"/>
      <c r="F61" s="25"/>
      <c r="G61" s="25"/>
      <c r="H61" s="25"/>
      <c r="I61" s="25"/>
      <c r="J61" s="29"/>
      <c r="K61" s="29"/>
      <c r="L61" s="29"/>
      <c r="M61" s="29"/>
      <c r="N61" s="9"/>
      <c r="O61" s="9"/>
      <c r="P61" s="7"/>
      <c r="Q61" s="7"/>
      <c r="U61" s="31"/>
      <c r="V61" s="27"/>
      <c r="W61" s="27"/>
      <c r="X61" s="27"/>
      <c r="Y61" s="27"/>
      <c r="Z61" s="27"/>
      <c r="AA61" s="17"/>
    </row>
    <row r="62" spans="1:28" ht="15" customHeight="1" x14ac:dyDescent="0.25">
      <c r="A62" s="28"/>
      <c r="B62" s="28"/>
      <c r="C62" s="25"/>
      <c r="D62" s="25"/>
      <c r="E62" s="25"/>
      <c r="F62" s="25"/>
      <c r="G62" s="25"/>
      <c r="H62" s="25"/>
      <c r="I62" s="25"/>
      <c r="J62" s="29"/>
      <c r="K62" s="29"/>
      <c r="L62" s="29"/>
      <c r="M62" s="29"/>
      <c r="N62" s="9"/>
      <c r="O62" s="9"/>
      <c r="P62" s="7"/>
      <c r="Q62" s="7"/>
      <c r="U62" s="31"/>
      <c r="V62" s="27"/>
      <c r="W62" s="27"/>
      <c r="X62" s="27"/>
      <c r="Y62" s="27"/>
      <c r="Z62" s="27"/>
      <c r="AA62" s="17"/>
    </row>
    <row r="63" spans="1:28" ht="15" customHeight="1" x14ac:dyDescent="0.25">
      <c r="A63" s="28"/>
      <c r="B63" s="28"/>
      <c r="C63" s="25"/>
      <c r="D63" s="25"/>
      <c r="E63" s="25"/>
      <c r="F63" s="25"/>
      <c r="G63" s="25"/>
      <c r="H63" s="25"/>
      <c r="I63" s="25"/>
      <c r="J63" s="29"/>
      <c r="K63" s="29"/>
      <c r="L63" s="29"/>
      <c r="M63" s="29"/>
      <c r="N63" s="9"/>
      <c r="O63" s="9"/>
      <c r="P63" s="7"/>
      <c r="Q63" s="7"/>
      <c r="U63" s="31"/>
      <c r="V63" s="27"/>
      <c r="W63" s="27"/>
      <c r="X63" s="27"/>
      <c r="Y63" s="27"/>
      <c r="Z63" s="27"/>
      <c r="AA63" s="17"/>
    </row>
    <row r="64" spans="1:28" ht="15" customHeight="1" x14ac:dyDescent="0.25">
      <c r="A64" s="28"/>
      <c r="B64" s="28"/>
      <c r="C64" s="25"/>
      <c r="D64" s="25"/>
      <c r="E64" s="25"/>
      <c r="F64" s="25"/>
      <c r="G64" s="25"/>
      <c r="H64" s="25"/>
      <c r="I64" s="25"/>
      <c r="J64" s="29"/>
      <c r="K64" s="29"/>
      <c r="L64" s="29"/>
      <c r="M64" s="29"/>
      <c r="N64" s="9"/>
      <c r="O64" s="9"/>
      <c r="P64" s="7"/>
      <c r="Q64" s="7"/>
      <c r="U64" s="31"/>
      <c r="V64" s="27"/>
      <c r="W64" s="27"/>
      <c r="X64" s="27"/>
      <c r="Y64" s="27"/>
      <c r="Z64" s="27"/>
      <c r="AA64" s="17"/>
    </row>
    <row r="65" spans="1:27" ht="15" customHeight="1" x14ac:dyDescent="0.25">
      <c r="A65" s="28"/>
      <c r="B65" s="28"/>
      <c r="C65" s="25"/>
      <c r="D65" s="25"/>
      <c r="E65" s="25"/>
      <c r="F65" s="25"/>
      <c r="G65" s="25"/>
      <c r="H65" s="25"/>
      <c r="I65" s="25"/>
      <c r="J65" s="29"/>
      <c r="K65" s="29"/>
      <c r="L65" s="29"/>
      <c r="M65" s="29"/>
      <c r="N65" s="9"/>
      <c r="O65" s="9"/>
      <c r="P65" s="7"/>
      <c r="Q65" s="7"/>
      <c r="U65" s="31"/>
      <c r="V65" s="27"/>
      <c r="W65" s="27"/>
      <c r="X65" s="27"/>
      <c r="Y65" s="27"/>
      <c r="Z65" s="27"/>
      <c r="AA65" s="17"/>
    </row>
    <row r="66" spans="1:27" ht="15" customHeight="1" x14ac:dyDescent="0.25">
      <c r="A66" s="28"/>
      <c r="B66" s="28"/>
      <c r="C66" s="25"/>
      <c r="D66" s="25"/>
      <c r="E66" s="25"/>
      <c r="F66" s="25"/>
      <c r="G66" s="25"/>
      <c r="H66" s="25"/>
      <c r="I66" s="25"/>
      <c r="J66" s="29"/>
      <c r="K66" s="29"/>
      <c r="L66" s="29"/>
      <c r="M66" s="29"/>
      <c r="N66" s="9"/>
      <c r="O66" s="9"/>
      <c r="P66" s="7"/>
      <c r="Q66" s="7"/>
      <c r="U66" s="31"/>
      <c r="V66" s="27"/>
      <c r="W66" s="27"/>
      <c r="X66" s="27"/>
      <c r="Y66" s="27"/>
      <c r="Z66" s="27"/>
      <c r="AA66" s="17"/>
    </row>
    <row r="67" spans="1:27" ht="15" customHeight="1" x14ac:dyDescent="0.25">
      <c r="A67" s="28"/>
      <c r="B67" s="28"/>
      <c r="C67" s="25"/>
      <c r="D67" s="25"/>
      <c r="E67" s="25"/>
      <c r="F67" s="25"/>
      <c r="G67" s="25"/>
      <c r="H67" s="25"/>
      <c r="I67" s="25"/>
      <c r="J67" s="29"/>
      <c r="K67" s="29"/>
      <c r="L67" s="29"/>
      <c r="M67" s="29"/>
      <c r="N67" s="9"/>
      <c r="O67" s="9"/>
      <c r="P67" s="7"/>
      <c r="Q67" s="7"/>
      <c r="U67" s="31"/>
      <c r="V67" s="27"/>
      <c r="W67" s="27"/>
      <c r="X67" s="27"/>
      <c r="Y67" s="27"/>
      <c r="Z67" s="27"/>
      <c r="AA67" s="17"/>
    </row>
    <row r="68" spans="1:27" ht="15" customHeight="1" x14ac:dyDescent="0.25">
      <c r="A68" s="28"/>
      <c r="B68" s="28"/>
      <c r="C68" s="25"/>
      <c r="D68" s="25"/>
      <c r="E68" s="25"/>
      <c r="F68" s="25"/>
      <c r="G68" s="25"/>
      <c r="H68" s="25"/>
      <c r="I68" s="25"/>
      <c r="J68" s="29"/>
      <c r="K68" s="29"/>
      <c r="L68" s="29"/>
      <c r="M68" s="29"/>
      <c r="N68" s="9"/>
      <c r="O68" s="9"/>
      <c r="P68" s="7"/>
      <c r="Q68" s="7"/>
      <c r="U68" s="31"/>
      <c r="V68" s="27"/>
      <c r="W68" s="27"/>
      <c r="X68" s="27"/>
      <c r="Y68" s="27"/>
      <c r="Z68" s="27"/>
      <c r="AA68" s="17"/>
    </row>
    <row r="69" spans="1:27" ht="15" customHeight="1" x14ac:dyDescent="0.25">
      <c r="A69" s="28"/>
      <c r="B69" s="28"/>
      <c r="C69" s="25"/>
      <c r="D69" s="25"/>
      <c r="E69" s="25"/>
      <c r="F69" s="25"/>
      <c r="G69" s="25"/>
      <c r="H69" s="25"/>
      <c r="I69" s="25"/>
      <c r="J69" s="29"/>
      <c r="K69" s="29"/>
      <c r="L69" s="29"/>
      <c r="M69" s="29"/>
      <c r="N69" s="9"/>
      <c r="O69" s="9"/>
      <c r="P69" s="7"/>
      <c r="Q69" s="7"/>
      <c r="U69" s="31"/>
      <c r="V69" s="27"/>
      <c r="W69" s="27"/>
      <c r="X69" s="27"/>
      <c r="Y69" s="27"/>
      <c r="Z69" s="27"/>
      <c r="AA69" s="17"/>
    </row>
    <row r="70" spans="1:27" ht="15" customHeight="1" x14ac:dyDescent="0.25">
      <c r="A70" s="28"/>
      <c r="B70" s="28"/>
      <c r="C70" s="25"/>
      <c r="D70" s="25"/>
      <c r="E70" s="25"/>
      <c r="F70" s="25"/>
      <c r="G70" s="25"/>
      <c r="H70" s="25"/>
      <c r="I70" s="25"/>
      <c r="J70" s="29"/>
      <c r="K70" s="29"/>
      <c r="L70" s="29"/>
      <c r="M70" s="29"/>
      <c r="N70" s="9"/>
      <c r="O70" s="9"/>
      <c r="P70" s="7"/>
      <c r="Q70" s="7"/>
      <c r="U70" s="31"/>
      <c r="V70" s="27"/>
      <c r="W70" s="27"/>
      <c r="X70" s="27"/>
      <c r="Y70" s="27"/>
      <c r="Z70" s="27"/>
      <c r="AA70" s="17"/>
    </row>
    <row r="71" spans="1:27" ht="15" customHeight="1" x14ac:dyDescent="0.25">
      <c r="A71" s="28"/>
      <c r="B71" s="28"/>
      <c r="C71" s="25"/>
      <c r="D71" s="25"/>
      <c r="E71" s="25"/>
      <c r="F71" s="25"/>
      <c r="G71" s="25"/>
      <c r="H71" s="25"/>
      <c r="I71" s="25"/>
      <c r="J71" s="29"/>
      <c r="K71" s="29"/>
      <c r="L71" s="29"/>
      <c r="M71" s="29"/>
      <c r="N71" s="9"/>
      <c r="O71" s="9"/>
      <c r="P71" s="7"/>
      <c r="Q71" s="7"/>
      <c r="U71" s="31"/>
      <c r="V71" s="27"/>
      <c r="W71" s="27"/>
      <c r="X71" s="27"/>
      <c r="Y71" s="27"/>
      <c r="Z71" s="27"/>
      <c r="AA71" s="17"/>
    </row>
    <row r="72" spans="1:27" ht="15" customHeight="1" x14ac:dyDescent="0.25">
      <c r="A72" s="28"/>
      <c r="B72" s="28"/>
      <c r="C72" s="25"/>
      <c r="D72" s="25"/>
      <c r="E72" s="25"/>
      <c r="F72" s="25"/>
      <c r="G72" s="25"/>
      <c r="H72" s="25"/>
      <c r="I72" s="25"/>
      <c r="J72" s="29"/>
      <c r="K72" s="29"/>
      <c r="L72" s="29"/>
      <c r="M72" s="29"/>
      <c r="N72" s="9"/>
      <c r="O72" s="9"/>
      <c r="P72" s="7"/>
      <c r="Q72" s="7"/>
      <c r="U72" s="31"/>
      <c r="V72" s="27"/>
      <c r="W72" s="27"/>
      <c r="X72" s="27"/>
      <c r="Y72" s="27"/>
      <c r="Z72" s="27"/>
      <c r="AA72" s="17"/>
    </row>
    <row r="73" spans="1:27" ht="15" customHeight="1" x14ac:dyDescent="0.25">
      <c r="A73" s="28"/>
      <c r="B73" s="28"/>
      <c r="C73" s="25"/>
      <c r="D73" s="25"/>
      <c r="E73" s="25"/>
      <c r="F73" s="25"/>
      <c r="G73" s="25"/>
      <c r="H73" s="25"/>
      <c r="I73" s="25"/>
      <c r="J73" s="29"/>
      <c r="K73" s="29"/>
      <c r="L73" s="29"/>
      <c r="M73" s="29"/>
      <c r="N73" s="9"/>
      <c r="O73" s="9"/>
      <c r="P73" s="7"/>
      <c r="Q73" s="7"/>
      <c r="U73" s="31"/>
      <c r="V73" s="27"/>
      <c r="W73" s="27"/>
      <c r="X73" s="27"/>
      <c r="Y73" s="27"/>
      <c r="Z73" s="27"/>
      <c r="AA73" s="17"/>
    </row>
    <row r="74" spans="1:27" ht="15" customHeight="1" x14ac:dyDescent="0.25">
      <c r="A74" s="28"/>
      <c r="B74" s="28"/>
      <c r="C74" s="25"/>
      <c r="D74" s="25"/>
      <c r="E74" s="25"/>
      <c r="F74" s="25"/>
      <c r="G74" s="25"/>
      <c r="H74" s="25"/>
      <c r="I74" s="25"/>
      <c r="J74" s="29"/>
      <c r="K74" s="29"/>
      <c r="L74" s="29"/>
      <c r="M74" s="29"/>
      <c r="N74" s="9"/>
      <c r="O74" s="9"/>
      <c r="P74" s="7"/>
      <c r="Q74" s="7"/>
      <c r="U74" s="31"/>
      <c r="V74" s="27"/>
      <c r="W74" s="27"/>
      <c r="X74" s="27"/>
      <c r="Y74" s="27"/>
      <c r="Z74" s="27"/>
      <c r="AA74" s="17"/>
    </row>
    <row r="75" spans="1:27" ht="15" customHeight="1" x14ac:dyDescent="0.25">
      <c r="A75" s="28"/>
      <c r="B75" s="28"/>
      <c r="C75" s="25"/>
      <c r="D75" s="25"/>
      <c r="E75" s="25"/>
      <c r="F75" s="25"/>
      <c r="G75" s="25"/>
      <c r="H75" s="25"/>
      <c r="I75" s="25"/>
      <c r="J75" s="29"/>
      <c r="K75" s="29"/>
      <c r="L75" s="29"/>
      <c r="M75" s="29"/>
      <c r="N75" s="9"/>
      <c r="O75" s="9"/>
      <c r="P75" s="7"/>
      <c r="Q75" s="7"/>
      <c r="U75" s="31"/>
      <c r="V75" s="27"/>
      <c r="W75" s="27"/>
      <c r="X75" s="27"/>
      <c r="Y75" s="27"/>
      <c r="Z75" s="27"/>
      <c r="AA75" s="17"/>
    </row>
    <row r="76" spans="1:27" ht="15" customHeight="1" x14ac:dyDescent="0.25">
      <c r="A76" s="28"/>
      <c r="B76" s="28"/>
      <c r="C76" s="25"/>
      <c r="D76" s="25"/>
      <c r="E76" s="25"/>
      <c r="F76" s="25"/>
      <c r="G76" s="25"/>
      <c r="H76" s="25"/>
      <c r="I76" s="25"/>
      <c r="J76" s="29"/>
      <c r="K76" s="29"/>
      <c r="L76" s="29"/>
      <c r="M76" s="29"/>
      <c r="N76" s="9"/>
      <c r="O76" s="9"/>
      <c r="P76" s="7"/>
      <c r="Q76" s="7"/>
      <c r="U76" s="31"/>
      <c r="V76" s="27"/>
      <c r="W76" s="27"/>
      <c r="X76" s="27"/>
      <c r="Y76" s="27"/>
      <c r="Z76" s="27"/>
      <c r="AA76" s="17"/>
    </row>
    <row r="77" spans="1:27" ht="15" customHeight="1" x14ac:dyDescent="0.25">
      <c r="A77" s="28"/>
      <c r="B77" s="28"/>
      <c r="C77" s="25"/>
      <c r="D77" s="25"/>
      <c r="E77" s="25"/>
      <c r="F77" s="25"/>
      <c r="G77" s="25"/>
      <c r="H77" s="25"/>
      <c r="I77" s="25"/>
      <c r="J77" s="29"/>
      <c r="K77" s="29"/>
      <c r="L77" s="29"/>
      <c r="M77" s="29"/>
      <c r="N77" s="9"/>
      <c r="O77" s="9"/>
      <c r="P77" s="7"/>
      <c r="Q77" s="7"/>
      <c r="U77" s="31"/>
      <c r="V77" s="27"/>
      <c r="W77" s="27"/>
      <c r="X77" s="27"/>
      <c r="Y77" s="27"/>
      <c r="Z77" s="27"/>
      <c r="AA77" s="17"/>
    </row>
    <row r="78" spans="1:27" ht="15" customHeight="1" x14ac:dyDescent="0.25">
      <c r="A78" s="28"/>
      <c r="B78" s="28"/>
      <c r="C78" s="25"/>
      <c r="D78" s="25"/>
      <c r="E78" s="25"/>
      <c r="F78" s="25"/>
      <c r="G78" s="25"/>
      <c r="H78" s="25"/>
      <c r="I78" s="25"/>
      <c r="J78" s="29"/>
      <c r="K78" s="29"/>
      <c r="L78" s="29"/>
      <c r="M78" s="29"/>
      <c r="N78" s="9"/>
      <c r="O78" s="9"/>
      <c r="P78" s="7"/>
      <c r="Q78" s="7"/>
      <c r="U78" s="31"/>
      <c r="V78" s="27"/>
      <c r="W78" s="27"/>
      <c r="X78" s="27"/>
      <c r="Y78" s="27"/>
      <c r="Z78" s="27"/>
      <c r="AA78" s="17"/>
    </row>
    <row r="79" spans="1:27" ht="15" customHeight="1" x14ac:dyDescent="0.25">
      <c r="A79" s="28"/>
      <c r="B79" s="28"/>
      <c r="C79" s="25"/>
      <c r="D79" s="25"/>
      <c r="E79" s="25"/>
      <c r="F79" s="25"/>
      <c r="G79" s="25"/>
      <c r="H79" s="25"/>
      <c r="I79" s="25"/>
      <c r="J79" s="29"/>
      <c r="K79" s="29"/>
      <c r="L79" s="29"/>
      <c r="M79" s="29"/>
      <c r="N79" s="9"/>
      <c r="O79" s="9"/>
      <c r="P79" s="7"/>
      <c r="Q79" s="7"/>
      <c r="U79" s="31"/>
      <c r="V79" s="27"/>
      <c r="W79" s="27"/>
      <c r="X79" s="27"/>
      <c r="Y79" s="27"/>
      <c r="Z79" s="27"/>
      <c r="AA79" s="17"/>
    </row>
    <row r="80" spans="1:27" ht="15" customHeight="1" x14ac:dyDescent="0.25">
      <c r="A80" s="28"/>
      <c r="B80" s="28"/>
      <c r="C80" s="25"/>
      <c r="D80" s="25"/>
      <c r="E80" s="25"/>
      <c r="F80" s="25"/>
      <c r="G80" s="25"/>
      <c r="H80" s="25"/>
      <c r="I80" s="25"/>
      <c r="J80" s="29"/>
      <c r="K80" s="29"/>
      <c r="L80" s="29"/>
      <c r="M80" s="29"/>
      <c r="N80" s="9"/>
      <c r="O80" s="9"/>
      <c r="P80" s="7"/>
      <c r="Q80" s="7"/>
      <c r="U80" s="31"/>
      <c r="V80" s="27"/>
      <c r="W80" s="27"/>
      <c r="X80" s="27"/>
      <c r="Y80" s="27"/>
      <c r="Z80" s="27"/>
      <c r="AA80" s="17"/>
    </row>
    <row r="81" spans="1:27" ht="15" customHeight="1" x14ac:dyDescent="0.25">
      <c r="A81" s="28"/>
      <c r="B81" s="28"/>
      <c r="C81" s="25"/>
      <c r="D81" s="25"/>
      <c r="E81" s="25"/>
      <c r="F81" s="25"/>
      <c r="G81" s="25"/>
      <c r="H81" s="25"/>
      <c r="I81" s="25"/>
      <c r="J81" s="29"/>
      <c r="K81" s="29"/>
      <c r="L81" s="29"/>
      <c r="M81" s="29"/>
      <c r="N81" s="9"/>
      <c r="O81" s="9"/>
      <c r="P81" s="7"/>
      <c r="Q81" s="7"/>
      <c r="U81" s="31"/>
      <c r="V81" s="27"/>
      <c r="W81" s="27"/>
      <c r="X81" s="27"/>
      <c r="Y81" s="27"/>
      <c r="Z81" s="27"/>
      <c r="AA81" s="17"/>
    </row>
    <row r="82" spans="1:27" ht="15" customHeight="1" x14ac:dyDescent="0.25">
      <c r="A82" s="28"/>
      <c r="B82" s="28"/>
      <c r="C82" s="25"/>
      <c r="D82" s="25"/>
      <c r="E82" s="25"/>
      <c r="F82" s="25"/>
      <c r="G82" s="25"/>
      <c r="H82" s="25"/>
      <c r="I82" s="25"/>
      <c r="J82" s="29"/>
      <c r="K82" s="29"/>
      <c r="L82" s="29"/>
      <c r="M82" s="29"/>
      <c r="N82" s="9"/>
      <c r="O82" s="9"/>
      <c r="P82" s="7"/>
      <c r="Q82" s="7"/>
      <c r="U82" s="31"/>
      <c r="V82" s="27"/>
      <c r="W82" s="27"/>
      <c r="X82" s="27"/>
      <c r="Y82" s="27"/>
      <c r="Z82" s="27"/>
      <c r="AA82" s="17"/>
    </row>
    <row r="83" spans="1:27" ht="15" customHeight="1" x14ac:dyDescent="0.25">
      <c r="A83" s="28"/>
      <c r="B83" s="28"/>
      <c r="C83" s="25"/>
      <c r="D83" s="25"/>
      <c r="E83" s="25"/>
      <c r="F83" s="25"/>
      <c r="G83" s="25"/>
      <c r="H83" s="25"/>
      <c r="I83" s="25"/>
      <c r="J83" s="29"/>
      <c r="K83" s="29"/>
      <c r="L83" s="29"/>
      <c r="M83" s="29"/>
      <c r="N83" s="9"/>
      <c r="O83" s="9"/>
      <c r="P83" s="7"/>
      <c r="Q83" s="7"/>
      <c r="U83" s="31"/>
      <c r="V83" s="27"/>
      <c r="W83" s="27"/>
      <c r="X83" s="27"/>
      <c r="Y83" s="27"/>
      <c r="Z83" s="27"/>
      <c r="AA83" s="17"/>
    </row>
    <row r="84" spans="1:27" ht="15" customHeight="1" x14ac:dyDescent="0.25">
      <c r="A84" s="28"/>
      <c r="B84" s="28"/>
      <c r="C84" s="25"/>
      <c r="D84" s="25"/>
      <c r="E84" s="25"/>
      <c r="F84" s="25"/>
      <c r="G84" s="25"/>
      <c r="H84" s="25"/>
      <c r="I84" s="25"/>
      <c r="J84" s="29"/>
      <c r="K84" s="29"/>
      <c r="L84" s="29"/>
      <c r="M84" s="29"/>
      <c r="N84" s="9"/>
      <c r="O84" s="9"/>
      <c r="P84" s="7"/>
      <c r="Q84" s="7"/>
      <c r="U84" s="31"/>
      <c r="V84" s="27"/>
      <c r="W84" s="27"/>
      <c r="X84" s="27"/>
      <c r="Y84" s="27"/>
      <c r="Z84" s="27"/>
      <c r="AA84" s="17"/>
    </row>
    <row r="85" spans="1:27" ht="15" customHeight="1" x14ac:dyDescent="0.25">
      <c r="A85" s="28"/>
      <c r="B85" s="28"/>
      <c r="C85" s="25"/>
      <c r="D85" s="25"/>
      <c r="E85" s="25"/>
      <c r="F85" s="25"/>
      <c r="G85" s="25"/>
      <c r="H85" s="25"/>
      <c r="I85" s="25"/>
      <c r="J85" s="29"/>
      <c r="K85" s="29"/>
      <c r="L85" s="29"/>
      <c r="M85" s="29"/>
      <c r="N85" s="9"/>
      <c r="O85" s="9"/>
      <c r="P85" s="7"/>
      <c r="Q85" s="7"/>
      <c r="U85" s="31"/>
      <c r="V85" s="27"/>
      <c r="W85" s="27"/>
      <c r="X85" s="27"/>
      <c r="Y85" s="27"/>
      <c r="Z85" s="27"/>
      <c r="AA85" s="17"/>
    </row>
    <row r="86" spans="1:27" ht="15" customHeight="1" x14ac:dyDescent="0.25">
      <c r="A86" s="28"/>
      <c r="B86" s="28"/>
      <c r="C86" s="25"/>
      <c r="D86" s="25"/>
      <c r="E86" s="25"/>
      <c r="F86" s="25"/>
      <c r="G86" s="25"/>
      <c r="H86" s="25"/>
      <c r="I86" s="25"/>
      <c r="J86" s="29"/>
      <c r="K86" s="29"/>
      <c r="L86" s="29"/>
      <c r="M86" s="29"/>
      <c r="N86" s="9"/>
      <c r="O86" s="9"/>
      <c r="P86" s="7"/>
      <c r="Q86" s="7"/>
      <c r="U86" s="31"/>
      <c r="V86" s="27"/>
      <c r="W86" s="27"/>
      <c r="X86" s="27"/>
      <c r="Y86" s="27"/>
      <c r="Z86" s="27"/>
      <c r="AA86" s="17"/>
    </row>
    <row r="87" spans="1:27" ht="15" customHeight="1" x14ac:dyDescent="0.25">
      <c r="A87" s="28"/>
      <c r="B87" s="28"/>
      <c r="C87" s="25"/>
      <c r="D87" s="25"/>
      <c r="E87" s="25"/>
      <c r="F87" s="25"/>
      <c r="G87" s="25"/>
      <c r="H87" s="25"/>
      <c r="I87" s="25"/>
      <c r="J87" s="29"/>
      <c r="K87" s="29"/>
      <c r="L87" s="29"/>
      <c r="M87" s="29"/>
      <c r="N87" s="9"/>
      <c r="O87" s="9"/>
      <c r="P87" s="7"/>
      <c r="Q87" s="7"/>
      <c r="U87" s="31"/>
      <c r="V87" s="27"/>
      <c r="W87" s="27"/>
      <c r="X87" s="27"/>
      <c r="Y87" s="27"/>
      <c r="Z87" s="27"/>
      <c r="AA87" s="17"/>
    </row>
    <row r="88" spans="1:27" ht="15" customHeight="1" x14ac:dyDescent="0.25">
      <c r="A88" s="28"/>
      <c r="B88" s="28"/>
      <c r="C88" s="25"/>
      <c r="D88" s="25"/>
      <c r="E88" s="25"/>
      <c r="F88" s="25"/>
      <c r="G88" s="25"/>
      <c r="H88" s="25"/>
      <c r="I88" s="25"/>
      <c r="J88" s="29"/>
      <c r="K88" s="29"/>
      <c r="L88" s="29"/>
      <c r="M88" s="29"/>
      <c r="N88" s="9"/>
      <c r="O88" s="9"/>
      <c r="P88" s="7"/>
      <c r="Q88" s="7"/>
      <c r="U88" s="31"/>
      <c r="V88" s="27"/>
      <c r="W88" s="27"/>
      <c r="X88" s="27"/>
      <c r="Y88" s="27"/>
      <c r="Z88" s="27"/>
      <c r="AA88" s="17"/>
    </row>
    <row r="89" spans="1:27" ht="15" customHeight="1" x14ac:dyDescent="0.25">
      <c r="A89" s="28"/>
      <c r="B89" s="28"/>
      <c r="C89" s="25"/>
      <c r="D89" s="25"/>
      <c r="E89" s="25"/>
      <c r="F89" s="25"/>
      <c r="G89" s="25"/>
      <c r="H89" s="25"/>
      <c r="I89" s="25"/>
      <c r="J89" s="29"/>
      <c r="K89" s="29"/>
      <c r="L89" s="29"/>
      <c r="M89" s="29"/>
      <c r="N89" s="9"/>
      <c r="O89" s="9"/>
      <c r="P89" s="7"/>
      <c r="Q89" s="7"/>
      <c r="U89" s="31"/>
      <c r="V89" s="27"/>
      <c r="W89" s="27"/>
      <c r="X89" s="27"/>
      <c r="Y89" s="27"/>
      <c r="Z89" s="27"/>
      <c r="AA89" s="17"/>
    </row>
    <row r="90" spans="1:27" ht="15" customHeight="1" x14ac:dyDescent="0.25">
      <c r="A90" s="28"/>
      <c r="B90" s="28"/>
      <c r="C90" s="25"/>
      <c r="D90" s="25"/>
      <c r="E90" s="25"/>
      <c r="F90" s="25"/>
      <c r="G90" s="25"/>
      <c r="H90" s="25"/>
      <c r="I90" s="25"/>
      <c r="J90" s="29"/>
      <c r="K90" s="29"/>
      <c r="L90" s="29"/>
      <c r="M90" s="29"/>
      <c r="N90" s="9"/>
      <c r="O90" s="9"/>
      <c r="P90" s="7"/>
      <c r="Q90" s="7"/>
      <c r="U90" s="31"/>
      <c r="V90" s="27"/>
      <c r="W90" s="27"/>
      <c r="X90" s="27"/>
      <c r="Y90" s="27"/>
      <c r="Z90" s="27"/>
      <c r="AA90" s="17"/>
    </row>
    <row r="91" spans="1:27" ht="15" customHeight="1" x14ac:dyDescent="0.25">
      <c r="A91" s="28"/>
      <c r="B91" s="28"/>
      <c r="C91" s="25"/>
      <c r="D91" s="25"/>
      <c r="E91" s="25"/>
      <c r="F91" s="25"/>
      <c r="G91" s="25"/>
      <c r="H91" s="25"/>
      <c r="I91" s="25"/>
      <c r="J91" s="29"/>
      <c r="K91" s="29"/>
      <c r="L91" s="29"/>
      <c r="M91" s="29"/>
      <c r="N91" s="9"/>
      <c r="O91" s="9"/>
      <c r="P91" s="7"/>
      <c r="Q91" s="7"/>
      <c r="U91" s="31"/>
      <c r="V91" s="27"/>
      <c r="W91" s="27"/>
      <c r="X91" s="27"/>
      <c r="Y91" s="27"/>
      <c r="Z91" s="27"/>
      <c r="AA91" s="17"/>
    </row>
    <row r="92" spans="1:27" ht="15" customHeight="1" x14ac:dyDescent="0.25">
      <c r="A92" s="28"/>
      <c r="B92" s="28"/>
      <c r="C92" s="25"/>
      <c r="D92" s="25"/>
      <c r="E92" s="25"/>
      <c r="F92" s="25"/>
      <c r="G92" s="25"/>
      <c r="H92" s="25"/>
      <c r="I92" s="25"/>
      <c r="J92" s="29"/>
      <c r="K92" s="29"/>
      <c r="L92" s="29"/>
      <c r="M92" s="29"/>
      <c r="N92" s="9"/>
      <c r="O92" s="9"/>
      <c r="P92" s="7"/>
      <c r="Q92" s="7"/>
      <c r="U92" s="31"/>
      <c r="V92" s="27"/>
      <c r="W92" s="27"/>
      <c r="X92" s="27"/>
      <c r="Y92" s="27"/>
      <c r="Z92" s="27"/>
      <c r="AA92" s="17"/>
    </row>
    <row r="93" spans="1:27" ht="15" customHeight="1" x14ac:dyDescent="0.25">
      <c r="A93" s="28"/>
      <c r="B93" s="28"/>
      <c r="C93" s="25"/>
      <c r="D93" s="25"/>
      <c r="E93" s="25"/>
      <c r="F93" s="25"/>
      <c r="G93" s="25"/>
      <c r="H93" s="25"/>
      <c r="I93" s="25"/>
      <c r="J93" s="29"/>
      <c r="K93" s="29"/>
      <c r="L93" s="29"/>
      <c r="M93" s="29"/>
      <c r="N93" s="9"/>
      <c r="O93" s="9"/>
      <c r="P93" s="7"/>
      <c r="Q93" s="7"/>
      <c r="U93" s="31"/>
      <c r="V93" s="27"/>
      <c r="W93" s="27"/>
      <c r="X93" s="27"/>
      <c r="Y93" s="27"/>
      <c r="Z93" s="27"/>
      <c r="AA93" s="17"/>
    </row>
    <row r="94" spans="1:27" ht="15" customHeight="1" x14ac:dyDescent="0.25">
      <c r="A94" s="28"/>
      <c r="B94" s="28"/>
      <c r="C94" s="25"/>
      <c r="D94" s="25"/>
      <c r="E94" s="25"/>
      <c r="F94" s="25"/>
      <c r="G94" s="25"/>
      <c r="H94" s="25"/>
      <c r="I94" s="25"/>
      <c r="J94" s="29"/>
      <c r="K94" s="29"/>
      <c r="L94" s="29"/>
      <c r="M94" s="29"/>
      <c r="N94" s="9"/>
      <c r="O94" s="9"/>
      <c r="P94" s="7"/>
      <c r="Q94" s="7"/>
      <c r="U94" s="31"/>
      <c r="V94" s="27"/>
      <c r="W94" s="27"/>
      <c r="X94" s="27"/>
      <c r="Y94" s="27"/>
      <c r="Z94" s="27"/>
      <c r="AA94" s="17"/>
    </row>
    <row r="95" spans="1:27" ht="15" customHeight="1" x14ac:dyDescent="0.25">
      <c r="A95" s="28"/>
      <c r="B95" s="28"/>
      <c r="C95" s="25"/>
      <c r="D95" s="25"/>
      <c r="E95" s="25"/>
      <c r="F95" s="25"/>
      <c r="G95" s="25"/>
      <c r="H95" s="25"/>
      <c r="I95" s="25"/>
      <c r="J95" s="29"/>
      <c r="K95" s="29"/>
      <c r="L95" s="29"/>
      <c r="M95" s="29"/>
      <c r="N95" s="9"/>
      <c r="O95" s="9"/>
      <c r="P95" s="7"/>
      <c r="Q95" s="7"/>
      <c r="U95" s="31"/>
      <c r="V95" s="27"/>
      <c r="W95" s="27"/>
      <c r="X95" s="27"/>
      <c r="Y95" s="27"/>
      <c r="Z95" s="27"/>
      <c r="AA95" s="17"/>
    </row>
    <row r="96" spans="1:27" ht="15" customHeight="1" x14ac:dyDescent="0.25">
      <c r="A96" s="28"/>
      <c r="B96" s="28"/>
      <c r="C96" s="25"/>
      <c r="D96" s="25"/>
      <c r="E96" s="25"/>
      <c r="F96" s="25"/>
      <c r="G96" s="25"/>
      <c r="H96" s="25"/>
      <c r="I96" s="25"/>
      <c r="J96" s="29"/>
      <c r="K96" s="29"/>
      <c r="L96" s="29"/>
      <c r="M96" s="29"/>
      <c r="N96" s="7"/>
      <c r="O96" s="7"/>
      <c r="P96" s="7"/>
      <c r="Q96" s="7"/>
      <c r="U96" s="31"/>
      <c r="V96" s="27"/>
      <c r="W96" s="27"/>
      <c r="X96" s="27"/>
      <c r="Y96" s="27"/>
      <c r="Z96" s="27"/>
      <c r="AA96" s="17"/>
    </row>
    <row r="97" spans="1:27" ht="15" customHeight="1" x14ac:dyDescent="0.25">
      <c r="A97" s="28"/>
      <c r="B97" s="28"/>
      <c r="C97" s="25"/>
      <c r="D97" s="25"/>
      <c r="E97" s="25"/>
      <c r="F97" s="25"/>
      <c r="G97" s="25"/>
      <c r="H97" s="25"/>
      <c r="I97" s="25"/>
      <c r="J97" s="29"/>
      <c r="K97" s="29"/>
      <c r="L97" s="29"/>
      <c r="M97" s="29"/>
      <c r="N97" s="7"/>
      <c r="O97" s="7"/>
      <c r="P97" s="7"/>
      <c r="Q97" s="7"/>
      <c r="U97" s="31"/>
      <c r="V97" s="27"/>
      <c r="W97" s="27"/>
      <c r="X97" s="27"/>
      <c r="Y97" s="27"/>
      <c r="Z97" s="27"/>
      <c r="AA97" s="17"/>
    </row>
    <row r="98" spans="1:27" ht="15" customHeight="1" x14ac:dyDescent="0.25">
      <c r="A98" s="28"/>
      <c r="B98" s="28"/>
      <c r="C98" s="25"/>
      <c r="D98" s="25"/>
      <c r="E98" s="25"/>
      <c r="F98" s="25"/>
      <c r="G98" s="25"/>
      <c r="H98" s="25"/>
      <c r="I98" s="25"/>
      <c r="J98" s="29"/>
      <c r="K98" s="29"/>
      <c r="L98" s="29"/>
      <c r="M98" s="29"/>
      <c r="N98" s="7"/>
      <c r="O98" s="7"/>
      <c r="P98" s="7"/>
      <c r="Q98" s="7"/>
      <c r="U98" s="31"/>
      <c r="V98" s="27"/>
      <c r="W98" s="27"/>
      <c r="X98" s="27"/>
      <c r="Y98" s="27"/>
      <c r="Z98" s="27"/>
      <c r="AA98" s="17"/>
    </row>
    <row r="99" spans="1:27" ht="15" customHeight="1" x14ac:dyDescent="0.25">
      <c r="A99" s="28"/>
      <c r="B99" s="28"/>
      <c r="C99" s="25"/>
      <c r="D99" s="25"/>
      <c r="E99" s="25"/>
      <c r="F99" s="25"/>
      <c r="G99" s="25"/>
      <c r="H99" s="25"/>
      <c r="I99" s="25"/>
      <c r="J99" s="29"/>
      <c r="K99" s="29"/>
      <c r="L99" s="29"/>
      <c r="M99" s="29"/>
      <c r="N99" s="7"/>
      <c r="O99" s="7"/>
      <c r="P99" s="7"/>
      <c r="Q99" s="7"/>
      <c r="U99" s="31"/>
      <c r="V99" s="27"/>
      <c r="W99" s="27"/>
      <c r="X99" s="27"/>
      <c r="Y99" s="27"/>
      <c r="Z99" s="27"/>
      <c r="AA99" s="17"/>
    </row>
    <row r="100" spans="1:27" ht="15" customHeight="1" x14ac:dyDescent="0.25">
      <c r="A100" s="28"/>
      <c r="B100" s="28"/>
      <c r="C100" s="25"/>
      <c r="D100" s="25"/>
      <c r="E100" s="25"/>
      <c r="F100" s="25"/>
      <c r="G100" s="25"/>
      <c r="H100" s="25"/>
      <c r="I100" s="25"/>
      <c r="J100" s="29"/>
      <c r="K100" s="29"/>
      <c r="L100" s="29"/>
      <c r="M100" s="29"/>
      <c r="N100" s="7"/>
      <c r="O100" s="7"/>
      <c r="P100" s="7"/>
      <c r="Q100" s="7"/>
      <c r="U100" s="31"/>
      <c r="V100" s="27"/>
      <c r="W100" s="27"/>
      <c r="X100" s="27"/>
      <c r="Y100" s="27"/>
      <c r="Z100" s="27"/>
      <c r="AA100" s="17"/>
    </row>
    <row r="101" spans="1:27" ht="15" customHeight="1" x14ac:dyDescent="0.25">
      <c r="A101" s="28"/>
      <c r="B101" s="28"/>
      <c r="C101" s="25"/>
      <c r="D101" s="25"/>
      <c r="E101" s="25"/>
      <c r="F101" s="25"/>
      <c r="G101" s="25"/>
      <c r="H101" s="25"/>
      <c r="I101" s="25"/>
      <c r="J101" s="29"/>
      <c r="K101" s="29"/>
      <c r="L101" s="29"/>
      <c r="M101" s="29"/>
      <c r="N101" s="7"/>
      <c r="O101" s="7"/>
      <c r="P101" s="7"/>
      <c r="Q101" s="7"/>
      <c r="U101" s="31"/>
      <c r="V101" s="27"/>
      <c r="W101" s="27"/>
      <c r="X101" s="27"/>
      <c r="Y101" s="27"/>
      <c r="Z101" s="27"/>
      <c r="AA101" s="17"/>
    </row>
    <row r="102" spans="1:27" ht="15" customHeight="1" x14ac:dyDescent="0.25">
      <c r="A102" s="28"/>
      <c r="B102" s="28"/>
      <c r="C102" s="25"/>
      <c r="D102" s="25"/>
      <c r="E102" s="25"/>
      <c r="F102" s="25"/>
      <c r="G102" s="25"/>
      <c r="H102" s="25"/>
      <c r="I102" s="25"/>
      <c r="J102" s="29"/>
      <c r="K102" s="29"/>
      <c r="L102" s="29"/>
      <c r="M102" s="29"/>
      <c r="N102" s="7"/>
      <c r="O102" s="7"/>
      <c r="P102" s="7"/>
      <c r="Q102" s="7"/>
      <c r="U102" s="31"/>
      <c r="V102" s="27"/>
      <c r="W102" s="27"/>
      <c r="X102" s="27"/>
      <c r="Y102" s="27"/>
      <c r="Z102" s="27"/>
      <c r="AA102" s="17"/>
    </row>
    <row r="103" spans="1:27" ht="15" customHeight="1" x14ac:dyDescent="0.25">
      <c r="A103" s="28"/>
      <c r="B103" s="28"/>
      <c r="C103" s="25"/>
      <c r="D103" s="25"/>
      <c r="E103" s="25"/>
      <c r="F103" s="25"/>
      <c r="G103" s="25"/>
      <c r="H103" s="25"/>
      <c r="I103" s="25"/>
      <c r="J103" s="29"/>
      <c r="K103" s="29"/>
      <c r="L103" s="29"/>
      <c r="M103" s="29"/>
      <c r="N103" s="7"/>
      <c r="O103" s="7"/>
      <c r="P103" s="7"/>
      <c r="Q103" s="7"/>
      <c r="U103" s="31"/>
      <c r="V103" s="27"/>
      <c r="W103" s="27"/>
      <c r="X103" s="27"/>
      <c r="Y103" s="27"/>
      <c r="Z103" s="27"/>
      <c r="AA103" s="17"/>
    </row>
    <row r="104" spans="1:27" ht="15" customHeight="1" x14ac:dyDescent="0.25">
      <c r="A104" s="28"/>
      <c r="B104" s="28"/>
      <c r="C104" s="25"/>
      <c r="D104" s="25"/>
      <c r="E104" s="25"/>
      <c r="F104" s="25"/>
      <c r="G104" s="25"/>
      <c r="H104" s="25"/>
      <c r="I104" s="25"/>
      <c r="J104" s="29"/>
      <c r="K104" s="29"/>
      <c r="L104" s="29"/>
      <c r="M104" s="29"/>
      <c r="N104" s="7"/>
      <c r="O104" s="7"/>
      <c r="P104" s="7"/>
      <c r="Q104" s="7"/>
      <c r="U104" s="31"/>
      <c r="V104" s="27"/>
      <c r="W104" s="27"/>
      <c r="X104" s="27"/>
      <c r="Y104" s="27"/>
      <c r="Z104" s="27"/>
      <c r="AA104" s="17"/>
    </row>
    <row r="105" spans="1:27" ht="15" customHeight="1" x14ac:dyDescent="0.2">
      <c r="A105" s="28"/>
      <c r="B105" s="28"/>
      <c r="C105" s="25"/>
      <c r="D105" s="25"/>
      <c r="E105" s="25"/>
      <c r="F105" s="25"/>
      <c r="G105" s="25"/>
      <c r="H105" s="25"/>
      <c r="I105" s="25"/>
      <c r="J105" s="29"/>
      <c r="K105" s="29"/>
      <c r="L105" s="29"/>
      <c r="M105" s="29"/>
      <c r="U105" s="31"/>
      <c r="V105" s="27"/>
      <c r="W105" s="27"/>
      <c r="X105" s="27"/>
      <c r="Y105" s="27"/>
      <c r="Z105" s="27"/>
      <c r="AA105" s="17"/>
    </row>
    <row r="106" spans="1:27" ht="15" customHeight="1" x14ac:dyDescent="0.2">
      <c r="A106" s="28"/>
      <c r="B106" s="28"/>
      <c r="C106" s="25"/>
      <c r="D106" s="25"/>
      <c r="E106" s="25"/>
      <c r="F106" s="25"/>
      <c r="G106" s="25"/>
      <c r="H106" s="25"/>
      <c r="I106" s="25"/>
      <c r="J106" s="29"/>
      <c r="K106" s="29"/>
      <c r="L106" s="29"/>
      <c r="M106" s="29"/>
      <c r="U106" s="31"/>
      <c r="V106" s="27"/>
      <c r="W106" s="27"/>
      <c r="X106" s="27"/>
      <c r="Y106" s="27"/>
      <c r="Z106" s="27"/>
      <c r="AA106" s="17"/>
    </row>
    <row r="107" spans="1:27" ht="15" customHeight="1" x14ac:dyDescent="0.2">
      <c r="A107" s="28"/>
      <c r="B107" s="28"/>
      <c r="C107" s="25"/>
      <c r="D107" s="25"/>
      <c r="E107" s="25"/>
      <c r="F107" s="25"/>
      <c r="G107" s="25"/>
      <c r="H107" s="25"/>
      <c r="I107" s="25"/>
      <c r="J107" s="29"/>
      <c r="K107" s="29"/>
      <c r="L107" s="29"/>
      <c r="M107" s="29"/>
      <c r="U107" s="31"/>
      <c r="V107" s="27"/>
      <c r="W107" s="27"/>
      <c r="X107" s="27"/>
      <c r="Y107" s="27"/>
      <c r="Z107" s="27"/>
      <c r="AA107" s="17"/>
    </row>
    <row r="108" spans="1:27" ht="15" customHeight="1" x14ac:dyDescent="0.2">
      <c r="A108" s="28"/>
      <c r="B108" s="28"/>
      <c r="C108" s="25"/>
      <c r="D108" s="25"/>
      <c r="E108" s="25"/>
      <c r="F108" s="25"/>
      <c r="G108" s="25"/>
      <c r="H108" s="25"/>
      <c r="I108" s="25"/>
      <c r="J108" s="29"/>
      <c r="K108" s="29"/>
      <c r="L108" s="29"/>
      <c r="M108" s="29"/>
      <c r="U108" s="31"/>
      <c r="V108" s="27"/>
      <c r="W108" s="27"/>
      <c r="X108" s="27"/>
      <c r="Y108" s="27"/>
      <c r="Z108" s="27"/>
      <c r="AA108" s="17"/>
    </row>
    <row r="109" spans="1:27" ht="15" customHeight="1" x14ac:dyDescent="0.2">
      <c r="A109" s="28"/>
      <c r="B109" s="28"/>
      <c r="C109" s="25"/>
      <c r="D109" s="25"/>
      <c r="E109" s="25"/>
      <c r="F109" s="25"/>
      <c r="G109" s="25"/>
      <c r="H109" s="25"/>
      <c r="I109" s="25"/>
      <c r="J109" s="29"/>
      <c r="K109" s="29"/>
      <c r="L109" s="29"/>
      <c r="M109" s="29"/>
      <c r="U109" s="31"/>
      <c r="V109" s="27"/>
      <c r="W109" s="27"/>
      <c r="X109" s="27"/>
      <c r="Y109" s="27"/>
      <c r="Z109" s="27"/>
      <c r="AA109" s="17"/>
    </row>
    <row r="110" spans="1:27" ht="15" customHeight="1" x14ac:dyDescent="0.2">
      <c r="A110" s="28"/>
      <c r="B110" s="28"/>
      <c r="C110" s="25"/>
      <c r="D110" s="25"/>
      <c r="E110" s="25"/>
      <c r="F110" s="25"/>
      <c r="G110" s="25"/>
      <c r="H110" s="25"/>
      <c r="I110" s="25"/>
      <c r="J110" s="29"/>
      <c r="K110" s="29"/>
      <c r="L110" s="29"/>
      <c r="M110" s="29"/>
      <c r="U110" s="31"/>
      <c r="V110" s="27"/>
      <c r="W110" s="27"/>
      <c r="X110" s="27"/>
      <c r="Y110" s="27"/>
      <c r="Z110" s="27"/>
      <c r="AA110" s="17"/>
    </row>
    <row r="111" spans="1:27" ht="15" customHeight="1" x14ac:dyDescent="0.2">
      <c r="A111" s="28"/>
      <c r="B111" s="28"/>
      <c r="C111" s="25"/>
      <c r="D111" s="25"/>
      <c r="E111" s="25"/>
      <c r="F111" s="25"/>
      <c r="G111" s="25"/>
      <c r="H111" s="25"/>
      <c r="I111" s="25"/>
      <c r="J111" s="29"/>
      <c r="K111" s="29"/>
      <c r="L111" s="29"/>
      <c r="M111" s="29"/>
      <c r="U111" s="31"/>
      <c r="V111" s="27"/>
      <c r="W111" s="27"/>
      <c r="X111" s="27"/>
      <c r="Y111" s="27"/>
      <c r="Z111" s="27"/>
      <c r="AA111" s="17"/>
    </row>
    <row r="112" spans="1:27" ht="15" customHeight="1" x14ac:dyDescent="0.25">
      <c r="A112" s="7"/>
      <c r="B112" s="7"/>
      <c r="C112" s="7"/>
      <c r="D112" s="7"/>
      <c r="E112" s="7"/>
      <c r="F112" s="7"/>
      <c r="G112" s="25"/>
      <c r="H112" s="7"/>
      <c r="I112" s="25"/>
      <c r="J112" s="29"/>
      <c r="K112" s="29"/>
      <c r="L112" s="29"/>
      <c r="M112" s="29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5">
      <c r="A113" s="7"/>
      <c r="B113" s="7"/>
      <c r="C113" s="7"/>
      <c r="D113" s="7"/>
      <c r="E113" s="7"/>
      <c r="F113" s="7"/>
      <c r="G113" s="25"/>
      <c r="H113" s="7"/>
      <c r="I113" s="25"/>
      <c r="J113" s="29"/>
      <c r="K113" s="29"/>
      <c r="L113" s="29"/>
      <c r="M113" s="29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5">
      <c r="A114" s="7"/>
      <c r="B114" s="7"/>
      <c r="C114" s="7"/>
      <c r="D114" s="7"/>
      <c r="E114" s="7"/>
      <c r="F114" s="7"/>
      <c r="G114" s="25"/>
      <c r="H114" s="7"/>
      <c r="I114" s="25"/>
      <c r="J114" s="29"/>
      <c r="K114" s="29"/>
      <c r="L114" s="29"/>
      <c r="M114" s="29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5">
      <c r="A115" s="7"/>
      <c r="B115" s="7"/>
      <c r="C115" s="7"/>
      <c r="D115" s="7"/>
      <c r="E115" s="7"/>
      <c r="F115" s="7"/>
      <c r="G115" s="25"/>
      <c r="H115" s="7"/>
      <c r="I115" s="25"/>
      <c r="J115" s="29"/>
      <c r="K115" s="29"/>
      <c r="L115" s="29"/>
      <c r="M115" s="29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7"/>
      <c r="B116" s="7"/>
      <c r="C116" s="7"/>
      <c r="D116" s="7"/>
      <c r="E116" s="7"/>
      <c r="F116" s="7"/>
      <c r="G116" s="25"/>
      <c r="H116" s="7"/>
      <c r="I116" s="25"/>
      <c r="J116" s="29"/>
      <c r="K116" s="29"/>
      <c r="L116" s="29"/>
      <c r="M116" s="29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5">
      <c r="A117" s="7"/>
      <c r="B117" s="7"/>
      <c r="C117" s="7"/>
      <c r="D117" s="7"/>
      <c r="E117" s="7"/>
      <c r="F117" s="7"/>
      <c r="G117" s="25"/>
      <c r="H117" s="7"/>
      <c r="I117" s="25"/>
      <c r="J117" s="29"/>
      <c r="K117" s="29"/>
      <c r="L117" s="29"/>
      <c r="M117" s="29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5">
      <c r="A118" s="7"/>
      <c r="B118" s="7"/>
      <c r="C118" s="7"/>
      <c r="D118" s="7"/>
      <c r="E118" s="7"/>
      <c r="F118" s="7"/>
      <c r="G118" s="25"/>
      <c r="H118" s="7"/>
      <c r="I118" s="25"/>
      <c r="J118" s="29"/>
      <c r="K118" s="29"/>
      <c r="L118" s="29"/>
      <c r="M118" s="29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5">
      <c r="A119" s="7"/>
      <c r="B119" s="7"/>
      <c r="C119" s="7"/>
      <c r="D119" s="7"/>
      <c r="E119" s="7"/>
      <c r="F119" s="7"/>
      <c r="G119" s="25"/>
      <c r="H119" s="7"/>
      <c r="I119" s="25"/>
      <c r="J119" s="29"/>
      <c r="K119" s="29"/>
      <c r="L119" s="29"/>
      <c r="M119" s="29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5">
      <c r="A120" s="7"/>
      <c r="B120" s="7"/>
      <c r="C120" s="7"/>
      <c r="D120" s="7"/>
      <c r="E120" s="7"/>
      <c r="F120" s="7"/>
      <c r="G120" s="25"/>
      <c r="H120" s="7"/>
      <c r="I120" s="25"/>
      <c r="J120" s="29"/>
      <c r="K120" s="29"/>
      <c r="L120" s="29"/>
      <c r="M120" s="29"/>
      <c r="U120" s="31"/>
      <c r="V120" s="27"/>
      <c r="W120" s="27"/>
      <c r="X120" s="27"/>
      <c r="Y120" s="27"/>
      <c r="Z120" s="27"/>
      <c r="AA120" s="17"/>
    </row>
    <row r="121" spans="1:27" x14ac:dyDescent="0.2">
      <c r="U121" s="31"/>
      <c r="V121" s="27"/>
      <c r="W121" s="27"/>
      <c r="X121" s="27"/>
      <c r="Y121" s="27"/>
      <c r="Z121" s="27"/>
      <c r="AA121" s="17"/>
    </row>
    <row r="122" spans="1:27" x14ac:dyDescent="0.2">
      <c r="U122" s="31"/>
      <c r="V122" s="27"/>
      <c r="W122" s="27"/>
      <c r="X122" s="27"/>
      <c r="Y122" s="27"/>
      <c r="Z122" s="27"/>
      <c r="AA122" s="17"/>
    </row>
    <row r="123" spans="1:27" x14ac:dyDescent="0.2">
      <c r="U123" s="31"/>
      <c r="V123" s="27"/>
      <c r="W123" s="27"/>
      <c r="X123" s="27"/>
      <c r="Y123" s="27"/>
      <c r="Z123" s="27"/>
      <c r="AA123" s="17"/>
    </row>
    <row r="124" spans="1:27" x14ac:dyDescent="0.2">
      <c r="U124" s="31"/>
      <c r="V124" s="27"/>
      <c r="W124" s="27"/>
      <c r="X124" s="27"/>
      <c r="Y124" s="27"/>
      <c r="Z124" s="27"/>
      <c r="AA124" s="17"/>
    </row>
    <row r="125" spans="1:27" x14ac:dyDescent="0.2">
      <c r="U125" s="31"/>
      <c r="V125" s="27"/>
      <c r="W125" s="27"/>
      <c r="X125" s="27"/>
      <c r="Y125" s="27"/>
      <c r="Z125" s="27"/>
      <c r="AA125" s="17"/>
    </row>
    <row r="126" spans="1:27" x14ac:dyDescent="0.2">
      <c r="U126" s="31"/>
      <c r="V126" s="27"/>
      <c r="W126" s="27"/>
      <c r="X126" s="27"/>
      <c r="Y126" s="27"/>
      <c r="Z126" s="27"/>
      <c r="AA126" s="17"/>
    </row>
    <row r="127" spans="1:27" x14ac:dyDescent="0.2">
      <c r="U127" s="31"/>
      <c r="V127" s="27"/>
      <c r="W127" s="27"/>
      <c r="X127" s="27"/>
      <c r="Y127" s="27"/>
      <c r="Z127" s="27"/>
      <c r="AA127" s="17"/>
    </row>
    <row r="128" spans="1:27" x14ac:dyDescent="0.2">
      <c r="U128" s="31"/>
      <c r="V128" s="27"/>
      <c r="W128" s="27"/>
      <c r="X128" s="27"/>
      <c r="Y128" s="27"/>
      <c r="Z128" s="27"/>
      <c r="AA128" s="17"/>
    </row>
    <row r="129" spans="21:27" x14ac:dyDescent="0.2">
      <c r="U129" s="31"/>
      <c r="V129" s="27"/>
      <c r="W129" s="27"/>
      <c r="X129" s="27"/>
      <c r="Y129" s="27"/>
      <c r="Z129" s="27"/>
      <c r="AA129" s="17"/>
    </row>
    <row r="130" spans="21:27" x14ac:dyDescent="0.2">
      <c r="U130" s="31"/>
      <c r="V130" s="27"/>
      <c r="W130" s="27"/>
      <c r="X130" s="27"/>
      <c r="Y130" s="27"/>
      <c r="Z130" s="27"/>
      <c r="AA130" s="17"/>
    </row>
    <row r="131" spans="21:27" x14ac:dyDescent="0.2">
      <c r="U131" s="31"/>
      <c r="V131" s="27"/>
      <c r="W131" s="27"/>
      <c r="X131" s="27"/>
      <c r="Y131" s="27"/>
      <c r="Z131" s="27"/>
      <c r="AA131" s="17"/>
    </row>
    <row r="132" spans="21:27" x14ac:dyDescent="0.2">
      <c r="U132" s="31"/>
      <c r="V132" s="27"/>
      <c r="W132" s="27"/>
      <c r="X132" s="27"/>
      <c r="Y132" s="27"/>
      <c r="Z132" s="27"/>
      <c r="AA132" s="17"/>
    </row>
    <row r="133" spans="21:27" x14ac:dyDescent="0.2">
      <c r="U133" s="31"/>
      <c r="V133" s="27"/>
      <c r="W133" s="27"/>
      <c r="X133" s="27"/>
      <c r="Y133" s="27"/>
      <c r="Z133" s="27"/>
      <c r="AA133" s="17"/>
    </row>
    <row r="134" spans="21:27" x14ac:dyDescent="0.2">
      <c r="U134" s="31"/>
      <c r="V134" s="27"/>
      <c r="W134" s="27"/>
      <c r="X134" s="27"/>
      <c r="Y134" s="27"/>
      <c r="Z134" s="27"/>
      <c r="AA134" s="17"/>
    </row>
    <row r="135" spans="21:27" x14ac:dyDescent="0.2">
      <c r="U135" s="31"/>
      <c r="V135" s="27"/>
      <c r="W135" s="27"/>
      <c r="X135" s="27"/>
      <c r="Y135" s="27"/>
      <c r="Z135" s="27"/>
      <c r="AA135" s="17"/>
    </row>
    <row r="136" spans="21:27" x14ac:dyDescent="0.2">
      <c r="U136" s="31"/>
      <c r="V136" s="27"/>
      <c r="W136" s="27"/>
      <c r="X136" s="27"/>
      <c r="Y136" s="27"/>
      <c r="Z136" s="27"/>
      <c r="AA136" s="17"/>
    </row>
    <row r="137" spans="21:27" x14ac:dyDescent="0.2">
      <c r="U137" s="31"/>
      <c r="V137" s="27"/>
      <c r="W137" s="27"/>
      <c r="X137" s="27"/>
      <c r="Y137" s="27"/>
      <c r="Z137" s="27"/>
      <c r="AA137" s="17"/>
    </row>
    <row r="138" spans="21:27" x14ac:dyDescent="0.2">
      <c r="U138" s="31"/>
      <c r="V138" s="27"/>
      <c r="W138" s="27"/>
      <c r="X138" s="27"/>
      <c r="Y138" s="27"/>
      <c r="Z138" s="27"/>
      <c r="AA138" s="17"/>
    </row>
    <row r="139" spans="21:27" x14ac:dyDescent="0.2">
      <c r="U139" s="31"/>
      <c r="V139" s="27"/>
      <c r="W139" s="27"/>
      <c r="X139" s="27"/>
      <c r="Y139" s="27"/>
      <c r="Z139" s="27"/>
      <c r="AA139" s="17"/>
    </row>
    <row r="140" spans="21:27" x14ac:dyDescent="0.2">
      <c r="U140" s="31"/>
      <c r="V140" s="27"/>
      <c r="W140" s="27"/>
      <c r="X140" s="27"/>
      <c r="Y140" s="27"/>
      <c r="Z140" s="27"/>
      <c r="AA140" s="17"/>
    </row>
    <row r="141" spans="21:27" x14ac:dyDescent="0.2">
      <c r="U141" s="31"/>
      <c r="V141" s="27"/>
      <c r="W141" s="27"/>
      <c r="X141" s="27"/>
      <c r="Y141" s="27"/>
      <c r="Z141" s="27"/>
      <c r="AA141" s="17"/>
    </row>
    <row r="142" spans="21:27" x14ac:dyDescent="0.2">
      <c r="U142" s="31"/>
      <c r="V142" s="27"/>
      <c r="W142" s="27"/>
      <c r="X142" s="27"/>
      <c r="Y142" s="27"/>
      <c r="Z142" s="27"/>
      <c r="AA142" s="17"/>
    </row>
    <row r="143" spans="21:27" x14ac:dyDescent="0.2">
      <c r="U143" s="31"/>
      <c r="V143" s="27"/>
      <c r="W143" s="27"/>
      <c r="X143" s="27"/>
      <c r="Y143" s="27"/>
      <c r="Z143" s="27"/>
      <c r="AA143" s="17"/>
    </row>
    <row r="144" spans="21:27" x14ac:dyDescent="0.2">
      <c r="U144" s="31"/>
      <c r="V144" s="27"/>
      <c r="W144" s="27"/>
      <c r="X144" s="27"/>
      <c r="Y144" s="27"/>
      <c r="Z144" s="27"/>
      <c r="AA144" s="17"/>
    </row>
    <row r="145" spans="21:27" x14ac:dyDescent="0.2">
      <c r="U145" s="31"/>
      <c r="V145" s="27"/>
      <c r="W145" s="27"/>
      <c r="X145" s="27"/>
      <c r="Y145" s="27"/>
      <c r="Z145" s="27"/>
      <c r="AA145" s="17"/>
    </row>
    <row r="146" spans="21:27" x14ac:dyDescent="0.2">
      <c r="U146" s="31"/>
      <c r="V146" s="27"/>
      <c r="W146" s="27"/>
      <c r="X146" s="27"/>
      <c r="Y146" s="27"/>
      <c r="Z146" s="27"/>
      <c r="AA146" s="17"/>
    </row>
    <row r="147" spans="21:27" x14ac:dyDescent="0.2">
      <c r="U147" s="31"/>
      <c r="V147" s="27"/>
      <c r="W147" s="27"/>
      <c r="X147" s="27"/>
      <c r="Y147" s="27"/>
      <c r="Z147" s="27"/>
      <c r="AA147" s="17"/>
    </row>
    <row r="148" spans="21:27" x14ac:dyDescent="0.2">
      <c r="U148" s="31"/>
      <c r="V148" s="27"/>
      <c r="W148" s="27"/>
      <c r="X148" s="27"/>
      <c r="Y148" s="27"/>
      <c r="Z148" s="27"/>
      <c r="AA148" s="17"/>
    </row>
    <row r="149" spans="21:27" x14ac:dyDescent="0.2">
      <c r="U149" s="31"/>
      <c r="V149" s="27"/>
      <c r="W149" s="27"/>
      <c r="X149" s="27"/>
      <c r="Y149" s="27"/>
      <c r="Z149" s="27"/>
      <c r="AA149" s="17"/>
    </row>
    <row r="150" spans="21:27" x14ac:dyDescent="0.2">
      <c r="U150" s="31"/>
      <c r="V150" s="27"/>
      <c r="W150" s="27"/>
      <c r="X150" s="27"/>
      <c r="Y150" s="27"/>
      <c r="Z150" s="27"/>
      <c r="AA150" s="17"/>
    </row>
    <row r="151" spans="21:27" x14ac:dyDescent="0.2">
      <c r="U151" s="31"/>
      <c r="V151" s="27"/>
      <c r="W151" s="27"/>
      <c r="X151" s="27"/>
      <c r="Y151" s="27"/>
      <c r="Z151" s="27"/>
      <c r="AA151" s="17"/>
    </row>
    <row r="152" spans="21:27" x14ac:dyDescent="0.2">
      <c r="U152" s="31"/>
      <c r="V152" s="27"/>
      <c r="W152" s="27"/>
      <c r="X152" s="27"/>
      <c r="Y152" s="27"/>
      <c r="Z152" s="27"/>
      <c r="AA152" s="17"/>
    </row>
    <row r="153" spans="21:27" x14ac:dyDescent="0.2">
      <c r="U153" s="31"/>
      <c r="V153" s="27"/>
      <c r="W153" s="27"/>
      <c r="X153" s="27"/>
      <c r="Y153" s="27"/>
      <c r="Z153" s="27"/>
      <c r="AA153" s="17"/>
    </row>
    <row r="154" spans="21:27" x14ac:dyDescent="0.2">
      <c r="U154" s="31"/>
      <c r="V154" s="27"/>
      <c r="W154" s="27"/>
      <c r="X154" s="27"/>
      <c r="Y154" s="27"/>
      <c r="Z154" s="27"/>
      <c r="AA154" s="17"/>
    </row>
    <row r="155" spans="21:27" x14ac:dyDescent="0.2">
      <c r="U155" s="31"/>
      <c r="V155" s="27"/>
      <c r="W155" s="27"/>
      <c r="X155" s="27"/>
      <c r="Y155" s="27"/>
      <c r="Z155" s="27"/>
      <c r="AA155" s="17"/>
    </row>
    <row r="156" spans="21:27" x14ac:dyDescent="0.2">
      <c r="U156" s="31"/>
      <c r="V156" s="27"/>
      <c r="W156" s="27"/>
      <c r="X156" s="27"/>
      <c r="Y156" s="27"/>
      <c r="Z156" s="27"/>
      <c r="AA156" s="17"/>
    </row>
    <row r="157" spans="21:27" x14ac:dyDescent="0.2">
      <c r="U157" s="31"/>
      <c r="V157" s="27"/>
      <c r="W157" s="27"/>
      <c r="X157" s="27"/>
      <c r="Y157" s="27"/>
      <c r="Z157" s="27"/>
      <c r="AA157" s="17"/>
    </row>
    <row r="158" spans="21:27" x14ac:dyDescent="0.2">
      <c r="U158" s="31"/>
      <c r="V158" s="27"/>
      <c r="W158" s="27"/>
      <c r="X158" s="27"/>
      <c r="Y158" s="27"/>
      <c r="Z158" s="27"/>
      <c r="AA158" s="17"/>
    </row>
    <row r="159" spans="21:27" x14ac:dyDescent="0.2">
      <c r="U159" s="31"/>
      <c r="V159" s="27"/>
      <c r="W159" s="27"/>
      <c r="X159" s="27"/>
      <c r="Y159" s="27"/>
      <c r="Z159" s="27"/>
      <c r="AA159" s="17"/>
    </row>
    <row r="160" spans="2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B278"/>
  <sheetViews>
    <sheetView topLeftCell="N1" workbookViewId="0">
      <selection activeCell="P11" sqref="P11:S2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20.5" style="21" customWidth="1"/>
    <col min="5" max="5" width="24.62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3" style="21" customWidth="1"/>
    <col min="16" max="16" width="21.625" style="21" customWidth="1"/>
    <col min="17" max="17" width="12.25" style="21" customWidth="1"/>
    <col min="18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  <col min="29" max="30" width="9" style="20" customWidth="1"/>
    <col min="31" max="16384" width="9" style="20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6753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1620</v>
      </c>
      <c r="B2" s="28">
        <v>1260</v>
      </c>
      <c r="C2" s="25">
        <v>7.2</v>
      </c>
      <c r="D2" s="25">
        <v>275.93</v>
      </c>
      <c r="E2" s="25">
        <v>212.34</v>
      </c>
      <c r="F2" s="25">
        <f t="shared" ref="F2:F16" si="0">($A$17-A2)/(ROW($A$17)-ROW(A2))</f>
        <v>342.2</v>
      </c>
      <c r="G2" s="25">
        <v>0</v>
      </c>
      <c r="H2" s="25">
        <f t="shared" ref="H2:H16" si="1">($A$17-B2)/(ROW($A$17)-ROW(B2))</f>
        <v>366.2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30">
        <v>2E-3</v>
      </c>
      <c r="P2" s="6" t="s">
        <v>39</v>
      </c>
      <c r="Q2" s="7">
        <f>LARGE(A:A,2)</f>
        <v>6538</v>
      </c>
      <c r="T2" s="20">
        <v>0</v>
      </c>
      <c r="U2" s="31">
        <f t="shared" ref="U2:U33" si="3">T2-B2</f>
        <v>-1260</v>
      </c>
      <c r="V2" s="27">
        <f t="shared" ref="V2:V33" si="4">ROUND(U2,0)</f>
        <v>-1260</v>
      </c>
      <c r="W2" s="27">
        <v>4766</v>
      </c>
      <c r="X2" s="27">
        <f t="shared" ref="X2:X33" si="5">B2/$W$2*$W$3</f>
        <v>1385.0482584976919</v>
      </c>
      <c r="Y2" s="27">
        <f t="shared" ref="Y2:Y33" si="6">X2-B2</f>
        <v>125.0482584976919</v>
      </c>
      <c r="Z2" s="27">
        <f t="shared" ref="Z2:Z33" si="7">ROUND(Y2,0)</f>
        <v>125</v>
      </c>
      <c r="AA2" s="17">
        <f t="shared" ref="AA2:AA33" si="8">IF(V2&gt;=0,V2,Z2)</f>
        <v>125</v>
      </c>
      <c r="AB2" s="24">
        <f t="shared" ref="AB2:AB33" si="9">B2+AA2</f>
        <v>1385</v>
      </c>
    </row>
    <row r="3" spans="1:28" ht="15" customHeight="1" x14ac:dyDescent="0.25">
      <c r="A3" s="28">
        <v>1662</v>
      </c>
      <c r="B3" s="28">
        <v>1260</v>
      </c>
      <c r="C3" s="25">
        <v>7.39</v>
      </c>
      <c r="D3" s="25">
        <v>275.97000000000003</v>
      </c>
      <c r="E3" s="25">
        <v>212.34</v>
      </c>
      <c r="F3" s="25">
        <f t="shared" si="0"/>
        <v>363.64285714285717</v>
      </c>
      <c r="G3" s="25">
        <v>0</v>
      </c>
      <c r="H3" s="25">
        <f t="shared" si="1"/>
        <v>392.35714285714283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0</v>
      </c>
      <c r="N3" s="9" t="s">
        <v>40</v>
      </c>
      <c r="O3" s="9">
        <f>COUNT(A:A)</f>
        <v>88</v>
      </c>
      <c r="P3" s="6" t="s">
        <v>41</v>
      </c>
      <c r="Q3" s="7">
        <f>LARGE(A:A,3)</f>
        <v>6530</v>
      </c>
      <c r="T3" s="20">
        <v>0</v>
      </c>
      <c r="U3" s="31">
        <f t="shared" si="3"/>
        <v>-1260</v>
      </c>
      <c r="V3" s="27">
        <f t="shared" si="4"/>
        <v>-1260</v>
      </c>
      <c r="W3" s="27">
        <v>5239</v>
      </c>
      <c r="X3" s="27">
        <f t="shared" si="5"/>
        <v>1385.0482584976919</v>
      </c>
      <c r="Y3" s="27">
        <f t="shared" si="6"/>
        <v>125.0482584976919</v>
      </c>
      <c r="Z3" s="27">
        <f t="shared" si="7"/>
        <v>125</v>
      </c>
      <c r="AA3" s="17">
        <f t="shared" si="8"/>
        <v>125</v>
      </c>
      <c r="AB3" s="24">
        <f t="shared" si="9"/>
        <v>1385</v>
      </c>
    </row>
    <row r="4" spans="1:28" ht="15" customHeight="1" x14ac:dyDescent="0.25">
      <c r="A4" s="28">
        <v>1704</v>
      </c>
      <c r="B4" s="28">
        <v>2230</v>
      </c>
      <c r="C4" s="25">
        <v>7.57</v>
      </c>
      <c r="D4" s="25">
        <v>275.91000000000003</v>
      </c>
      <c r="E4" s="25">
        <v>212.57</v>
      </c>
      <c r="F4" s="25">
        <f t="shared" si="0"/>
        <v>388.38461538461536</v>
      </c>
      <c r="G4" s="25">
        <v>0</v>
      </c>
      <c r="H4" s="25">
        <f t="shared" si="1"/>
        <v>347.92307692307691</v>
      </c>
      <c r="I4" s="25">
        <v>0</v>
      </c>
      <c r="J4" s="29">
        <f t="shared" si="10"/>
        <v>0</v>
      </c>
      <c r="K4" s="29">
        <f t="shared" si="11"/>
        <v>1</v>
      </c>
      <c r="L4" s="29"/>
      <c r="M4" s="29">
        <f t="shared" ca="1" si="2"/>
        <v>0</v>
      </c>
      <c r="N4" s="9" t="s">
        <v>42</v>
      </c>
      <c r="O4" s="32">
        <f>MAX(A:A)</f>
        <v>6753</v>
      </c>
      <c r="P4" s="6" t="s">
        <v>43</v>
      </c>
      <c r="Q4" s="7">
        <f>LARGE(B:B,1)</f>
        <v>6753</v>
      </c>
      <c r="T4" s="20">
        <v>0</v>
      </c>
      <c r="U4" s="31">
        <f t="shared" si="3"/>
        <v>-2230</v>
      </c>
      <c r="V4" s="27">
        <f t="shared" si="4"/>
        <v>-2230</v>
      </c>
      <c r="W4" s="27"/>
      <c r="X4" s="27">
        <f t="shared" si="5"/>
        <v>2451.3155686109944</v>
      </c>
      <c r="Y4" s="27">
        <f t="shared" si="6"/>
        <v>221.31556861099443</v>
      </c>
      <c r="Z4" s="27">
        <f t="shared" si="7"/>
        <v>221</v>
      </c>
      <c r="AA4" s="17">
        <f t="shared" si="8"/>
        <v>221</v>
      </c>
      <c r="AB4" s="24">
        <f t="shared" si="9"/>
        <v>2451</v>
      </c>
    </row>
    <row r="5" spans="1:28" ht="15" customHeight="1" x14ac:dyDescent="0.25">
      <c r="A5" s="28">
        <v>1744</v>
      </c>
      <c r="B5" s="28">
        <v>2230</v>
      </c>
      <c r="C5" s="25">
        <v>7.75</v>
      </c>
      <c r="D5" s="25">
        <v>275.86</v>
      </c>
      <c r="E5" s="25">
        <v>212.57</v>
      </c>
      <c r="F5" s="25">
        <f t="shared" si="0"/>
        <v>417.41666666666669</v>
      </c>
      <c r="G5" s="25">
        <v>0</v>
      </c>
      <c r="H5" s="25">
        <f t="shared" si="1"/>
        <v>376.91666666666669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0</v>
      </c>
      <c r="N5" s="9" t="s">
        <v>44</v>
      </c>
      <c r="O5" s="33">
        <v>3.92</v>
      </c>
      <c r="P5" s="6" t="s">
        <v>45</v>
      </c>
      <c r="Q5" s="7">
        <f>LARGE(B:B,2)</f>
        <v>6538</v>
      </c>
      <c r="T5" s="20">
        <v>0</v>
      </c>
      <c r="U5" s="31">
        <f t="shared" si="3"/>
        <v>-2230</v>
      </c>
      <c r="V5" s="27">
        <f t="shared" si="4"/>
        <v>-2230</v>
      </c>
      <c r="W5" s="27"/>
      <c r="X5" s="27">
        <f t="shared" si="5"/>
        <v>2451.3155686109944</v>
      </c>
      <c r="Y5" s="27">
        <f t="shared" si="6"/>
        <v>221.31556861099443</v>
      </c>
      <c r="Z5" s="27">
        <f t="shared" si="7"/>
        <v>221</v>
      </c>
      <c r="AA5" s="17">
        <f t="shared" si="8"/>
        <v>221</v>
      </c>
      <c r="AB5" s="24">
        <f t="shared" si="9"/>
        <v>2451</v>
      </c>
    </row>
    <row r="6" spans="1:28" ht="15" customHeight="1" x14ac:dyDescent="0.25">
      <c r="A6" s="28">
        <v>2138</v>
      </c>
      <c r="B6" s="28">
        <v>3190</v>
      </c>
      <c r="C6" s="25">
        <v>9.5</v>
      </c>
      <c r="D6" s="25">
        <v>275.76</v>
      </c>
      <c r="E6" s="25">
        <v>212.73</v>
      </c>
      <c r="F6" s="25">
        <f t="shared" si="0"/>
        <v>419.54545454545456</v>
      </c>
      <c r="G6" s="25">
        <v>0</v>
      </c>
      <c r="H6" s="25">
        <f t="shared" si="1"/>
        <v>323.90909090909093</v>
      </c>
      <c r="I6" s="25">
        <v>0</v>
      </c>
      <c r="J6" s="29">
        <f t="shared" si="10"/>
        <v>0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5.41</v>
      </c>
      <c r="P6" s="6" t="s">
        <v>47</v>
      </c>
      <c r="Q6" s="7">
        <f>LARGE(B:B,3)</f>
        <v>6324</v>
      </c>
      <c r="T6" s="20">
        <v>0</v>
      </c>
      <c r="U6" s="31">
        <f t="shared" si="3"/>
        <v>-3190</v>
      </c>
      <c r="V6" s="27">
        <f t="shared" si="4"/>
        <v>-3190</v>
      </c>
      <c r="W6" s="27"/>
      <c r="X6" s="27">
        <f t="shared" si="5"/>
        <v>3506.5904322282836</v>
      </c>
      <c r="Y6" s="27">
        <f t="shared" si="6"/>
        <v>316.59043222828359</v>
      </c>
      <c r="Z6" s="27">
        <f t="shared" si="7"/>
        <v>317</v>
      </c>
      <c r="AA6" s="17">
        <f t="shared" si="8"/>
        <v>317</v>
      </c>
      <c r="AB6" s="24">
        <f t="shared" si="9"/>
        <v>3507</v>
      </c>
    </row>
    <row r="7" spans="1:28" ht="15" customHeight="1" x14ac:dyDescent="0.25">
      <c r="A7" s="28">
        <v>2530</v>
      </c>
      <c r="B7" s="28">
        <v>3190</v>
      </c>
      <c r="C7" s="25">
        <v>11.25</v>
      </c>
      <c r="D7" s="25">
        <v>275.69</v>
      </c>
      <c r="E7" s="25">
        <v>212.73</v>
      </c>
      <c r="F7" s="25">
        <f t="shared" si="0"/>
        <v>422.3</v>
      </c>
      <c r="G7" s="25">
        <v>0</v>
      </c>
      <c r="H7" s="25">
        <f t="shared" si="1"/>
        <v>356.3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1</v>
      </c>
      <c r="N7" s="9" t="s">
        <v>48</v>
      </c>
      <c r="O7" s="33">
        <v>6.56</v>
      </c>
      <c r="P7" s="7"/>
      <c r="Q7" s="7"/>
      <c r="T7" s="20">
        <v>0</v>
      </c>
      <c r="U7" s="31">
        <f t="shared" si="3"/>
        <v>-3190</v>
      </c>
      <c r="V7" s="27">
        <f t="shared" si="4"/>
        <v>-3190</v>
      </c>
      <c r="W7" s="27"/>
      <c r="X7" s="27">
        <f t="shared" si="5"/>
        <v>3506.5904322282836</v>
      </c>
      <c r="Y7" s="27">
        <f t="shared" si="6"/>
        <v>316.59043222828359</v>
      </c>
      <c r="Z7" s="27">
        <f t="shared" si="7"/>
        <v>317</v>
      </c>
      <c r="AA7" s="17">
        <f t="shared" si="8"/>
        <v>317</v>
      </c>
      <c r="AB7" s="24">
        <f t="shared" si="9"/>
        <v>3507</v>
      </c>
    </row>
    <row r="8" spans="1:28" ht="15" customHeight="1" x14ac:dyDescent="0.25">
      <c r="A8" s="28">
        <v>2922</v>
      </c>
      <c r="B8" s="28">
        <v>4150</v>
      </c>
      <c r="C8" s="25">
        <v>12.99</v>
      </c>
      <c r="D8" s="25">
        <v>275.56</v>
      </c>
      <c r="E8" s="25">
        <v>212.91</v>
      </c>
      <c r="F8" s="25">
        <f t="shared" si="0"/>
        <v>425.66666666666669</v>
      </c>
      <c r="G8" s="25">
        <v>0</v>
      </c>
      <c r="H8" s="25">
        <f t="shared" si="1"/>
        <v>289.22222222222223</v>
      </c>
      <c r="I8" s="25">
        <v>0</v>
      </c>
      <c r="J8" s="29">
        <f t="shared" si="10"/>
        <v>0</v>
      </c>
      <c r="K8" s="29">
        <f t="shared" si="11"/>
        <v>1</v>
      </c>
      <c r="L8" s="29">
        <f t="shared" si="12"/>
        <v>1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-4150</v>
      </c>
      <c r="V8" s="27">
        <f t="shared" si="4"/>
        <v>-4150</v>
      </c>
      <c r="W8" s="27"/>
      <c r="X8" s="27">
        <f t="shared" si="5"/>
        <v>4561.8652958455732</v>
      </c>
      <c r="Y8" s="27">
        <f t="shared" si="6"/>
        <v>411.8652958455732</v>
      </c>
      <c r="Z8" s="27">
        <f t="shared" si="7"/>
        <v>412</v>
      </c>
      <c r="AA8" s="17">
        <f t="shared" si="8"/>
        <v>412</v>
      </c>
      <c r="AB8" s="24">
        <f t="shared" si="9"/>
        <v>4562</v>
      </c>
    </row>
    <row r="9" spans="1:28" ht="15" customHeight="1" x14ac:dyDescent="0.25">
      <c r="A9" s="28">
        <v>3813</v>
      </c>
      <c r="B9" s="28">
        <v>4150</v>
      </c>
      <c r="C9" s="25">
        <v>16.95</v>
      </c>
      <c r="D9" s="25">
        <v>275.52999999999997</v>
      </c>
      <c r="E9" s="25">
        <v>212.91</v>
      </c>
      <c r="F9" s="25">
        <f t="shared" si="0"/>
        <v>367.5</v>
      </c>
      <c r="G9" s="25">
        <v>0</v>
      </c>
      <c r="H9" s="25">
        <f t="shared" si="1"/>
        <v>325.375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-4150</v>
      </c>
      <c r="V9" s="27">
        <f t="shared" si="4"/>
        <v>-4150</v>
      </c>
      <c r="W9" s="27"/>
      <c r="X9" s="27">
        <f t="shared" si="5"/>
        <v>4561.8652958455732</v>
      </c>
      <c r="Y9" s="27">
        <f t="shared" si="6"/>
        <v>411.8652958455732</v>
      </c>
      <c r="Z9" s="27">
        <f t="shared" si="7"/>
        <v>412</v>
      </c>
      <c r="AA9" s="17">
        <f t="shared" si="8"/>
        <v>412</v>
      </c>
      <c r="AB9" s="24">
        <f t="shared" si="9"/>
        <v>4562</v>
      </c>
    </row>
    <row r="10" spans="1:28" ht="15" customHeight="1" x14ac:dyDescent="0.25">
      <c r="A10" s="28">
        <v>4704</v>
      </c>
      <c r="B10" s="28">
        <v>4700</v>
      </c>
      <c r="C10" s="25">
        <v>20.91</v>
      </c>
      <c r="D10" s="25">
        <v>275.52999999999997</v>
      </c>
      <c r="E10" s="25">
        <v>213.02</v>
      </c>
      <c r="F10" s="25">
        <f t="shared" si="0"/>
        <v>292.71428571428572</v>
      </c>
      <c r="G10" s="25">
        <v>0</v>
      </c>
      <c r="H10" s="25">
        <f t="shared" si="1"/>
        <v>293.28571428571428</v>
      </c>
      <c r="I10" s="25">
        <v>0</v>
      </c>
      <c r="J10" s="29">
        <f t="shared" si="10"/>
        <v>0</v>
      </c>
      <c r="K10" s="29">
        <f t="shared" si="11"/>
        <v>1</v>
      </c>
      <c r="L10" s="29">
        <f t="shared" si="12"/>
        <v>1</v>
      </c>
      <c r="M10" s="29">
        <f t="shared" ca="1" si="2"/>
        <v>1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-4700</v>
      </c>
      <c r="V10" s="27">
        <f t="shared" si="4"/>
        <v>-4700</v>
      </c>
      <c r="W10" s="27"/>
      <c r="X10" s="27">
        <f t="shared" si="5"/>
        <v>5166.4498531263116</v>
      </c>
      <c r="Y10" s="27">
        <f t="shared" si="6"/>
        <v>466.44985312631161</v>
      </c>
      <c r="Z10" s="27">
        <f t="shared" si="7"/>
        <v>466</v>
      </c>
      <c r="AA10" s="17">
        <f t="shared" si="8"/>
        <v>466</v>
      </c>
      <c r="AB10" s="24">
        <f t="shared" si="9"/>
        <v>5166</v>
      </c>
    </row>
    <row r="11" spans="1:28" ht="15" customHeight="1" x14ac:dyDescent="0.25">
      <c r="A11" s="28">
        <v>5595</v>
      </c>
      <c r="B11" s="28">
        <v>4700</v>
      </c>
      <c r="C11" s="25">
        <v>24.87</v>
      </c>
      <c r="D11" s="25">
        <v>275.62</v>
      </c>
      <c r="E11" s="25">
        <v>213.02</v>
      </c>
      <c r="F11" s="25">
        <f t="shared" si="0"/>
        <v>193</v>
      </c>
      <c r="G11" s="25">
        <v>0</v>
      </c>
      <c r="H11" s="25">
        <f t="shared" si="1"/>
        <v>342.16666666666669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0</v>
      </c>
      <c r="N11" s="9" t="s">
        <v>52</v>
      </c>
      <c r="O11" s="34">
        <v>280</v>
      </c>
      <c r="P11" s="14" t="s">
        <v>53</v>
      </c>
      <c r="Q11" s="7">
        <f>MIN(D:D)</f>
        <v>274.97000000000003</v>
      </c>
      <c r="T11" s="20">
        <v>0</v>
      </c>
      <c r="U11" s="31">
        <f t="shared" si="3"/>
        <v>-4700</v>
      </c>
      <c r="V11" s="27">
        <f t="shared" si="4"/>
        <v>-4700</v>
      </c>
      <c r="W11" s="27"/>
      <c r="X11" s="27">
        <f t="shared" si="5"/>
        <v>5166.4498531263116</v>
      </c>
      <c r="Y11" s="27">
        <f t="shared" si="6"/>
        <v>466.44985312631161</v>
      </c>
      <c r="Z11" s="27">
        <f t="shared" si="7"/>
        <v>466</v>
      </c>
      <c r="AA11" s="17">
        <f t="shared" si="8"/>
        <v>466</v>
      </c>
      <c r="AB11" s="24">
        <f t="shared" si="9"/>
        <v>5166</v>
      </c>
    </row>
    <row r="12" spans="1:28" ht="15" customHeight="1" x14ac:dyDescent="0.25">
      <c r="A12" s="28">
        <v>5757</v>
      </c>
      <c r="B12" s="28">
        <v>4700</v>
      </c>
      <c r="C12" s="25">
        <v>25.59</v>
      </c>
      <c r="D12" s="25">
        <v>275.73</v>
      </c>
      <c r="E12" s="25">
        <v>213.02</v>
      </c>
      <c r="F12" s="25">
        <f t="shared" si="0"/>
        <v>199.2</v>
      </c>
      <c r="G12" s="25">
        <v>0</v>
      </c>
      <c r="H12" s="25">
        <f t="shared" si="1"/>
        <v>410.6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275.93</v>
      </c>
      <c r="T12" s="20">
        <v>0</v>
      </c>
      <c r="U12" s="31">
        <f t="shared" si="3"/>
        <v>-4700</v>
      </c>
      <c r="V12" s="27">
        <f t="shared" si="4"/>
        <v>-4700</v>
      </c>
      <c r="W12" s="27"/>
      <c r="X12" s="27">
        <f t="shared" si="5"/>
        <v>5166.4498531263116</v>
      </c>
      <c r="Y12" s="27">
        <f t="shared" si="6"/>
        <v>466.44985312631161</v>
      </c>
      <c r="Z12" s="27">
        <f t="shared" si="7"/>
        <v>466</v>
      </c>
      <c r="AA12" s="17">
        <f t="shared" si="8"/>
        <v>466</v>
      </c>
      <c r="AB12" s="24">
        <f t="shared" si="9"/>
        <v>5166</v>
      </c>
    </row>
    <row r="13" spans="1:28" ht="15" customHeight="1" x14ac:dyDescent="0.25">
      <c r="A13" s="28">
        <v>5919</v>
      </c>
      <c r="B13" s="28">
        <v>4700</v>
      </c>
      <c r="C13" s="25">
        <v>26.31</v>
      </c>
      <c r="D13" s="25">
        <v>275.85000000000002</v>
      </c>
      <c r="E13" s="25">
        <v>213.02</v>
      </c>
      <c r="F13" s="25">
        <f t="shared" si="0"/>
        <v>208.5</v>
      </c>
      <c r="G13" s="25">
        <v>0</v>
      </c>
      <c r="H13" s="25">
        <f t="shared" si="1"/>
        <v>513.25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-4700</v>
      </c>
      <c r="V13" s="27">
        <f t="shared" si="4"/>
        <v>-4700</v>
      </c>
      <c r="W13" s="27"/>
      <c r="X13" s="27">
        <f t="shared" si="5"/>
        <v>5166.4498531263116</v>
      </c>
      <c r="Y13" s="27">
        <f t="shared" si="6"/>
        <v>466.44985312631161</v>
      </c>
      <c r="Z13" s="27">
        <f t="shared" si="7"/>
        <v>466</v>
      </c>
      <c r="AA13" s="17">
        <f t="shared" si="8"/>
        <v>466</v>
      </c>
      <c r="AB13" s="24">
        <f t="shared" si="9"/>
        <v>5166</v>
      </c>
    </row>
    <row r="14" spans="1:28" ht="15" customHeight="1" x14ac:dyDescent="0.25">
      <c r="A14" s="28">
        <v>6080</v>
      </c>
      <c r="B14" s="28">
        <v>4700</v>
      </c>
      <c r="C14" s="25">
        <v>27.02</v>
      </c>
      <c r="D14" s="25">
        <v>276</v>
      </c>
      <c r="E14" s="25">
        <v>213.02</v>
      </c>
      <c r="F14" s="25">
        <f t="shared" si="0"/>
        <v>224.33333333333334</v>
      </c>
      <c r="G14" s="25">
        <v>0</v>
      </c>
      <c r="H14" s="25">
        <f t="shared" si="1"/>
        <v>684.33333333333337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0</v>
      </c>
      <c r="N14" s="11" t="s">
        <v>58</v>
      </c>
      <c r="O14" s="34">
        <v>245</v>
      </c>
      <c r="P14" s="14" t="s">
        <v>59</v>
      </c>
      <c r="Q14" s="7">
        <f>MAX(B:B)</f>
        <v>6753</v>
      </c>
      <c r="T14" s="20">
        <v>0</v>
      </c>
      <c r="U14" s="31">
        <f t="shared" si="3"/>
        <v>-4700</v>
      </c>
      <c r="V14" s="27">
        <f t="shared" si="4"/>
        <v>-4700</v>
      </c>
      <c r="W14" s="27"/>
      <c r="X14" s="27">
        <f t="shared" si="5"/>
        <v>5166.4498531263116</v>
      </c>
      <c r="Y14" s="27">
        <f t="shared" si="6"/>
        <v>466.44985312631161</v>
      </c>
      <c r="Z14" s="27">
        <f t="shared" si="7"/>
        <v>466</v>
      </c>
      <c r="AA14" s="17">
        <f t="shared" si="8"/>
        <v>466</v>
      </c>
      <c r="AB14" s="24">
        <f t="shared" si="9"/>
        <v>5166</v>
      </c>
    </row>
    <row r="15" spans="1:28" ht="15" customHeight="1" x14ac:dyDescent="0.25">
      <c r="A15" s="28">
        <v>6304</v>
      </c>
      <c r="B15" s="28">
        <v>4700</v>
      </c>
      <c r="C15" s="25">
        <v>28.02</v>
      </c>
      <c r="D15" s="25">
        <v>276.16000000000003</v>
      </c>
      <c r="E15" s="25">
        <v>213.02</v>
      </c>
      <c r="F15" s="25">
        <f t="shared" si="0"/>
        <v>224.5</v>
      </c>
      <c r="G15" s="25">
        <v>0</v>
      </c>
      <c r="H15" s="25">
        <f t="shared" si="1"/>
        <v>1026.5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0</v>
      </c>
      <c r="N15" s="9" t="s">
        <v>60</v>
      </c>
      <c r="O15" s="9">
        <f>COUNT(C:C)</f>
        <v>88</v>
      </c>
      <c r="P15" s="14" t="s">
        <v>61</v>
      </c>
      <c r="Q15" s="7">
        <f>MAX(D:D)</f>
        <v>276.24</v>
      </c>
      <c r="R15" s="20">
        <f ca="1">TREND(OFFSET('Z-V'!B1,MATCH(Q15,'Z-V'!A:A,1)-1,,2,1),OFFSET('Z-V'!A1,MATCH(Q15,'Z-V'!A:A,1)-1,,2,1),Q15)</f>
        <v>74340</v>
      </c>
      <c r="T15" s="20">
        <v>0</v>
      </c>
      <c r="U15" s="31">
        <f t="shared" si="3"/>
        <v>-4700</v>
      </c>
      <c r="V15" s="27">
        <f t="shared" si="4"/>
        <v>-4700</v>
      </c>
      <c r="W15" s="27"/>
      <c r="X15" s="27">
        <f t="shared" si="5"/>
        <v>5166.4498531263116</v>
      </c>
      <c r="Y15" s="27">
        <f t="shared" si="6"/>
        <v>466.44985312631161</v>
      </c>
      <c r="Z15" s="27">
        <f t="shared" si="7"/>
        <v>466</v>
      </c>
      <c r="AA15" s="17">
        <f t="shared" si="8"/>
        <v>466</v>
      </c>
      <c r="AB15" s="24">
        <f t="shared" si="9"/>
        <v>5166</v>
      </c>
    </row>
    <row r="16" spans="1:28" ht="15" customHeight="1" x14ac:dyDescent="0.25">
      <c r="A16" s="28">
        <v>6530</v>
      </c>
      <c r="B16" s="28">
        <v>5759</v>
      </c>
      <c r="C16" s="25">
        <v>29.02</v>
      </c>
      <c r="D16" s="25">
        <v>276.24</v>
      </c>
      <c r="E16" s="25">
        <v>213.28</v>
      </c>
      <c r="F16" s="25">
        <f t="shared" si="0"/>
        <v>223</v>
      </c>
      <c r="G16" s="25">
        <v>0</v>
      </c>
      <c r="H16" s="25">
        <f t="shared" si="1"/>
        <v>994</v>
      </c>
      <c r="I16" s="25">
        <v>0</v>
      </c>
      <c r="J16" s="29">
        <f t="shared" si="10"/>
        <v>0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30.01</v>
      </c>
      <c r="P16" s="14" t="s">
        <v>63</v>
      </c>
      <c r="Q16" s="35">
        <f>D2</f>
        <v>275.93</v>
      </c>
      <c r="R16" s="20">
        <f ca="1">TREND(OFFSET('Z-V'!B1,MATCH(Q16,'Z-V'!A:A,1)-1,,2,1),OFFSET('Z-V'!A1,MATCH(Q16,'Z-V'!A:A,1)-1,,2,1),Q16)</f>
        <v>73255</v>
      </c>
      <c r="T16" s="20">
        <v>0</v>
      </c>
      <c r="U16" s="31">
        <f t="shared" si="3"/>
        <v>-5759</v>
      </c>
      <c r="V16" s="27">
        <f t="shared" si="4"/>
        <v>-5759</v>
      </c>
      <c r="W16" s="27"/>
      <c r="X16" s="27">
        <f t="shared" si="5"/>
        <v>6330.5499370541338</v>
      </c>
      <c r="Y16" s="27">
        <f t="shared" si="6"/>
        <v>571.54993705413381</v>
      </c>
      <c r="Z16" s="27">
        <f t="shared" si="7"/>
        <v>572</v>
      </c>
      <c r="AA16" s="17">
        <f t="shared" si="8"/>
        <v>572</v>
      </c>
      <c r="AB16" s="24">
        <f t="shared" si="9"/>
        <v>6331</v>
      </c>
    </row>
    <row r="17" spans="1:28" ht="15" customHeight="1" x14ac:dyDescent="0.25">
      <c r="A17" s="40">
        <v>6753</v>
      </c>
      <c r="B17" s="28">
        <v>6753</v>
      </c>
      <c r="C17" s="25">
        <v>30.01</v>
      </c>
      <c r="D17" s="25">
        <v>276.24</v>
      </c>
      <c r="E17" s="25">
        <v>213.71</v>
      </c>
      <c r="F17" s="39">
        <v>0</v>
      </c>
      <c r="G17" s="39">
        <v>0</v>
      </c>
      <c r="H17" s="39">
        <v>0</v>
      </c>
      <c r="I17" s="39">
        <v>0</v>
      </c>
      <c r="J17" s="29">
        <f t="shared" si="10"/>
        <v>0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276</v>
      </c>
      <c r="T17" s="20">
        <v>0</v>
      </c>
      <c r="U17" s="31">
        <f t="shared" si="3"/>
        <v>-6753</v>
      </c>
      <c r="V17" s="27">
        <f t="shared" si="4"/>
        <v>-6753</v>
      </c>
      <c r="W17" s="27"/>
      <c r="X17" s="27">
        <f t="shared" si="5"/>
        <v>7423.1991187578678</v>
      </c>
      <c r="Y17" s="27">
        <f t="shared" si="6"/>
        <v>670.19911875786784</v>
      </c>
      <c r="Z17" s="27">
        <f t="shared" si="7"/>
        <v>670</v>
      </c>
      <c r="AA17" s="17">
        <f t="shared" si="8"/>
        <v>670</v>
      </c>
      <c r="AB17" s="24">
        <f t="shared" si="9"/>
        <v>7423</v>
      </c>
    </row>
    <row r="18" spans="1:28" ht="15" customHeight="1" x14ac:dyDescent="0.2">
      <c r="A18" s="28">
        <v>6538</v>
      </c>
      <c r="B18" s="40">
        <v>6538</v>
      </c>
      <c r="C18" s="25">
        <v>29.06</v>
      </c>
      <c r="D18" s="25">
        <v>276.24</v>
      </c>
      <c r="E18" s="25">
        <v>213.58</v>
      </c>
      <c r="F18" s="25">
        <v>0</v>
      </c>
      <c r="G18" s="25">
        <f t="shared" ref="G18:G49" si="13">($A$17-A18)/(ROW(A18)-ROW($A$17))</f>
        <v>215</v>
      </c>
      <c r="H18" s="25">
        <v>0</v>
      </c>
      <c r="I18" s="25">
        <f t="shared" ref="I18:I49" si="14">($A$17-B18)/(ROW(B18)-ROW($A$17))</f>
        <v>215</v>
      </c>
      <c r="J18" s="29">
        <f t="shared" si="10"/>
        <v>0</v>
      </c>
      <c r="K18" s="29">
        <f t="shared" si="11"/>
        <v>-1</v>
      </c>
      <c r="L18" s="29">
        <f t="shared" si="12"/>
        <v>0</v>
      </c>
      <c r="M18" s="29">
        <f t="shared" ca="1" si="2"/>
        <v>1</v>
      </c>
      <c r="N18" s="9" t="s">
        <v>66</v>
      </c>
      <c r="O18" s="9">
        <f>MAX(B:B)</f>
        <v>6753</v>
      </c>
      <c r="T18" s="20">
        <v>0</v>
      </c>
      <c r="U18" s="31">
        <f t="shared" si="3"/>
        <v>-6538</v>
      </c>
      <c r="V18" s="27">
        <f t="shared" si="4"/>
        <v>-6538</v>
      </c>
      <c r="W18" s="27"/>
      <c r="X18" s="27">
        <f t="shared" si="5"/>
        <v>7186.8615190935798</v>
      </c>
      <c r="Y18" s="27">
        <f t="shared" si="6"/>
        <v>648.86151909357977</v>
      </c>
      <c r="Z18" s="27">
        <f t="shared" si="7"/>
        <v>649</v>
      </c>
      <c r="AA18" s="17">
        <f t="shared" si="8"/>
        <v>649</v>
      </c>
      <c r="AB18" s="24">
        <f t="shared" si="9"/>
        <v>7187</v>
      </c>
    </row>
    <row r="19" spans="1:28" ht="15" customHeight="1" x14ac:dyDescent="0.25">
      <c r="A19" s="28">
        <v>6324</v>
      </c>
      <c r="B19" s="28">
        <v>6324</v>
      </c>
      <c r="C19" s="25">
        <v>28.11</v>
      </c>
      <c r="D19" s="25">
        <v>276.24</v>
      </c>
      <c r="E19" s="25">
        <v>213.48</v>
      </c>
      <c r="F19" s="25">
        <v>0</v>
      </c>
      <c r="G19" s="25">
        <f t="shared" si="13"/>
        <v>214.5</v>
      </c>
      <c r="H19" s="25">
        <v>0</v>
      </c>
      <c r="I19" s="25">
        <f t="shared" si="14"/>
        <v>214.5</v>
      </c>
      <c r="J19" s="29">
        <f t="shared" si="10"/>
        <v>0</v>
      </c>
      <c r="K19" s="29">
        <f t="shared" si="11"/>
        <v>-1</v>
      </c>
      <c r="L19" s="29">
        <f t="shared" si="12"/>
        <v>0</v>
      </c>
      <c r="M19" s="29">
        <f t="shared" ca="1" si="2"/>
        <v>1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0.17411994654193116</v>
      </c>
      <c r="R19" s="37">
        <f>MAX(AB:AB)</f>
        <v>7423</v>
      </c>
      <c r="S19" s="37">
        <f>'Z-V'!P8-R19</f>
        <v>1556</v>
      </c>
      <c r="T19" s="20">
        <v>0</v>
      </c>
      <c r="U19" s="31">
        <f t="shared" si="3"/>
        <v>-6324</v>
      </c>
      <c r="V19" s="27">
        <f t="shared" si="4"/>
        <v>-6324</v>
      </c>
      <c r="W19" s="27"/>
      <c r="X19" s="27">
        <f t="shared" si="5"/>
        <v>6951.6231640788919</v>
      </c>
      <c r="Y19" s="27">
        <f t="shared" si="6"/>
        <v>627.62316407889193</v>
      </c>
      <c r="Z19" s="27">
        <f t="shared" si="7"/>
        <v>628</v>
      </c>
      <c r="AA19" s="17">
        <f t="shared" si="8"/>
        <v>628</v>
      </c>
      <c r="AB19" s="24">
        <f t="shared" si="9"/>
        <v>6952</v>
      </c>
    </row>
    <row r="20" spans="1:28" ht="15" customHeight="1" x14ac:dyDescent="0.25">
      <c r="A20" s="28">
        <v>6110</v>
      </c>
      <c r="B20" s="28">
        <v>6110</v>
      </c>
      <c r="C20" s="25">
        <v>27.15</v>
      </c>
      <c r="D20" s="25">
        <v>276.24</v>
      </c>
      <c r="E20" s="25">
        <v>213.4</v>
      </c>
      <c r="F20" s="25">
        <v>0</v>
      </c>
      <c r="G20" s="25">
        <f t="shared" si="13"/>
        <v>214.33333333333334</v>
      </c>
      <c r="H20" s="25">
        <v>0</v>
      </c>
      <c r="I20" s="25">
        <f t="shared" si="14"/>
        <v>214.33333333333334</v>
      </c>
      <c r="J20" s="29">
        <f t="shared" si="10"/>
        <v>0</v>
      </c>
      <c r="K20" s="29">
        <f t="shared" si="11"/>
        <v>-1</v>
      </c>
      <c r="L20" s="29">
        <f t="shared" si="12"/>
        <v>0</v>
      </c>
      <c r="M20" s="29">
        <f t="shared" ca="1" si="2"/>
        <v>1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0.97973232984293201</v>
      </c>
      <c r="R20" s="20">
        <f ca="1">R15-R16</f>
        <v>1085</v>
      </c>
      <c r="S20" s="20">
        <f ca="1">'Z-V'!P9-R20</f>
        <v>52395</v>
      </c>
      <c r="T20" s="20">
        <v>0</v>
      </c>
      <c r="U20" s="31">
        <f t="shared" si="3"/>
        <v>-6110</v>
      </c>
      <c r="V20" s="27">
        <f t="shared" si="4"/>
        <v>-6110</v>
      </c>
      <c r="W20" s="27"/>
      <c r="X20" s="27">
        <f t="shared" si="5"/>
        <v>6716.3848090642041</v>
      </c>
      <c r="Y20" s="27">
        <f t="shared" si="6"/>
        <v>606.38480906420409</v>
      </c>
      <c r="Z20" s="27">
        <f t="shared" si="7"/>
        <v>606</v>
      </c>
      <c r="AA20" s="17">
        <f t="shared" si="8"/>
        <v>606</v>
      </c>
      <c r="AB20" s="24">
        <f t="shared" si="9"/>
        <v>6716</v>
      </c>
    </row>
    <row r="21" spans="1:28" ht="15" customHeight="1" x14ac:dyDescent="0.25">
      <c r="A21" s="28">
        <v>6128</v>
      </c>
      <c r="B21" s="28">
        <v>6128</v>
      </c>
      <c r="C21" s="25">
        <v>27.23</v>
      </c>
      <c r="D21" s="25">
        <v>276.24</v>
      </c>
      <c r="E21" s="25">
        <v>213.4</v>
      </c>
      <c r="F21" s="25">
        <v>0</v>
      </c>
      <c r="G21" s="25">
        <f t="shared" si="13"/>
        <v>156.25</v>
      </c>
      <c r="H21" s="25">
        <v>0</v>
      </c>
      <c r="I21" s="25">
        <f t="shared" si="14"/>
        <v>156.25</v>
      </c>
      <c r="J21" s="29">
        <f t="shared" si="10"/>
        <v>1</v>
      </c>
      <c r="K21" s="29">
        <f t="shared" si="11"/>
        <v>1</v>
      </c>
      <c r="L21" s="29">
        <f t="shared" si="12"/>
        <v>0</v>
      </c>
      <c r="M21" s="29">
        <f t="shared" ca="1" si="2"/>
        <v>1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0.99680539058931039</v>
      </c>
      <c r="R21" s="20">
        <f>ABS(Q12-Q17)</f>
        <v>6.9999999999993179E-2</v>
      </c>
      <c r="S21" s="20">
        <f>'Z-V'!P10-R21</f>
        <v>21.820000000000007</v>
      </c>
      <c r="T21" s="20">
        <v>0</v>
      </c>
      <c r="U21" s="31">
        <f t="shared" si="3"/>
        <v>-6128</v>
      </c>
      <c r="V21" s="27">
        <f t="shared" si="4"/>
        <v>-6128</v>
      </c>
      <c r="W21" s="27"/>
      <c r="X21" s="27">
        <f t="shared" si="5"/>
        <v>6736.171212757029</v>
      </c>
      <c r="Y21" s="27">
        <f t="shared" si="6"/>
        <v>608.17121275702902</v>
      </c>
      <c r="Z21" s="27">
        <f t="shared" si="7"/>
        <v>608</v>
      </c>
      <c r="AA21" s="17">
        <f t="shared" si="8"/>
        <v>608</v>
      </c>
      <c r="AB21" s="24">
        <f t="shared" si="9"/>
        <v>6736</v>
      </c>
    </row>
    <row r="22" spans="1:28" ht="15" customHeight="1" x14ac:dyDescent="0.25">
      <c r="A22" s="28">
        <v>6146</v>
      </c>
      <c r="B22" s="28">
        <v>6146</v>
      </c>
      <c r="C22" s="25">
        <v>27.31</v>
      </c>
      <c r="D22" s="25">
        <v>276.24</v>
      </c>
      <c r="E22" s="25">
        <v>213.41</v>
      </c>
      <c r="F22" s="25">
        <v>0</v>
      </c>
      <c r="G22" s="25">
        <f t="shared" si="13"/>
        <v>121.4</v>
      </c>
      <c r="H22" s="25">
        <v>0</v>
      </c>
      <c r="I22" s="25">
        <f t="shared" si="14"/>
        <v>121.4</v>
      </c>
      <c r="J22" s="29">
        <f t="shared" si="10"/>
        <v>1</v>
      </c>
      <c r="K22" s="29">
        <f t="shared" si="11"/>
        <v>1</v>
      </c>
      <c r="L22" s="29">
        <f t="shared" si="12"/>
        <v>0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0.69340000000000002</v>
      </c>
      <c r="T22" s="20">
        <v>0</v>
      </c>
      <c r="U22" s="31">
        <f t="shared" si="3"/>
        <v>-6146</v>
      </c>
      <c r="V22" s="27">
        <f t="shared" si="4"/>
        <v>-6146</v>
      </c>
      <c r="W22" s="27"/>
      <c r="X22" s="27">
        <f t="shared" si="5"/>
        <v>6755.957616449854</v>
      </c>
      <c r="Y22" s="27">
        <f t="shared" si="6"/>
        <v>609.95761644985396</v>
      </c>
      <c r="Z22" s="27">
        <f t="shared" si="7"/>
        <v>610</v>
      </c>
      <c r="AA22" s="17">
        <f t="shared" si="8"/>
        <v>610</v>
      </c>
      <c r="AB22" s="24">
        <f t="shared" si="9"/>
        <v>6756</v>
      </c>
    </row>
    <row r="23" spans="1:28" ht="15" customHeight="1" x14ac:dyDescent="0.25">
      <c r="A23" s="28">
        <v>6165</v>
      </c>
      <c r="B23" s="28">
        <v>6165</v>
      </c>
      <c r="C23" s="25">
        <v>27.4</v>
      </c>
      <c r="D23" s="25">
        <v>276.24</v>
      </c>
      <c r="E23" s="25">
        <v>213.42</v>
      </c>
      <c r="F23" s="25">
        <v>0</v>
      </c>
      <c r="G23" s="25">
        <f t="shared" si="13"/>
        <v>98</v>
      </c>
      <c r="H23" s="25">
        <v>0</v>
      </c>
      <c r="I23" s="25">
        <f t="shared" si="14"/>
        <v>98</v>
      </c>
      <c r="J23" s="29">
        <f t="shared" si="10"/>
        <v>1</v>
      </c>
      <c r="K23" s="29">
        <f t="shared" si="11"/>
        <v>1</v>
      </c>
      <c r="L23" s="29">
        <f t="shared" si="12"/>
        <v>0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-6165</v>
      </c>
      <c r="V23" s="27">
        <f t="shared" si="4"/>
        <v>-6165</v>
      </c>
      <c r="W23" s="27"/>
      <c r="X23" s="27">
        <f t="shared" si="5"/>
        <v>6776.8432647922782</v>
      </c>
      <c r="Y23" s="27">
        <f t="shared" si="6"/>
        <v>611.84326479227821</v>
      </c>
      <c r="Z23" s="27">
        <f t="shared" si="7"/>
        <v>612</v>
      </c>
      <c r="AA23" s="17">
        <f t="shared" si="8"/>
        <v>612</v>
      </c>
      <c r="AB23" s="24">
        <f t="shared" si="9"/>
        <v>6777</v>
      </c>
    </row>
    <row r="24" spans="1:28" ht="15" customHeight="1" x14ac:dyDescent="0.25">
      <c r="A24" s="28">
        <v>6012</v>
      </c>
      <c r="B24" s="28">
        <v>6012</v>
      </c>
      <c r="C24" s="25">
        <v>26.72</v>
      </c>
      <c r="D24" s="25">
        <v>276.24</v>
      </c>
      <c r="E24" s="25">
        <v>213.36</v>
      </c>
      <c r="F24" s="25">
        <v>0</v>
      </c>
      <c r="G24" s="25">
        <f t="shared" si="13"/>
        <v>105.85714285714286</v>
      </c>
      <c r="H24" s="25">
        <v>0</v>
      </c>
      <c r="I24" s="25">
        <f t="shared" si="14"/>
        <v>105.85714285714286</v>
      </c>
      <c r="J24" s="29">
        <f t="shared" si="10"/>
        <v>0</v>
      </c>
      <c r="K24" s="29">
        <f t="shared" si="11"/>
        <v>-1</v>
      </c>
      <c r="L24" s="29">
        <f t="shared" si="12"/>
        <v>0</v>
      </c>
      <c r="M24" s="29">
        <f t="shared" ca="1" si="2"/>
        <v>1</v>
      </c>
      <c r="N24" s="9"/>
      <c r="O24" s="9"/>
      <c r="P24" s="7"/>
      <c r="Q24" s="7"/>
      <c r="T24" s="20">
        <v>0</v>
      </c>
      <c r="U24" s="31">
        <f t="shared" si="3"/>
        <v>-6012</v>
      </c>
      <c r="V24" s="27">
        <f t="shared" si="4"/>
        <v>-6012</v>
      </c>
      <c r="W24" s="27"/>
      <c r="X24" s="27">
        <f t="shared" si="5"/>
        <v>6608.6588334032731</v>
      </c>
      <c r="Y24" s="27">
        <f t="shared" si="6"/>
        <v>596.65883340327309</v>
      </c>
      <c r="Z24" s="27">
        <f t="shared" si="7"/>
        <v>597</v>
      </c>
      <c r="AA24" s="17">
        <f t="shared" si="8"/>
        <v>597</v>
      </c>
      <c r="AB24" s="24">
        <f t="shared" si="9"/>
        <v>6609</v>
      </c>
    </row>
    <row r="25" spans="1:28" ht="15" customHeight="1" x14ac:dyDescent="0.25">
      <c r="A25" s="28">
        <v>5859</v>
      </c>
      <c r="B25" s="28">
        <v>5859</v>
      </c>
      <c r="C25" s="25">
        <v>26.04</v>
      </c>
      <c r="D25" s="25">
        <v>276.24</v>
      </c>
      <c r="E25" s="25">
        <v>213.31</v>
      </c>
      <c r="F25" s="25">
        <v>0</v>
      </c>
      <c r="G25" s="25">
        <f t="shared" si="13"/>
        <v>111.75</v>
      </c>
      <c r="H25" s="25">
        <v>0</v>
      </c>
      <c r="I25" s="25">
        <f t="shared" si="14"/>
        <v>111.75</v>
      </c>
      <c r="J25" s="29">
        <f t="shared" si="10"/>
        <v>0</v>
      </c>
      <c r="K25" s="29">
        <f t="shared" si="11"/>
        <v>-1</v>
      </c>
      <c r="L25" s="29">
        <f t="shared" si="12"/>
        <v>0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-5859</v>
      </c>
      <c r="V25" s="27">
        <f t="shared" si="4"/>
        <v>-5859</v>
      </c>
      <c r="W25" s="27"/>
      <c r="X25" s="27">
        <f t="shared" si="5"/>
        <v>6440.4744020142671</v>
      </c>
      <c r="Y25" s="27">
        <f t="shared" si="6"/>
        <v>581.47440201426707</v>
      </c>
      <c r="Z25" s="27">
        <f t="shared" si="7"/>
        <v>581</v>
      </c>
      <c r="AA25" s="17">
        <f t="shared" si="8"/>
        <v>581</v>
      </c>
      <c r="AB25" s="24">
        <f t="shared" si="9"/>
        <v>6440</v>
      </c>
    </row>
    <row r="26" spans="1:28" ht="15" customHeight="1" x14ac:dyDescent="0.25">
      <c r="A26" s="28">
        <v>5706</v>
      </c>
      <c r="B26" s="28">
        <v>5706</v>
      </c>
      <c r="C26" s="25">
        <v>25.36</v>
      </c>
      <c r="D26" s="25">
        <v>276.24</v>
      </c>
      <c r="E26" s="25">
        <v>213.27</v>
      </c>
      <c r="F26" s="25">
        <v>0</v>
      </c>
      <c r="G26" s="25">
        <f t="shared" si="13"/>
        <v>116.33333333333333</v>
      </c>
      <c r="H26" s="25">
        <v>0</v>
      </c>
      <c r="I26" s="25">
        <f t="shared" si="14"/>
        <v>116.33333333333333</v>
      </c>
      <c r="J26" s="29">
        <f t="shared" si="10"/>
        <v>0</v>
      </c>
      <c r="K26" s="29">
        <f t="shared" si="11"/>
        <v>-1</v>
      </c>
      <c r="L26" s="29">
        <f t="shared" si="12"/>
        <v>0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-5706</v>
      </c>
      <c r="V26" s="27">
        <f t="shared" si="4"/>
        <v>-5706</v>
      </c>
      <c r="W26" s="27"/>
      <c r="X26" s="27">
        <f t="shared" si="5"/>
        <v>6272.289970625262</v>
      </c>
      <c r="Y26" s="27">
        <f t="shared" si="6"/>
        <v>566.28997062526196</v>
      </c>
      <c r="Z26" s="27">
        <f t="shared" si="7"/>
        <v>566</v>
      </c>
      <c r="AA26" s="17">
        <f t="shared" si="8"/>
        <v>566</v>
      </c>
      <c r="AB26" s="24">
        <f t="shared" si="9"/>
        <v>6272</v>
      </c>
    </row>
    <row r="27" spans="1:28" ht="15" customHeight="1" x14ac:dyDescent="0.25">
      <c r="A27" s="28">
        <v>5574</v>
      </c>
      <c r="B27" s="28">
        <v>5574</v>
      </c>
      <c r="C27" s="25">
        <v>24.77</v>
      </c>
      <c r="D27" s="25">
        <v>276.24</v>
      </c>
      <c r="E27" s="25">
        <v>213.23</v>
      </c>
      <c r="F27" s="25">
        <v>0</v>
      </c>
      <c r="G27" s="25">
        <f t="shared" si="13"/>
        <v>117.9</v>
      </c>
      <c r="H27" s="25">
        <v>0</v>
      </c>
      <c r="I27" s="25">
        <f t="shared" si="14"/>
        <v>117.9</v>
      </c>
      <c r="J27" s="29">
        <f t="shared" si="10"/>
        <v>0</v>
      </c>
      <c r="K27" s="29">
        <f t="shared" si="11"/>
        <v>-1</v>
      </c>
      <c r="L27" s="29">
        <f t="shared" si="12"/>
        <v>0</v>
      </c>
      <c r="M27" s="29">
        <f t="shared" ca="1" si="2"/>
        <v>1</v>
      </c>
      <c r="N27" s="9"/>
      <c r="O27" s="9"/>
      <c r="P27" s="7"/>
      <c r="Q27" s="7"/>
      <c r="T27" s="20">
        <v>0</v>
      </c>
      <c r="U27" s="31">
        <f t="shared" si="3"/>
        <v>-5574</v>
      </c>
      <c r="V27" s="27">
        <f t="shared" si="4"/>
        <v>-5574</v>
      </c>
      <c r="W27" s="27"/>
      <c r="X27" s="27">
        <f t="shared" si="5"/>
        <v>6127.1896768778843</v>
      </c>
      <c r="Y27" s="27">
        <f t="shared" si="6"/>
        <v>553.18967687788427</v>
      </c>
      <c r="Z27" s="27">
        <f t="shared" si="7"/>
        <v>553</v>
      </c>
      <c r="AA27" s="17">
        <f t="shared" si="8"/>
        <v>553</v>
      </c>
      <c r="AB27" s="24">
        <f t="shared" si="9"/>
        <v>6127</v>
      </c>
    </row>
    <row r="28" spans="1:28" ht="15" customHeight="1" x14ac:dyDescent="0.25">
      <c r="A28" s="28">
        <v>5442</v>
      </c>
      <c r="B28" s="28">
        <v>5442</v>
      </c>
      <c r="C28" s="25">
        <v>24.19</v>
      </c>
      <c r="D28" s="25">
        <v>276.24</v>
      </c>
      <c r="E28" s="25">
        <v>213.2</v>
      </c>
      <c r="F28" s="25">
        <v>0</v>
      </c>
      <c r="G28" s="25">
        <f t="shared" si="13"/>
        <v>119.18181818181819</v>
      </c>
      <c r="H28" s="25">
        <v>0</v>
      </c>
      <c r="I28" s="25">
        <f t="shared" si="14"/>
        <v>119.18181818181819</v>
      </c>
      <c r="J28" s="29">
        <f t="shared" si="10"/>
        <v>0</v>
      </c>
      <c r="K28" s="29">
        <f t="shared" si="11"/>
        <v>-1</v>
      </c>
      <c r="L28" s="29">
        <f t="shared" si="12"/>
        <v>1</v>
      </c>
      <c r="M28" s="29">
        <f t="shared" ca="1" si="2"/>
        <v>0</v>
      </c>
      <c r="N28" s="9"/>
      <c r="O28" s="9"/>
      <c r="P28" s="7"/>
      <c r="Q28" s="7"/>
      <c r="T28" s="20">
        <v>0</v>
      </c>
      <c r="U28" s="31">
        <f t="shared" si="3"/>
        <v>-5442</v>
      </c>
      <c r="V28" s="27">
        <f t="shared" si="4"/>
        <v>-5442</v>
      </c>
      <c r="W28" s="27"/>
      <c r="X28" s="27">
        <f t="shared" si="5"/>
        <v>5982.0893831305075</v>
      </c>
      <c r="Y28" s="27">
        <f t="shared" si="6"/>
        <v>540.08938313050749</v>
      </c>
      <c r="Z28" s="27">
        <f t="shared" si="7"/>
        <v>540</v>
      </c>
      <c r="AA28" s="17">
        <f t="shared" si="8"/>
        <v>540</v>
      </c>
      <c r="AB28" s="24">
        <f t="shared" si="9"/>
        <v>5982</v>
      </c>
    </row>
    <row r="29" spans="1:28" ht="15" customHeight="1" x14ac:dyDescent="0.25">
      <c r="A29" s="28">
        <v>5310</v>
      </c>
      <c r="B29" s="28">
        <v>5310</v>
      </c>
      <c r="C29" s="25">
        <v>23.6</v>
      </c>
      <c r="D29" s="25">
        <v>276.24</v>
      </c>
      <c r="E29" s="25">
        <v>213.17</v>
      </c>
      <c r="F29" s="25">
        <v>0</v>
      </c>
      <c r="G29" s="25">
        <f t="shared" si="13"/>
        <v>120.25</v>
      </c>
      <c r="H29" s="25">
        <v>0</v>
      </c>
      <c r="I29" s="25">
        <f t="shared" si="14"/>
        <v>120.25</v>
      </c>
      <c r="J29" s="29">
        <f t="shared" si="10"/>
        <v>0</v>
      </c>
      <c r="K29" s="29">
        <f t="shared" si="11"/>
        <v>-1</v>
      </c>
      <c r="L29" s="29">
        <f t="shared" si="12"/>
        <v>1</v>
      </c>
      <c r="M29" s="29">
        <f t="shared" ca="1" si="2"/>
        <v>0</v>
      </c>
      <c r="N29" s="9"/>
      <c r="O29" s="9"/>
      <c r="P29" s="7"/>
      <c r="Q29" s="7"/>
      <c r="T29" s="20">
        <v>0</v>
      </c>
      <c r="U29" s="31">
        <f t="shared" si="3"/>
        <v>-5310</v>
      </c>
      <c r="V29" s="27">
        <f t="shared" si="4"/>
        <v>-5310</v>
      </c>
      <c r="W29" s="27"/>
      <c r="X29" s="27">
        <f t="shared" si="5"/>
        <v>5836.9890893831298</v>
      </c>
      <c r="Y29" s="27">
        <f t="shared" si="6"/>
        <v>526.98908938312979</v>
      </c>
      <c r="Z29" s="27">
        <f t="shared" si="7"/>
        <v>527</v>
      </c>
      <c r="AA29" s="17">
        <f t="shared" si="8"/>
        <v>527</v>
      </c>
      <c r="AB29" s="24">
        <f t="shared" si="9"/>
        <v>5837</v>
      </c>
    </row>
    <row r="30" spans="1:28" ht="15" customHeight="1" x14ac:dyDescent="0.25">
      <c r="A30" s="28">
        <v>5355</v>
      </c>
      <c r="B30" s="28">
        <v>5355</v>
      </c>
      <c r="C30" s="25">
        <v>23.8</v>
      </c>
      <c r="D30" s="25">
        <v>276.24</v>
      </c>
      <c r="E30" s="25">
        <v>213.18</v>
      </c>
      <c r="F30" s="25">
        <v>0</v>
      </c>
      <c r="G30" s="25">
        <f t="shared" si="13"/>
        <v>107.53846153846153</v>
      </c>
      <c r="H30" s="25">
        <v>0</v>
      </c>
      <c r="I30" s="25">
        <f t="shared" si="14"/>
        <v>107.53846153846153</v>
      </c>
      <c r="J30" s="29">
        <f t="shared" si="10"/>
        <v>1</v>
      </c>
      <c r="K30" s="29">
        <f t="shared" si="11"/>
        <v>1</v>
      </c>
      <c r="L30" s="29">
        <f t="shared" si="12"/>
        <v>0</v>
      </c>
      <c r="M30" s="29">
        <f t="shared" ca="1" si="2"/>
        <v>1</v>
      </c>
      <c r="N30" s="9"/>
      <c r="O30" s="9"/>
      <c r="P30" s="7"/>
      <c r="Q30" s="7"/>
      <c r="T30" s="20">
        <v>0</v>
      </c>
      <c r="U30" s="31">
        <f t="shared" si="3"/>
        <v>-5355</v>
      </c>
      <c r="V30" s="27">
        <f t="shared" si="4"/>
        <v>-5355</v>
      </c>
      <c r="W30" s="27"/>
      <c r="X30" s="27">
        <f t="shared" si="5"/>
        <v>5886.4550986151908</v>
      </c>
      <c r="Y30" s="27">
        <f t="shared" si="6"/>
        <v>531.45509861519076</v>
      </c>
      <c r="Z30" s="27">
        <f t="shared" si="7"/>
        <v>531</v>
      </c>
      <c r="AA30" s="17">
        <f t="shared" si="8"/>
        <v>531</v>
      </c>
      <c r="AB30" s="24">
        <f t="shared" si="9"/>
        <v>5886</v>
      </c>
    </row>
    <row r="31" spans="1:28" ht="15" customHeight="1" x14ac:dyDescent="0.25">
      <c r="A31" s="28">
        <v>5400</v>
      </c>
      <c r="B31" s="28">
        <v>5400</v>
      </c>
      <c r="C31" s="25">
        <v>24</v>
      </c>
      <c r="D31" s="25">
        <v>276.24</v>
      </c>
      <c r="E31" s="25">
        <v>213.19</v>
      </c>
      <c r="F31" s="25">
        <v>0</v>
      </c>
      <c r="G31" s="25">
        <f t="shared" si="13"/>
        <v>96.642857142857139</v>
      </c>
      <c r="H31" s="25">
        <v>0</v>
      </c>
      <c r="I31" s="25">
        <f t="shared" si="14"/>
        <v>96.642857142857139</v>
      </c>
      <c r="J31" s="29">
        <f t="shared" si="10"/>
        <v>1</v>
      </c>
      <c r="K31" s="29">
        <f t="shared" si="11"/>
        <v>1</v>
      </c>
      <c r="L31" s="29">
        <f t="shared" si="12"/>
        <v>0</v>
      </c>
      <c r="M31" s="29">
        <f t="shared" ca="1" si="2"/>
        <v>1</v>
      </c>
      <c r="N31" s="9"/>
      <c r="O31" s="9"/>
      <c r="P31" s="7"/>
      <c r="Q31" s="7"/>
      <c r="T31" s="20">
        <v>0</v>
      </c>
      <c r="U31" s="31">
        <f t="shared" si="3"/>
        <v>-5400</v>
      </c>
      <c r="V31" s="27">
        <f t="shared" si="4"/>
        <v>-5400</v>
      </c>
      <c r="W31" s="27"/>
      <c r="X31" s="27">
        <f t="shared" si="5"/>
        <v>5935.9211078472508</v>
      </c>
      <c r="Y31" s="27">
        <f t="shared" si="6"/>
        <v>535.92110784725082</v>
      </c>
      <c r="Z31" s="27">
        <f t="shared" si="7"/>
        <v>536</v>
      </c>
      <c r="AA31" s="17">
        <f t="shared" si="8"/>
        <v>536</v>
      </c>
      <c r="AB31" s="24">
        <f t="shared" si="9"/>
        <v>5936</v>
      </c>
    </row>
    <row r="32" spans="1:28" ht="15" customHeight="1" x14ac:dyDescent="0.25">
      <c r="A32" s="28">
        <v>5446</v>
      </c>
      <c r="B32" s="28">
        <v>5446</v>
      </c>
      <c r="C32" s="25">
        <v>24.21</v>
      </c>
      <c r="D32" s="25">
        <v>276.24</v>
      </c>
      <c r="E32" s="25">
        <v>213.2</v>
      </c>
      <c r="F32" s="25">
        <v>0</v>
      </c>
      <c r="G32" s="25">
        <f t="shared" si="13"/>
        <v>87.13333333333334</v>
      </c>
      <c r="H32" s="25">
        <v>0</v>
      </c>
      <c r="I32" s="25">
        <f t="shared" si="14"/>
        <v>87.13333333333334</v>
      </c>
      <c r="J32" s="29">
        <f t="shared" si="10"/>
        <v>1</v>
      </c>
      <c r="K32" s="29">
        <f t="shared" si="11"/>
        <v>1</v>
      </c>
      <c r="L32" s="29">
        <f t="shared" si="12"/>
        <v>0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-5446</v>
      </c>
      <c r="V32" s="27">
        <f t="shared" si="4"/>
        <v>-5446</v>
      </c>
      <c r="W32" s="27"/>
      <c r="X32" s="27">
        <f t="shared" si="5"/>
        <v>5986.4863617289129</v>
      </c>
      <c r="Y32" s="27">
        <f t="shared" si="6"/>
        <v>540.48636172891293</v>
      </c>
      <c r="Z32" s="27">
        <f t="shared" si="7"/>
        <v>540</v>
      </c>
      <c r="AA32" s="17">
        <f t="shared" si="8"/>
        <v>540</v>
      </c>
      <c r="AB32" s="24">
        <f t="shared" si="9"/>
        <v>5986</v>
      </c>
    </row>
    <row r="33" spans="1:28" ht="15" customHeight="1" x14ac:dyDescent="0.25">
      <c r="A33" s="28">
        <v>5286</v>
      </c>
      <c r="B33" s="28">
        <v>5286</v>
      </c>
      <c r="C33" s="25">
        <v>23.49</v>
      </c>
      <c r="D33" s="25">
        <v>276.24</v>
      </c>
      <c r="E33" s="25">
        <v>213.16</v>
      </c>
      <c r="F33" s="25">
        <v>0</v>
      </c>
      <c r="G33" s="25">
        <f t="shared" si="13"/>
        <v>91.6875</v>
      </c>
      <c r="H33" s="25">
        <v>0</v>
      </c>
      <c r="I33" s="25">
        <f t="shared" si="14"/>
        <v>91.6875</v>
      </c>
      <c r="J33" s="29">
        <f t="shared" si="10"/>
        <v>0</v>
      </c>
      <c r="K33" s="29">
        <f t="shared" si="11"/>
        <v>-1</v>
      </c>
      <c r="L33" s="29">
        <f t="shared" si="12"/>
        <v>0</v>
      </c>
      <c r="M33" s="29">
        <f t="shared" ca="1" si="2"/>
        <v>1</v>
      </c>
      <c r="N33" s="9"/>
      <c r="O33" s="9"/>
      <c r="P33" s="7"/>
      <c r="Q33" s="7"/>
      <c r="T33" s="20">
        <v>0</v>
      </c>
      <c r="U33" s="31">
        <f t="shared" si="3"/>
        <v>-5286</v>
      </c>
      <c r="V33" s="27">
        <f t="shared" si="4"/>
        <v>-5286</v>
      </c>
      <c r="W33" s="27"/>
      <c r="X33" s="27">
        <f t="shared" si="5"/>
        <v>5810.6072177926981</v>
      </c>
      <c r="Y33" s="27">
        <f t="shared" si="6"/>
        <v>524.60721779269807</v>
      </c>
      <c r="Z33" s="27">
        <f t="shared" si="7"/>
        <v>525</v>
      </c>
      <c r="AA33" s="17">
        <f t="shared" si="8"/>
        <v>525</v>
      </c>
      <c r="AB33" s="24">
        <f t="shared" si="9"/>
        <v>5811</v>
      </c>
    </row>
    <row r="34" spans="1:28" ht="15" customHeight="1" x14ac:dyDescent="0.25">
      <c r="A34" s="28">
        <v>5126</v>
      </c>
      <c r="B34" s="28">
        <v>5126</v>
      </c>
      <c r="C34" s="25">
        <v>22.78</v>
      </c>
      <c r="D34" s="25">
        <v>276.24</v>
      </c>
      <c r="E34" s="25">
        <v>213.12</v>
      </c>
      <c r="F34" s="25">
        <v>0</v>
      </c>
      <c r="G34" s="25">
        <f t="shared" si="13"/>
        <v>95.705882352941174</v>
      </c>
      <c r="H34" s="25">
        <v>0</v>
      </c>
      <c r="I34" s="25">
        <f t="shared" si="14"/>
        <v>95.705882352941174</v>
      </c>
      <c r="J34" s="29">
        <f t="shared" si="10"/>
        <v>0</v>
      </c>
      <c r="K34" s="29">
        <f t="shared" si="11"/>
        <v>-1</v>
      </c>
      <c r="L34" s="29">
        <f t="shared" si="12"/>
        <v>0</v>
      </c>
      <c r="M34" s="29">
        <f t="shared" ref="M34:M65" ca="1" si="15">IF(RAND()&lt;0.5,0,1)</f>
        <v>0</v>
      </c>
      <c r="N34" s="9"/>
      <c r="O34" s="9"/>
      <c r="P34" s="7"/>
      <c r="Q34" s="7"/>
      <c r="T34" s="20">
        <v>0</v>
      </c>
      <c r="U34" s="31">
        <f t="shared" ref="U34:U65" si="16">T34-B34</f>
        <v>-5126</v>
      </c>
      <c r="V34" s="27">
        <f t="shared" ref="V34:V65" si="17">ROUND(U34,0)</f>
        <v>-5126</v>
      </c>
      <c r="W34" s="27"/>
      <c r="X34" s="27">
        <f t="shared" ref="X34:X65" si="18">B34/$W$2*$W$3</f>
        <v>5634.7280738564832</v>
      </c>
      <c r="Y34" s="27">
        <f t="shared" ref="Y34:Y65" si="19">X34-B34</f>
        <v>508.72807385648321</v>
      </c>
      <c r="Z34" s="27">
        <f t="shared" ref="Z34:Z65" si="20">ROUND(Y34,0)</f>
        <v>509</v>
      </c>
      <c r="AA34" s="17">
        <f t="shared" ref="AA34:AA65" si="21">IF(V34&gt;=0,V34,Z34)</f>
        <v>509</v>
      </c>
      <c r="AB34" s="24">
        <f t="shared" ref="AB34:AB65" si="22">B34+AA34</f>
        <v>5635</v>
      </c>
    </row>
    <row r="35" spans="1:28" ht="15" customHeight="1" x14ac:dyDescent="0.25">
      <c r="A35" s="28">
        <v>4964</v>
      </c>
      <c r="B35" s="28">
        <v>4964</v>
      </c>
      <c r="C35" s="25">
        <v>22.06</v>
      </c>
      <c r="D35" s="25">
        <v>276.24</v>
      </c>
      <c r="E35" s="25">
        <v>213.08</v>
      </c>
      <c r="F35" s="25">
        <v>0</v>
      </c>
      <c r="G35" s="25">
        <f t="shared" si="13"/>
        <v>99.388888888888886</v>
      </c>
      <c r="H35" s="25">
        <v>0</v>
      </c>
      <c r="I35" s="25">
        <f t="shared" si="14"/>
        <v>99.388888888888886</v>
      </c>
      <c r="J35" s="29">
        <f t="shared" ref="J35:J66" si="23">IF(ABS(B35-B34)&lt;=50,1,0)</f>
        <v>0</v>
      </c>
      <c r="K35" s="29">
        <f t="shared" ref="K35:K66" si="24">IF(ABS((B35-B34))&lt;=50,1,IF((B35-B34)*(1)&gt;=0,1,-1))</f>
        <v>-1</v>
      </c>
      <c r="L35" s="29">
        <f t="shared" si="12"/>
        <v>0</v>
      </c>
      <c r="M35" s="29">
        <f t="shared" ca="1" si="15"/>
        <v>1</v>
      </c>
      <c r="N35" s="9"/>
      <c r="O35" s="9"/>
      <c r="P35" s="7"/>
      <c r="Q35" s="7"/>
      <c r="T35" s="20">
        <v>0</v>
      </c>
      <c r="U35" s="31">
        <f t="shared" si="16"/>
        <v>-4964</v>
      </c>
      <c r="V35" s="27">
        <f t="shared" si="17"/>
        <v>-4964</v>
      </c>
      <c r="W35" s="27"/>
      <c r="X35" s="27">
        <f t="shared" si="18"/>
        <v>5456.6504406210652</v>
      </c>
      <c r="Y35" s="27">
        <f t="shared" si="19"/>
        <v>492.65044062106517</v>
      </c>
      <c r="Z35" s="27">
        <f t="shared" si="20"/>
        <v>493</v>
      </c>
      <c r="AA35" s="17">
        <f t="shared" si="21"/>
        <v>493</v>
      </c>
      <c r="AB35" s="24">
        <f t="shared" si="22"/>
        <v>5457</v>
      </c>
    </row>
    <row r="36" spans="1:28" ht="15" customHeight="1" x14ac:dyDescent="0.25">
      <c r="A36" s="28">
        <v>4782</v>
      </c>
      <c r="B36" s="28">
        <v>4782</v>
      </c>
      <c r="C36" s="25">
        <v>21.25</v>
      </c>
      <c r="D36" s="25">
        <v>276.24</v>
      </c>
      <c r="E36" s="25">
        <v>213.04</v>
      </c>
      <c r="F36" s="25">
        <v>0</v>
      </c>
      <c r="G36" s="25">
        <f t="shared" si="13"/>
        <v>103.73684210526316</v>
      </c>
      <c r="H36" s="25">
        <v>0</v>
      </c>
      <c r="I36" s="25">
        <f t="shared" si="14"/>
        <v>103.73684210526316</v>
      </c>
      <c r="J36" s="29">
        <f t="shared" si="23"/>
        <v>0</v>
      </c>
      <c r="K36" s="29">
        <f t="shared" si="24"/>
        <v>-1</v>
      </c>
      <c r="L36" s="29">
        <f t="shared" si="12"/>
        <v>0</v>
      </c>
      <c r="M36" s="29">
        <f t="shared" ca="1" si="15"/>
        <v>1</v>
      </c>
      <c r="N36" s="9"/>
      <c r="O36" s="9"/>
      <c r="P36" s="7"/>
      <c r="Q36" s="7"/>
      <c r="T36" s="20">
        <v>0</v>
      </c>
      <c r="U36" s="31">
        <f t="shared" si="16"/>
        <v>-4782</v>
      </c>
      <c r="V36" s="27">
        <f t="shared" si="17"/>
        <v>-4782</v>
      </c>
      <c r="W36" s="27"/>
      <c r="X36" s="27">
        <f t="shared" si="18"/>
        <v>5256.5879143936208</v>
      </c>
      <c r="Y36" s="27">
        <f t="shared" si="19"/>
        <v>474.58791439362085</v>
      </c>
      <c r="Z36" s="27">
        <f t="shared" si="20"/>
        <v>475</v>
      </c>
      <c r="AA36" s="17">
        <f t="shared" si="21"/>
        <v>475</v>
      </c>
      <c r="AB36" s="24">
        <f t="shared" si="22"/>
        <v>5257</v>
      </c>
    </row>
    <row r="37" spans="1:28" ht="15" customHeight="1" x14ac:dyDescent="0.25">
      <c r="A37" s="28">
        <v>4600</v>
      </c>
      <c r="B37" s="28">
        <v>4600</v>
      </c>
      <c r="C37" s="25">
        <v>20.45</v>
      </c>
      <c r="D37" s="25">
        <v>276.24</v>
      </c>
      <c r="E37" s="25">
        <v>212.99</v>
      </c>
      <c r="F37" s="25">
        <v>0</v>
      </c>
      <c r="G37" s="25">
        <f t="shared" si="13"/>
        <v>107.65</v>
      </c>
      <c r="H37" s="25">
        <v>0</v>
      </c>
      <c r="I37" s="25">
        <f t="shared" si="14"/>
        <v>107.65</v>
      </c>
      <c r="J37" s="29">
        <f t="shared" si="23"/>
        <v>0</v>
      </c>
      <c r="K37" s="29">
        <f t="shared" si="24"/>
        <v>-1</v>
      </c>
      <c r="L37" s="29">
        <f t="shared" si="12"/>
        <v>1</v>
      </c>
      <c r="M37" s="29">
        <f t="shared" ca="1" si="15"/>
        <v>1</v>
      </c>
      <c r="N37" s="9"/>
      <c r="O37" s="9"/>
      <c r="P37" s="7"/>
      <c r="Q37" s="7"/>
      <c r="T37" s="20">
        <v>0</v>
      </c>
      <c r="U37" s="31">
        <f t="shared" si="16"/>
        <v>-4600</v>
      </c>
      <c r="V37" s="27">
        <f t="shared" si="17"/>
        <v>-4600</v>
      </c>
      <c r="W37" s="27"/>
      <c r="X37" s="27">
        <f t="shared" si="18"/>
        <v>5056.5253881661765</v>
      </c>
      <c r="Y37" s="27">
        <f t="shared" si="19"/>
        <v>456.52538816617653</v>
      </c>
      <c r="Z37" s="27">
        <f t="shared" si="20"/>
        <v>457</v>
      </c>
      <c r="AA37" s="17">
        <f t="shared" si="21"/>
        <v>457</v>
      </c>
      <c r="AB37" s="24">
        <f t="shared" si="22"/>
        <v>5057</v>
      </c>
    </row>
    <row r="38" spans="1:28" ht="15" customHeight="1" x14ac:dyDescent="0.25">
      <c r="A38" s="28">
        <v>4419</v>
      </c>
      <c r="B38" s="28">
        <v>4570</v>
      </c>
      <c r="C38" s="25">
        <v>19.64</v>
      </c>
      <c r="D38" s="25">
        <v>276.22000000000003</v>
      </c>
      <c r="E38" s="25">
        <v>212.99</v>
      </c>
      <c r="F38" s="25">
        <v>0</v>
      </c>
      <c r="G38" s="25">
        <f t="shared" si="13"/>
        <v>111.14285714285714</v>
      </c>
      <c r="H38" s="25">
        <v>0</v>
      </c>
      <c r="I38" s="25">
        <f t="shared" si="14"/>
        <v>103.95238095238095</v>
      </c>
      <c r="J38" s="29">
        <f t="shared" si="23"/>
        <v>1</v>
      </c>
      <c r="K38" s="29">
        <f t="shared" si="24"/>
        <v>1</v>
      </c>
      <c r="L38" s="29">
        <f t="shared" si="12"/>
        <v>0</v>
      </c>
      <c r="M38" s="29">
        <f t="shared" ca="1" si="15"/>
        <v>1</v>
      </c>
      <c r="N38" s="9"/>
      <c r="O38" s="9"/>
      <c r="P38" s="7"/>
      <c r="Q38" s="7"/>
      <c r="T38" s="20">
        <v>0</v>
      </c>
      <c r="U38" s="31">
        <f t="shared" si="16"/>
        <v>-4570</v>
      </c>
      <c r="V38" s="27">
        <f t="shared" si="17"/>
        <v>-4570</v>
      </c>
      <c r="W38" s="27"/>
      <c r="X38" s="27">
        <f t="shared" si="18"/>
        <v>5023.5480486781371</v>
      </c>
      <c r="Y38" s="27">
        <f t="shared" si="19"/>
        <v>453.54804867813709</v>
      </c>
      <c r="Z38" s="27">
        <f t="shared" si="20"/>
        <v>454</v>
      </c>
      <c r="AA38" s="17">
        <f t="shared" si="21"/>
        <v>454</v>
      </c>
      <c r="AB38" s="24">
        <f t="shared" si="22"/>
        <v>5024</v>
      </c>
    </row>
    <row r="39" spans="1:28" ht="15" customHeight="1" x14ac:dyDescent="0.25">
      <c r="A39" s="28">
        <v>4233</v>
      </c>
      <c r="B39" s="28">
        <v>4570</v>
      </c>
      <c r="C39" s="25">
        <v>18.809999999999999</v>
      </c>
      <c r="D39" s="25">
        <v>276.19</v>
      </c>
      <c r="E39" s="25">
        <v>212.99</v>
      </c>
      <c r="F39" s="25">
        <v>0</v>
      </c>
      <c r="G39" s="25">
        <f t="shared" si="13"/>
        <v>114.54545454545455</v>
      </c>
      <c r="H39" s="25">
        <v>0</v>
      </c>
      <c r="I39" s="25">
        <f t="shared" si="14"/>
        <v>99.227272727272734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0</v>
      </c>
      <c r="M39" s="29">
        <f t="shared" ca="1" si="15"/>
        <v>0</v>
      </c>
      <c r="N39" s="9"/>
      <c r="O39" s="9"/>
      <c r="P39" s="7"/>
      <c r="Q39" s="7"/>
      <c r="T39" s="20">
        <v>0</v>
      </c>
      <c r="U39" s="31">
        <f t="shared" si="16"/>
        <v>-4570</v>
      </c>
      <c r="V39" s="27">
        <f t="shared" si="17"/>
        <v>-4570</v>
      </c>
      <c r="W39" s="27"/>
      <c r="X39" s="27">
        <f t="shared" si="18"/>
        <v>5023.5480486781371</v>
      </c>
      <c r="Y39" s="27">
        <f t="shared" si="19"/>
        <v>453.54804867813709</v>
      </c>
      <c r="Z39" s="27">
        <f t="shared" si="20"/>
        <v>454</v>
      </c>
      <c r="AA39" s="17">
        <f t="shared" si="21"/>
        <v>454</v>
      </c>
      <c r="AB39" s="24">
        <f t="shared" si="22"/>
        <v>5024</v>
      </c>
    </row>
    <row r="40" spans="1:28" ht="15" customHeight="1" x14ac:dyDescent="0.25">
      <c r="A40" s="28">
        <v>4047</v>
      </c>
      <c r="B40" s="28">
        <v>4260</v>
      </c>
      <c r="C40" s="25">
        <v>17.989999999999998</v>
      </c>
      <c r="D40" s="25">
        <v>276.17</v>
      </c>
      <c r="E40" s="25">
        <v>212.93</v>
      </c>
      <c r="F40" s="25">
        <v>0</v>
      </c>
      <c r="G40" s="25">
        <f t="shared" si="13"/>
        <v>117.65217391304348</v>
      </c>
      <c r="H40" s="25">
        <v>0</v>
      </c>
      <c r="I40" s="25">
        <f t="shared" si="14"/>
        <v>108.39130434782609</v>
      </c>
      <c r="J40" s="29">
        <f t="shared" si="23"/>
        <v>0</v>
      </c>
      <c r="K40" s="29">
        <f t="shared" si="24"/>
        <v>-1</v>
      </c>
      <c r="L40" s="29">
        <f t="shared" si="25"/>
        <v>0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-4260</v>
      </c>
      <c r="V40" s="27">
        <f t="shared" si="17"/>
        <v>-4260</v>
      </c>
      <c r="W40" s="27"/>
      <c r="X40" s="27">
        <f t="shared" si="18"/>
        <v>4682.7822073017205</v>
      </c>
      <c r="Y40" s="27">
        <f t="shared" si="19"/>
        <v>422.78220730172052</v>
      </c>
      <c r="Z40" s="27">
        <f t="shared" si="20"/>
        <v>423</v>
      </c>
      <c r="AA40" s="17">
        <f t="shared" si="21"/>
        <v>423</v>
      </c>
      <c r="AB40" s="24">
        <f t="shared" si="22"/>
        <v>4683</v>
      </c>
    </row>
    <row r="41" spans="1:28" ht="15" customHeight="1" x14ac:dyDescent="0.25">
      <c r="A41" s="28">
        <v>3861</v>
      </c>
      <c r="B41" s="28">
        <v>4260</v>
      </c>
      <c r="C41" s="25">
        <v>17.16</v>
      </c>
      <c r="D41" s="25">
        <v>276.13</v>
      </c>
      <c r="E41" s="25">
        <v>212.93</v>
      </c>
      <c r="F41" s="25">
        <v>0</v>
      </c>
      <c r="G41" s="25">
        <f t="shared" si="13"/>
        <v>120.5</v>
      </c>
      <c r="H41" s="25">
        <v>0</v>
      </c>
      <c r="I41" s="25">
        <f t="shared" si="14"/>
        <v>103.875</v>
      </c>
      <c r="J41" s="29">
        <f t="shared" si="23"/>
        <v>1</v>
      </c>
      <c r="K41" s="29">
        <f t="shared" si="24"/>
        <v>1</v>
      </c>
      <c r="L41" s="29">
        <f t="shared" si="25"/>
        <v>0</v>
      </c>
      <c r="M41" s="29">
        <f t="shared" ca="1" si="15"/>
        <v>0</v>
      </c>
      <c r="N41" s="9"/>
      <c r="O41" s="9"/>
      <c r="P41" s="7"/>
      <c r="Q41" s="7"/>
      <c r="T41" s="20">
        <v>0</v>
      </c>
      <c r="U41" s="31">
        <f t="shared" si="16"/>
        <v>-4260</v>
      </c>
      <c r="V41" s="27">
        <f t="shared" si="17"/>
        <v>-4260</v>
      </c>
      <c r="W41" s="27"/>
      <c r="X41" s="27">
        <f t="shared" si="18"/>
        <v>4682.7822073017205</v>
      </c>
      <c r="Y41" s="27">
        <f t="shared" si="19"/>
        <v>422.78220730172052</v>
      </c>
      <c r="Z41" s="27">
        <f t="shared" si="20"/>
        <v>423</v>
      </c>
      <c r="AA41" s="17">
        <f t="shared" si="21"/>
        <v>423</v>
      </c>
      <c r="AB41" s="24">
        <f t="shared" si="22"/>
        <v>4683</v>
      </c>
    </row>
    <row r="42" spans="1:28" ht="15" customHeight="1" x14ac:dyDescent="0.25">
      <c r="A42" s="28">
        <v>3753</v>
      </c>
      <c r="B42" s="28">
        <v>4260</v>
      </c>
      <c r="C42" s="25">
        <v>16.68</v>
      </c>
      <c r="D42" s="25">
        <v>276.07</v>
      </c>
      <c r="E42" s="25">
        <v>212.93</v>
      </c>
      <c r="F42" s="25">
        <v>0</v>
      </c>
      <c r="G42" s="25">
        <f t="shared" si="13"/>
        <v>120</v>
      </c>
      <c r="H42" s="25">
        <v>0</v>
      </c>
      <c r="I42" s="25">
        <f t="shared" si="14"/>
        <v>99.72</v>
      </c>
      <c r="J42" s="29">
        <f t="shared" si="23"/>
        <v>1</v>
      </c>
      <c r="K42" s="29">
        <f t="shared" si="24"/>
        <v>1</v>
      </c>
      <c r="L42" s="29">
        <f t="shared" si="25"/>
        <v>0</v>
      </c>
      <c r="M42" s="29">
        <f t="shared" ca="1" si="15"/>
        <v>1</v>
      </c>
      <c r="N42" s="9"/>
      <c r="O42" s="9"/>
      <c r="P42" s="7"/>
      <c r="Q42" s="7"/>
      <c r="T42" s="20">
        <v>0</v>
      </c>
      <c r="U42" s="31">
        <f t="shared" si="16"/>
        <v>-4260</v>
      </c>
      <c r="V42" s="27">
        <f t="shared" si="17"/>
        <v>-4260</v>
      </c>
      <c r="W42" s="27"/>
      <c r="X42" s="27">
        <f t="shared" si="18"/>
        <v>4682.7822073017205</v>
      </c>
      <c r="Y42" s="27">
        <f t="shared" si="19"/>
        <v>422.78220730172052</v>
      </c>
      <c r="Z42" s="27">
        <f t="shared" si="20"/>
        <v>423</v>
      </c>
      <c r="AA42" s="17">
        <f t="shared" si="21"/>
        <v>423</v>
      </c>
      <c r="AB42" s="24">
        <f t="shared" si="22"/>
        <v>4683</v>
      </c>
    </row>
    <row r="43" spans="1:28" ht="15" customHeight="1" x14ac:dyDescent="0.25">
      <c r="A43" s="28">
        <v>3645</v>
      </c>
      <c r="B43" s="28">
        <v>3960</v>
      </c>
      <c r="C43" s="25">
        <v>16.2</v>
      </c>
      <c r="D43" s="25">
        <v>276.04000000000002</v>
      </c>
      <c r="E43" s="25">
        <v>212.88</v>
      </c>
      <c r="F43" s="25">
        <v>0</v>
      </c>
      <c r="G43" s="25">
        <f t="shared" si="13"/>
        <v>119.53846153846153</v>
      </c>
      <c r="H43" s="25">
        <v>0</v>
      </c>
      <c r="I43" s="25">
        <f t="shared" si="14"/>
        <v>107.42307692307692</v>
      </c>
      <c r="J43" s="29">
        <f t="shared" si="23"/>
        <v>0</v>
      </c>
      <c r="K43" s="29">
        <f t="shared" si="24"/>
        <v>-1</v>
      </c>
      <c r="L43" s="29">
        <f t="shared" si="25"/>
        <v>0</v>
      </c>
      <c r="M43" s="29">
        <f t="shared" ca="1" si="15"/>
        <v>0</v>
      </c>
      <c r="N43" s="9"/>
      <c r="O43" s="9"/>
      <c r="P43" s="7"/>
      <c r="Q43" s="7"/>
      <c r="T43" s="20">
        <v>0</v>
      </c>
      <c r="U43" s="31">
        <f t="shared" si="16"/>
        <v>-3960</v>
      </c>
      <c r="V43" s="27">
        <f t="shared" si="17"/>
        <v>-3960</v>
      </c>
      <c r="W43" s="27"/>
      <c r="X43" s="27">
        <f t="shared" si="18"/>
        <v>4353.008812421318</v>
      </c>
      <c r="Y43" s="27">
        <f t="shared" si="19"/>
        <v>393.008812421318</v>
      </c>
      <c r="Z43" s="27">
        <f t="shared" si="20"/>
        <v>393</v>
      </c>
      <c r="AA43" s="17">
        <f t="shared" si="21"/>
        <v>393</v>
      </c>
      <c r="AB43" s="24">
        <f t="shared" si="22"/>
        <v>4353</v>
      </c>
    </row>
    <row r="44" spans="1:28" ht="15" customHeight="1" x14ac:dyDescent="0.25">
      <c r="A44" s="28">
        <v>3536</v>
      </c>
      <c r="B44" s="28">
        <v>3960</v>
      </c>
      <c r="C44" s="25">
        <v>15.71</v>
      </c>
      <c r="D44" s="25">
        <v>276</v>
      </c>
      <c r="E44" s="25">
        <v>212.88</v>
      </c>
      <c r="F44" s="25">
        <v>0</v>
      </c>
      <c r="G44" s="25">
        <f t="shared" si="13"/>
        <v>119.14814814814815</v>
      </c>
      <c r="H44" s="25">
        <v>0</v>
      </c>
      <c r="I44" s="25">
        <f t="shared" si="14"/>
        <v>103.44444444444444</v>
      </c>
      <c r="J44" s="29">
        <f t="shared" si="23"/>
        <v>1</v>
      </c>
      <c r="K44" s="29">
        <f t="shared" si="24"/>
        <v>1</v>
      </c>
      <c r="L44" s="29">
        <f t="shared" si="25"/>
        <v>0</v>
      </c>
      <c r="M44" s="29">
        <f t="shared" ca="1" si="15"/>
        <v>1</v>
      </c>
      <c r="N44" s="9"/>
      <c r="O44" s="9"/>
      <c r="P44" s="7"/>
      <c r="Q44" s="7"/>
      <c r="T44" s="20">
        <v>0</v>
      </c>
      <c r="U44" s="31">
        <f t="shared" si="16"/>
        <v>-3960</v>
      </c>
      <c r="V44" s="27">
        <f t="shared" si="17"/>
        <v>-3960</v>
      </c>
      <c r="W44" s="27"/>
      <c r="X44" s="27">
        <f t="shared" si="18"/>
        <v>4353.008812421318</v>
      </c>
      <c r="Y44" s="27">
        <f t="shared" si="19"/>
        <v>393.008812421318</v>
      </c>
      <c r="Z44" s="27">
        <f t="shared" si="20"/>
        <v>393</v>
      </c>
      <c r="AA44" s="17">
        <f t="shared" si="21"/>
        <v>393</v>
      </c>
      <c r="AB44" s="24">
        <f t="shared" si="22"/>
        <v>4353</v>
      </c>
    </row>
    <row r="45" spans="1:28" ht="15" customHeight="1" x14ac:dyDescent="0.25">
      <c r="A45" s="28">
        <v>3436</v>
      </c>
      <c r="B45" s="28">
        <v>3960</v>
      </c>
      <c r="C45" s="25">
        <v>15.27</v>
      </c>
      <c r="D45" s="25">
        <v>275.94</v>
      </c>
      <c r="E45" s="25">
        <v>212.88</v>
      </c>
      <c r="F45" s="25">
        <v>0</v>
      </c>
      <c r="G45" s="25">
        <f t="shared" si="13"/>
        <v>118.46428571428571</v>
      </c>
      <c r="H45" s="25">
        <v>0</v>
      </c>
      <c r="I45" s="25">
        <f t="shared" si="14"/>
        <v>99.75</v>
      </c>
      <c r="J45" s="29">
        <f t="shared" si="23"/>
        <v>1</v>
      </c>
      <c r="K45" s="29">
        <f t="shared" si="24"/>
        <v>1</v>
      </c>
      <c r="L45" s="29">
        <f t="shared" si="25"/>
        <v>0</v>
      </c>
      <c r="M45" s="29">
        <f t="shared" ca="1" si="15"/>
        <v>1</v>
      </c>
      <c r="N45" s="9"/>
      <c r="O45" s="9"/>
      <c r="P45" s="7"/>
      <c r="Q45" s="7"/>
      <c r="T45" s="20">
        <v>0</v>
      </c>
      <c r="U45" s="31">
        <f t="shared" si="16"/>
        <v>-3960</v>
      </c>
      <c r="V45" s="27">
        <f t="shared" si="17"/>
        <v>-3960</v>
      </c>
      <c r="W45" s="27"/>
      <c r="X45" s="27">
        <f t="shared" si="18"/>
        <v>4353.008812421318</v>
      </c>
      <c r="Y45" s="27">
        <f t="shared" si="19"/>
        <v>393.008812421318</v>
      </c>
      <c r="Z45" s="27">
        <f t="shared" si="20"/>
        <v>393</v>
      </c>
      <c r="AA45" s="17">
        <f t="shared" si="21"/>
        <v>393</v>
      </c>
      <c r="AB45" s="24">
        <f t="shared" si="22"/>
        <v>4353</v>
      </c>
    </row>
    <row r="46" spans="1:28" ht="15" customHeight="1" x14ac:dyDescent="0.25">
      <c r="A46" s="28">
        <v>3338</v>
      </c>
      <c r="B46" s="28">
        <v>3660</v>
      </c>
      <c r="C46" s="25">
        <v>14.83</v>
      </c>
      <c r="D46" s="25">
        <v>275.91000000000003</v>
      </c>
      <c r="E46" s="25">
        <v>212.82</v>
      </c>
      <c r="F46" s="25">
        <v>0</v>
      </c>
      <c r="G46" s="25">
        <f t="shared" si="13"/>
        <v>117.75862068965517</v>
      </c>
      <c r="H46" s="25">
        <v>0</v>
      </c>
      <c r="I46" s="25">
        <f t="shared" si="14"/>
        <v>106.65517241379311</v>
      </c>
      <c r="J46" s="29">
        <f t="shared" si="23"/>
        <v>0</v>
      </c>
      <c r="K46" s="29">
        <f t="shared" si="24"/>
        <v>-1</v>
      </c>
      <c r="L46" s="29">
        <f t="shared" si="25"/>
        <v>0</v>
      </c>
      <c r="M46" s="29">
        <f t="shared" ca="1" si="15"/>
        <v>0</v>
      </c>
      <c r="N46" s="9"/>
      <c r="O46" s="9"/>
      <c r="P46" s="7"/>
      <c r="Q46" s="7"/>
      <c r="T46" s="20">
        <v>0</v>
      </c>
      <c r="U46" s="31">
        <f t="shared" si="16"/>
        <v>-3660</v>
      </c>
      <c r="V46" s="27">
        <f t="shared" si="17"/>
        <v>-3660</v>
      </c>
      <c r="W46" s="27"/>
      <c r="X46" s="27">
        <f t="shared" si="18"/>
        <v>4023.235417540915</v>
      </c>
      <c r="Y46" s="27">
        <f t="shared" si="19"/>
        <v>363.23541754091502</v>
      </c>
      <c r="Z46" s="27">
        <f t="shared" si="20"/>
        <v>363</v>
      </c>
      <c r="AA46" s="17">
        <f t="shared" si="21"/>
        <v>363</v>
      </c>
      <c r="AB46" s="24">
        <f t="shared" si="22"/>
        <v>4023</v>
      </c>
    </row>
    <row r="47" spans="1:28" ht="15" customHeight="1" x14ac:dyDescent="0.25">
      <c r="A47" s="28">
        <v>3238</v>
      </c>
      <c r="B47" s="28">
        <v>3660</v>
      </c>
      <c r="C47" s="25">
        <v>14.39</v>
      </c>
      <c r="D47" s="25">
        <v>275.87</v>
      </c>
      <c r="E47" s="25">
        <v>212.82</v>
      </c>
      <c r="F47" s="25">
        <v>0</v>
      </c>
      <c r="G47" s="25">
        <f t="shared" si="13"/>
        <v>117.16666666666667</v>
      </c>
      <c r="H47" s="25">
        <v>0</v>
      </c>
      <c r="I47" s="25">
        <f t="shared" si="14"/>
        <v>103.1</v>
      </c>
      <c r="J47" s="29">
        <f t="shared" si="23"/>
        <v>1</v>
      </c>
      <c r="K47" s="29">
        <f t="shared" si="24"/>
        <v>1</v>
      </c>
      <c r="L47" s="29">
        <f t="shared" si="25"/>
        <v>0</v>
      </c>
      <c r="M47" s="29">
        <f t="shared" ca="1" si="15"/>
        <v>1</v>
      </c>
      <c r="N47" s="9"/>
      <c r="O47" s="9"/>
      <c r="P47" s="7"/>
      <c r="Q47" s="7"/>
      <c r="T47" s="20">
        <v>0</v>
      </c>
      <c r="U47" s="31">
        <f t="shared" si="16"/>
        <v>-3660</v>
      </c>
      <c r="V47" s="27">
        <f t="shared" si="17"/>
        <v>-3660</v>
      </c>
      <c r="W47" s="27"/>
      <c r="X47" s="27">
        <f t="shared" si="18"/>
        <v>4023.235417540915</v>
      </c>
      <c r="Y47" s="27">
        <f t="shared" si="19"/>
        <v>363.23541754091502</v>
      </c>
      <c r="Z47" s="27">
        <f t="shared" si="20"/>
        <v>363</v>
      </c>
      <c r="AA47" s="17">
        <f t="shared" si="21"/>
        <v>363</v>
      </c>
      <c r="AB47" s="24">
        <f t="shared" si="22"/>
        <v>4023</v>
      </c>
    </row>
    <row r="48" spans="1:28" ht="15" customHeight="1" x14ac:dyDescent="0.25">
      <c r="A48" s="28">
        <v>3024</v>
      </c>
      <c r="B48" s="28">
        <v>3660</v>
      </c>
      <c r="C48" s="25">
        <v>13.44</v>
      </c>
      <c r="D48" s="25">
        <v>275.8</v>
      </c>
      <c r="E48" s="25">
        <v>212.82</v>
      </c>
      <c r="F48" s="25">
        <v>0</v>
      </c>
      <c r="G48" s="25">
        <f t="shared" si="13"/>
        <v>120.29032258064517</v>
      </c>
      <c r="H48" s="25">
        <v>0</v>
      </c>
      <c r="I48" s="25">
        <f t="shared" si="14"/>
        <v>99.774193548387103</v>
      </c>
      <c r="J48" s="29">
        <f t="shared" si="23"/>
        <v>1</v>
      </c>
      <c r="K48" s="29">
        <f t="shared" si="24"/>
        <v>1</v>
      </c>
      <c r="L48" s="29">
        <f t="shared" si="25"/>
        <v>0</v>
      </c>
      <c r="M48" s="29">
        <f t="shared" ca="1" si="15"/>
        <v>1</v>
      </c>
      <c r="N48" s="9"/>
      <c r="O48" s="9"/>
      <c r="P48" s="7"/>
      <c r="Q48" s="7"/>
      <c r="T48" s="20">
        <v>0</v>
      </c>
      <c r="U48" s="31">
        <f t="shared" si="16"/>
        <v>-3660</v>
      </c>
      <c r="V48" s="27">
        <f t="shared" si="17"/>
        <v>-3660</v>
      </c>
      <c r="W48" s="27"/>
      <c r="X48" s="27">
        <f t="shared" si="18"/>
        <v>4023.235417540915</v>
      </c>
      <c r="Y48" s="27">
        <f t="shared" si="19"/>
        <v>363.23541754091502</v>
      </c>
      <c r="Z48" s="27">
        <f t="shared" si="20"/>
        <v>363</v>
      </c>
      <c r="AA48" s="17">
        <f t="shared" si="21"/>
        <v>363</v>
      </c>
      <c r="AB48" s="24">
        <f t="shared" si="22"/>
        <v>4023</v>
      </c>
    </row>
    <row r="49" spans="1:28" ht="15" customHeight="1" x14ac:dyDescent="0.25">
      <c r="A49" s="28">
        <v>2810</v>
      </c>
      <c r="B49" s="28">
        <v>3360</v>
      </c>
      <c r="C49" s="25">
        <v>12.49</v>
      </c>
      <c r="D49" s="25">
        <v>275.75</v>
      </c>
      <c r="E49" s="25">
        <v>212.77</v>
      </c>
      <c r="F49" s="25">
        <v>0</v>
      </c>
      <c r="G49" s="25">
        <f t="shared" si="13"/>
        <v>123.21875</v>
      </c>
      <c r="H49" s="25">
        <v>0</v>
      </c>
      <c r="I49" s="25">
        <f t="shared" si="14"/>
        <v>106.03125</v>
      </c>
      <c r="J49" s="29">
        <f t="shared" si="23"/>
        <v>0</v>
      </c>
      <c r="K49" s="29">
        <f t="shared" si="24"/>
        <v>-1</v>
      </c>
      <c r="L49" s="29">
        <f t="shared" si="25"/>
        <v>0</v>
      </c>
      <c r="M49" s="29">
        <f t="shared" ca="1" si="15"/>
        <v>1</v>
      </c>
      <c r="N49" s="9"/>
      <c r="O49" s="9"/>
      <c r="P49" s="7"/>
      <c r="Q49" s="7"/>
      <c r="T49" s="20">
        <v>0</v>
      </c>
      <c r="U49" s="31">
        <f t="shared" si="16"/>
        <v>-3360</v>
      </c>
      <c r="V49" s="27">
        <f t="shared" si="17"/>
        <v>-3360</v>
      </c>
      <c r="W49" s="27"/>
      <c r="X49" s="27">
        <f t="shared" si="18"/>
        <v>3693.4620226605116</v>
      </c>
      <c r="Y49" s="27">
        <f t="shared" si="19"/>
        <v>333.46202266051159</v>
      </c>
      <c r="Z49" s="27">
        <f t="shared" si="20"/>
        <v>333</v>
      </c>
      <c r="AA49" s="17">
        <f t="shared" si="21"/>
        <v>333</v>
      </c>
      <c r="AB49" s="24">
        <f t="shared" si="22"/>
        <v>3693</v>
      </c>
    </row>
    <row r="50" spans="1:28" ht="15" customHeight="1" x14ac:dyDescent="0.25">
      <c r="A50" s="28">
        <v>2595</v>
      </c>
      <c r="B50" s="28">
        <v>3360</v>
      </c>
      <c r="C50" s="25">
        <v>11.53</v>
      </c>
      <c r="D50" s="25">
        <v>275.67</v>
      </c>
      <c r="E50" s="25">
        <v>212.77</v>
      </c>
      <c r="F50" s="25">
        <v>0</v>
      </c>
      <c r="G50" s="25">
        <f t="shared" ref="G50:G81" si="26">($A$17-A50)/(ROW(A50)-ROW($A$17))</f>
        <v>126</v>
      </c>
      <c r="H50" s="25">
        <v>0</v>
      </c>
      <c r="I50" s="25">
        <f t="shared" ref="I50:I81" si="27">($A$17-B50)/(ROW(B50)-ROW($A$17))</f>
        <v>102.81818181818181</v>
      </c>
      <c r="J50" s="29">
        <f t="shared" si="23"/>
        <v>1</v>
      </c>
      <c r="K50" s="29">
        <f t="shared" si="24"/>
        <v>1</v>
      </c>
      <c r="L50" s="29">
        <f t="shared" si="25"/>
        <v>0</v>
      </c>
      <c r="M50" s="29">
        <f t="shared" ca="1" si="15"/>
        <v>1</v>
      </c>
      <c r="N50" s="9"/>
      <c r="O50" s="9"/>
      <c r="P50" s="7"/>
      <c r="Q50" s="7"/>
      <c r="T50" s="20">
        <v>0</v>
      </c>
      <c r="U50" s="31">
        <f t="shared" si="16"/>
        <v>-3360</v>
      </c>
      <c r="V50" s="27">
        <f t="shared" si="17"/>
        <v>-3360</v>
      </c>
      <c r="W50" s="27"/>
      <c r="X50" s="27">
        <f t="shared" si="18"/>
        <v>3693.4620226605116</v>
      </c>
      <c r="Y50" s="27">
        <f t="shared" si="19"/>
        <v>333.46202266051159</v>
      </c>
      <c r="Z50" s="27">
        <f t="shared" si="20"/>
        <v>333</v>
      </c>
      <c r="AA50" s="17">
        <f t="shared" si="21"/>
        <v>333</v>
      </c>
      <c r="AB50" s="24">
        <f t="shared" si="22"/>
        <v>3693</v>
      </c>
    </row>
    <row r="51" spans="1:28" ht="15" customHeight="1" x14ac:dyDescent="0.25">
      <c r="A51" s="28">
        <v>2694</v>
      </c>
      <c r="B51" s="28">
        <v>3360</v>
      </c>
      <c r="C51" s="25">
        <v>11.97</v>
      </c>
      <c r="D51" s="25">
        <v>275.60000000000002</v>
      </c>
      <c r="E51" s="25">
        <v>212.77</v>
      </c>
      <c r="F51" s="25">
        <v>0</v>
      </c>
      <c r="G51" s="25">
        <f t="shared" si="26"/>
        <v>119.38235294117646</v>
      </c>
      <c r="H51" s="25">
        <v>0</v>
      </c>
      <c r="I51" s="25">
        <f t="shared" si="27"/>
        <v>99.794117647058826</v>
      </c>
      <c r="J51" s="29">
        <f t="shared" si="23"/>
        <v>1</v>
      </c>
      <c r="K51" s="29">
        <f t="shared" si="24"/>
        <v>1</v>
      </c>
      <c r="L51" s="29">
        <f t="shared" si="25"/>
        <v>0</v>
      </c>
      <c r="M51" s="29">
        <f t="shared" ca="1" si="15"/>
        <v>0</v>
      </c>
      <c r="N51" s="9"/>
      <c r="O51" s="9"/>
      <c r="P51" s="7"/>
      <c r="Q51" s="7"/>
      <c r="T51" s="20">
        <v>0</v>
      </c>
      <c r="U51" s="31">
        <f t="shared" si="16"/>
        <v>-3360</v>
      </c>
      <c r="V51" s="27">
        <f t="shared" si="17"/>
        <v>-3360</v>
      </c>
      <c r="W51" s="27"/>
      <c r="X51" s="27">
        <f t="shared" si="18"/>
        <v>3693.4620226605116</v>
      </c>
      <c r="Y51" s="27">
        <f t="shared" si="19"/>
        <v>333.46202266051159</v>
      </c>
      <c r="Z51" s="27">
        <f t="shared" si="20"/>
        <v>333</v>
      </c>
      <c r="AA51" s="17">
        <f t="shared" si="21"/>
        <v>333</v>
      </c>
      <c r="AB51" s="24">
        <f t="shared" si="22"/>
        <v>3693</v>
      </c>
    </row>
    <row r="52" spans="1:28" ht="15" customHeight="1" x14ac:dyDescent="0.25">
      <c r="A52" s="28">
        <v>2793</v>
      </c>
      <c r="B52" s="28">
        <v>3050</v>
      </c>
      <c r="C52" s="25">
        <v>12.41</v>
      </c>
      <c r="D52" s="25">
        <v>275.57</v>
      </c>
      <c r="E52" s="25">
        <v>212.71</v>
      </c>
      <c r="F52" s="25">
        <v>0</v>
      </c>
      <c r="G52" s="25">
        <f t="shared" si="26"/>
        <v>113.14285714285714</v>
      </c>
      <c r="H52" s="25">
        <v>0</v>
      </c>
      <c r="I52" s="25">
        <f t="shared" si="27"/>
        <v>105.8</v>
      </c>
      <c r="J52" s="29">
        <f t="shared" si="23"/>
        <v>0</v>
      </c>
      <c r="K52" s="29">
        <f t="shared" si="24"/>
        <v>-1</v>
      </c>
      <c r="L52" s="29">
        <f t="shared" si="25"/>
        <v>0</v>
      </c>
      <c r="M52" s="29">
        <f t="shared" ca="1" si="15"/>
        <v>0</v>
      </c>
      <c r="N52" s="9"/>
      <c r="O52" s="9"/>
      <c r="P52" s="7"/>
      <c r="Q52" s="7"/>
      <c r="T52" s="20">
        <v>0</v>
      </c>
      <c r="U52" s="31">
        <f t="shared" si="16"/>
        <v>-3050</v>
      </c>
      <c r="V52" s="27">
        <f t="shared" si="17"/>
        <v>-3050</v>
      </c>
      <c r="W52" s="27"/>
      <c r="X52" s="27">
        <f t="shared" si="18"/>
        <v>3352.6961812840955</v>
      </c>
      <c r="Y52" s="27">
        <f t="shared" si="19"/>
        <v>302.69618128409547</v>
      </c>
      <c r="Z52" s="27">
        <f t="shared" si="20"/>
        <v>303</v>
      </c>
      <c r="AA52" s="17">
        <f t="shared" si="21"/>
        <v>303</v>
      </c>
      <c r="AB52" s="24">
        <f t="shared" si="22"/>
        <v>3353</v>
      </c>
    </row>
    <row r="53" spans="1:28" ht="15" customHeight="1" x14ac:dyDescent="0.25">
      <c r="A53" s="28">
        <v>2892</v>
      </c>
      <c r="B53" s="28">
        <v>3050</v>
      </c>
      <c r="C53" s="25">
        <v>12.85</v>
      </c>
      <c r="D53" s="25">
        <v>275.56</v>
      </c>
      <c r="E53" s="25">
        <v>212.71</v>
      </c>
      <c r="F53" s="25">
        <v>0</v>
      </c>
      <c r="G53" s="25">
        <f t="shared" si="26"/>
        <v>107.25</v>
      </c>
      <c r="H53" s="25">
        <v>0</v>
      </c>
      <c r="I53" s="25">
        <f t="shared" si="27"/>
        <v>102.86111111111111</v>
      </c>
      <c r="J53" s="29">
        <f t="shared" si="23"/>
        <v>1</v>
      </c>
      <c r="K53" s="29">
        <f t="shared" si="24"/>
        <v>1</v>
      </c>
      <c r="L53" s="29">
        <f t="shared" si="25"/>
        <v>0</v>
      </c>
      <c r="M53" s="29">
        <f t="shared" ca="1" si="15"/>
        <v>1</v>
      </c>
      <c r="N53" s="9"/>
      <c r="O53" s="9"/>
      <c r="P53" s="7"/>
      <c r="Q53" s="7"/>
      <c r="T53" s="20">
        <v>0</v>
      </c>
      <c r="U53" s="31">
        <f t="shared" si="16"/>
        <v>-3050</v>
      </c>
      <c r="V53" s="27">
        <f t="shared" si="17"/>
        <v>-3050</v>
      </c>
      <c r="W53" s="27"/>
      <c r="X53" s="27">
        <f t="shared" si="18"/>
        <v>3352.6961812840955</v>
      </c>
      <c r="Y53" s="27">
        <f t="shared" si="19"/>
        <v>302.69618128409547</v>
      </c>
      <c r="Z53" s="27">
        <f t="shared" si="20"/>
        <v>303</v>
      </c>
      <c r="AA53" s="17">
        <f t="shared" si="21"/>
        <v>303</v>
      </c>
      <c r="AB53" s="24">
        <f t="shared" si="22"/>
        <v>3353</v>
      </c>
    </row>
    <row r="54" spans="1:28" ht="15" customHeight="1" x14ac:dyDescent="0.25">
      <c r="A54" s="28">
        <v>3008</v>
      </c>
      <c r="B54" s="28">
        <v>3050</v>
      </c>
      <c r="C54" s="25">
        <v>13.37</v>
      </c>
      <c r="D54" s="25">
        <v>275.55</v>
      </c>
      <c r="E54" s="25">
        <v>212.71</v>
      </c>
      <c r="F54" s="25">
        <v>0</v>
      </c>
      <c r="G54" s="25">
        <f t="shared" si="26"/>
        <v>101.21621621621621</v>
      </c>
      <c r="H54" s="25">
        <v>0</v>
      </c>
      <c r="I54" s="25">
        <f t="shared" si="27"/>
        <v>100.08108108108108</v>
      </c>
      <c r="J54" s="29">
        <f t="shared" si="23"/>
        <v>1</v>
      </c>
      <c r="K54" s="29">
        <f t="shared" si="24"/>
        <v>1</v>
      </c>
      <c r="L54" s="29">
        <f t="shared" si="25"/>
        <v>0</v>
      </c>
      <c r="M54" s="29">
        <f t="shared" ca="1" si="15"/>
        <v>1</v>
      </c>
      <c r="N54" s="9"/>
      <c r="O54" s="9"/>
      <c r="P54" s="7"/>
      <c r="Q54" s="7"/>
      <c r="T54" s="20">
        <v>0</v>
      </c>
      <c r="U54" s="31">
        <f t="shared" si="16"/>
        <v>-3050</v>
      </c>
      <c r="V54" s="27">
        <f t="shared" si="17"/>
        <v>-3050</v>
      </c>
      <c r="W54" s="27"/>
      <c r="X54" s="27">
        <f t="shared" si="18"/>
        <v>3352.6961812840955</v>
      </c>
      <c r="Y54" s="27">
        <f t="shared" si="19"/>
        <v>302.69618128409547</v>
      </c>
      <c r="Z54" s="27">
        <f t="shared" si="20"/>
        <v>303</v>
      </c>
      <c r="AA54" s="17">
        <f t="shared" si="21"/>
        <v>303</v>
      </c>
      <c r="AB54" s="24">
        <f t="shared" si="22"/>
        <v>3353</v>
      </c>
    </row>
    <row r="55" spans="1:28" ht="15" customHeight="1" x14ac:dyDescent="0.25">
      <c r="A55" s="28">
        <v>3123</v>
      </c>
      <c r="B55" s="28">
        <v>2750</v>
      </c>
      <c r="C55" s="25">
        <v>13.88</v>
      </c>
      <c r="D55" s="25">
        <v>275.58999999999997</v>
      </c>
      <c r="E55" s="25">
        <v>212.66</v>
      </c>
      <c r="F55" s="25">
        <v>0</v>
      </c>
      <c r="G55" s="25">
        <f t="shared" si="26"/>
        <v>95.526315789473685</v>
      </c>
      <c r="H55" s="25">
        <v>0</v>
      </c>
      <c r="I55" s="25">
        <f t="shared" si="27"/>
        <v>105.34210526315789</v>
      </c>
      <c r="J55" s="29">
        <f t="shared" si="23"/>
        <v>0</v>
      </c>
      <c r="K55" s="29">
        <f t="shared" si="24"/>
        <v>-1</v>
      </c>
      <c r="L55" s="29">
        <f t="shared" si="25"/>
        <v>0</v>
      </c>
      <c r="M55" s="29">
        <f t="shared" ca="1" si="15"/>
        <v>1</v>
      </c>
      <c r="N55" s="9"/>
      <c r="O55" s="9"/>
      <c r="P55" s="7"/>
      <c r="Q55" s="7"/>
      <c r="T55" s="20">
        <v>0</v>
      </c>
      <c r="U55" s="31">
        <f t="shared" si="16"/>
        <v>-2750</v>
      </c>
      <c r="V55" s="27">
        <f t="shared" si="17"/>
        <v>-2750</v>
      </c>
      <c r="W55" s="27"/>
      <c r="X55" s="27">
        <f t="shared" si="18"/>
        <v>3022.922786403693</v>
      </c>
      <c r="Y55" s="27">
        <f t="shared" si="19"/>
        <v>272.92278640369295</v>
      </c>
      <c r="Z55" s="27">
        <f t="shared" si="20"/>
        <v>273</v>
      </c>
      <c r="AA55" s="17">
        <f t="shared" si="21"/>
        <v>273</v>
      </c>
      <c r="AB55" s="24">
        <f t="shared" si="22"/>
        <v>3023</v>
      </c>
    </row>
    <row r="56" spans="1:28" ht="15" customHeight="1" x14ac:dyDescent="0.25">
      <c r="A56" s="28">
        <v>3238</v>
      </c>
      <c r="B56" s="28">
        <v>2750</v>
      </c>
      <c r="C56" s="25">
        <v>14.39</v>
      </c>
      <c r="D56" s="25">
        <v>275.64</v>
      </c>
      <c r="E56" s="25">
        <v>212.66</v>
      </c>
      <c r="F56" s="25">
        <v>0</v>
      </c>
      <c r="G56" s="25">
        <f t="shared" si="26"/>
        <v>90.128205128205124</v>
      </c>
      <c r="H56" s="25">
        <v>0</v>
      </c>
      <c r="I56" s="25">
        <f t="shared" si="27"/>
        <v>102.64102564102564</v>
      </c>
      <c r="J56" s="29">
        <f t="shared" si="23"/>
        <v>1</v>
      </c>
      <c r="K56" s="29">
        <f t="shared" si="24"/>
        <v>1</v>
      </c>
      <c r="L56" s="29">
        <f t="shared" si="25"/>
        <v>0</v>
      </c>
      <c r="M56" s="29">
        <f t="shared" ca="1" si="15"/>
        <v>1</v>
      </c>
      <c r="N56" s="9"/>
      <c r="O56" s="9"/>
      <c r="P56" s="7"/>
      <c r="Q56" s="7"/>
      <c r="T56" s="20">
        <v>0</v>
      </c>
      <c r="U56" s="31">
        <f t="shared" si="16"/>
        <v>-2750</v>
      </c>
      <c r="V56" s="27">
        <f t="shared" si="17"/>
        <v>-2750</v>
      </c>
      <c r="W56" s="27"/>
      <c r="X56" s="27">
        <f t="shared" si="18"/>
        <v>3022.922786403693</v>
      </c>
      <c r="Y56" s="27">
        <f t="shared" si="19"/>
        <v>272.92278640369295</v>
      </c>
      <c r="Z56" s="27">
        <f t="shared" si="20"/>
        <v>273</v>
      </c>
      <c r="AA56" s="17">
        <f t="shared" si="21"/>
        <v>273</v>
      </c>
      <c r="AB56" s="24">
        <f t="shared" si="22"/>
        <v>3023</v>
      </c>
    </row>
    <row r="57" spans="1:28" ht="15" customHeight="1" x14ac:dyDescent="0.25">
      <c r="A57" s="28">
        <v>2784</v>
      </c>
      <c r="B57" s="28">
        <v>2750</v>
      </c>
      <c r="C57" s="25">
        <v>12.37</v>
      </c>
      <c r="D57" s="25">
        <v>275.64</v>
      </c>
      <c r="E57" s="25">
        <v>212.66</v>
      </c>
      <c r="F57" s="25">
        <v>0</v>
      </c>
      <c r="G57" s="25">
        <f t="shared" si="26"/>
        <v>99.224999999999994</v>
      </c>
      <c r="H57" s="25">
        <v>0</v>
      </c>
      <c r="I57" s="25">
        <f t="shared" si="27"/>
        <v>100.075</v>
      </c>
      <c r="J57" s="29">
        <f t="shared" si="23"/>
        <v>1</v>
      </c>
      <c r="K57" s="29">
        <f t="shared" si="24"/>
        <v>1</v>
      </c>
      <c r="L57" s="29">
        <f t="shared" si="25"/>
        <v>0</v>
      </c>
      <c r="M57" s="29">
        <f t="shared" ca="1" si="15"/>
        <v>1</v>
      </c>
      <c r="N57" s="9"/>
      <c r="O57" s="9"/>
      <c r="P57" s="7"/>
      <c r="Q57" s="7"/>
      <c r="T57" s="20">
        <v>0</v>
      </c>
      <c r="U57" s="31">
        <f t="shared" si="16"/>
        <v>-2750</v>
      </c>
      <c r="V57" s="27">
        <f t="shared" si="17"/>
        <v>-2750</v>
      </c>
      <c r="W57" s="27"/>
      <c r="X57" s="27">
        <f t="shared" si="18"/>
        <v>3022.922786403693</v>
      </c>
      <c r="Y57" s="27">
        <f t="shared" si="19"/>
        <v>272.92278640369295</v>
      </c>
      <c r="Z57" s="27">
        <f t="shared" si="20"/>
        <v>273</v>
      </c>
      <c r="AA57" s="17">
        <f t="shared" si="21"/>
        <v>273</v>
      </c>
      <c r="AB57" s="24">
        <f t="shared" si="22"/>
        <v>3023</v>
      </c>
    </row>
    <row r="58" spans="1:28" ht="15" customHeight="1" x14ac:dyDescent="0.25">
      <c r="A58" s="28">
        <v>2330</v>
      </c>
      <c r="B58" s="28">
        <v>2450</v>
      </c>
      <c r="C58" s="25">
        <v>10.35</v>
      </c>
      <c r="D58" s="25">
        <v>275.63</v>
      </c>
      <c r="E58" s="25">
        <v>212.61</v>
      </c>
      <c r="F58" s="25">
        <v>0</v>
      </c>
      <c r="G58" s="25">
        <f t="shared" si="26"/>
        <v>107.8780487804878</v>
      </c>
      <c r="H58" s="25">
        <v>0</v>
      </c>
      <c r="I58" s="25">
        <f t="shared" si="27"/>
        <v>104.95121951219512</v>
      </c>
      <c r="J58" s="29">
        <f t="shared" si="23"/>
        <v>0</v>
      </c>
      <c r="K58" s="29">
        <f t="shared" si="24"/>
        <v>-1</v>
      </c>
      <c r="L58" s="29">
        <f t="shared" si="25"/>
        <v>0</v>
      </c>
      <c r="M58" s="29">
        <f t="shared" ca="1" si="15"/>
        <v>0</v>
      </c>
      <c r="N58" s="9"/>
      <c r="O58" s="9"/>
      <c r="P58" s="7"/>
      <c r="Q58" s="7"/>
      <c r="T58" s="20">
        <v>0</v>
      </c>
      <c r="U58" s="31">
        <f t="shared" si="16"/>
        <v>-2450</v>
      </c>
      <c r="V58" s="27">
        <f t="shared" si="17"/>
        <v>-2450</v>
      </c>
      <c r="W58" s="27"/>
      <c r="X58" s="27">
        <f t="shared" si="18"/>
        <v>2693.14939152329</v>
      </c>
      <c r="Y58" s="27">
        <f t="shared" si="19"/>
        <v>243.14939152328998</v>
      </c>
      <c r="Z58" s="27">
        <f t="shared" si="20"/>
        <v>243</v>
      </c>
      <c r="AA58" s="17">
        <f t="shared" si="21"/>
        <v>243</v>
      </c>
      <c r="AB58" s="24">
        <f t="shared" si="22"/>
        <v>2693</v>
      </c>
    </row>
    <row r="59" spans="1:28" ht="15" customHeight="1" x14ac:dyDescent="0.25">
      <c r="A59" s="28">
        <v>1875</v>
      </c>
      <c r="B59" s="28">
        <v>2450</v>
      </c>
      <c r="C59" s="25">
        <v>8.33</v>
      </c>
      <c r="D59" s="25">
        <v>275.57</v>
      </c>
      <c r="E59" s="25">
        <v>212.61</v>
      </c>
      <c r="F59" s="25">
        <v>0</v>
      </c>
      <c r="G59" s="25">
        <f t="shared" si="26"/>
        <v>116.14285714285714</v>
      </c>
      <c r="H59" s="25">
        <v>0</v>
      </c>
      <c r="I59" s="25">
        <f t="shared" si="27"/>
        <v>102.45238095238095</v>
      </c>
      <c r="J59" s="29">
        <f t="shared" si="23"/>
        <v>1</v>
      </c>
      <c r="K59" s="29">
        <f t="shared" si="24"/>
        <v>1</v>
      </c>
      <c r="L59" s="29">
        <f t="shared" si="25"/>
        <v>0</v>
      </c>
      <c r="M59" s="29">
        <f t="shared" ca="1" si="15"/>
        <v>1</v>
      </c>
      <c r="N59" s="9"/>
      <c r="O59" s="9"/>
      <c r="P59" s="7"/>
      <c r="Q59" s="7"/>
      <c r="T59" s="20">
        <v>0</v>
      </c>
      <c r="U59" s="31">
        <f t="shared" si="16"/>
        <v>-2450</v>
      </c>
      <c r="V59" s="27">
        <f t="shared" si="17"/>
        <v>-2450</v>
      </c>
      <c r="W59" s="27"/>
      <c r="X59" s="27">
        <f t="shared" si="18"/>
        <v>2693.14939152329</v>
      </c>
      <c r="Y59" s="27">
        <f t="shared" si="19"/>
        <v>243.14939152328998</v>
      </c>
      <c r="Z59" s="27">
        <f t="shared" si="20"/>
        <v>243</v>
      </c>
      <c r="AA59" s="17">
        <f t="shared" si="21"/>
        <v>243</v>
      </c>
      <c r="AB59" s="24">
        <f t="shared" si="22"/>
        <v>2693</v>
      </c>
    </row>
    <row r="60" spans="1:28" ht="15" customHeight="1" x14ac:dyDescent="0.25">
      <c r="A60" s="28">
        <v>1700</v>
      </c>
      <c r="B60" s="28">
        <v>2450</v>
      </c>
      <c r="C60" s="25">
        <v>7.55</v>
      </c>
      <c r="D60" s="25">
        <v>275.5</v>
      </c>
      <c r="E60" s="25">
        <v>212.61</v>
      </c>
      <c r="F60" s="25">
        <v>0</v>
      </c>
      <c r="G60" s="25">
        <f t="shared" si="26"/>
        <v>117.51162790697674</v>
      </c>
      <c r="H60" s="25">
        <v>0</v>
      </c>
      <c r="I60" s="25">
        <f t="shared" si="27"/>
        <v>100.06976744186046</v>
      </c>
      <c r="J60" s="29">
        <f t="shared" si="23"/>
        <v>1</v>
      </c>
      <c r="K60" s="29">
        <f t="shared" si="24"/>
        <v>1</v>
      </c>
      <c r="L60" s="29">
        <f t="shared" si="25"/>
        <v>0</v>
      </c>
      <c r="M60" s="29">
        <f t="shared" ca="1" si="15"/>
        <v>1</v>
      </c>
      <c r="N60" s="9"/>
      <c r="O60" s="9"/>
      <c r="P60" s="7"/>
      <c r="Q60" s="7"/>
      <c r="T60" s="20">
        <v>0</v>
      </c>
      <c r="U60" s="31">
        <f t="shared" si="16"/>
        <v>-2450</v>
      </c>
      <c r="V60" s="27">
        <f t="shared" si="17"/>
        <v>-2450</v>
      </c>
      <c r="W60" s="27"/>
      <c r="X60" s="27">
        <f t="shared" si="18"/>
        <v>2693.14939152329</v>
      </c>
      <c r="Y60" s="27">
        <f t="shared" si="19"/>
        <v>243.14939152328998</v>
      </c>
      <c r="Z60" s="27">
        <f t="shared" si="20"/>
        <v>243</v>
      </c>
      <c r="AA60" s="17">
        <f t="shared" si="21"/>
        <v>243</v>
      </c>
      <c r="AB60" s="24">
        <f t="shared" si="22"/>
        <v>2693</v>
      </c>
    </row>
    <row r="61" spans="1:28" ht="15" customHeight="1" x14ac:dyDescent="0.25">
      <c r="A61" s="28">
        <v>1524</v>
      </c>
      <c r="B61" s="28">
        <v>2140</v>
      </c>
      <c r="C61" s="25">
        <v>6.77</v>
      </c>
      <c r="D61" s="25">
        <v>275.43</v>
      </c>
      <c r="E61" s="25">
        <v>212.56</v>
      </c>
      <c r="F61" s="25">
        <v>0</v>
      </c>
      <c r="G61" s="25">
        <f t="shared" si="26"/>
        <v>118.84090909090909</v>
      </c>
      <c r="H61" s="25">
        <v>0</v>
      </c>
      <c r="I61" s="25">
        <f t="shared" si="27"/>
        <v>104.84090909090909</v>
      </c>
      <c r="J61" s="29">
        <f t="shared" si="23"/>
        <v>0</v>
      </c>
      <c r="K61" s="29">
        <f t="shared" si="24"/>
        <v>-1</v>
      </c>
      <c r="L61" s="29">
        <f t="shared" si="25"/>
        <v>0</v>
      </c>
      <c r="M61" s="29">
        <f t="shared" ca="1" si="15"/>
        <v>0</v>
      </c>
      <c r="N61" s="9"/>
      <c r="O61" s="9"/>
      <c r="P61" s="7"/>
      <c r="Q61" s="7"/>
      <c r="T61" s="20">
        <v>0</v>
      </c>
      <c r="U61" s="31">
        <f t="shared" si="16"/>
        <v>-2140</v>
      </c>
      <c r="V61" s="27">
        <f t="shared" si="17"/>
        <v>-2140</v>
      </c>
      <c r="W61" s="27"/>
      <c r="X61" s="27">
        <f t="shared" si="18"/>
        <v>2352.3835501468739</v>
      </c>
      <c r="Y61" s="27">
        <f t="shared" si="19"/>
        <v>212.38355014687386</v>
      </c>
      <c r="Z61" s="27">
        <f t="shared" si="20"/>
        <v>212</v>
      </c>
      <c r="AA61" s="17">
        <f t="shared" si="21"/>
        <v>212</v>
      </c>
      <c r="AB61" s="24">
        <f t="shared" si="22"/>
        <v>2352</v>
      </c>
    </row>
    <row r="62" spans="1:28" ht="15" customHeight="1" x14ac:dyDescent="0.25">
      <c r="A62" s="28">
        <v>1350</v>
      </c>
      <c r="B62" s="28">
        <v>2140</v>
      </c>
      <c r="C62" s="25">
        <v>6</v>
      </c>
      <c r="D62" s="25">
        <v>275.35000000000002</v>
      </c>
      <c r="E62" s="25">
        <v>212.56</v>
      </c>
      <c r="F62" s="25">
        <v>0</v>
      </c>
      <c r="G62" s="25">
        <f t="shared" si="26"/>
        <v>120.06666666666666</v>
      </c>
      <c r="H62" s="25">
        <v>0</v>
      </c>
      <c r="I62" s="25">
        <f t="shared" si="27"/>
        <v>102.51111111111111</v>
      </c>
      <c r="J62" s="29">
        <f t="shared" si="23"/>
        <v>1</v>
      </c>
      <c r="K62" s="29">
        <f t="shared" si="24"/>
        <v>1</v>
      </c>
      <c r="L62" s="29">
        <f t="shared" si="25"/>
        <v>0</v>
      </c>
      <c r="M62" s="29">
        <f t="shared" ca="1" si="15"/>
        <v>1</v>
      </c>
      <c r="N62" s="9"/>
      <c r="O62" s="9"/>
      <c r="P62" s="7"/>
      <c r="Q62" s="7"/>
      <c r="T62" s="20">
        <v>0</v>
      </c>
      <c r="U62" s="31">
        <f t="shared" si="16"/>
        <v>-2140</v>
      </c>
      <c r="V62" s="27">
        <f t="shared" si="17"/>
        <v>-2140</v>
      </c>
      <c r="W62" s="27"/>
      <c r="X62" s="27">
        <f t="shared" si="18"/>
        <v>2352.3835501468739</v>
      </c>
      <c r="Y62" s="27">
        <f t="shared" si="19"/>
        <v>212.38355014687386</v>
      </c>
      <c r="Z62" s="27">
        <f t="shared" si="20"/>
        <v>212</v>
      </c>
      <c r="AA62" s="17">
        <f t="shared" si="21"/>
        <v>212</v>
      </c>
      <c r="AB62" s="24">
        <f t="shared" si="22"/>
        <v>2352</v>
      </c>
    </row>
    <row r="63" spans="1:28" ht="15" customHeight="1" x14ac:dyDescent="0.25">
      <c r="A63" s="28">
        <v>1334</v>
      </c>
      <c r="B63" s="28">
        <v>2140</v>
      </c>
      <c r="C63" s="25">
        <v>5.93</v>
      </c>
      <c r="D63" s="25">
        <v>275.27</v>
      </c>
      <c r="E63" s="25">
        <v>212.56</v>
      </c>
      <c r="F63" s="25">
        <v>0</v>
      </c>
      <c r="G63" s="25">
        <f t="shared" si="26"/>
        <v>117.80434782608695</v>
      </c>
      <c r="H63" s="25">
        <v>0</v>
      </c>
      <c r="I63" s="25">
        <f t="shared" si="27"/>
        <v>100.28260869565217</v>
      </c>
      <c r="J63" s="29">
        <f t="shared" si="23"/>
        <v>1</v>
      </c>
      <c r="K63" s="29">
        <f t="shared" si="24"/>
        <v>1</v>
      </c>
      <c r="L63" s="29">
        <f t="shared" si="25"/>
        <v>0</v>
      </c>
      <c r="M63" s="29">
        <f t="shared" ca="1" si="15"/>
        <v>1</v>
      </c>
      <c r="N63" s="9"/>
      <c r="O63" s="9"/>
      <c r="P63" s="7"/>
      <c r="Q63" s="7"/>
      <c r="T63" s="20">
        <v>0</v>
      </c>
      <c r="U63" s="31">
        <f t="shared" si="16"/>
        <v>-2140</v>
      </c>
      <c r="V63" s="27">
        <f t="shared" si="17"/>
        <v>-2140</v>
      </c>
      <c r="W63" s="27"/>
      <c r="X63" s="27">
        <f t="shared" si="18"/>
        <v>2352.3835501468739</v>
      </c>
      <c r="Y63" s="27">
        <f t="shared" si="19"/>
        <v>212.38355014687386</v>
      </c>
      <c r="Z63" s="27">
        <f t="shared" si="20"/>
        <v>212</v>
      </c>
      <c r="AA63" s="17">
        <f t="shared" si="21"/>
        <v>212</v>
      </c>
      <c r="AB63" s="24">
        <f t="shared" si="22"/>
        <v>2352</v>
      </c>
    </row>
    <row r="64" spans="1:28" ht="15" customHeight="1" x14ac:dyDescent="0.25">
      <c r="A64" s="28">
        <v>1317</v>
      </c>
      <c r="B64" s="28">
        <v>1840</v>
      </c>
      <c r="C64" s="25">
        <v>5.85</v>
      </c>
      <c r="D64" s="25">
        <v>275.20999999999998</v>
      </c>
      <c r="E64" s="25">
        <v>212.51</v>
      </c>
      <c r="F64" s="25">
        <v>0</v>
      </c>
      <c r="G64" s="25">
        <f t="shared" si="26"/>
        <v>115.65957446808511</v>
      </c>
      <c r="H64" s="25">
        <v>0</v>
      </c>
      <c r="I64" s="25">
        <f t="shared" si="27"/>
        <v>104.53191489361703</v>
      </c>
      <c r="J64" s="29">
        <f t="shared" si="23"/>
        <v>0</v>
      </c>
      <c r="K64" s="29">
        <f t="shared" si="24"/>
        <v>-1</v>
      </c>
      <c r="L64" s="29">
        <f t="shared" si="25"/>
        <v>0</v>
      </c>
      <c r="M64" s="29">
        <f t="shared" ca="1" si="15"/>
        <v>1</v>
      </c>
      <c r="N64" s="9"/>
      <c r="O64" s="9"/>
      <c r="P64" s="7"/>
      <c r="Q64" s="7"/>
      <c r="T64" s="20">
        <v>0</v>
      </c>
      <c r="U64" s="31">
        <f t="shared" si="16"/>
        <v>-1840</v>
      </c>
      <c r="V64" s="27">
        <f t="shared" si="17"/>
        <v>-1840</v>
      </c>
      <c r="W64" s="27"/>
      <c r="X64" s="27">
        <f t="shared" si="18"/>
        <v>2022.6101552664707</v>
      </c>
      <c r="Y64" s="27">
        <f t="shared" si="19"/>
        <v>182.61015526647066</v>
      </c>
      <c r="Z64" s="27">
        <f t="shared" si="20"/>
        <v>183</v>
      </c>
      <c r="AA64" s="17">
        <f t="shared" si="21"/>
        <v>183</v>
      </c>
      <c r="AB64" s="24">
        <f t="shared" si="22"/>
        <v>2023</v>
      </c>
    </row>
    <row r="65" spans="1:28" ht="15" customHeight="1" x14ac:dyDescent="0.25">
      <c r="A65" s="28">
        <v>1302</v>
      </c>
      <c r="B65" s="28">
        <v>1840</v>
      </c>
      <c r="C65" s="25">
        <v>5.79</v>
      </c>
      <c r="D65" s="25">
        <v>275.16000000000003</v>
      </c>
      <c r="E65" s="25">
        <v>212.51</v>
      </c>
      <c r="F65" s="25">
        <v>0</v>
      </c>
      <c r="G65" s="25">
        <f t="shared" si="26"/>
        <v>113.5625</v>
      </c>
      <c r="H65" s="25">
        <v>0</v>
      </c>
      <c r="I65" s="25">
        <f t="shared" si="27"/>
        <v>102.35416666666667</v>
      </c>
      <c r="J65" s="29">
        <f t="shared" si="23"/>
        <v>1</v>
      </c>
      <c r="K65" s="29">
        <f t="shared" si="24"/>
        <v>1</v>
      </c>
      <c r="L65" s="29">
        <f t="shared" si="25"/>
        <v>0</v>
      </c>
      <c r="M65" s="29">
        <f t="shared" ca="1" si="15"/>
        <v>0</v>
      </c>
      <c r="N65" s="9"/>
      <c r="O65" s="9"/>
      <c r="P65" s="7"/>
      <c r="Q65" s="7"/>
      <c r="T65" s="20">
        <v>0</v>
      </c>
      <c r="U65" s="31">
        <f t="shared" si="16"/>
        <v>-1840</v>
      </c>
      <c r="V65" s="27">
        <f t="shared" si="17"/>
        <v>-1840</v>
      </c>
      <c r="W65" s="27"/>
      <c r="X65" s="27">
        <f t="shared" si="18"/>
        <v>2022.6101552664707</v>
      </c>
      <c r="Y65" s="27">
        <f t="shared" si="19"/>
        <v>182.61015526647066</v>
      </c>
      <c r="Z65" s="27">
        <f t="shared" si="20"/>
        <v>183</v>
      </c>
      <c r="AA65" s="17">
        <f t="shared" si="21"/>
        <v>183</v>
      </c>
      <c r="AB65" s="24">
        <f t="shared" si="22"/>
        <v>2023</v>
      </c>
    </row>
    <row r="66" spans="1:28" ht="15" customHeight="1" x14ac:dyDescent="0.25">
      <c r="A66" s="28">
        <v>1286</v>
      </c>
      <c r="B66" s="28">
        <v>1840</v>
      </c>
      <c r="C66" s="25">
        <v>5.71</v>
      </c>
      <c r="D66" s="25">
        <v>275.10000000000002</v>
      </c>
      <c r="E66" s="25">
        <v>212.51</v>
      </c>
      <c r="F66" s="25">
        <v>0</v>
      </c>
      <c r="G66" s="25">
        <f t="shared" si="26"/>
        <v>111.57142857142857</v>
      </c>
      <c r="H66" s="25">
        <v>0</v>
      </c>
      <c r="I66" s="25">
        <f t="shared" si="27"/>
        <v>100.26530612244898</v>
      </c>
      <c r="J66" s="29">
        <f t="shared" si="23"/>
        <v>1</v>
      </c>
      <c r="K66" s="29">
        <f t="shared" si="24"/>
        <v>1</v>
      </c>
      <c r="L66" s="29">
        <f t="shared" si="25"/>
        <v>0</v>
      </c>
      <c r="M66" s="29">
        <f t="shared" ref="M66:M89" ca="1" si="28">IF(RAND()&lt;0.5,0,1)</f>
        <v>0</v>
      </c>
      <c r="N66" s="9"/>
      <c r="O66" s="9"/>
      <c r="P66" s="7"/>
      <c r="Q66" s="7"/>
      <c r="T66" s="20">
        <v>0</v>
      </c>
      <c r="U66" s="31">
        <f t="shared" ref="U66:U97" si="29">T66-B66</f>
        <v>-1840</v>
      </c>
      <c r="V66" s="27">
        <f t="shared" ref="V66:V97" si="30">ROUND(U66,0)</f>
        <v>-1840</v>
      </c>
      <c r="W66" s="27"/>
      <c r="X66" s="27">
        <f t="shared" ref="X66:X89" si="31">B66/$W$2*$W$3</f>
        <v>2022.6101552664707</v>
      </c>
      <c r="Y66" s="27">
        <f t="shared" ref="Y66:Y97" si="32">X66-B66</f>
        <v>182.61015526647066</v>
      </c>
      <c r="Z66" s="27">
        <f t="shared" ref="Z66:Z97" si="33">ROUND(Y66,0)</f>
        <v>183</v>
      </c>
      <c r="AA66" s="17">
        <f t="shared" ref="AA66:AA97" si="34">IF(V66&gt;=0,V66,Z66)</f>
        <v>183</v>
      </c>
      <c r="AB66" s="24">
        <f t="shared" ref="AB66:AB97" si="35">B66+AA66</f>
        <v>2023</v>
      </c>
    </row>
    <row r="67" spans="1:28" ht="15" customHeight="1" x14ac:dyDescent="0.25">
      <c r="A67" s="28">
        <v>1269</v>
      </c>
      <c r="B67" s="28">
        <v>1540</v>
      </c>
      <c r="C67" s="25">
        <v>5.64</v>
      </c>
      <c r="D67" s="25">
        <v>275.07</v>
      </c>
      <c r="E67" s="25">
        <v>212.42</v>
      </c>
      <c r="F67" s="25">
        <v>0</v>
      </c>
      <c r="G67" s="25">
        <f t="shared" si="26"/>
        <v>109.68</v>
      </c>
      <c r="H67" s="25">
        <v>0</v>
      </c>
      <c r="I67" s="25">
        <f t="shared" si="27"/>
        <v>104.26</v>
      </c>
      <c r="J67" s="29">
        <f t="shared" ref="J67:J89" si="36">IF(ABS(B67-B66)&lt;=50,1,0)</f>
        <v>0</v>
      </c>
      <c r="K67" s="29">
        <f t="shared" ref="K67:K89" si="37">IF(ABS((B67-B66))&lt;=50,1,IF((B67-B66)*(1)&gt;=0,1,-1))</f>
        <v>-1</v>
      </c>
      <c r="L67" s="29">
        <f t="shared" si="25"/>
        <v>0</v>
      </c>
      <c r="M67" s="29">
        <f t="shared" ca="1" si="28"/>
        <v>1</v>
      </c>
      <c r="N67" s="9"/>
      <c r="O67" s="9"/>
      <c r="P67" s="7"/>
      <c r="Q67" s="7"/>
      <c r="T67" s="20">
        <v>0</v>
      </c>
      <c r="U67" s="31">
        <f t="shared" si="29"/>
        <v>-1540</v>
      </c>
      <c r="V67" s="27">
        <f t="shared" si="30"/>
        <v>-1540</v>
      </c>
      <c r="W67" s="27"/>
      <c r="X67" s="27">
        <f t="shared" si="31"/>
        <v>1692.8367603860681</v>
      </c>
      <c r="Y67" s="27">
        <f t="shared" si="32"/>
        <v>152.83676038606814</v>
      </c>
      <c r="Z67" s="27">
        <f t="shared" si="33"/>
        <v>153</v>
      </c>
      <c r="AA67" s="17">
        <f t="shared" si="34"/>
        <v>153</v>
      </c>
      <c r="AB67" s="24">
        <f t="shared" si="35"/>
        <v>1693</v>
      </c>
    </row>
    <row r="68" spans="1:28" ht="15" customHeight="1" x14ac:dyDescent="0.25">
      <c r="A68" s="28">
        <v>1252</v>
      </c>
      <c r="B68" s="28">
        <v>1540</v>
      </c>
      <c r="C68" s="25">
        <v>5.57</v>
      </c>
      <c r="D68" s="25">
        <v>275.04000000000002</v>
      </c>
      <c r="E68" s="25">
        <v>212.42</v>
      </c>
      <c r="F68" s="25">
        <v>0</v>
      </c>
      <c r="G68" s="25">
        <f t="shared" si="26"/>
        <v>107.86274509803921</v>
      </c>
      <c r="H68" s="25">
        <v>0</v>
      </c>
      <c r="I68" s="25">
        <f t="shared" si="27"/>
        <v>102.21568627450981</v>
      </c>
      <c r="J68" s="29">
        <f t="shared" si="36"/>
        <v>1</v>
      </c>
      <c r="K68" s="29">
        <f t="shared" si="37"/>
        <v>1</v>
      </c>
      <c r="L68" s="29">
        <f t="shared" si="25"/>
        <v>0</v>
      </c>
      <c r="M68" s="29">
        <f t="shared" ca="1" si="28"/>
        <v>0</v>
      </c>
      <c r="N68" s="9"/>
      <c r="O68" s="9"/>
      <c r="P68" s="7"/>
      <c r="Q68" s="7"/>
      <c r="T68" s="20">
        <v>0</v>
      </c>
      <c r="U68" s="31">
        <f t="shared" si="29"/>
        <v>-1540</v>
      </c>
      <c r="V68" s="27">
        <f t="shared" si="30"/>
        <v>-1540</v>
      </c>
      <c r="W68" s="27"/>
      <c r="X68" s="27">
        <f t="shared" si="31"/>
        <v>1692.8367603860681</v>
      </c>
      <c r="Y68" s="27">
        <f t="shared" si="32"/>
        <v>152.83676038606814</v>
      </c>
      <c r="Z68" s="27">
        <f t="shared" si="33"/>
        <v>153</v>
      </c>
      <c r="AA68" s="17">
        <f t="shared" si="34"/>
        <v>153</v>
      </c>
      <c r="AB68" s="24">
        <f t="shared" si="35"/>
        <v>1693</v>
      </c>
    </row>
    <row r="69" spans="1:28" ht="15" customHeight="1" x14ac:dyDescent="0.25">
      <c r="A69" s="28">
        <v>1203</v>
      </c>
      <c r="B69" s="28">
        <v>1540</v>
      </c>
      <c r="C69" s="25">
        <v>5.35</v>
      </c>
      <c r="D69" s="25">
        <v>275.01</v>
      </c>
      <c r="E69" s="25">
        <v>212.42</v>
      </c>
      <c r="F69" s="25">
        <v>0</v>
      </c>
      <c r="G69" s="25">
        <f t="shared" si="26"/>
        <v>106.73076923076923</v>
      </c>
      <c r="H69" s="25">
        <v>0</v>
      </c>
      <c r="I69" s="25">
        <f t="shared" si="27"/>
        <v>100.25</v>
      </c>
      <c r="J69" s="29">
        <f t="shared" si="36"/>
        <v>1</v>
      </c>
      <c r="K69" s="29">
        <f t="shared" si="37"/>
        <v>1</v>
      </c>
      <c r="L69" s="29">
        <f t="shared" si="25"/>
        <v>0</v>
      </c>
      <c r="M69" s="29">
        <f t="shared" ca="1" si="28"/>
        <v>1</v>
      </c>
      <c r="N69" s="9"/>
      <c r="O69" s="9"/>
      <c r="P69" s="7"/>
      <c r="Q69" s="7"/>
      <c r="T69" s="20">
        <v>0</v>
      </c>
      <c r="U69" s="31">
        <f t="shared" si="29"/>
        <v>-1540</v>
      </c>
      <c r="V69" s="27">
        <f t="shared" si="30"/>
        <v>-1540</v>
      </c>
      <c r="W69" s="27"/>
      <c r="X69" s="27">
        <f t="shared" si="31"/>
        <v>1692.8367603860681</v>
      </c>
      <c r="Y69" s="27">
        <f t="shared" si="32"/>
        <v>152.83676038606814</v>
      </c>
      <c r="Z69" s="27">
        <f t="shared" si="33"/>
        <v>153</v>
      </c>
      <c r="AA69" s="17">
        <f t="shared" si="34"/>
        <v>153</v>
      </c>
      <c r="AB69" s="24">
        <f t="shared" si="35"/>
        <v>1693</v>
      </c>
    </row>
    <row r="70" spans="1:28" ht="15" customHeight="1" x14ac:dyDescent="0.25">
      <c r="A70" s="28">
        <v>1154</v>
      </c>
      <c r="B70" s="28">
        <v>1240</v>
      </c>
      <c r="C70" s="25">
        <v>5.13</v>
      </c>
      <c r="D70" s="25">
        <v>275</v>
      </c>
      <c r="E70" s="25">
        <v>212.33</v>
      </c>
      <c r="F70" s="25">
        <v>0</v>
      </c>
      <c r="G70" s="25">
        <f t="shared" si="26"/>
        <v>105.64150943396227</v>
      </c>
      <c r="H70" s="25">
        <v>0</v>
      </c>
      <c r="I70" s="25">
        <f t="shared" si="27"/>
        <v>104.01886792452831</v>
      </c>
      <c r="J70" s="29">
        <f t="shared" si="36"/>
        <v>0</v>
      </c>
      <c r="K70" s="29">
        <f t="shared" si="37"/>
        <v>-1</v>
      </c>
      <c r="L70" s="29">
        <f t="shared" si="25"/>
        <v>0</v>
      </c>
      <c r="M70" s="29">
        <f t="shared" ca="1" si="28"/>
        <v>0</v>
      </c>
      <c r="N70" s="9"/>
      <c r="O70" s="9"/>
      <c r="P70" s="7"/>
      <c r="Q70" s="7"/>
      <c r="T70" s="20">
        <v>0</v>
      </c>
      <c r="U70" s="31">
        <f t="shared" si="29"/>
        <v>-1240</v>
      </c>
      <c r="V70" s="27">
        <f t="shared" si="30"/>
        <v>-1240</v>
      </c>
      <c r="W70" s="27"/>
      <c r="X70" s="27">
        <f t="shared" si="31"/>
        <v>1363.0633655056652</v>
      </c>
      <c r="Y70" s="27">
        <f t="shared" si="32"/>
        <v>123.06336550566516</v>
      </c>
      <c r="Z70" s="27">
        <f t="shared" si="33"/>
        <v>123</v>
      </c>
      <c r="AA70" s="17">
        <f t="shared" si="34"/>
        <v>123</v>
      </c>
      <c r="AB70" s="24">
        <f t="shared" si="35"/>
        <v>1363</v>
      </c>
    </row>
    <row r="71" spans="1:28" ht="15" customHeight="1" x14ac:dyDescent="0.25">
      <c r="A71" s="28">
        <v>1102</v>
      </c>
      <c r="B71" s="28">
        <v>1240</v>
      </c>
      <c r="C71" s="25">
        <v>4.9000000000000004</v>
      </c>
      <c r="D71" s="25">
        <v>274.99</v>
      </c>
      <c r="E71" s="25">
        <v>212.33</v>
      </c>
      <c r="F71" s="25">
        <v>0</v>
      </c>
      <c r="G71" s="25">
        <f t="shared" si="26"/>
        <v>104.64814814814815</v>
      </c>
      <c r="H71" s="25">
        <v>0</v>
      </c>
      <c r="I71" s="25">
        <f t="shared" si="27"/>
        <v>102.0925925925926</v>
      </c>
      <c r="J71" s="29">
        <f t="shared" si="36"/>
        <v>1</v>
      </c>
      <c r="K71" s="29">
        <f t="shared" si="37"/>
        <v>1</v>
      </c>
      <c r="L71" s="29">
        <f t="shared" ref="L71:L102" si="38">IF(OR(COUNTIF(K67:K71,1)=5,COUNTIF(K67:K71,-1)=5),1,0)</f>
        <v>0</v>
      </c>
      <c r="M71" s="29">
        <f t="shared" ca="1" si="28"/>
        <v>0</v>
      </c>
      <c r="N71" s="9"/>
      <c r="O71" s="9"/>
      <c r="P71" s="7"/>
      <c r="Q71" s="7"/>
      <c r="T71" s="20">
        <v>0</v>
      </c>
      <c r="U71" s="31">
        <f t="shared" si="29"/>
        <v>-1240</v>
      </c>
      <c r="V71" s="27">
        <f t="shared" si="30"/>
        <v>-1240</v>
      </c>
      <c r="W71" s="27"/>
      <c r="X71" s="27">
        <f t="shared" si="31"/>
        <v>1363.0633655056652</v>
      </c>
      <c r="Y71" s="27">
        <f t="shared" si="32"/>
        <v>123.06336550566516</v>
      </c>
      <c r="Z71" s="27">
        <f t="shared" si="33"/>
        <v>123</v>
      </c>
      <c r="AA71" s="17">
        <f t="shared" si="34"/>
        <v>123</v>
      </c>
      <c r="AB71" s="24">
        <f t="shared" si="35"/>
        <v>1363</v>
      </c>
    </row>
    <row r="72" spans="1:28" ht="15" customHeight="1" x14ac:dyDescent="0.25">
      <c r="A72" s="28">
        <v>1119</v>
      </c>
      <c r="B72" s="28">
        <v>1240</v>
      </c>
      <c r="C72" s="25">
        <v>4.97</v>
      </c>
      <c r="D72" s="25">
        <v>274.97000000000003</v>
      </c>
      <c r="E72" s="25">
        <v>212.33</v>
      </c>
      <c r="F72" s="25">
        <v>0</v>
      </c>
      <c r="G72" s="25">
        <f t="shared" si="26"/>
        <v>102.43636363636364</v>
      </c>
      <c r="H72" s="25">
        <v>0</v>
      </c>
      <c r="I72" s="25">
        <f t="shared" si="27"/>
        <v>100.23636363636363</v>
      </c>
      <c r="J72" s="29">
        <f t="shared" si="36"/>
        <v>1</v>
      </c>
      <c r="K72" s="29">
        <f t="shared" si="37"/>
        <v>1</v>
      </c>
      <c r="L72" s="29">
        <f t="shared" si="38"/>
        <v>0</v>
      </c>
      <c r="M72" s="29">
        <f t="shared" ca="1" si="28"/>
        <v>1</v>
      </c>
      <c r="N72" s="9"/>
      <c r="O72" s="9"/>
      <c r="P72" s="7"/>
      <c r="Q72" s="7"/>
      <c r="T72" s="20">
        <v>0</v>
      </c>
      <c r="U72" s="31">
        <f t="shared" si="29"/>
        <v>-1240</v>
      </c>
      <c r="V72" s="27">
        <f t="shared" si="30"/>
        <v>-1240</v>
      </c>
      <c r="W72" s="27"/>
      <c r="X72" s="27">
        <f t="shared" si="31"/>
        <v>1363.0633655056652</v>
      </c>
      <c r="Y72" s="27">
        <f t="shared" si="32"/>
        <v>123.06336550566516</v>
      </c>
      <c r="Z72" s="27">
        <f t="shared" si="33"/>
        <v>123</v>
      </c>
      <c r="AA72" s="17">
        <f t="shared" si="34"/>
        <v>123</v>
      </c>
      <c r="AB72" s="24">
        <f t="shared" si="35"/>
        <v>1363</v>
      </c>
    </row>
    <row r="73" spans="1:28" ht="15" customHeight="1" x14ac:dyDescent="0.25">
      <c r="A73" s="28">
        <v>1136</v>
      </c>
      <c r="B73" s="28">
        <v>930</v>
      </c>
      <c r="C73" s="25">
        <v>5.05</v>
      </c>
      <c r="D73" s="25">
        <v>275</v>
      </c>
      <c r="E73" s="25">
        <v>212.12</v>
      </c>
      <c r="F73" s="25">
        <v>0</v>
      </c>
      <c r="G73" s="25">
        <f t="shared" si="26"/>
        <v>100.30357142857143</v>
      </c>
      <c r="H73" s="25">
        <v>0</v>
      </c>
      <c r="I73" s="25">
        <f t="shared" si="27"/>
        <v>103.98214285714286</v>
      </c>
      <c r="J73" s="29">
        <f t="shared" si="36"/>
        <v>0</v>
      </c>
      <c r="K73" s="29">
        <f t="shared" si="37"/>
        <v>-1</v>
      </c>
      <c r="L73" s="29">
        <f t="shared" si="38"/>
        <v>0</v>
      </c>
      <c r="M73" s="29">
        <f t="shared" ca="1" si="28"/>
        <v>0</v>
      </c>
      <c r="N73" s="9"/>
      <c r="O73" s="9"/>
      <c r="P73" s="7"/>
      <c r="Q73" s="7"/>
      <c r="T73" s="20">
        <v>0</v>
      </c>
      <c r="U73" s="31">
        <f t="shared" si="29"/>
        <v>-930</v>
      </c>
      <c r="V73" s="27">
        <f t="shared" si="30"/>
        <v>-930</v>
      </c>
      <c r="W73" s="27"/>
      <c r="X73" s="27">
        <f t="shared" si="31"/>
        <v>1022.2975241292488</v>
      </c>
      <c r="Y73" s="27">
        <f t="shared" si="32"/>
        <v>92.297524129248814</v>
      </c>
      <c r="Z73" s="27">
        <f t="shared" si="33"/>
        <v>92</v>
      </c>
      <c r="AA73" s="17">
        <f t="shared" si="34"/>
        <v>92</v>
      </c>
      <c r="AB73" s="24">
        <f t="shared" si="35"/>
        <v>1022</v>
      </c>
    </row>
    <row r="74" spans="1:28" ht="15" customHeight="1" x14ac:dyDescent="0.25">
      <c r="A74" s="28">
        <v>1152</v>
      </c>
      <c r="B74" s="28">
        <v>930</v>
      </c>
      <c r="C74" s="25">
        <v>5.12</v>
      </c>
      <c r="D74" s="25">
        <v>275.02</v>
      </c>
      <c r="E74" s="25">
        <v>212.12</v>
      </c>
      <c r="F74" s="25">
        <v>0</v>
      </c>
      <c r="G74" s="25">
        <f t="shared" si="26"/>
        <v>98.263157894736835</v>
      </c>
      <c r="H74" s="25">
        <v>0</v>
      </c>
      <c r="I74" s="25">
        <f t="shared" si="27"/>
        <v>102.15789473684211</v>
      </c>
      <c r="J74" s="29">
        <f t="shared" si="36"/>
        <v>1</v>
      </c>
      <c r="K74" s="29">
        <f t="shared" si="37"/>
        <v>1</v>
      </c>
      <c r="L74" s="29">
        <f t="shared" si="38"/>
        <v>0</v>
      </c>
      <c r="M74" s="29">
        <f t="shared" ca="1" si="28"/>
        <v>1</v>
      </c>
      <c r="N74" s="9"/>
      <c r="O74" s="9"/>
      <c r="P74" s="7"/>
      <c r="Q74" s="7"/>
      <c r="T74" s="20">
        <v>0</v>
      </c>
      <c r="U74" s="31">
        <f t="shared" si="29"/>
        <v>-930</v>
      </c>
      <c r="V74" s="27">
        <f t="shared" si="30"/>
        <v>-930</v>
      </c>
      <c r="W74" s="27"/>
      <c r="X74" s="27">
        <f t="shared" si="31"/>
        <v>1022.2975241292488</v>
      </c>
      <c r="Y74" s="27">
        <f t="shared" si="32"/>
        <v>92.297524129248814</v>
      </c>
      <c r="Z74" s="27">
        <f t="shared" si="33"/>
        <v>92</v>
      </c>
      <c r="AA74" s="17">
        <f t="shared" si="34"/>
        <v>92</v>
      </c>
      <c r="AB74" s="24">
        <f t="shared" si="35"/>
        <v>1022</v>
      </c>
    </row>
    <row r="75" spans="1:28" ht="15" customHeight="1" x14ac:dyDescent="0.25">
      <c r="A75" s="28">
        <v>1102</v>
      </c>
      <c r="B75" s="28">
        <v>930</v>
      </c>
      <c r="C75" s="25">
        <v>4.9000000000000004</v>
      </c>
      <c r="D75" s="25">
        <v>275.04000000000002</v>
      </c>
      <c r="E75" s="25">
        <v>212.12</v>
      </c>
      <c r="F75" s="25">
        <v>0</v>
      </c>
      <c r="G75" s="25">
        <f t="shared" si="26"/>
        <v>97.431034482758619</v>
      </c>
      <c r="H75" s="25">
        <v>0</v>
      </c>
      <c r="I75" s="25">
        <f t="shared" si="27"/>
        <v>100.39655172413794</v>
      </c>
      <c r="J75" s="29">
        <f t="shared" si="36"/>
        <v>1</v>
      </c>
      <c r="K75" s="29">
        <f t="shared" si="37"/>
        <v>1</v>
      </c>
      <c r="L75" s="29">
        <f t="shared" si="38"/>
        <v>0</v>
      </c>
      <c r="M75" s="29">
        <f t="shared" ca="1" si="28"/>
        <v>1</v>
      </c>
      <c r="N75" s="9"/>
      <c r="O75" s="9"/>
      <c r="P75" s="7"/>
      <c r="Q75" s="7"/>
      <c r="T75" s="20">
        <v>0</v>
      </c>
      <c r="U75" s="31">
        <f t="shared" si="29"/>
        <v>-930</v>
      </c>
      <c r="V75" s="27">
        <f t="shared" si="30"/>
        <v>-930</v>
      </c>
      <c r="W75" s="27"/>
      <c r="X75" s="27">
        <f t="shared" si="31"/>
        <v>1022.2975241292488</v>
      </c>
      <c r="Y75" s="27">
        <f t="shared" si="32"/>
        <v>92.297524129248814</v>
      </c>
      <c r="Z75" s="27">
        <f t="shared" si="33"/>
        <v>92</v>
      </c>
      <c r="AA75" s="17">
        <f t="shared" si="34"/>
        <v>92</v>
      </c>
      <c r="AB75" s="24">
        <f t="shared" si="35"/>
        <v>1022</v>
      </c>
    </row>
    <row r="76" spans="1:28" ht="15" customHeight="1" x14ac:dyDescent="0.25">
      <c r="A76" s="28">
        <v>1053</v>
      </c>
      <c r="B76" s="28">
        <v>630</v>
      </c>
      <c r="C76" s="25">
        <v>4.68</v>
      </c>
      <c r="D76" s="25">
        <v>275.08</v>
      </c>
      <c r="E76" s="25">
        <v>211.78</v>
      </c>
      <c r="F76" s="25">
        <v>0</v>
      </c>
      <c r="G76" s="25">
        <f t="shared" si="26"/>
        <v>96.610169491525426</v>
      </c>
      <c r="H76" s="25">
        <v>0</v>
      </c>
      <c r="I76" s="25">
        <f t="shared" si="27"/>
        <v>103.77966101694915</v>
      </c>
      <c r="J76" s="29">
        <f t="shared" si="36"/>
        <v>0</v>
      </c>
      <c r="K76" s="29">
        <f t="shared" si="37"/>
        <v>-1</v>
      </c>
      <c r="L76" s="29">
        <f t="shared" si="38"/>
        <v>0</v>
      </c>
      <c r="M76" s="29">
        <f t="shared" ca="1" si="28"/>
        <v>0</v>
      </c>
      <c r="N76" s="9"/>
      <c r="O76" s="9"/>
      <c r="P76" s="7"/>
      <c r="Q76" s="7"/>
      <c r="T76" s="20">
        <v>0</v>
      </c>
      <c r="U76" s="31">
        <f t="shared" si="29"/>
        <v>-630</v>
      </c>
      <c r="V76" s="27">
        <f t="shared" si="30"/>
        <v>-630</v>
      </c>
      <c r="W76" s="27"/>
      <c r="X76" s="27">
        <f t="shared" si="31"/>
        <v>692.52412924884595</v>
      </c>
      <c r="Y76" s="27">
        <f t="shared" si="32"/>
        <v>62.524129248845952</v>
      </c>
      <c r="Z76" s="27">
        <f t="shared" si="33"/>
        <v>63</v>
      </c>
      <c r="AA76" s="17">
        <f t="shared" si="34"/>
        <v>63</v>
      </c>
      <c r="AB76" s="24">
        <f t="shared" si="35"/>
        <v>693</v>
      </c>
    </row>
    <row r="77" spans="1:28" ht="15" customHeight="1" x14ac:dyDescent="0.25">
      <c r="A77" s="28">
        <v>1004</v>
      </c>
      <c r="B77" s="28">
        <v>630</v>
      </c>
      <c r="C77" s="25">
        <v>4.46</v>
      </c>
      <c r="D77" s="25">
        <v>275.12</v>
      </c>
      <c r="E77" s="25">
        <v>211.78</v>
      </c>
      <c r="F77" s="25">
        <v>0</v>
      </c>
      <c r="G77" s="25">
        <f t="shared" si="26"/>
        <v>95.816666666666663</v>
      </c>
      <c r="H77" s="25">
        <v>0</v>
      </c>
      <c r="I77" s="25">
        <f t="shared" si="27"/>
        <v>102.05</v>
      </c>
      <c r="J77" s="29">
        <f t="shared" si="36"/>
        <v>1</v>
      </c>
      <c r="K77" s="29">
        <f t="shared" si="37"/>
        <v>1</v>
      </c>
      <c r="L77" s="29">
        <f t="shared" si="38"/>
        <v>0</v>
      </c>
      <c r="M77" s="29">
        <f t="shared" ca="1" si="28"/>
        <v>1</v>
      </c>
      <c r="N77" s="9"/>
      <c r="O77" s="9"/>
      <c r="P77" s="7"/>
      <c r="Q77" s="7"/>
      <c r="T77" s="20">
        <v>0</v>
      </c>
      <c r="U77" s="31">
        <f t="shared" si="29"/>
        <v>-630</v>
      </c>
      <c r="V77" s="27">
        <f t="shared" si="30"/>
        <v>-630</v>
      </c>
      <c r="W77" s="27"/>
      <c r="X77" s="27">
        <f t="shared" si="31"/>
        <v>692.52412924884595</v>
      </c>
      <c r="Y77" s="27">
        <f t="shared" si="32"/>
        <v>62.524129248845952</v>
      </c>
      <c r="Z77" s="27">
        <f t="shared" si="33"/>
        <v>63</v>
      </c>
      <c r="AA77" s="17">
        <f t="shared" si="34"/>
        <v>63</v>
      </c>
      <c r="AB77" s="24">
        <f t="shared" si="35"/>
        <v>693</v>
      </c>
    </row>
    <row r="78" spans="1:28" ht="15" customHeight="1" x14ac:dyDescent="0.25">
      <c r="A78" s="28">
        <v>1070</v>
      </c>
      <c r="B78" s="28">
        <v>630</v>
      </c>
      <c r="C78" s="25">
        <v>4.75</v>
      </c>
      <c r="D78" s="25">
        <v>275.16000000000003</v>
      </c>
      <c r="E78" s="25">
        <v>211.78</v>
      </c>
      <c r="F78" s="25">
        <v>0</v>
      </c>
      <c r="G78" s="25">
        <f t="shared" si="26"/>
        <v>93.163934426229503</v>
      </c>
      <c r="H78" s="25">
        <v>0</v>
      </c>
      <c r="I78" s="25">
        <f t="shared" si="27"/>
        <v>100.37704918032787</v>
      </c>
      <c r="J78" s="29">
        <f t="shared" si="36"/>
        <v>1</v>
      </c>
      <c r="K78" s="29">
        <f t="shared" si="37"/>
        <v>1</v>
      </c>
      <c r="L78" s="29">
        <f t="shared" si="38"/>
        <v>0</v>
      </c>
      <c r="M78" s="29">
        <f t="shared" ca="1" si="28"/>
        <v>0</v>
      </c>
      <c r="N78" s="9"/>
      <c r="O78" s="9"/>
      <c r="P78" s="7"/>
      <c r="Q78" s="7"/>
      <c r="T78" s="20">
        <v>0</v>
      </c>
      <c r="U78" s="31">
        <f t="shared" si="29"/>
        <v>-630</v>
      </c>
      <c r="V78" s="27">
        <f t="shared" si="30"/>
        <v>-630</v>
      </c>
      <c r="W78" s="27"/>
      <c r="X78" s="27">
        <f t="shared" si="31"/>
        <v>692.52412924884595</v>
      </c>
      <c r="Y78" s="27">
        <f t="shared" si="32"/>
        <v>62.524129248845952</v>
      </c>
      <c r="Z78" s="27">
        <f t="shared" si="33"/>
        <v>63</v>
      </c>
      <c r="AA78" s="17">
        <f t="shared" si="34"/>
        <v>63</v>
      </c>
      <c r="AB78" s="24">
        <f t="shared" si="35"/>
        <v>693</v>
      </c>
    </row>
    <row r="79" spans="1:28" ht="15" customHeight="1" x14ac:dyDescent="0.25">
      <c r="A79" s="28">
        <v>1136</v>
      </c>
      <c r="B79" s="28">
        <v>330</v>
      </c>
      <c r="C79" s="25">
        <v>5.05</v>
      </c>
      <c r="D79" s="25">
        <v>275.25</v>
      </c>
      <c r="E79" s="25">
        <v>211.3</v>
      </c>
      <c r="F79" s="25">
        <v>0</v>
      </c>
      <c r="G79" s="25">
        <f t="shared" si="26"/>
        <v>90.596774193548384</v>
      </c>
      <c r="H79" s="25">
        <v>0</v>
      </c>
      <c r="I79" s="25">
        <f t="shared" si="27"/>
        <v>103.59677419354838</v>
      </c>
      <c r="J79" s="29">
        <f t="shared" si="36"/>
        <v>0</v>
      </c>
      <c r="K79" s="29">
        <f t="shared" si="37"/>
        <v>-1</v>
      </c>
      <c r="L79" s="29">
        <f t="shared" si="38"/>
        <v>0</v>
      </c>
      <c r="M79" s="29">
        <f t="shared" ca="1" si="28"/>
        <v>1</v>
      </c>
      <c r="N79" s="9"/>
      <c r="O79" s="9"/>
      <c r="P79" s="7"/>
      <c r="Q79" s="7"/>
      <c r="T79" s="20">
        <v>0</v>
      </c>
      <c r="U79" s="31">
        <f t="shared" si="29"/>
        <v>-330</v>
      </c>
      <c r="V79" s="27">
        <f t="shared" si="30"/>
        <v>-330</v>
      </c>
      <c r="W79" s="27"/>
      <c r="X79" s="27">
        <f t="shared" si="31"/>
        <v>362.75073436844315</v>
      </c>
      <c r="Y79" s="27">
        <f t="shared" si="32"/>
        <v>32.750734368443148</v>
      </c>
      <c r="Z79" s="27">
        <f t="shared" si="33"/>
        <v>33</v>
      </c>
      <c r="AA79" s="17">
        <f t="shared" si="34"/>
        <v>33</v>
      </c>
      <c r="AB79" s="24">
        <f t="shared" si="35"/>
        <v>363</v>
      </c>
    </row>
    <row r="80" spans="1:28" ht="15" customHeight="1" x14ac:dyDescent="0.25">
      <c r="A80" s="28">
        <v>1200</v>
      </c>
      <c r="B80" s="28">
        <v>330</v>
      </c>
      <c r="C80" s="25">
        <v>5.33</v>
      </c>
      <c r="D80" s="25">
        <v>275.33999999999997</v>
      </c>
      <c r="E80" s="25">
        <v>211.3</v>
      </c>
      <c r="F80" s="25">
        <v>0</v>
      </c>
      <c r="G80" s="25">
        <f t="shared" si="26"/>
        <v>88.142857142857139</v>
      </c>
      <c r="H80" s="25">
        <v>0</v>
      </c>
      <c r="I80" s="25">
        <f t="shared" si="27"/>
        <v>101.95238095238095</v>
      </c>
      <c r="J80" s="29">
        <f t="shared" si="36"/>
        <v>1</v>
      </c>
      <c r="K80" s="29">
        <f t="shared" si="37"/>
        <v>1</v>
      </c>
      <c r="L80" s="29">
        <f t="shared" si="38"/>
        <v>0</v>
      </c>
      <c r="M80" s="29">
        <f t="shared" ca="1" si="28"/>
        <v>0</v>
      </c>
      <c r="N80" s="9"/>
      <c r="O80" s="9"/>
      <c r="P80" s="7"/>
      <c r="Q80" s="7"/>
      <c r="T80" s="20">
        <v>0</v>
      </c>
      <c r="U80" s="31">
        <f t="shared" si="29"/>
        <v>-330</v>
      </c>
      <c r="V80" s="27">
        <f t="shared" si="30"/>
        <v>-330</v>
      </c>
      <c r="W80" s="27"/>
      <c r="X80" s="27">
        <f t="shared" si="31"/>
        <v>362.75073436844315</v>
      </c>
      <c r="Y80" s="27">
        <f t="shared" si="32"/>
        <v>32.750734368443148</v>
      </c>
      <c r="Z80" s="27">
        <f t="shared" si="33"/>
        <v>33</v>
      </c>
      <c r="AA80" s="17">
        <f t="shared" si="34"/>
        <v>33</v>
      </c>
      <c r="AB80" s="24">
        <f t="shared" si="35"/>
        <v>363</v>
      </c>
    </row>
    <row r="81" spans="1:28" ht="15" customHeight="1" x14ac:dyDescent="0.25">
      <c r="A81" s="28">
        <v>1118</v>
      </c>
      <c r="B81" s="28">
        <v>330</v>
      </c>
      <c r="C81" s="25">
        <v>0</v>
      </c>
      <c r="D81" s="25">
        <v>275.42</v>
      </c>
      <c r="E81" s="25">
        <v>211.3</v>
      </c>
      <c r="F81" s="25">
        <v>0</v>
      </c>
      <c r="G81" s="25">
        <f t="shared" si="26"/>
        <v>88.046875</v>
      </c>
      <c r="H81" s="25">
        <v>0</v>
      </c>
      <c r="I81" s="25">
        <f t="shared" si="27"/>
        <v>100.359375</v>
      </c>
      <c r="J81" s="29">
        <f t="shared" si="36"/>
        <v>1</v>
      </c>
      <c r="K81" s="29">
        <f t="shared" si="37"/>
        <v>1</v>
      </c>
      <c r="L81" s="29">
        <f t="shared" si="38"/>
        <v>0</v>
      </c>
      <c r="M81" s="29">
        <f t="shared" ca="1" si="28"/>
        <v>0</v>
      </c>
      <c r="N81" s="9"/>
      <c r="O81" s="9"/>
      <c r="P81" s="7"/>
      <c r="Q81" s="7"/>
      <c r="T81" s="20">
        <v>0</v>
      </c>
      <c r="U81" s="31">
        <f t="shared" si="29"/>
        <v>-330</v>
      </c>
      <c r="V81" s="27">
        <f t="shared" si="30"/>
        <v>-330</v>
      </c>
      <c r="W81" s="27"/>
      <c r="X81" s="27">
        <f t="shared" si="31"/>
        <v>362.75073436844315</v>
      </c>
      <c r="Y81" s="27">
        <f t="shared" si="32"/>
        <v>32.750734368443148</v>
      </c>
      <c r="Z81" s="27">
        <f t="shared" si="33"/>
        <v>33</v>
      </c>
      <c r="AA81" s="17">
        <f t="shared" si="34"/>
        <v>33</v>
      </c>
      <c r="AB81" s="24">
        <f t="shared" si="35"/>
        <v>363</v>
      </c>
    </row>
    <row r="82" spans="1:28" ht="15" customHeight="1" x14ac:dyDescent="0.25">
      <c r="A82" s="28">
        <v>1035</v>
      </c>
      <c r="B82" s="28">
        <v>30</v>
      </c>
      <c r="C82" s="25">
        <v>0</v>
      </c>
      <c r="D82" s="25">
        <v>275.52</v>
      </c>
      <c r="E82" s="25">
        <v>209.4</v>
      </c>
      <c r="F82" s="25">
        <v>0</v>
      </c>
      <c r="G82" s="25">
        <f t="shared" ref="G82:G89" si="39">($A$17-A82)/(ROW(A82)-ROW($A$17))</f>
        <v>87.969230769230762</v>
      </c>
      <c r="H82" s="25">
        <v>0</v>
      </c>
      <c r="I82" s="25">
        <f t="shared" ref="I82:I89" si="40">($A$17-B82)/(ROW(B82)-ROW($A$17))</f>
        <v>103.43076923076923</v>
      </c>
      <c r="J82" s="29">
        <f t="shared" si="36"/>
        <v>0</v>
      </c>
      <c r="K82" s="29">
        <f t="shared" si="37"/>
        <v>-1</v>
      </c>
      <c r="L82" s="29">
        <f t="shared" si="38"/>
        <v>0</v>
      </c>
      <c r="M82" s="29">
        <f t="shared" ca="1" si="28"/>
        <v>0</v>
      </c>
      <c r="N82" s="9"/>
      <c r="O82" s="9"/>
      <c r="P82" s="7"/>
      <c r="Q82" s="7"/>
      <c r="T82" s="20">
        <v>0</v>
      </c>
      <c r="U82" s="31">
        <f t="shared" si="29"/>
        <v>-30</v>
      </c>
      <c r="V82" s="27">
        <f t="shared" si="30"/>
        <v>-30</v>
      </c>
      <c r="W82" s="27"/>
      <c r="X82" s="27">
        <f t="shared" si="31"/>
        <v>32.977339488040286</v>
      </c>
      <c r="Y82" s="27">
        <f t="shared" si="32"/>
        <v>2.9773394880402861</v>
      </c>
      <c r="Z82" s="27">
        <f t="shared" si="33"/>
        <v>3</v>
      </c>
      <c r="AA82" s="17">
        <f t="shared" si="34"/>
        <v>3</v>
      </c>
      <c r="AB82" s="24">
        <f t="shared" si="35"/>
        <v>33</v>
      </c>
    </row>
    <row r="83" spans="1:28" ht="15" customHeight="1" x14ac:dyDescent="0.25">
      <c r="A83" s="28">
        <v>954</v>
      </c>
      <c r="B83" s="28">
        <v>30</v>
      </c>
      <c r="C83" s="25">
        <v>0</v>
      </c>
      <c r="D83" s="25">
        <v>275.62</v>
      </c>
      <c r="E83" s="25">
        <v>209.4</v>
      </c>
      <c r="F83" s="25">
        <v>0</v>
      </c>
      <c r="G83" s="25">
        <f t="shared" si="39"/>
        <v>87.86363636363636</v>
      </c>
      <c r="H83" s="25">
        <v>0</v>
      </c>
      <c r="I83" s="25">
        <f t="shared" si="40"/>
        <v>101.86363636363636</v>
      </c>
      <c r="J83" s="29">
        <f t="shared" si="36"/>
        <v>1</v>
      </c>
      <c r="K83" s="29">
        <f t="shared" si="37"/>
        <v>1</v>
      </c>
      <c r="L83" s="29">
        <f t="shared" si="38"/>
        <v>0</v>
      </c>
      <c r="M83" s="29">
        <f t="shared" ca="1" si="28"/>
        <v>0</v>
      </c>
      <c r="N83" s="9"/>
      <c r="O83" s="9"/>
      <c r="P83" s="7"/>
      <c r="Q83" s="7"/>
      <c r="T83" s="20">
        <v>0</v>
      </c>
      <c r="U83" s="31">
        <f t="shared" si="29"/>
        <v>-30</v>
      </c>
      <c r="V83" s="27">
        <f t="shared" si="30"/>
        <v>-30</v>
      </c>
      <c r="W83" s="27"/>
      <c r="X83" s="27">
        <f t="shared" si="31"/>
        <v>32.977339488040286</v>
      </c>
      <c r="Y83" s="27">
        <f t="shared" si="32"/>
        <v>2.9773394880402861</v>
      </c>
      <c r="Z83" s="27">
        <f t="shared" si="33"/>
        <v>3</v>
      </c>
      <c r="AA83" s="17">
        <f t="shared" si="34"/>
        <v>3</v>
      </c>
      <c r="AB83" s="24">
        <f t="shared" si="35"/>
        <v>33</v>
      </c>
    </row>
    <row r="84" spans="1:28" ht="15" customHeight="1" x14ac:dyDescent="0.25">
      <c r="A84" s="28">
        <v>836</v>
      </c>
      <c r="B84" s="28">
        <v>30</v>
      </c>
      <c r="C84" s="25">
        <v>0</v>
      </c>
      <c r="D84" s="25">
        <v>275.7</v>
      </c>
      <c r="E84" s="25">
        <v>209.4</v>
      </c>
      <c r="F84" s="25">
        <v>0</v>
      </c>
      <c r="G84" s="25">
        <f t="shared" si="39"/>
        <v>88.31343283582089</v>
      </c>
      <c r="H84" s="25">
        <v>0</v>
      </c>
      <c r="I84" s="25">
        <f t="shared" si="40"/>
        <v>100.34328358208955</v>
      </c>
      <c r="J84" s="29">
        <f t="shared" si="36"/>
        <v>1</v>
      </c>
      <c r="K84" s="29">
        <f t="shared" si="37"/>
        <v>1</v>
      </c>
      <c r="L84" s="29">
        <f t="shared" si="38"/>
        <v>0</v>
      </c>
      <c r="M84" s="29">
        <f t="shared" ca="1" si="28"/>
        <v>1</v>
      </c>
      <c r="N84" s="9"/>
      <c r="O84" s="9"/>
      <c r="P84" s="7"/>
      <c r="Q84" s="7"/>
      <c r="T84" s="20">
        <v>0</v>
      </c>
      <c r="U84" s="31">
        <f t="shared" si="29"/>
        <v>-30</v>
      </c>
      <c r="V84" s="27">
        <f t="shared" si="30"/>
        <v>-30</v>
      </c>
      <c r="W84" s="27"/>
      <c r="X84" s="27">
        <f t="shared" si="31"/>
        <v>32.977339488040286</v>
      </c>
      <c r="Y84" s="27">
        <f t="shared" si="32"/>
        <v>2.9773394880402861</v>
      </c>
      <c r="Z84" s="27">
        <f t="shared" si="33"/>
        <v>3</v>
      </c>
      <c r="AA84" s="17">
        <f t="shared" si="34"/>
        <v>3</v>
      </c>
      <c r="AB84" s="24">
        <f t="shared" si="35"/>
        <v>33</v>
      </c>
    </row>
    <row r="85" spans="1:28" ht="15" customHeight="1" x14ac:dyDescent="0.25">
      <c r="A85" s="28">
        <v>717</v>
      </c>
      <c r="B85" s="28">
        <v>30</v>
      </c>
      <c r="C85" s="25">
        <v>0</v>
      </c>
      <c r="D85" s="25">
        <v>275.77</v>
      </c>
      <c r="E85" s="25">
        <v>209.4</v>
      </c>
      <c r="F85" s="25">
        <v>0</v>
      </c>
      <c r="G85" s="25">
        <f t="shared" si="39"/>
        <v>88.764705882352942</v>
      </c>
      <c r="H85" s="25">
        <v>0</v>
      </c>
      <c r="I85" s="25">
        <f t="shared" si="40"/>
        <v>98.867647058823536</v>
      </c>
      <c r="J85" s="29">
        <f t="shared" si="36"/>
        <v>1</v>
      </c>
      <c r="K85" s="29">
        <f t="shared" si="37"/>
        <v>1</v>
      </c>
      <c r="L85" s="29">
        <f t="shared" si="38"/>
        <v>0</v>
      </c>
      <c r="M85" s="29">
        <f t="shared" ca="1" si="28"/>
        <v>1</v>
      </c>
      <c r="N85" s="9"/>
      <c r="O85" s="9"/>
      <c r="P85" s="7"/>
      <c r="Q85" s="7"/>
      <c r="T85" s="20">
        <v>0</v>
      </c>
      <c r="U85" s="31">
        <f t="shared" si="29"/>
        <v>-30</v>
      </c>
      <c r="V85" s="27">
        <f t="shared" si="30"/>
        <v>-30</v>
      </c>
      <c r="W85" s="27"/>
      <c r="X85" s="27">
        <f t="shared" si="31"/>
        <v>32.977339488040286</v>
      </c>
      <c r="Y85" s="27">
        <f t="shared" si="32"/>
        <v>2.9773394880402861</v>
      </c>
      <c r="Z85" s="27">
        <f t="shared" si="33"/>
        <v>3</v>
      </c>
      <c r="AA85" s="17">
        <f t="shared" si="34"/>
        <v>3</v>
      </c>
      <c r="AB85" s="24">
        <f t="shared" si="35"/>
        <v>33</v>
      </c>
    </row>
    <row r="86" spans="1:28" ht="15" customHeight="1" x14ac:dyDescent="0.25">
      <c r="A86" s="28">
        <v>600</v>
      </c>
      <c r="B86" s="28">
        <v>30</v>
      </c>
      <c r="C86" s="25">
        <v>0</v>
      </c>
      <c r="D86" s="25">
        <v>275.83</v>
      </c>
      <c r="E86" s="25">
        <v>209.4</v>
      </c>
      <c r="F86" s="25">
        <v>0</v>
      </c>
      <c r="G86" s="25">
        <f t="shared" si="39"/>
        <v>89.173913043478265</v>
      </c>
      <c r="H86" s="25">
        <v>0</v>
      </c>
      <c r="I86" s="25">
        <f t="shared" si="40"/>
        <v>97.434782608695656</v>
      </c>
      <c r="J86" s="29">
        <f t="shared" si="36"/>
        <v>1</v>
      </c>
      <c r="K86" s="29">
        <f t="shared" si="37"/>
        <v>1</v>
      </c>
      <c r="L86" s="29">
        <f t="shared" si="38"/>
        <v>0</v>
      </c>
      <c r="M86" s="29">
        <f t="shared" ca="1" si="28"/>
        <v>1</v>
      </c>
      <c r="N86" s="9"/>
      <c r="O86" s="9"/>
      <c r="P86" s="7"/>
      <c r="Q86" s="7"/>
      <c r="T86" s="20">
        <v>0</v>
      </c>
      <c r="U86" s="31">
        <f t="shared" si="29"/>
        <v>-30</v>
      </c>
      <c r="V86" s="27">
        <f t="shared" si="30"/>
        <v>-30</v>
      </c>
      <c r="W86" s="27"/>
      <c r="X86" s="27">
        <f t="shared" si="31"/>
        <v>32.977339488040286</v>
      </c>
      <c r="Y86" s="27">
        <f t="shared" si="32"/>
        <v>2.9773394880402861</v>
      </c>
      <c r="Z86" s="27">
        <f t="shared" si="33"/>
        <v>3</v>
      </c>
      <c r="AA86" s="17">
        <f t="shared" si="34"/>
        <v>3</v>
      </c>
      <c r="AB86" s="24">
        <f t="shared" si="35"/>
        <v>33</v>
      </c>
    </row>
    <row r="87" spans="1:28" ht="15" customHeight="1" x14ac:dyDescent="0.25">
      <c r="A87" s="28">
        <v>600</v>
      </c>
      <c r="B87" s="28">
        <v>30</v>
      </c>
      <c r="C87" s="25">
        <v>0</v>
      </c>
      <c r="D87" s="25">
        <v>275.89</v>
      </c>
      <c r="E87" s="25">
        <v>209.4</v>
      </c>
      <c r="F87" s="25">
        <v>0</v>
      </c>
      <c r="G87" s="25">
        <f t="shared" si="39"/>
        <v>87.9</v>
      </c>
      <c r="H87" s="25">
        <v>0</v>
      </c>
      <c r="I87" s="25">
        <f t="shared" si="40"/>
        <v>96.042857142857144</v>
      </c>
      <c r="J87" s="29">
        <f t="shared" si="36"/>
        <v>1</v>
      </c>
      <c r="K87" s="29">
        <f t="shared" si="37"/>
        <v>1</v>
      </c>
      <c r="L87" s="29">
        <f t="shared" si="38"/>
        <v>1</v>
      </c>
      <c r="M87" s="29">
        <f t="shared" ca="1" si="28"/>
        <v>0</v>
      </c>
      <c r="N87" s="9"/>
      <c r="O87" s="9"/>
      <c r="P87" s="7"/>
      <c r="Q87" s="7"/>
      <c r="T87" s="20">
        <v>0</v>
      </c>
      <c r="U87" s="31">
        <f t="shared" si="29"/>
        <v>-30</v>
      </c>
      <c r="V87" s="27">
        <f t="shared" si="30"/>
        <v>-30</v>
      </c>
      <c r="W87" s="27"/>
      <c r="X87" s="27">
        <f t="shared" si="31"/>
        <v>32.977339488040286</v>
      </c>
      <c r="Y87" s="27">
        <f t="shared" si="32"/>
        <v>2.9773394880402861</v>
      </c>
      <c r="Z87" s="27">
        <f t="shared" si="33"/>
        <v>3</v>
      </c>
      <c r="AA87" s="17">
        <f t="shared" si="34"/>
        <v>3</v>
      </c>
      <c r="AB87" s="24">
        <f t="shared" si="35"/>
        <v>33</v>
      </c>
    </row>
    <row r="88" spans="1:28" ht="15" customHeight="1" x14ac:dyDescent="0.25">
      <c r="A88" s="28">
        <v>600</v>
      </c>
      <c r="B88" s="28">
        <v>30</v>
      </c>
      <c r="C88" s="25">
        <v>0</v>
      </c>
      <c r="D88" s="25">
        <v>275.94</v>
      </c>
      <c r="E88" s="25">
        <v>209.4</v>
      </c>
      <c r="F88" s="25">
        <v>0</v>
      </c>
      <c r="G88" s="25">
        <f t="shared" si="39"/>
        <v>86.661971830985919</v>
      </c>
      <c r="H88" s="25">
        <v>0</v>
      </c>
      <c r="I88" s="25">
        <f t="shared" si="40"/>
        <v>94.690140845070417</v>
      </c>
      <c r="J88" s="29">
        <f t="shared" si="36"/>
        <v>1</v>
      </c>
      <c r="K88" s="29">
        <f t="shared" si="37"/>
        <v>1</v>
      </c>
      <c r="L88" s="29">
        <f t="shared" si="38"/>
        <v>1</v>
      </c>
      <c r="M88" s="29">
        <f t="shared" ca="1" si="28"/>
        <v>1</v>
      </c>
      <c r="N88" s="9"/>
      <c r="O88" s="9"/>
      <c r="P88" s="7"/>
      <c r="Q88" s="7"/>
      <c r="T88" s="20">
        <v>0</v>
      </c>
      <c r="U88" s="31">
        <f t="shared" si="29"/>
        <v>-30</v>
      </c>
      <c r="V88" s="27">
        <f t="shared" si="30"/>
        <v>-30</v>
      </c>
      <c r="W88" s="27"/>
      <c r="X88" s="27">
        <f t="shared" si="31"/>
        <v>32.977339488040286</v>
      </c>
      <c r="Y88" s="27">
        <f t="shared" si="32"/>
        <v>2.9773394880402861</v>
      </c>
      <c r="Z88" s="27">
        <f t="shared" si="33"/>
        <v>3</v>
      </c>
      <c r="AA88" s="17">
        <f t="shared" si="34"/>
        <v>3</v>
      </c>
      <c r="AB88" s="24">
        <f t="shared" si="35"/>
        <v>33</v>
      </c>
    </row>
    <row r="89" spans="1:28" ht="15" customHeight="1" x14ac:dyDescent="0.25">
      <c r="A89" s="28">
        <v>600</v>
      </c>
      <c r="B89" s="28">
        <v>30</v>
      </c>
      <c r="C89" s="25">
        <v>0</v>
      </c>
      <c r="D89" s="25">
        <v>276</v>
      </c>
      <c r="E89" s="25">
        <v>209.4</v>
      </c>
      <c r="F89" s="25">
        <v>0</v>
      </c>
      <c r="G89" s="25">
        <f t="shared" si="39"/>
        <v>85.458333333333329</v>
      </c>
      <c r="H89" s="25">
        <v>0</v>
      </c>
      <c r="I89" s="25">
        <f t="shared" si="40"/>
        <v>93.375</v>
      </c>
      <c r="J89" s="29">
        <f t="shared" si="36"/>
        <v>1</v>
      </c>
      <c r="K89" s="29">
        <f t="shared" si="37"/>
        <v>1</v>
      </c>
      <c r="L89" s="29">
        <f t="shared" si="38"/>
        <v>1</v>
      </c>
      <c r="M89" s="29">
        <f t="shared" ca="1" si="28"/>
        <v>0</v>
      </c>
      <c r="N89" s="9"/>
      <c r="O89" s="9"/>
      <c r="P89" s="7"/>
      <c r="Q89" s="7"/>
      <c r="T89" s="20">
        <v>0</v>
      </c>
      <c r="U89" s="31">
        <f t="shared" si="29"/>
        <v>-30</v>
      </c>
      <c r="V89" s="27">
        <f t="shared" si="30"/>
        <v>-30</v>
      </c>
      <c r="W89" s="27"/>
      <c r="X89" s="27">
        <f t="shared" si="31"/>
        <v>32.977339488040286</v>
      </c>
      <c r="Y89" s="27">
        <f t="shared" si="32"/>
        <v>2.9773394880402861</v>
      </c>
      <c r="Z89" s="27">
        <f t="shared" si="33"/>
        <v>3</v>
      </c>
      <c r="AA89" s="17">
        <f t="shared" si="34"/>
        <v>3</v>
      </c>
      <c r="AB89" s="24">
        <f t="shared" si="35"/>
        <v>33</v>
      </c>
    </row>
    <row r="90" spans="1:28" ht="15" customHeight="1" x14ac:dyDescent="0.25">
      <c r="A90" s="28"/>
      <c r="B90" s="28"/>
      <c r="C90" s="25"/>
      <c r="D90" s="25"/>
      <c r="E90" s="25"/>
      <c r="F90" s="25"/>
      <c r="G90" s="25"/>
      <c r="H90" s="25"/>
      <c r="I90" s="25"/>
      <c r="J90" s="29"/>
      <c r="K90" s="29"/>
      <c r="L90" s="29"/>
      <c r="M90" s="29"/>
      <c r="N90" s="9"/>
      <c r="O90" s="9"/>
      <c r="P90" s="7"/>
      <c r="Q90" s="7"/>
      <c r="U90" s="31"/>
      <c r="V90" s="27"/>
      <c r="W90" s="27"/>
      <c r="X90" s="27"/>
      <c r="Y90" s="27"/>
      <c r="Z90" s="27"/>
      <c r="AA90" s="17"/>
    </row>
    <row r="91" spans="1:28" ht="15" customHeight="1" x14ac:dyDescent="0.25">
      <c r="A91" s="28"/>
      <c r="B91" s="28"/>
      <c r="C91" s="25"/>
      <c r="D91" s="25"/>
      <c r="E91" s="25"/>
      <c r="F91" s="25"/>
      <c r="G91" s="25"/>
      <c r="H91" s="25"/>
      <c r="I91" s="25"/>
      <c r="J91" s="29"/>
      <c r="K91" s="29"/>
      <c r="L91" s="29"/>
      <c r="M91" s="29"/>
      <c r="N91" s="9"/>
      <c r="O91" s="9"/>
      <c r="P91" s="7"/>
      <c r="Q91" s="7"/>
      <c r="U91" s="31"/>
      <c r="V91" s="27"/>
      <c r="W91" s="27"/>
      <c r="X91" s="27"/>
      <c r="Y91" s="27"/>
      <c r="Z91" s="27"/>
      <c r="AA91" s="17"/>
    </row>
    <row r="92" spans="1:28" ht="15" customHeight="1" x14ac:dyDescent="0.25">
      <c r="A92" s="28"/>
      <c r="B92" s="28"/>
      <c r="C92" s="25"/>
      <c r="D92" s="25"/>
      <c r="E92" s="25"/>
      <c r="F92" s="25"/>
      <c r="G92" s="25"/>
      <c r="H92" s="25"/>
      <c r="I92" s="25"/>
      <c r="J92" s="29"/>
      <c r="K92" s="29"/>
      <c r="L92" s="29"/>
      <c r="M92" s="29"/>
      <c r="N92" s="9"/>
      <c r="O92" s="9"/>
      <c r="P92" s="7"/>
      <c r="Q92" s="7"/>
      <c r="U92" s="31"/>
      <c r="V92" s="27"/>
      <c r="W92" s="27"/>
      <c r="X92" s="27"/>
      <c r="Y92" s="27"/>
      <c r="Z92" s="27"/>
      <c r="AA92" s="17"/>
    </row>
    <row r="93" spans="1:28" ht="15" customHeight="1" x14ac:dyDescent="0.25">
      <c r="A93" s="28"/>
      <c r="B93" s="28"/>
      <c r="C93" s="25"/>
      <c r="D93" s="25"/>
      <c r="E93" s="25"/>
      <c r="F93" s="25"/>
      <c r="G93" s="25"/>
      <c r="H93" s="25"/>
      <c r="I93" s="25"/>
      <c r="J93" s="29"/>
      <c r="K93" s="29"/>
      <c r="L93" s="29"/>
      <c r="M93" s="29"/>
      <c r="N93" s="9"/>
      <c r="O93" s="9"/>
      <c r="P93" s="7"/>
      <c r="Q93" s="7"/>
      <c r="U93" s="31"/>
      <c r="V93" s="27"/>
      <c r="W93" s="27"/>
      <c r="X93" s="27"/>
      <c r="Y93" s="27"/>
      <c r="Z93" s="27"/>
      <c r="AA93" s="17"/>
    </row>
    <row r="94" spans="1:28" ht="15" customHeight="1" x14ac:dyDescent="0.25">
      <c r="A94" s="28"/>
      <c r="B94" s="28"/>
      <c r="C94" s="25"/>
      <c r="D94" s="25"/>
      <c r="E94" s="25"/>
      <c r="F94" s="25"/>
      <c r="G94" s="25"/>
      <c r="H94" s="25"/>
      <c r="I94" s="25"/>
      <c r="J94" s="29"/>
      <c r="K94" s="29"/>
      <c r="L94" s="29"/>
      <c r="M94" s="29"/>
      <c r="N94" s="9"/>
      <c r="O94" s="9"/>
      <c r="P94" s="7"/>
      <c r="Q94" s="7"/>
      <c r="U94" s="31"/>
      <c r="V94" s="27"/>
      <c r="W94" s="27"/>
      <c r="X94" s="27"/>
      <c r="Y94" s="27"/>
      <c r="Z94" s="27"/>
      <c r="AA94" s="17"/>
    </row>
    <row r="95" spans="1:28" ht="15" customHeight="1" x14ac:dyDescent="0.25">
      <c r="A95" s="28"/>
      <c r="B95" s="28"/>
      <c r="C95" s="25"/>
      <c r="D95" s="25"/>
      <c r="E95" s="25"/>
      <c r="F95" s="25"/>
      <c r="G95" s="25"/>
      <c r="H95" s="25"/>
      <c r="I95" s="25"/>
      <c r="J95" s="29"/>
      <c r="K95" s="29"/>
      <c r="L95" s="29"/>
      <c r="M95" s="29"/>
      <c r="N95" s="9"/>
      <c r="O95" s="9"/>
      <c r="P95" s="7"/>
      <c r="Q95" s="7"/>
      <c r="U95" s="31"/>
      <c r="V95" s="27"/>
      <c r="W95" s="27"/>
      <c r="X95" s="27"/>
      <c r="Y95" s="27"/>
      <c r="Z95" s="27"/>
      <c r="AA95" s="17"/>
    </row>
    <row r="96" spans="1:28" ht="15" customHeight="1" x14ac:dyDescent="0.25">
      <c r="A96" s="28"/>
      <c r="B96" s="28"/>
      <c r="C96" s="25"/>
      <c r="D96" s="25"/>
      <c r="E96" s="25"/>
      <c r="F96" s="25"/>
      <c r="G96" s="25"/>
      <c r="H96" s="25"/>
      <c r="I96" s="25"/>
      <c r="J96" s="29"/>
      <c r="K96" s="29"/>
      <c r="L96" s="29"/>
      <c r="M96" s="29"/>
      <c r="N96" s="9"/>
      <c r="O96" s="9"/>
      <c r="P96" s="7"/>
      <c r="Q96" s="7"/>
      <c r="U96" s="31"/>
      <c r="V96" s="27"/>
      <c r="W96" s="27"/>
      <c r="X96" s="27"/>
      <c r="Y96" s="27"/>
      <c r="Z96" s="27"/>
      <c r="AA96" s="17"/>
    </row>
    <row r="97" spans="1:27" ht="15" customHeight="1" x14ac:dyDescent="0.25">
      <c r="A97" s="28"/>
      <c r="B97" s="28"/>
      <c r="C97" s="25"/>
      <c r="D97" s="25"/>
      <c r="E97" s="25"/>
      <c r="F97" s="25"/>
      <c r="G97" s="25"/>
      <c r="H97" s="25"/>
      <c r="I97" s="25"/>
      <c r="J97" s="29"/>
      <c r="K97" s="29"/>
      <c r="L97" s="29"/>
      <c r="M97" s="29"/>
      <c r="N97" s="9"/>
      <c r="O97" s="9"/>
      <c r="P97" s="7"/>
      <c r="Q97" s="7"/>
      <c r="U97" s="31"/>
      <c r="V97" s="27"/>
      <c r="W97" s="27"/>
      <c r="X97" s="27"/>
      <c r="Y97" s="27"/>
      <c r="Z97" s="27"/>
      <c r="AA97" s="17"/>
    </row>
    <row r="98" spans="1:27" ht="15" customHeight="1" x14ac:dyDescent="0.25">
      <c r="A98" s="28"/>
      <c r="B98" s="28"/>
      <c r="C98" s="25"/>
      <c r="D98" s="25"/>
      <c r="E98" s="25"/>
      <c r="F98" s="25"/>
      <c r="G98" s="25"/>
      <c r="H98" s="25"/>
      <c r="I98" s="25"/>
      <c r="J98" s="29"/>
      <c r="K98" s="29"/>
      <c r="L98" s="29"/>
      <c r="M98" s="29"/>
      <c r="N98" s="9"/>
      <c r="O98" s="9"/>
      <c r="P98" s="7"/>
      <c r="Q98" s="7"/>
      <c r="U98" s="31"/>
      <c r="V98" s="27"/>
      <c r="W98" s="27"/>
      <c r="X98" s="27"/>
      <c r="Y98" s="27"/>
      <c r="Z98" s="27"/>
      <c r="AA98" s="17"/>
    </row>
    <row r="99" spans="1:27" ht="15" customHeight="1" x14ac:dyDescent="0.25">
      <c r="A99" s="28"/>
      <c r="B99" s="28"/>
      <c r="C99" s="25"/>
      <c r="D99" s="25"/>
      <c r="E99" s="25"/>
      <c r="F99" s="25"/>
      <c r="G99" s="25"/>
      <c r="H99" s="25"/>
      <c r="I99" s="25"/>
      <c r="J99" s="29"/>
      <c r="K99" s="29"/>
      <c r="L99" s="29"/>
      <c r="M99" s="29"/>
      <c r="N99" s="9"/>
      <c r="O99" s="9"/>
      <c r="P99" s="7"/>
      <c r="Q99" s="7"/>
      <c r="U99" s="31"/>
      <c r="V99" s="27"/>
      <c r="W99" s="27"/>
      <c r="X99" s="27"/>
      <c r="Y99" s="27"/>
      <c r="Z99" s="27"/>
      <c r="AA99" s="17"/>
    </row>
    <row r="100" spans="1:27" ht="15" customHeight="1" x14ac:dyDescent="0.25">
      <c r="A100" s="28"/>
      <c r="B100" s="28"/>
      <c r="C100" s="25"/>
      <c r="D100" s="25"/>
      <c r="E100" s="25"/>
      <c r="F100" s="25"/>
      <c r="G100" s="25"/>
      <c r="H100" s="25"/>
      <c r="I100" s="25"/>
      <c r="J100" s="29"/>
      <c r="K100" s="29"/>
      <c r="L100" s="29"/>
      <c r="M100" s="29"/>
      <c r="N100" s="9"/>
      <c r="O100" s="9"/>
      <c r="P100" s="7"/>
      <c r="Q100" s="7"/>
      <c r="U100" s="31"/>
      <c r="V100" s="27"/>
      <c r="W100" s="27"/>
      <c r="X100" s="27"/>
      <c r="Y100" s="27"/>
      <c r="Z100" s="27"/>
      <c r="AA100" s="17"/>
    </row>
    <row r="101" spans="1:27" ht="15" customHeight="1" x14ac:dyDescent="0.25">
      <c r="A101" s="28"/>
      <c r="B101" s="28"/>
      <c r="C101" s="25"/>
      <c r="D101" s="25"/>
      <c r="E101" s="25"/>
      <c r="F101" s="25"/>
      <c r="G101" s="25"/>
      <c r="H101" s="25"/>
      <c r="I101" s="25"/>
      <c r="J101" s="29"/>
      <c r="K101" s="29"/>
      <c r="L101" s="29"/>
      <c r="M101" s="29"/>
      <c r="N101" s="9"/>
      <c r="O101" s="9"/>
      <c r="P101" s="7"/>
      <c r="Q101" s="7"/>
      <c r="U101" s="31"/>
      <c r="V101" s="27"/>
      <c r="W101" s="27"/>
      <c r="X101" s="27"/>
      <c r="Y101" s="27"/>
      <c r="Z101" s="27"/>
      <c r="AA101" s="17"/>
    </row>
    <row r="102" spans="1:27" ht="15" customHeight="1" x14ac:dyDescent="0.25">
      <c r="A102" s="28"/>
      <c r="B102" s="28"/>
      <c r="C102" s="25"/>
      <c r="D102" s="25"/>
      <c r="E102" s="25"/>
      <c r="F102" s="25"/>
      <c r="G102" s="25"/>
      <c r="H102" s="25"/>
      <c r="I102" s="25"/>
      <c r="J102" s="29"/>
      <c r="K102" s="29"/>
      <c r="L102" s="29"/>
      <c r="M102" s="29"/>
      <c r="N102" s="9"/>
      <c r="O102" s="9"/>
      <c r="P102" s="7"/>
      <c r="Q102" s="7"/>
      <c r="U102" s="31"/>
      <c r="V102" s="27"/>
      <c r="W102" s="27"/>
      <c r="X102" s="27"/>
      <c r="Y102" s="27"/>
      <c r="Z102" s="27"/>
      <c r="AA102" s="17"/>
    </row>
    <row r="103" spans="1:27" ht="15" customHeight="1" x14ac:dyDescent="0.25">
      <c r="A103" s="28"/>
      <c r="B103" s="28"/>
      <c r="C103" s="25"/>
      <c r="D103" s="25"/>
      <c r="E103" s="25"/>
      <c r="F103" s="25"/>
      <c r="G103" s="25"/>
      <c r="H103" s="25"/>
      <c r="I103" s="25"/>
      <c r="J103" s="29"/>
      <c r="K103" s="29"/>
      <c r="L103" s="29"/>
      <c r="M103" s="29"/>
      <c r="N103" s="9"/>
      <c r="O103" s="9"/>
      <c r="P103" s="7"/>
      <c r="Q103" s="7"/>
      <c r="U103" s="31"/>
      <c r="V103" s="27"/>
      <c r="W103" s="27"/>
      <c r="X103" s="27"/>
      <c r="Y103" s="27"/>
      <c r="Z103" s="27"/>
      <c r="AA103" s="17"/>
    </row>
    <row r="104" spans="1:27" ht="15" customHeight="1" x14ac:dyDescent="0.25">
      <c r="A104" s="28"/>
      <c r="B104" s="28"/>
      <c r="C104" s="25"/>
      <c r="D104" s="25"/>
      <c r="E104" s="25"/>
      <c r="F104" s="25"/>
      <c r="G104" s="25"/>
      <c r="H104" s="25"/>
      <c r="I104" s="25"/>
      <c r="J104" s="29"/>
      <c r="K104" s="29"/>
      <c r="L104" s="29"/>
      <c r="M104" s="29"/>
      <c r="N104" s="9"/>
      <c r="O104" s="9"/>
      <c r="P104" s="7"/>
      <c r="Q104" s="7"/>
      <c r="U104" s="31"/>
      <c r="V104" s="27"/>
      <c r="W104" s="27"/>
      <c r="X104" s="27"/>
      <c r="Y104" s="27"/>
      <c r="Z104" s="27"/>
      <c r="AA104" s="17"/>
    </row>
    <row r="105" spans="1:27" ht="15" customHeight="1" x14ac:dyDescent="0.25">
      <c r="A105" s="28"/>
      <c r="B105" s="28"/>
      <c r="C105" s="25"/>
      <c r="D105" s="25"/>
      <c r="E105" s="25"/>
      <c r="F105" s="25"/>
      <c r="G105" s="25"/>
      <c r="H105" s="25"/>
      <c r="I105" s="25"/>
      <c r="J105" s="29"/>
      <c r="K105" s="29"/>
      <c r="L105" s="29"/>
      <c r="M105" s="29"/>
      <c r="N105" s="9"/>
      <c r="O105" s="9"/>
      <c r="P105" s="7"/>
      <c r="Q105" s="7"/>
      <c r="U105" s="31"/>
      <c r="V105" s="27"/>
      <c r="W105" s="27"/>
      <c r="X105" s="27"/>
      <c r="Y105" s="27"/>
      <c r="Z105" s="27"/>
      <c r="AA105" s="17"/>
    </row>
    <row r="106" spans="1:27" ht="15" customHeight="1" x14ac:dyDescent="0.25">
      <c r="A106" s="28"/>
      <c r="B106" s="28"/>
      <c r="C106" s="25"/>
      <c r="D106" s="25"/>
      <c r="E106" s="25"/>
      <c r="F106" s="25"/>
      <c r="G106" s="25"/>
      <c r="H106" s="25"/>
      <c r="I106" s="25"/>
      <c r="J106" s="29"/>
      <c r="K106" s="29"/>
      <c r="L106" s="29"/>
      <c r="M106" s="29"/>
      <c r="N106" s="9"/>
      <c r="O106" s="9"/>
      <c r="P106" s="7"/>
      <c r="Q106" s="7"/>
      <c r="U106" s="31"/>
      <c r="V106" s="27"/>
      <c r="W106" s="27"/>
      <c r="X106" s="27"/>
      <c r="Y106" s="27"/>
      <c r="Z106" s="27"/>
      <c r="AA106" s="17"/>
    </row>
    <row r="107" spans="1:27" ht="15" customHeight="1" x14ac:dyDescent="0.25">
      <c r="A107" s="28"/>
      <c r="B107" s="28"/>
      <c r="C107" s="25"/>
      <c r="D107" s="25"/>
      <c r="E107" s="25"/>
      <c r="F107" s="25"/>
      <c r="G107" s="25"/>
      <c r="H107" s="25"/>
      <c r="I107" s="25"/>
      <c r="J107" s="29"/>
      <c r="K107" s="29"/>
      <c r="L107" s="29"/>
      <c r="M107" s="29"/>
      <c r="N107" s="9"/>
      <c r="O107" s="9"/>
      <c r="P107" s="7"/>
      <c r="Q107" s="7"/>
      <c r="U107" s="31"/>
      <c r="V107" s="27"/>
      <c r="W107" s="27"/>
      <c r="X107" s="27"/>
      <c r="Y107" s="27"/>
      <c r="Z107" s="27"/>
      <c r="AA107" s="17"/>
    </row>
    <row r="108" spans="1:27" ht="15" customHeight="1" x14ac:dyDescent="0.25">
      <c r="A108" s="28"/>
      <c r="B108" s="28"/>
      <c r="C108" s="25"/>
      <c r="D108" s="25"/>
      <c r="E108" s="25"/>
      <c r="F108" s="25"/>
      <c r="G108" s="25"/>
      <c r="H108" s="25"/>
      <c r="I108" s="25"/>
      <c r="J108" s="29"/>
      <c r="K108" s="29"/>
      <c r="L108" s="29"/>
      <c r="M108" s="29"/>
      <c r="N108" s="9"/>
      <c r="O108" s="9"/>
      <c r="P108" s="7"/>
      <c r="Q108" s="7"/>
      <c r="U108" s="31"/>
      <c r="V108" s="27"/>
      <c r="W108" s="27"/>
      <c r="X108" s="27"/>
      <c r="Y108" s="27"/>
      <c r="Z108" s="27"/>
      <c r="AA108" s="17"/>
    </row>
    <row r="109" spans="1:27" ht="15" customHeight="1" x14ac:dyDescent="0.25">
      <c r="A109" s="28"/>
      <c r="B109" s="28"/>
      <c r="C109" s="25"/>
      <c r="D109" s="25"/>
      <c r="E109" s="25"/>
      <c r="F109" s="25"/>
      <c r="G109" s="25"/>
      <c r="H109" s="25"/>
      <c r="I109" s="25"/>
      <c r="J109" s="29"/>
      <c r="K109" s="29"/>
      <c r="L109" s="29"/>
      <c r="M109" s="29"/>
      <c r="N109" s="9"/>
      <c r="O109" s="9"/>
      <c r="P109" s="7"/>
      <c r="Q109" s="7"/>
      <c r="U109" s="31"/>
      <c r="V109" s="27"/>
      <c r="W109" s="27"/>
      <c r="X109" s="27"/>
      <c r="Y109" s="27"/>
      <c r="Z109" s="27"/>
      <c r="AA109" s="17"/>
    </row>
    <row r="110" spans="1:27" ht="15" customHeight="1" x14ac:dyDescent="0.25">
      <c r="A110" s="28"/>
      <c r="B110" s="28"/>
      <c r="C110" s="25"/>
      <c r="D110" s="25"/>
      <c r="E110" s="25"/>
      <c r="F110" s="25"/>
      <c r="G110" s="25"/>
      <c r="H110" s="25"/>
      <c r="I110" s="25"/>
      <c r="J110" s="29"/>
      <c r="K110" s="29"/>
      <c r="L110" s="29"/>
      <c r="M110" s="29"/>
      <c r="N110" s="9"/>
      <c r="O110" s="9"/>
      <c r="P110" s="7"/>
      <c r="Q110" s="7"/>
      <c r="U110" s="31"/>
      <c r="V110" s="27"/>
      <c r="W110" s="27"/>
      <c r="X110" s="27"/>
      <c r="Y110" s="27"/>
      <c r="Z110" s="27"/>
      <c r="AA110" s="17"/>
    </row>
    <row r="111" spans="1:27" ht="15" customHeight="1" x14ac:dyDescent="0.25">
      <c r="A111" s="28"/>
      <c r="B111" s="28"/>
      <c r="C111" s="25"/>
      <c r="D111" s="25"/>
      <c r="E111" s="25"/>
      <c r="F111" s="25"/>
      <c r="G111" s="25"/>
      <c r="H111" s="25"/>
      <c r="I111" s="25"/>
      <c r="J111" s="29"/>
      <c r="K111" s="29"/>
      <c r="L111" s="29"/>
      <c r="M111" s="29"/>
      <c r="N111" s="9"/>
      <c r="O111" s="9"/>
      <c r="P111" s="7"/>
      <c r="Q111" s="7"/>
      <c r="U111" s="31"/>
      <c r="V111" s="27"/>
      <c r="W111" s="27"/>
      <c r="X111" s="27"/>
      <c r="Y111" s="27"/>
      <c r="Z111" s="27"/>
      <c r="AA111" s="17"/>
    </row>
    <row r="112" spans="1:27" ht="15" customHeight="1" x14ac:dyDescent="0.25">
      <c r="A112" s="28"/>
      <c r="B112" s="28"/>
      <c r="C112" s="25"/>
      <c r="D112" s="25"/>
      <c r="E112" s="25"/>
      <c r="F112" s="25"/>
      <c r="G112" s="25"/>
      <c r="H112" s="25"/>
      <c r="I112" s="25"/>
      <c r="J112" s="29"/>
      <c r="K112" s="29"/>
      <c r="L112" s="29"/>
      <c r="M112" s="29"/>
      <c r="N112" s="9"/>
      <c r="O112" s="9"/>
      <c r="P112" s="7"/>
      <c r="Q112" s="7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5">
      <c r="A113" s="28"/>
      <c r="B113" s="28"/>
      <c r="C113" s="25"/>
      <c r="D113" s="25"/>
      <c r="E113" s="25"/>
      <c r="F113" s="25"/>
      <c r="G113" s="25"/>
      <c r="H113" s="25"/>
      <c r="I113" s="25"/>
      <c r="J113" s="29"/>
      <c r="K113" s="29"/>
      <c r="L113" s="29"/>
      <c r="M113" s="29"/>
      <c r="N113" s="9"/>
      <c r="O113" s="9"/>
      <c r="P113" s="7"/>
      <c r="Q113" s="7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5">
      <c r="A114" s="28"/>
      <c r="B114" s="28"/>
      <c r="C114" s="25"/>
      <c r="D114" s="25"/>
      <c r="E114" s="25"/>
      <c r="F114" s="25"/>
      <c r="G114" s="25"/>
      <c r="H114" s="25"/>
      <c r="I114" s="25"/>
      <c r="J114" s="29"/>
      <c r="K114" s="29"/>
      <c r="L114" s="29"/>
      <c r="M114" s="29"/>
      <c r="N114" s="9"/>
      <c r="O114" s="9"/>
      <c r="P114" s="7"/>
      <c r="Q114" s="7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5">
      <c r="A115" s="28"/>
      <c r="B115" s="28"/>
      <c r="C115" s="25"/>
      <c r="D115" s="25"/>
      <c r="E115" s="25"/>
      <c r="F115" s="25"/>
      <c r="G115" s="25"/>
      <c r="H115" s="25"/>
      <c r="I115" s="25"/>
      <c r="J115" s="29"/>
      <c r="K115" s="29"/>
      <c r="L115" s="29"/>
      <c r="M115" s="29"/>
      <c r="N115" s="9"/>
      <c r="O115" s="9"/>
      <c r="P115" s="7"/>
      <c r="Q115" s="7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28"/>
      <c r="B116" s="28"/>
      <c r="C116" s="25"/>
      <c r="D116" s="25"/>
      <c r="E116" s="25"/>
      <c r="F116" s="25"/>
      <c r="G116" s="25"/>
      <c r="H116" s="25"/>
      <c r="I116" s="25"/>
      <c r="J116" s="29"/>
      <c r="K116" s="29"/>
      <c r="L116" s="29"/>
      <c r="M116" s="29"/>
      <c r="N116" s="9"/>
      <c r="O116" s="9"/>
      <c r="P116" s="7"/>
      <c r="Q116" s="7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5">
      <c r="A117" s="28"/>
      <c r="B117" s="28"/>
      <c r="C117" s="25"/>
      <c r="D117" s="25"/>
      <c r="E117" s="25"/>
      <c r="F117" s="25"/>
      <c r="G117" s="25"/>
      <c r="H117" s="25"/>
      <c r="I117" s="25"/>
      <c r="J117" s="29"/>
      <c r="K117" s="29"/>
      <c r="L117" s="29"/>
      <c r="M117" s="29"/>
      <c r="N117" s="9"/>
      <c r="O117" s="9"/>
      <c r="P117" s="7"/>
      <c r="Q117" s="7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5">
      <c r="A118" s="28"/>
      <c r="B118" s="28"/>
      <c r="C118" s="25"/>
      <c r="D118" s="25"/>
      <c r="E118" s="25"/>
      <c r="F118" s="25"/>
      <c r="G118" s="25"/>
      <c r="H118" s="25"/>
      <c r="I118" s="25"/>
      <c r="J118" s="29"/>
      <c r="K118" s="29"/>
      <c r="L118" s="29"/>
      <c r="M118" s="29"/>
      <c r="N118" s="7"/>
      <c r="O118" s="7"/>
      <c r="P118" s="7"/>
      <c r="Q118" s="7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5">
      <c r="A119" s="28"/>
      <c r="B119" s="28"/>
      <c r="C119" s="25"/>
      <c r="D119" s="25"/>
      <c r="E119" s="25"/>
      <c r="F119" s="25"/>
      <c r="G119" s="25"/>
      <c r="H119" s="25"/>
      <c r="I119" s="25"/>
      <c r="J119" s="29"/>
      <c r="K119" s="29"/>
      <c r="L119" s="29"/>
      <c r="M119" s="29"/>
      <c r="N119" s="7"/>
      <c r="O119" s="7"/>
      <c r="P119" s="7"/>
      <c r="Q119" s="7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5">
      <c r="A120" s="28"/>
      <c r="B120" s="28"/>
      <c r="C120" s="25"/>
      <c r="D120" s="25"/>
      <c r="E120" s="25"/>
      <c r="F120" s="25"/>
      <c r="G120" s="25"/>
      <c r="H120" s="25"/>
      <c r="I120" s="25"/>
      <c r="J120" s="29"/>
      <c r="K120" s="29"/>
      <c r="L120" s="29"/>
      <c r="M120" s="29"/>
      <c r="N120" s="7"/>
      <c r="O120" s="7"/>
      <c r="P120" s="7"/>
      <c r="Q120" s="7"/>
      <c r="U120" s="31"/>
      <c r="V120" s="27"/>
      <c r="W120" s="27"/>
      <c r="X120" s="27"/>
      <c r="Y120" s="27"/>
      <c r="Z120" s="27"/>
      <c r="AA120" s="17"/>
    </row>
    <row r="121" spans="1:27" ht="15" customHeight="1" x14ac:dyDescent="0.25">
      <c r="A121" s="28"/>
      <c r="B121" s="28"/>
      <c r="C121" s="25"/>
      <c r="D121" s="25"/>
      <c r="E121" s="25"/>
      <c r="F121" s="25"/>
      <c r="G121" s="25"/>
      <c r="H121" s="25"/>
      <c r="I121" s="25"/>
      <c r="J121" s="29"/>
      <c r="K121" s="29"/>
      <c r="L121" s="29"/>
      <c r="M121" s="29"/>
      <c r="N121" s="7"/>
      <c r="O121" s="7"/>
      <c r="P121" s="7"/>
      <c r="Q121" s="7"/>
      <c r="U121" s="31"/>
      <c r="V121" s="27"/>
      <c r="W121" s="27"/>
      <c r="X121" s="27"/>
      <c r="Y121" s="27"/>
      <c r="Z121" s="27"/>
      <c r="AA121" s="17"/>
    </row>
    <row r="122" spans="1:27" ht="15" customHeight="1" x14ac:dyDescent="0.25">
      <c r="A122" s="28"/>
      <c r="B122" s="28"/>
      <c r="C122" s="25"/>
      <c r="D122" s="25"/>
      <c r="E122" s="25"/>
      <c r="F122" s="25"/>
      <c r="G122" s="25"/>
      <c r="H122" s="25"/>
      <c r="I122" s="25"/>
      <c r="J122" s="29"/>
      <c r="K122" s="29"/>
      <c r="L122" s="29"/>
      <c r="M122" s="29"/>
      <c r="N122" s="7"/>
      <c r="O122" s="7"/>
      <c r="P122" s="7"/>
      <c r="Q122" s="7"/>
      <c r="U122" s="31"/>
      <c r="V122" s="27"/>
      <c r="W122" s="27"/>
      <c r="X122" s="27"/>
      <c r="Y122" s="27"/>
      <c r="Z122" s="27"/>
      <c r="AA122" s="17"/>
    </row>
    <row r="123" spans="1:27" ht="15" customHeight="1" x14ac:dyDescent="0.25">
      <c r="A123" s="28"/>
      <c r="B123" s="28"/>
      <c r="C123" s="25"/>
      <c r="D123" s="25"/>
      <c r="E123" s="25"/>
      <c r="F123" s="25"/>
      <c r="G123" s="25"/>
      <c r="H123" s="25"/>
      <c r="I123" s="25"/>
      <c r="J123" s="29"/>
      <c r="K123" s="29"/>
      <c r="L123" s="29"/>
      <c r="M123" s="29"/>
      <c r="N123" s="7"/>
      <c r="O123" s="7"/>
      <c r="P123" s="7"/>
      <c r="Q123" s="7"/>
      <c r="U123" s="31"/>
      <c r="V123" s="27"/>
      <c r="W123" s="27"/>
      <c r="X123" s="27"/>
      <c r="Y123" s="27"/>
      <c r="Z123" s="27"/>
      <c r="AA123" s="17"/>
    </row>
    <row r="124" spans="1:27" ht="15" customHeight="1" x14ac:dyDescent="0.25">
      <c r="A124" s="28"/>
      <c r="B124" s="28"/>
      <c r="C124" s="25"/>
      <c r="D124" s="25"/>
      <c r="E124" s="25"/>
      <c r="F124" s="25"/>
      <c r="G124" s="25"/>
      <c r="H124" s="25"/>
      <c r="I124" s="25"/>
      <c r="J124" s="29"/>
      <c r="K124" s="29"/>
      <c r="L124" s="29"/>
      <c r="M124" s="29"/>
      <c r="N124" s="7"/>
      <c r="O124" s="7"/>
      <c r="P124" s="7"/>
      <c r="Q124" s="7"/>
      <c r="U124" s="31"/>
      <c r="V124" s="27"/>
      <c r="W124" s="27"/>
      <c r="X124" s="27"/>
      <c r="Y124" s="27"/>
      <c r="Z124" s="27"/>
      <c r="AA124" s="17"/>
    </row>
    <row r="125" spans="1:27" ht="15" customHeight="1" x14ac:dyDescent="0.25">
      <c r="A125" s="28"/>
      <c r="B125" s="28"/>
      <c r="C125" s="25"/>
      <c r="D125" s="25"/>
      <c r="E125" s="25"/>
      <c r="F125" s="25"/>
      <c r="G125" s="25"/>
      <c r="H125" s="25"/>
      <c r="I125" s="25"/>
      <c r="J125" s="29"/>
      <c r="K125" s="29"/>
      <c r="L125" s="29"/>
      <c r="M125" s="29"/>
      <c r="N125" s="7"/>
      <c r="O125" s="7"/>
      <c r="P125" s="7"/>
      <c r="Q125" s="7"/>
      <c r="U125" s="31"/>
      <c r="V125" s="27"/>
      <c r="W125" s="27"/>
      <c r="X125" s="27"/>
      <c r="Y125" s="27"/>
      <c r="Z125" s="27"/>
      <c r="AA125" s="17"/>
    </row>
    <row r="126" spans="1:27" ht="15" customHeight="1" x14ac:dyDescent="0.25">
      <c r="A126" s="28"/>
      <c r="B126" s="28"/>
      <c r="C126" s="25"/>
      <c r="D126" s="25"/>
      <c r="E126" s="25"/>
      <c r="F126" s="25"/>
      <c r="G126" s="25"/>
      <c r="H126" s="25"/>
      <c r="I126" s="25"/>
      <c r="J126" s="29"/>
      <c r="K126" s="29"/>
      <c r="L126" s="29"/>
      <c r="M126" s="29"/>
      <c r="N126" s="7"/>
      <c r="O126" s="7"/>
      <c r="P126" s="7"/>
      <c r="Q126" s="7"/>
      <c r="U126" s="31"/>
      <c r="V126" s="27"/>
      <c r="W126" s="27"/>
      <c r="X126" s="27"/>
      <c r="Y126" s="27"/>
      <c r="Z126" s="27"/>
      <c r="AA126" s="17"/>
    </row>
    <row r="127" spans="1:27" ht="15" customHeight="1" x14ac:dyDescent="0.2">
      <c r="A127" s="28"/>
      <c r="B127" s="28"/>
      <c r="C127" s="25"/>
      <c r="D127" s="25"/>
      <c r="E127" s="25"/>
      <c r="F127" s="25"/>
      <c r="G127" s="25"/>
      <c r="H127" s="25"/>
      <c r="I127" s="25"/>
      <c r="J127" s="29"/>
      <c r="K127" s="29"/>
      <c r="L127" s="29"/>
      <c r="M127" s="29"/>
      <c r="U127" s="31"/>
      <c r="V127" s="27"/>
      <c r="W127" s="27"/>
      <c r="X127" s="27"/>
      <c r="Y127" s="27"/>
      <c r="Z127" s="27"/>
      <c r="AA127" s="17"/>
    </row>
    <row r="128" spans="1:27" ht="15" customHeight="1" x14ac:dyDescent="0.2">
      <c r="A128" s="28"/>
      <c r="B128" s="28"/>
      <c r="C128" s="25"/>
      <c r="D128" s="25"/>
      <c r="E128" s="25"/>
      <c r="F128" s="25"/>
      <c r="G128" s="25"/>
      <c r="H128" s="25"/>
      <c r="I128" s="25"/>
      <c r="J128" s="29"/>
      <c r="K128" s="29"/>
      <c r="L128" s="29"/>
      <c r="M128" s="29"/>
      <c r="U128" s="31"/>
      <c r="V128" s="27"/>
      <c r="W128" s="27"/>
      <c r="X128" s="27"/>
      <c r="Y128" s="27"/>
      <c r="Z128" s="27"/>
      <c r="AA128" s="17"/>
    </row>
    <row r="129" spans="1:27" ht="15" customHeight="1" x14ac:dyDescent="0.2">
      <c r="A129" s="28"/>
      <c r="B129" s="28"/>
      <c r="C129" s="25"/>
      <c r="D129" s="25"/>
      <c r="E129" s="25"/>
      <c r="F129" s="25"/>
      <c r="G129" s="25"/>
      <c r="H129" s="25"/>
      <c r="I129" s="25"/>
      <c r="J129" s="29"/>
      <c r="K129" s="29"/>
      <c r="L129" s="29"/>
      <c r="M129" s="29"/>
      <c r="U129" s="31"/>
      <c r="V129" s="27"/>
      <c r="W129" s="27"/>
      <c r="X129" s="27"/>
      <c r="Y129" s="27"/>
      <c r="Z129" s="27"/>
      <c r="AA129" s="17"/>
    </row>
    <row r="130" spans="1:27" ht="15" customHeight="1" x14ac:dyDescent="0.2">
      <c r="A130" s="28"/>
      <c r="B130" s="28"/>
      <c r="C130" s="25"/>
      <c r="D130" s="25"/>
      <c r="E130" s="25"/>
      <c r="F130" s="25"/>
      <c r="G130" s="25"/>
      <c r="H130" s="25"/>
      <c r="I130" s="25"/>
      <c r="J130" s="29"/>
      <c r="K130" s="29"/>
      <c r="L130" s="29"/>
      <c r="M130" s="29"/>
      <c r="U130" s="31"/>
      <c r="V130" s="27"/>
      <c r="W130" s="27"/>
      <c r="X130" s="27"/>
      <c r="Y130" s="27"/>
      <c r="Z130" s="27"/>
      <c r="AA130" s="17"/>
    </row>
    <row r="131" spans="1:27" ht="15" customHeight="1" x14ac:dyDescent="0.2">
      <c r="A131" s="28"/>
      <c r="B131" s="28"/>
      <c r="C131" s="25"/>
      <c r="D131" s="25"/>
      <c r="E131" s="25"/>
      <c r="F131" s="25"/>
      <c r="G131" s="25"/>
      <c r="H131" s="25"/>
      <c r="I131" s="25"/>
      <c r="J131" s="29"/>
      <c r="K131" s="29"/>
      <c r="L131" s="29"/>
      <c r="M131" s="29"/>
      <c r="U131" s="31"/>
      <c r="V131" s="27"/>
      <c r="W131" s="27"/>
      <c r="X131" s="27"/>
      <c r="Y131" s="27"/>
      <c r="Z131" s="27"/>
      <c r="AA131" s="17"/>
    </row>
    <row r="132" spans="1:27" ht="15" customHeight="1" x14ac:dyDescent="0.2">
      <c r="A132" s="28"/>
      <c r="B132" s="28"/>
      <c r="C132" s="25"/>
      <c r="D132" s="25"/>
      <c r="E132" s="25"/>
      <c r="F132" s="25"/>
      <c r="G132" s="25"/>
      <c r="H132" s="25"/>
      <c r="I132" s="25"/>
      <c r="J132" s="29"/>
      <c r="K132" s="29"/>
      <c r="L132" s="29"/>
      <c r="M132" s="29"/>
      <c r="U132" s="31"/>
      <c r="V132" s="27"/>
      <c r="W132" s="27"/>
      <c r="X132" s="27"/>
      <c r="Y132" s="27"/>
      <c r="Z132" s="27"/>
      <c r="AA132" s="17"/>
    </row>
    <row r="133" spans="1:27" ht="15" customHeight="1" x14ac:dyDescent="0.2">
      <c r="A133" s="28"/>
      <c r="B133" s="28"/>
      <c r="C133" s="25"/>
      <c r="D133" s="25"/>
      <c r="E133" s="25"/>
      <c r="F133" s="25"/>
      <c r="G133" s="25"/>
      <c r="H133" s="25"/>
      <c r="I133" s="25"/>
      <c r="J133" s="29"/>
      <c r="K133" s="29"/>
      <c r="L133" s="29"/>
      <c r="M133" s="29"/>
      <c r="U133" s="31"/>
      <c r="V133" s="27"/>
      <c r="W133" s="27"/>
      <c r="X133" s="27"/>
      <c r="Y133" s="27"/>
      <c r="Z133" s="27"/>
      <c r="AA133" s="17"/>
    </row>
    <row r="134" spans="1:27" ht="15" customHeight="1" x14ac:dyDescent="0.25">
      <c r="A134" s="7"/>
      <c r="B134" s="7"/>
      <c r="C134" s="7"/>
      <c r="D134" s="7"/>
      <c r="E134" s="7"/>
      <c r="F134" s="7"/>
      <c r="G134" s="25"/>
      <c r="H134" s="7"/>
      <c r="I134" s="25"/>
      <c r="J134" s="29"/>
      <c r="K134" s="29"/>
      <c r="L134" s="29"/>
      <c r="M134" s="29"/>
      <c r="U134" s="31"/>
      <c r="V134" s="27"/>
      <c r="W134" s="27"/>
      <c r="X134" s="27"/>
      <c r="Y134" s="27"/>
      <c r="Z134" s="27"/>
      <c r="AA134" s="17"/>
    </row>
    <row r="135" spans="1:27" ht="15" customHeight="1" x14ac:dyDescent="0.25">
      <c r="A135" s="7"/>
      <c r="B135" s="7"/>
      <c r="C135" s="7"/>
      <c r="D135" s="7"/>
      <c r="E135" s="7"/>
      <c r="F135" s="7"/>
      <c r="G135" s="25"/>
      <c r="H135" s="7"/>
      <c r="I135" s="25"/>
      <c r="J135" s="29"/>
      <c r="K135" s="29"/>
      <c r="L135" s="29"/>
      <c r="M135" s="29"/>
      <c r="U135" s="31"/>
      <c r="V135" s="27"/>
      <c r="W135" s="27"/>
      <c r="X135" s="27"/>
      <c r="Y135" s="27"/>
      <c r="Z135" s="27"/>
      <c r="AA135" s="17"/>
    </row>
    <row r="136" spans="1:27" ht="15" customHeight="1" x14ac:dyDescent="0.25">
      <c r="A136" s="7"/>
      <c r="B136" s="7"/>
      <c r="C136" s="7"/>
      <c r="D136" s="7"/>
      <c r="E136" s="7"/>
      <c r="F136" s="7"/>
      <c r="G136" s="25"/>
      <c r="H136" s="7"/>
      <c r="I136" s="25"/>
      <c r="J136" s="29"/>
      <c r="K136" s="29"/>
      <c r="L136" s="29"/>
      <c r="M136" s="29"/>
      <c r="U136" s="31"/>
      <c r="V136" s="27"/>
      <c r="W136" s="27"/>
      <c r="X136" s="27"/>
      <c r="Y136" s="27"/>
      <c r="Z136" s="27"/>
      <c r="AA136" s="17"/>
    </row>
    <row r="137" spans="1:27" ht="15" customHeight="1" x14ac:dyDescent="0.25">
      <c r="A137" s="7"/>
      <c r="B137" s="7"/>
      <c r="C137" s="7"/>
      <c r="D137" s="7"/>
      <c r="E137" s="7"/>
      <c r="F137" s="7"/>
      <c r="G137" s="25"/>
      <c r="H137" s="7"/>
      <c r="I137" s="25"/>
      <c r="J137" s="29"/>
      <c r="K137" s="29"/>
      <c r="L137" s="29"/>
      <c r="M137" s="29"/>
      <c r="U137" s="31"/>
      <c r="V137" s="27"/>
      <c r="W137" s="27"/>
      <c r="X137" s="27"/>
      <c r="Y137" s="27"/>
      <c r="Z137" s="27"/>
      <c r="AA137" s="17"/>
    </row>
    <row r="138" spans="1:27" ht="15" customHeight="1" x14ac:dyDescent="0.25">
      <c r="A138" s="7"/>
      <c r="B138" s="7"/>
      <c r="C138" s="7"/>
      <c r="D138" s="7"/>
      <c r="E138" s="7"/>
      <c r="F138" s="7"/>
      <c r="G138" s="25"/>
      <c r="H138" s="7"/>
      <c r="I138" s="25"/>
      <c r="J138" s="29"/>
      <c r="K138" s="29"/>
      <c r="L138" s="29"/>
      <c r="M138" s="29"/>
      <c r="U138" s="31"/>
      <c r="V138" s="27"/>
      <c r="W138" s="27"/>
      <c r="X138" s="27"/>
      <c r="Y138" s="27"/>
      <c r="Z138" s="27"/>
      <c r="AA138" s="17"/>
    </row>
    <row r="139" spans="1:27" ht="15" customHeight="1" x14ac:dyDescent="0.25">
      <c r="A139" s="7"/>
      <c r="B139" s="7"/>
      <c r="C139" s="7"/>
      <c r="D139" s="7"/>
      <c r="E139" s="7"/>
      <c r="F139" s="7"/>
      <c r="G139" s="25"/>
      <c r="H139" s="7"/>
      <c r="I139" s="25"/>
      <c r="J139" s="29"/>
      <c r="K139" s="29"/>
      <c r="L139" s="29"/>
      <c r="M139" s="29"/>
      <c r="U139" s="31"/>
      <c r="V139" s="27"/>
      <c r="W139" s="27"/>
      <c r="X139" s="27"/>
      <c r="Y139" s="27"/>
      <c r="Z139" s="27"/>
      <c r="AA139" s="17"/>
    </row>
    <row r="140" spans="1:27" ht="15" customHeight="1" x14ac:dyDescent="0.25">
      <c r="A140" s="7"/>
      <c r="B140" s="7"/>
      <c r="C140" s="7"/>
      <c r="D140" s="7"/>
      <c r="E140" s="7"/>
      <c r="F140" s="7"/>
      <c r="G140" s="25"/>
      <c r="H140" s="7"/>
      <c r="I140" s="25"/>
      <c r="J140" s="29"/>
      <c r="K140" s="29"/>
      <c r="L140" s="29"/>
      <c r="M140" s="29"/>
      <c r="U140" s="31"/>
      <c r="V140" s="27"/>
      <c r="W140" s="27"/>
      <c r="X140" s="27"/>
      <c r="Y140" s="27"/>
      <c r="Z140" s="27"/>
      <c r="AA140" s="17"/>
    </row>
    <row r="141" spans="1:27" ht="15" customHeight="1" x14ac:dyDescent="0.25">
      <c r="A141" s="7"/>
      <c r="B141" s="7"/>
      <c r="C141" s="7"/>
      <c r="D141" s="7"/>
      <c r="E141" s="7"/>
      <c r="F141" s="7"/>
      <c r="G141" s="25"/>
      <c r="H141" s="7"/>
      <c r="I141" s="25"/>
      <c r="J141" s="29"/>
      <c r="K141" s="29"/>
      <c r="L141" s="29"/>
      <c r="M141" s="29"/>
      <c r="U141" s="31"/>
      <c r="V141" s="27"/>
      <c r="W141" s="27"/>
      <c r="X141" s="27"/>
      <c r="Y141" s="27"/>
      <c r="Z141" s="27"/>
      <c r="AA141" s="17"/>
    </row>
    <row r="142" spans="1:27" ht="15" customHeight="1" x14ac:dyDescent="0.25">
      <c r="A142" s="7"/>
      <c r="B142" s="7"/>
      <c r="C142" s="7"/>
      <c r="D142" s="7"/>
      <c r="E142" s="7"/>
      <c r="F142" s="7"/>
      <c r="G142" s="25"/>
      <c r="H142" s="7"/>
      <c r="I142" s="25"/>
      <c r="J142" s="29"/>
      <c r="K142" s="29"/>
      <c r="L142" s="29"/>
      <c r="M142" s="29"/>
      <c r="U142" s="31"/>
      <c r="V142" s="27"/>
      <c r="W142" s="27"/>
      <c r="X142" s="27"/>
      <c r="Y142" s="27"/>
      <c r="Z142" s="27"/>
      <c r="AA142" s="17"/>
    </row>
    <row r="143" spans="1:27" x14ac:dyDescent="0.2">
      <c r="U143" s="31"/>
      <c r="V143" s="27"/>
      <c r="W143" s="27"/>
      <c r="X143" s="27"/>
      <c r="Y143" s="27"/>
      <c r="Z143" s="27"/>
      <c r="AA143" s="17"/>
    </row>
    <row r="144" spans="1:27" x14ac:dyDescent="0.2">
      <c r="U144" s="31"/>
      <c r="V144" s="27"/>
      <c r="W144" s="27"/>
      <c r="X144" s="27"/>
      <c r="Y144" s="27"/>
      <c r="Z144" s="27"/>
      <c r="AA144" s="17"/>
    </row>
    <row r="145" spans="21:27" x14ac:dyDescent="0.2">
      <c r="U145" s="31"/>
      <c r="V145" s="27"/>
      <c r="W145" s="27"/>
      <c r="X145" s="27"/>
      <c r="Y145" s="27"/>
      <c r="Z145" s="27"/>
      <c r="AA145" s="17"/>
    </row>
    <row r="146" spans="21:27" x14ac:dyDescent="0.2">
      <c r="U146" s="31"/>
      <c r="V146" s="27"/>
      <c r="W146" s="27"/>
      <c r="X146" s="27"/>
      <c r="Y146" s="27"/>
      <c r="Z146" s="27"/>
      <c r="AA146" s="17"/>
    </row>
    <row r="147" spans="21:27" x14ac:dyDescent="0.2">
      <c r="U147" s="31"/>
      <c r="V147" s="27"/>
      <c r="W147" s="27"/>
      <c r="X147" s="27"/>
      <c r="Y147" s="27"/>
      <c r="Z147" s="27"/>
      <c r="AA147" s="17"/>
    </row>
    <row r="148" spans="21:27" x14ac:dyDescent="0.2">
      <c r="U148" s="31"/>
      <c r="V148" s="27"/>
      <c r="W148" s="27"/>
      <c r="X148" s="27"/>
      <c r="Y148" s="27"/>
      <c r="Z148" s="27"/>
      <c r="AA148" s="17"/>
    </row>
    <row r="149" spans="21:27" x14ac:dyDescent="0.2">
      <c r="U149" s="31"/>
      <c r="V149" s="27"/>
      <c r="W149" s="27"/>
      <c r="X149" s="27"/>
      <c r="Y149" s="27"/>
      <c r="Z149" s="27"/>
      <c r="AA149" s="17"/>
    </row>
    <row r="150" spans="21:27" x14ac:dyDescent="0.2">
      <c r="U150" s="31"/>
      <c r="V150" s="27"/>
      <c r="W150" s="27"/>
      <c r="X150" s="27"/>
      <c r="Y150" s="27"/>
      <c r="Z150" s="27"/>
      <c r="AA150" s="17"/>
    </row>
    <row r="151" spans="21:27" x14ac:dyDescent="0.2">
      <c r="U151" s="31"/>
      <c r="V151" s="27"/>
      <c r="W151" s="27"/>
      <c r="X151" s="27"/>
      <c r="Y151" s="27"/>
      <c r="Z151" s="27"/>
      <c r="AA151" s="17"/>
    </row>
    <row r="152" spans="21:27" x14ac:dyDescent="0.2">
      <c r="U152" s="31"/>
      <c r="V152" s="27"/>
      <c r="W152" s="27"/>
      <c r="X152" s="27"/>
      <c r="Y152" s="27"/>
      <c r="Z152" s="27"/>
      <c r="AA152" s="17"/>
    </row>
    <row r="153" spans="21:27" x14ac:dyDescent="0.2">
      <c r="U153" s="31"/>
      <c r="V153" s="27"/>
      <c r="W153" s="27"/>
      <c r="X153" s="27"/>
      <c r="Y153" s="27"/>
      <c r="Z153" s="27"/>
      <c r="AA153" s="17"/>
    </row>
    <row r="154" spans="21:27" x14ac:dyDescent="0.2">
      <c r="U154" s="31"/>
      <c r="V154" s="27"/>
      <c r="W154" s="27"/>
      <c r="X154" s="27"/>
      <c r="Y154" s="27"/>
      <c r="Z154" s="27"/>
      <c r="AA154" s="17"/>
    </row>
    <row r="155" spans="21:27" x14ac:dyDescent="0.2">
      <c r="U155" s="31"/>
      <c r="V155" s="27"/>
      <c r="W155" s="27"/>
      <c r="X155" s="27"/>
      <c r="Y155" s="27"/>
      <c r="Z155" s="27"/>
      <c r="AA155" s="17"/>
    </row>
    <row r="156" spans="21:27" x14ac:dyDescent="0.2">
      <c r="U156" s="31"/>
      <c r="V156" s="27"/>
      <c r="W156" s="27"/>
      <c r="X156" s="27"/>
      <c r="Y156" s="27"/>
      <c r="Z156" s="27"/>
      <c r="AA156" s="17"/>
    </row>
    <row r="157" spans="21:27" x14ac:dyDescent="0.2">
      <c r="U157" s="31"/>
      <c r="V157" s="27"/>
      <c r="W157" s="27"/>
      <c r="X157" s="27"/>
      <c r="Y157" s="27"/>
      <c r="Z157" s="27"/>
      <c r="AA157" s="17"/>
    </row>
    <row r="158" spans="21:27" x14ac:dyDescent="0.2">
      <c r="U158" s="31"/>
      <c r="V158" s="27"/>
      <c r="W158" s="27"/>
      <c r="X158" s="27"/>
      <c r="Y158" s="27"/>
      <c r="Z158" s="27"/>
      <c r="AA158" s="17"/>
    </row>
    <row r="159" spans="21:27" x14ac:dyDescent="0.2">
      <c r="U159" s="31"/>
      <c r="V159" s="27"/>
      <c r="W159" s="27"/>
      <c r="X159" s="27"/>
      <c r="Y159" s="27"/>
      <c r="Z159" s="27"/>
      <c r="AA159" s="17"/>
    </row>
    <row r="160" spans="2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B278"/>
  <sheetViews>
    <sheetView topLeftCell="K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18.125" style="21" customWidth="1"/>
    <col min="5" max="5" width="21.2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3.875" style="21" customWidth="1"/>
    <col min="16" max="16" width="18.125" style="21" customWidth="1"/>
    <col min="17" max="17" width="10.2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3675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420</v>
      </c>
      <c r="B2" s="28">
        <v>440</v>
      </c>
      <c r="C2" s="25">
        <v>0</v>
      </c>
      <c r="D2" s="25">
        <v>270.45999999999998</v>
      </c>
      <c r="E2" s="25">
        <v>211.53</v>
      </c>
      <c r="F2" s="25">
        <f t="shared" ref="F2:F19" si="0">($A$20-A2)/(ROW($A$20)-ROW(A2))</f>
        <v>180.83333333333334</v>
      </c>
      <c r="G2" s="25">
        <v>0</v>
      </c>
      <c r="H2" s="25">
        <f t="shared" ref="H2:H19" si="1">($B$59-B2)/(ROW($B$59)-ROW(B2))</f>
        <v>13.070175438596491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30">
        <v>0.02</v>
      </c>
      <c r="P2" s="6" t="s">
        <v>39</v>
      </c>
      <c r="Q2" s="7">
        <f>LARGE(A:A,2)</f>
        <v>3590</v>
      </c>
      <c r="T2" s="20">
        <v>0</v>
      </c>
      <c r="U2" s="31">
        <f t="shared" ref="U2:U33" si="3">T2-B2</f>
        <v>-440</v>
      </c>
      <c r="V2" s="27">
        <f t="shared" ref="V2:V33" si="4">ROUND(U2,0)</f>
        <v>-440</v>
      </c>
      <c r="W2" s="27">
        <v>4766</v>
      </c>
      <c r="X2" s="27">
        <f t="shared" ref="X2:X33" si="5">B2/$W$2*$W$3</f>
        <v>483.66764582459081</v>
      </c>
      <c r="Y2" s="27">
        <f t="shared" ref="Y2:Y33" si="6">X2-B2</f>
        <v>43.667645824590807</v>
      </c>
      <c r="Z2" s="27">
        <f t="shared" ref="Z2:Z33" si="7">ROUND(Y2,0)</f>
        <v>44</v>
      </c>
      <c r="AA2" s="17">
        <f t="shared" ref="AA2:AA33" si="8">IF(V2&gt;=0,V2,Z2)</f>
        <v>44</v>
      </c>
      <c r="AB2" s="24">
        <f t="shared" ref="AB2:AB33" si="9">B2+AA2</f>
        <v>484</v>
      </c>
    </row>
    <row r="3" spans="1:28" ht="15" customHeight="1" x14ac:dyDescent="0.25">
      <c r="A3" s="28">
        <v>450</v>
      </c>
      <c r="B3" s="28">
        <v>440</v>
      </c>
      <c r="C3" s="25">
        <v>0</v>
      </c>
      <c r="D3" s="25">
        <v>270.45999999999998</v>
      </c>
      <c r="E3" s="25">
        <v>211.53</v>
      </c>
      <c r="F3" s="25">
        <f t="shared" si="0"/>
        <v>189.70588235294119</v>
      </c>
      <c r="G3" s="25">
        <v>0</v>
      </c>
      <c r="H3" s="25">
        <f t="shared" si="1"/>
        <v>13.303571428571429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0</v>
      </c>
      <c r="N3" s="9" t="s">
        <v>40</v>
      </c>
      <c r="O3" s="9">
        <f>COUNT(A:A)</f>
        <v>97</v>
      </c>
      <c r="P3" s="6" t="s">
        <v>41</v>
      </c>
      <c r="Q3" s="7">
        <f>LARGE(A:A,3)</f>
        <v>3540</v>
      </c>
      <c r="T3" s="20">
        <v>0</v>
      </c>
      <c r="U3" s="31">
        <f t="shared" si="3"/>
        <v>-440</v>
      </c>
      <c r="V3" s="27">
        <f t="shared" si="4"/>
        <v>-440</v>
      </c>
      <c r="W3" s="27">
        <v>5239</v>
      </c>
      <c r="X3" s="27">
        <f t="shared" si="5"/>
        <v>483.66764582459081</v>
      </c>
      <c r="Y3" s="27">
        <f t="shared" si="6"/>
        <v>43.667645824590807</v>
      </c>
      <c r="Z3" s="27">
        <f t="shared" si="7"/>
        <v>44</v>
      </c>
      <c r="AA3" s="17">
        <f t="shared" si="8"/>
        <v>44</v>
      </c>
      <c r="AB3" s="24">
        <f t="shared" si="9"/>
        <v>484</v>
      </c>
    </row>
    <row r="4" spans="1:28" ht="15" customHeight="1" x14ac:dyDescent="0.25">
      <c r="A4" s="28">
        <v>480</v>
      </c>
      <c r="B4" s="28">
        <v>440</v>
      </c>
      <c r="C4" s="25">
        <v>0</v>
      </c>
      <c r="D4" s="25">
        <v>270.45999999999998</v>
      </c>
      <c r="E4" s="25">
        <v>211.53</v>
      </c>
      <c r="F4" s="25">
        <f t="shared" si="0"/>
        <v>199.6875</v>
      </c>
      <c r="G4" s="25">
        <v>0</v>
      </c>
      <c r="H4" s="25">
        <f t="shared" si="1"/>
        <v>13.545454545454545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1</v>
      </c>
      <c r="N4" s="9" t="s">
        <v>42</v>
      </c>
      <c r="O4" s="32">
        <f>MAX(A:A)</f>
        <v>3675</v>
      </c>
      <c r="P4" s="6" t="s">
        <v>43</v>
      </c>
      <c r="Q4" s="7">
        <f>LARGE(B:B,1)</f>
        <v>2760</v>
      </c>
      <c r="T4" s="20">
        <v>0</v>
      </c>
      <c r="U4" s="31">
        <f t="shared" si="3"/>
        <v>-440</v>
      </c>
      <c r="V4" s="27">
        <f t="shared" si="4"/>
        <v>-440</v>
      </c>
      <c r="W4" s="27"/>
      <c r="X4" s="27">
        <f t="shared" si="5"/>
        <v>483.66764582459081</v>
      </c>
      <c r="Y4" s="27">
        <f t="shared" si="6"/>
        <v>43.667645824590807</v>
      </c>
      <c r="Z4" s="27">
        <f t="shared" si="7"/>
        <v>44</v>
      </c>
      <c r="AA4" s="17">
        <f t="shared" si="8"/>
        <v>44</v>
      </c>
      <c r="AB4" s="24">
        <f t="shared" si="9"/>
        <v>484</v>
      </c>
    </row>
    <row r="5" spans="1:28" ht="15" customHeight="1" x14ac:dyDescent="0.25">
      <c r="A5" s="28">
        <v>510</v>
      </c>
      <c r="B5" s="28">
        <v>800</v>
      </c>
      <c r="C5" s="25">
        <v>0</v>
      </c>
      <c r="D5" s="25">
        <v>270.43</v>
      </c>
      <c r="E5" s="25">
        <v>212</v>
      </c>
      <c r="F5" s="25">
        <f t="shared" si="0"/>
        <v>211</v>
      </c>
      <c r="G5" s="25">
        <v>0</v>
      </c>
      <c r="H5" s="25">
        <f t="shared" si="1"/>
        <v>7.1296296296296298</v>
      </c>
      <c r="I5" s="25">
        <v>0</v>
      </c>
      <c r="J5" s="29">
        <f t="shared" si="10"/>
        <v>0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1.73</v>
      </c>
      <c r="P5" s="6" t="s">
        <v>45</v>
      </c>
      <c r="Q5" s="7">
        <f>LARGE(B:B,2)</f>
        <v>2758</v>
      </c>
      <c r="T5" s="20">
        <v>0</v>
      </c>
      <c r="U5" s="31">
        <f t="shared" si="3"/>
        <v>-800</v>
      </c>
      <c r="V5" s="27">
        <f t="shared" si="4"/>
        <v>-800</v>
      </c>
      <c r="W5" s="27"/>
      <c r="X5" s="27">
        <f t="shared" si="5"/>
        <v>879.3957196810743</v>
      </c>
      <c r="Y5" s="27">
        <f t="shared" si="6"/>
        <v>79.395719681074297</v>
      </c>
      <c r="Z5" s="27">
        <f t="shared" si="7"/>
        <v>79</v>
      </c>
      <c r="AA5" s="17">
        <f t="shared" si="8"/>
        <v>79</v>
      </c>
      <c r="AB5" s="24">
        <f t="shared" si="9"/>
        <v>879</v>
      </c>
    </row>
    <row r="6" spans="1:28" ht="15" customHeight="1" x14ac:dyDescent="0.25">
      <c r="A6" s="28">
        <v>660</v>
      </c>
      <c r="B6" s="28">
        <v>800</v>
      </c>
      <c r="C6" s="25">
        <v>0</v>
      </c>
      <c r="D6" s="25">
        <v>270.42</v>
      </c>
      <c r="E6" s="25">
        <v>212</v>
      </c>
      <c r="F6" s="25">
        <f t="shared" si="0"/>
        <v>215.35714285714286</v>
      </c>
      <c r="G6" s="25">
        <v>0</v>
      </c>
      <c r="H6" s="25">
        <f t="shared" si="1"/>
        <v>7.2641509433962268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2.59</v>
      </c>
      <c r="P6" s="6" t="s">
        <v>47</v>
      </c>
      <c r="Q6" s="7">
        <f>LARGE(B:B,3)</f>
        <v>2756</v>
      </c>
      <c r="T6" s="20">
        <v>0</v>
      </c>
      <c r="U6" s="31">
        <f t="shared" si="3"/>
        <v>-800</v>
      </c>
      <c r="V6" s="27">
        <f t="shared" si="4"/>
        <v>-800</v>
      </c>
      <c r="W6" s="27"/>
      <c r="X6" s="27">
        <f t="shared" si="5"/>
        <v>879.3957196810743</v>
      </c>
      <c r="Y6" s="27">
        <f t="shared" si="6"/>
        <v>79.395719681074297</v>
      </c>
      <c r="Z6" s="27">
        <f t="shared" si="7"/>
        <v>79</v>
      </c>
      <c r="AA6" s="17">
        <f t="shared" si="8"/>
        <v>79</v>
      </c>
      <c r="AB6" s="24">
        <f t="shared" si="9"/>
        <v>879</v>
      </c>
    </row>
    <row r="7" spans="1:28" ht="15" customHeight="1" x14ac:dyDescent="0.25">
      <c r="A7" s="28">
        <v>810</v>
      </c>
      <c r="B7" s="28">
        <v>800</v>
      </c>
      <c r="C7" s="25">
        <v>0</v>
      </c>
      <c r="D7" s="25">
        <v>270.42</v>
      </c>
      <c r="E7" s="25">
        <v>212</v>
      </c>
      <c r="F7" s="25">
        <f t="shared" si="0"/>
        <v>220.38461538461539</v>
      </c>
      <c r="G7" s="25">
        <v>0</v>
      </c>
      <c r="H7" s="25">
        <f t="shared" si="1"/>
        <v>7.4038461538461542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1</v>
      </c>
      <c r="N7" s="9" t="s">
        <v>48</v>
      </c>
      <c r="O7" s="33">
        <v>3.24</v>
      </c>
      <c r="P7" s="7"/>
      <c r="Q7" s="7"/>
      <c r="T7" s="20">
        <v>0</v>
      </c>
      <c r="U7" s="31">
        <f t="shared" si="3"/>
        <v>-800</v>
      </c>
      <c r="V7" s="27">
        <f t="shared" si="4"/>
        <v>-800</v>
      </c>
      <c r="W7" s="27"/>
      <c r="X7" s="27">
        <f t="shared" si="5"/>
        <v>879.3957196810743</v>
      </c>
      <c r="Y7" s="27">
        <f t="shared" si="6"/>
        <v>79.395719681074297</v>
      </c>
      <c r="Z7" s="27">
        <f t="shared" si="7"/>
        <v>79</v>
      </c>
      <c r="AA7" s="17">
        <f t="shared" si="8"/>
        <v>79</v>
      </c>
      <c r="AB7" s="24">
        <f t="shared" si="9"/>
        <v>879</v>
      </c>
    </row>
    <row r="8" spans="1:28" ht="15" customHeight="1" x14ac:dyDescent="0.25">
      <c r="A8" s="28">
        <v>960</v>
      </c>
      <c r="B8" s="28">
        <v>800</v>
      </c>
      <c r="C8" s="25">
        <v>4.2699999999999996</v>
      </c>
      <c r="D8" s="25">
        <v>270.43</v>
      </c>
      <c r="E8" s="25">
        <v>212</v>
      </c>
      <c r="F8" s="25">
        <f t="shared" si="0"/>
        <v>226.25</v>
      </c>
      <c r="G8" s="25">
        <v>0</v>
      </c>
      <c r="H8" s="25">
        <f t="shared" si="1"/>
        <v>7.5490196078431371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-800</v>
      </c>
      <c r="V8" s="27">
        <f t="shared" si="4"/>
        <v>-800</v>
      </c>
      <c r="W8" s="27"/>
      <c r="X8" s="27">
        <f t="shared" si="5"/>
        <v>879.3957196810743</v>
      </c>
      <c r="Y8" s="27">
        <f t="shared" si="6"/>
        <v>79.395719681074297</v>
      </c>
      <c r="Z8" s="27">
        <f t="shared" si="7"/>
        <v>79</v>
      </c>
      <c r="AA8" s="17">
        <f t="shared" si="8"/>
        <v>79</v>
      </c>
      <c r="AB8" s="24">
        <f t="shared" si="9"/>
        <v>879</v>
      </c>
    </row>
    <row r="9" spans="1:28" ht="15" customHeight="1" x14ac:dyDescent="0.25">
      <c r="A9" s="28">
        <v>1140</v>
      </c>
      <c r="B9" s="28">
        <v>800</v>
      </c>
      <c r="C9" s="25">
        <v>5.07</v>
      </c>
      <c r="D9" s="25">
        <v>270.47000000000003</v>
      </c>
      <c r="E9" s="25">
        <v>212</v>
      </c>
      <c r="F9" s="25">
        <f t="shared" si="0"/>
        <v>230.45454545454547</v>
      </c>
      <c r="G9" s="25">
        <v>0</v>
      </c>
      <c r="H9" s="25">
        <f t="shared" si="1"/>
        <v>7.7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-800</v>
      </c>
      <c r="V9" s="27">
        <f t="shared" si="4"/>
        <v>-800</v>
      </c>
      <c r="W9" s="27"/>
      <c r="X9" s="27">
        <f t="shared" si="5"/>
        <v>879.3957196810743</v>
      </c>
      <c r="Y9" s="27">
        <f t="shared" si="6"/>
        <v>79.395719681074297</v>
      </c>
      <c r="Z9" s="27">
        <f t="shared" si="7"/>
        <v>79</v>
      </c>
      <c r="AA9" s="17">
        <f t="shared" si="8"/>
        <v>79</v>
      </c>
      <c r="AB9" s="24">
        <f t="shared" si="9"/>
        <v>879</v>
      </c>
    </row>
    <row r="10" spans="1:28" ht="15" customHeight="1" x14ac:dyDescent="0.25">
      <c r="A10" s="28">
        <v>1320</v>
      </c>
      <c r="B10" s="28">
        <v>800</v>
      </c>
      <c r="C10" s="25">
        <v>5.87</v>
      </c>
      <c r="D10" s="25">
        <v>270.52999999999997</v>
      </c>
      <c r="E10" s="25">
        <v>212</v>
      </c>
      <c r="F10" s="25">
        <f t="shared" si="0"/>
        <v>235.5</v>
      </c>
      <c r="G10" s="25">
        <v>0</v>
      </c>
      <c r="H10" s="25">
        <f t="shared" si="1"/>
        <v>7.8571428571428568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-800</v>
      </c>
      <c r="V10" s="27">
        <f t="shared" si="4"/>
        <v>-800</v>
      </c>
      <c r="W10" s="27"/>
      <c r="X10" s="27">
        <f t="shared" si="5"/>
        <v>879.3957196810743</v>
      </c>
      <c r="Y10" s="27">
        <f t="shared" si="6"/>
        <v>79.395719681074297</v>
      </c>
      <c r="Z10" s="27">
        <f t="shared" si="7"/>
        <v>79</v>
      </c>
      <c r="AA10" s="17">
        <f t="shared" si="8"/>
        <v>79</v>
      </c>
      <c r="AB10" s="24">
        <f t="shared" si="9"/>
        <v>879</v>
      </c>
    </row>
    <row r="11" spans="1:28" ht="15" customHeight="1" x14ac:dyDescent="0.25">
      <c r="A11" s="28">
        <v>1500</v>
      </c>
      <c r="B11" s="28">
        <v>800</v>
      </c>
      <c r="C11" s="25">
        <v>6.67</v>
      </c>
      <c r="D11" s="25">
        <v>270.61</v>
      </c>
      <c r="E11" s="25">
        <v>212</v>
      </c>
      <c r="F11" s="25">
        <f t="shared" si="0"/>
        <v>241.66666666666666</v>
      </c>
      <c r="G11" s="25">
        <v>0</v>
      </c>
      <c r="H11" s="25">
        <f t="shared" si="1"/>
        <v>8.0208333333333339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280</v>
      </c>
      <c r="P11" s="14" t="s">
        <v>53</v>
      </c>
      <c r="Q11" s="7">
        <f>MIN(D:D)</f>
        <v>270.42</v>
      </c>
      <c r="T11" s="20">
        <v>0</v>
      </c>
      <c r="U11" s="31">
        <f t="shared" si="3"/>
        <v>-800</v>
      </c>
      <c r="V11" s="27">
        <f t="shared" si="4"/>
        <v>-800</v>
      </c>
      <c r="W11" s="27"/>
      <c r="X11" s="27">
        <f t="shared" si="5"/>
        <v>879.3957196810743</v>
      </c>
      <c r="Y11" s="27">
        <f t="shared" si="6"/>
        <v>79.395719681074297</v>
      </c>
      <c r="Z11" s="27">
        <f t="shared" si="7"/>
        <v>79</v>
      </c>
      <c r="AA11" s="17">
        <f t="shared" si="8"/>
        <v>79</v>
      </c>
      <c r="AB11" s="24">
        <f t="shared" si="9"/>
        <v>879</v>
      </c>
    </row>
    <row r="12" spans="1:28" ht="15" customHeight="1" x14ac:dyDescent="0.25">
      <c r="A12" s="28">
        <v>1700</v>
      </c>
      <c r="B12" s="28">
        <v>800</v>
      </c>
      <c r="C12" s="25">
        <v>7.55</v>
      </c>
      <c r="D12" s="25">
        <v>270.7</v>
      </c>
      <c r="E12" s="25">
        <v>212</v>
      </c>
      <c r="F12" s="25">
        <f t="shared" si="0"/>
        <v>246.875</v>
      </c>
      <c r="G12" s="25">
        <v>0</v>
      </c>
      <c r="H12" s="25">
        <f t="shared" si="1"/>
        <v>8.1914893617021285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270.45999999999998</v>
      </c>
      <c r="T12" s="20">
        <v>0</v>
      </c>
      <c r="U12" s="31">
        <f t="shared" si="3"/>
        <v>-800</v>
      </c>
      <c r="V12" s="27">
        <f t="shared" si="4"/>
        <v>-800</v>
      </c>
      <c r="W12" s="27"/>
      <c r="X12" s="27">
        <f t="shared" si="5"/>
        <v>879.3957196810743</v>
      </c>
      <c r="Y12" s="27">
        <f t="shared" si="6"/>
        <v>79.395719681074297</v>
      </c>
      <c r="Z12" s="27">
        <f t="shared" si="7"/>
        <v>79</v>
      </c>
      <c r="AA12" s="17">
        <f t="shared" si="8"/>
        <v>79</v>
      </c>
      <c r="AB12" s="24">
        <f t="shared" si="9"/>
        <v>879</v>
      </c>
    </row>
    <row r="13" spans="1:28" ht="15" customHeight="1" x14ac:dyDescent="0.25">
      <c r="A13" s="28">
        <v>1899</v>
      </c>
      <c r="B13" s="28">
        <v>800</v>
      </c>
      <c r="C13" s="25">
        <v>8.44</v>
      </c>
      <c r="D13" s="25">
        <v>270.82</v>
      </c>
      <c r="E13" s="25">
        <v>212</v>
      </c>
      <c r="F13" s="25">
        <f t="shared" si="0"/>
        <v>253.71428571428572</v>
      </c>
      <c r="G13" s="25">
        <v>0</v>
      </c>
      <c r="H13" s="25">
        <f t="shared" si="1"/>
        <v>8.3695652173913047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-800</v>
      </c>
      <c r="V13" s="27">
        <f t="shared" si="4"/>
        <v>-800</v>
      </c>
      <c r="W13" s="27"/>
      <c r="X13" s="27">
        <f t="shared" si="5"/>
        <v>879.3957196810743</v>
      </c>
      <c r="Y13" s="27">
        <f t="shared" si="6"/>
        <v>79.395719681074297</v>
      </c>
      <c r="Z13" s="27">
        <f t="shared" si="7"/>
        <v>79</v>
      </c>
      <c r="AA13" s="17">
        <f t="shared" si="8"/>
        <v>79</v>
      </c>
      <c r="AB13" s="24">
        <f t="shared" si="9"/>
        <v>879</v>
      </c>
    </row>
    <row r="14" spans="1:28" ht="15" customHeight="1" x14ac:dyDescent="0.25">
      <c r="A14" s="28">
        <v>2100</v>
      </c>
      <c r="B14" s="28">
        <v>800</v>
      </c>
      <c r="C14" s="25">
        <v>9.33</v>
      </c>
      <c r="D14" s="25">
        <v>270.95999999999998</v>
      </c>
      <c r="E14" s="25">
        <v>212</v>
      </c>
      <c r="F14" s="25">
        <f t="shared" si="0"/>
        <v>262.5</v>
      </c>
      <c r="G14" s="25">
        <v>0</v>
      </c>
      <c r="H14" s="25">
        <f t="shared" si="1"/>
        <v>8.5555555555555554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0</v>
      </c>
      <c r="N14" s="11" t="s">
        <v>58</v>
      </c>
      <c r="O14" s="34">
        <v>245</v>
      </c>
      <c r="P14" s="14" t="s">
        <v>59</v>
      </c>
      <c r="Q14" s="7">
        <f>MAX(B:B)</f>
        <v>2760</v>
      </c>
      <c r="T14" s="20">
        <v>0</v>
      </c>
      <c r="U14" s="31">
        <f t="shared" si="3"/>
        <v>-800</v>
      </c>
      <c r="V14" s="27">
        <f t="shared" si="4"/>
        <v>-800</v>
      </c>
      <c r="W14" s="27"/>
      <c r="X14" s="27">
        <f t="shared" si="5"/>
        <v>879.3957196810743</v>
      </c>
      <c r="Y14" s="27">
        <f t="shared" si="6"/>
        <v>79.395719681074297</v>
      </c>
      <c r="Z14" s="27">
        <f t="shared" si="7"/>
        <v>79</v>
      </c>
      <c r="AA14" s="17">
        <f t="shared" si="8"/>
        <v>79</v>
      </c>
      <c r="AB14" s="24">
        <f t="shared" si="9"/>
        <v>879</v>
      </c>
    </row>
    <row r="15" spans="1:28" ht="15" customHeight="1" x14ac:dyDescent="0.25">
      <c r="A15" s="28">
        <v>2430</v>
      </c>
      <c r="B15" s="28">
        <v>800</v>
      </c>
      <c r="C15" s="25">
        <v>10.8</v>
      </c>
      <c r="D15" s="25">
        <v>271.13</v>
      </c>
      <c r="E15" s="25">
        <v>212</v>
      </c>
      <c r="F15" s="25">
        <f t="shared" si="0"/>
        <v>249</v>
      </c>
      <c r="G15" s="25">
        <v>0</v>
      </c>
      <c r="H15" s="25">
        <f t="shared" si="1"/>
        <v>8.75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0</v>
      </c>
      <c r="N15" s="9" t="s">
        <v>60</v>
      </c>
      <c r="O15" s="9">
        <f>COUNT(C:C)</f>
        <v>97</v>
      </c>
      <c r="P15" s="14" t="s">
        <v>61</v>
      </c>
      <c r="Q15" s="7">
        <f>MAX(D:D)</f>
        <v>277.18</v>
      </c>
      <c r="R15" s="20">
        <f ca="1">TREND(OFFSET('Z-V'!B1,MATCH(Q15,'Z-V'!A:A,1)-1,,2,1),OFFSET('Z-V'!A1,MATCH(Q15,'Z-V'!A:A,1)-1,,2,1),Q15)</f>
        <v>77720.000000000233</v>
      </c>
      <c r="T15" s="20">
        <v>0</v>
      </c>
      <c r="U15" s="31">
        <f t="shared" si="3"/>
        <v>-800</v>
      </c>
      <c r="V15" s="27">
        <f t="shared" si="4"/>
        <v>-800</v>
      </c>
      <c r="W15" s="27"/>
      <c r="X15" s="27">
        <f t="shared" si="5"/>
        <v>879.3957196810743</v>
      </c>
      <c r="Y15" s="27">
        <f t="shared" si="6"/>
        <v>79.395719681074297</v>
      </c>
      <c r="Z15" s="27">
        <f t="shared" si="7"/>
        <v>79</v>
      </c>
      <c r="AA15" s="17">
        <f t="shared" si="8"/>
        <v>79</v>
      </c>
      <c r="AB15" s="24">
        <f t="shared" si="9"/>
        <v>879</v>
      </c>
    </row>
    <row r="16" spans="1:28" ht="15" customHeight="1" x14ac:dyDescent="0.25">
      <c r="A16" s="28">
        <v>2760</v>
      </c>
      <c r="B16" s="28">
        <v>800</v>
      </c>
      <c r="C16" s="25">
        <v>12.27</v>
      </c>
      <c r="D16" s="25">
        <v>271.33</v>
      </c>
      <c r="E16" s="25">
        <v>212</v>
      </c>
      <c r="F16" s="25">
        <f t="shared" si="0"/>
        <v>228.75</v>
      </c>
      <c r="G16" s="25">
        <v>0</v>
      </c>
      <c r="H16" s="25">
        <f t="shared" si="1"/>
        <v>8.9534883720930232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16.329999999999998</v>
      </c>
      <c r="P16" s="14" t="s">
        <v>63</v>
      </c>
      <c r="Q16" s="35">
        <f>D2</f>
        <v>270.45999999999998</v>
      </c>
      <c r="R16" s="20">
        <f ca="1">TREND(OFFSET('Z-V'!B1,MATCH(Q16,'Z-V'!A:A,1)-1,,2,1),OFFSET('Z-V'!A1,MATCH(Q16,'Z-V'!A:A,1)-1,,2,1),Q16)</f>
        <v>54017.999999999884</v>
      </c>
      <c r="T16" s="20">
        <v>0</v>
      </c>
      <c r="U16" s="31">
        <f t="shared" si="3"/>
        <v>-800</v>
      </c>
      <c r="V16" s="27">
        <f t="shared" si="4"/>
        <v>-800</v>
      </c>
      <c r="W16" s="27"/>
      <c r="X16" s="27">
        <f t="shared" si="5"/>
        <v>879.3957196810743</v>
      </c>
      <c r="Y16" s="27">
        <f t="shared" si="6"/>
        <v>79.395719681074297</v>
      </c>
      <c r="Z16" s="27">
        <f t="shared" si="7"/>
        <v>79</v>
      </c>
      <c r="AA16" s="17">
        <f t="shared" si="8"/>
        <v>79</v>
      </c>
      <c r="AB16" s="24">
        <f t="shared" si="9"/>
        <v>879</v>
      </c>
    </row>
    <row r="17" spans="1:28" ht="15" customHeight="1" x14ac:dyDescent="0.25">
      <c r="A17" s="28">
        <v>3090</v>
      </c>
      <c r="B17" s="28">
        <v>800</v>
      </c>
      <c r="C17" s="25">
        <v>13.73</v>
      </c>
      <c r="D17" s="25">
        <v>271.56</v>
      </c>
      <c r="E17" s="25">
        <v>212</v>
      </c>
      <c r="F17" s="25">
        <f t="shared" si="0"/>
        <v>195</v>
      </c>
      <c r="G17" s="25">
        <v>0</v>
      </c>
      <c r="H17" s="25">
        <f t="shared" si="1"/>
        <v>9.1666666666666661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277.18</v>
      </c>
      <c r="T17" s="20">
        <v>0</v>
      </c>
      <c r="U17" s="31">
        <f t="shared" si="3"/>
        <v>-800</v>
      </c>
      <c r="V17" s="27">
        <f t="shared" si="4"/>
        <v>-800</v>
      </c>
      <c r="W17" s="27"/>
      <c r="X17" s="27">
        <f t="shared" si="5"/>
        <v>879.3957196810743</v>
      </c>
      <c r="Y17" s="27">
        <f t="shared" si="6"/>
        <v>79.395719681074297</v>
      </c>
      <c r="Z17" s="27">
        <f t="shared" si="7"/>
        <v>79</v>
      </c>
      <c r="AA17" s="17">
        <f t="shared" si="8"/>
        <v>79</v>
      </c>
      <c r="AB17" s="24">
        <f t="shared" si="9"/>
        <v>879</v>
      </c>
    </row>
    <row r="18" spans="1:28" ht="15" customHeight="1" x14ac:dyDescent="0.2">
      <c r="A18" s="28">
        <v>3285</v>
      </c>
      <c r="B18" s="28">
        <v>800</v>
      </c>
      <c r="C18" s="25">
        <v>14.6</v>
      </c>
      <c r="D18" s="25">
        <v>271.8</v>
      </c>
      <c r="E18" s="25">
        <v>212</v>
      </c>
      <c r="F18" s="25">
        <f t="shared" si="0"/>
        <v>195</v>
      </c>
      <c r="G18" s="25">
        <v>0</v>
      </c>
      <c r="H18" s="25">
        <f t="shared" si="1"/>
        <v>9.3902439024390247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2760</v>
      </c>
      <c r="R18" s="20"/>
      <c r="S18" s="20"/>
      <c r="T18" s="20">
        <v>0</v>
      </c>
      <c r="U18" s="31">
        <f t="shared" si="3"/>
        <v>-800</v>
      </c>
      <c r="V18" s="27">
        <f t="shared" si="4"/>
        <v>-800</v>
      </c>
      <c r="W18" s="27"/>
      <c r="X18" s="27">
        <f t="shared" si="5"/>
        <v>879.3957196810743</v>
      </c>
      <c r="Y18" s="27">
        <f t="shared" si="6"/>
        <v>79.395719681074297</v>
      </c>
      <c r="Z18" s="27">
        <f t="shared" si="7"/>
        <v>79</v>
      </c>
      <c r="AA18" s="17">
        <f t="shared" si="8"/>
        <v>79</v>
      </c>
      <c r="AB18" s="24">
        <f t="shared" si="9"/>
        <v>879</v>
      </c>
    </row>
    <row r="19" spans="1:28" ht="15" customHeight="1" x14ac:dyDescent="0.25">
      <c r="A19" s="28">
        <v>3480</v>
      </c>
      <c r="B19" s="28">
        <v>800</v>
      </c>
      <c r="C19" s="25">
        <v>15.47</v>
      </c>
      <c r="D19" s="25">
        <v>272.07</v>
      </c>
      <c r="E19" s="25">
        <v>212</v>
      </c>
      <c r="F19" s="25">
        <f t="shared" si="0"/>
        <v>195</v>
      </c>
      <c r="G19" s="25">
        <v>0</v>
      </c>
      <c r="H19" s="25">
        <f t="shared" si="1"/>
        <v>9.625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0.66243835616438362</v>
      </c>
      <c r="R19" s="37">
        <f>MAX(AB:AB)</f>
        <v>3034</v>
      </c>
      <c r="S19" s="37">
        <f>'Z-V'!P8-R19</f>
        <v>5945</v>
      </c>
      <c r="T19" s="20">
        <v>0</v>
      </c>
      <c r="U19" s="31">
        <f t="shared" si="3"/>
        <v>-800</v>
      </c>
      <c r="V19" s="27">
        <f t="shared" si="4"/>
        <v>-800</v>
      </c>
      <c r="W19" s="27"/>
      <c r="X19" s="27">
        <f t="shared" si="5"/>
        <v>879.3957196810743</v>
      </c>
      <c r="Y19" s="27">
        <f t="shared" si="6"/>
        <v>79.395719681074297</v>
      </c>
      <c r="Z19" s="27">
        <f t="shared" si="7"/>
        <v>79</v>
      </c>
      <c r="AA19" s="17">
        <f t="shared" si="8"/>
        <v>79</v>
      </c>
      <c r="AB19" s="24">
        <f t="shared" si="9"/>
        <v>879</v>
      </c>
    </row>
    <row r="20" spans="1:28" ht="15" customHeight="1" x14ac:dyDescent="0.25">
      <c r="A20" s="40">
        <v>3675</v>
      </c>
      <c r="B20" s="28">
        <v>800</v>
      </c>
      <c r="C20" s="25">
        <v>16.329999999999998</v>
      </c>
      <c r="D20" s="25">
        <v>272.36</v>
      </c>
      <c r="E20" s="25">
        <v>212</v>
      </c>
      <c r="F20" s="39">
        <v>0</v>
      </c>
      <c r="G20" s="39">
        <v>0</v>
      </c>
      <c r="H20" s="39">
        <v>0</v>
      </c>
      <c r="I20" s="39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0.55724947643978406</v>
      </c>
      <c r="R20" s="20">
        <f ca="1">R15-R16</f>
        <v>23702.000000000349</v>
      </c>
      <c r="S20" s="20">
        <f ca="1">'Z-V'!P9-R20</f>
        <v>29777.999999999651</v>
      </c>
      <c r="T20" s="20">
        <v>0</v>
      </c>
      <c r="U20" s="31">
        <f t="shared" si="3"/>
        <v>-800</v>
      </c>
      <c r="V20" s="27">
        <f t="shared" si="4"/>
        <v>-800</v>
      </c>
      <c r="W20" s="27"/>
      <c r="X20" s="27">
        <f t="shared" si="5"/>
        <v>879.3957196810743</v>
      </c>
      <c r="Y20" s="27">
        <f t="shared" si="6"/>
        <v>79.395719681074297</v>
      </c>
      <c r="Z20" s="27">
        <f t="shared" si="7"/>
        <v>79</v>
      </c>
      <c r="AA20" s="17">
        <f t="shared" si="8"/>
        <v>79</v>
      </c>
      <c r="AB20" s="24">
        <f t="shared" si="9"/>
        <v>879</v>
      </c>
    </row>
    <row r="21" spans="1:28" ht="15" customHeight="1" x14ac:dyDescent="0.25">
      <c r="A21" s="28">
        <v>3590</v>
      </c>
      <c r="B21" s="28">
        <v>800</v>
      </c>
      <c r="C21" s="25">
        <v>15.95</v>
      </c>
      <c r="D21" s="25">
        <v>272.64</v>
      </c>
      <c r="E21" s="25">
        <v>212</v>
      </c>
      <c r="F21" s="25">
        <v>0</v>
      </c>
      <c r="G21" s="25">
        <f t="shared" ref="G21:G52" si="13">($A$20-A21)/(ROW(A21)-ROW($A$20))</f>
        <v>85</v>
      </c>
      <c r="H21" s="25">
        <v>0</v>
      </c>
      <c r="I21" s="25">
        <f t="shared" ref="I21:I52" si="14">($A$20-B21)/(ROW(B21)-ROW($A$20))</f>
        <v>2875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0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0.69331749657377673</v>
      </c>
      <c r="R21" s="20">
        <f>ABS(Q12-Q17)</f>
        <v>6.7200000000000273</v>
      </c>
      <c r="S21" s="20">
        <f>'Z-V'!P10-R21</f>
        <v>15.169999999999973</v>
      </c>
      <c r="T21" s="20">
        <v>0</v>
      </c>
      <c r="U21" s="31">
        <f t="shared" si="3"/>
        <v>-800</v>
      </c>
      <c r="V21" s="27">
        <f t="shared" si="4"/>
        <v>-800</v>
      </c>
      <c r="W21" s="27"/>
      <c r="X21" s="27">
        <f t="shared" si="5"/>
        <v>879.3957196810743</v>
      </c>
      <c r="Y21" s="27">
        <f t="shared" si="6"/>
        <v>79.395719681074297</v>
      </c>
      <c r="Z21" s="27">
        <f t="shared" si="7"/>
        <v>79</v>
      </c>
      <c r="AA21" s="17">
        <f t="shared" si="8"/>
        <v>79</v>
      </c>
      <c r="AB21" s="24">
        <f t="shared" si="9"/>
        <v>879</v>
      </c>
    </row>
    <row r="22" spans="1:28" ht="15" customHeight="1" x14ac:dyDescent="0.25">
      <c r="A22" s="28">
        <v>3504</v>
      </c>
      <c r="B22" s="28">
        <v>800</v>
      </c>
      <c r="C22" s="25">
        <v>15.57</v>
      </c>
      <c r="D22" s="25">
        <v>272.91000000000003</v>
      </c>
      <c r="E22" s="25">
        <v>212</v>
      </c>
      <c r="F22" s="25">
        <v>0</v>
      </c>
      <c r="G22" s="25">
        <f t="shared" si="13"/>
        <v>85.5</v>
      </c>
      <c r="H22" s="25">
        <v>0</v>
      </c>
      <c r="I22" s="25">
        <f t="shared" si="14"/>
        <v>1437.5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0.64659999999999995</v>
      </c>
      <c r="R22" s="20"/>
      <c r="S22" s="20"/>
      <c r="T22" s="20">
        <v>0</v>
      </c>
      <c r="U22" s="31">
        <f t="shared" si="3"/>
        <v>-800</v>
      </c>
      <c r="V22" s="27">
        <f t="shared" si="4"/>
        <v>-800</v>
      </c>
      <c r="W22" s="27"/>
      <c r="X22" s="27">
        <f t="shared" si="5"/>
        <v>879.3957196810743</v>
      </c>
      <c r="Y22" s="27">
        <f t="shared" si="6"/>
        <v>79.395719681074297</v>
      </c>
      <c r="Z22" s="27">
        <f t="shared" si="7"/>
        <v>79</v>
      </c>
      <c r="AA22" s="17">
        <f t="shared" si="8"/>
        <v>79</v>
      </c>
      <c r="AB22" s="24">
        <f t="shared" si="9"/>
        <v>879</v>
      </c>
    </row>
    <row r="23" spans="1:28" ht="15" customHeight="1" x14ac:dyDescent="0.25">
      <c r="A23" s="28">
        <v>3420</v>
      </c>
      <c r="B23" s="28">
        <v>800</v>
      </c>
      <c r="C23" s="25">
        <v>15.2</v>
      </c>
      <c r="D23" s="25">
        <v>273.18</v>
      </c>
      <c r="E23" s="25">
        <v>212</v>
      </c>
      <c r="F23" s="25">
        <v>0</v>
      </c>
      <c r="G23" s="25">
        <f t="shared" si="13"/>
        <v>85</v>
      </c>
      <c r="H23" s="25">
        <v>0</v>
      </c>
      <c r="I23" s="25">
        <f t="shared" si="14"/>
        <v>958.33333333333337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0</v>
      </c>
      <c r="N23" s="9"/>
      <c r="O23" s="9"/>
      <c r="P23" s="7"/>
      <c r="Q23" s="7"/>
      <c r="T23" s="20">
        <v>0</v>
      </c>
      <c r="U23" s="31">
        <f t="shared" si="3"/>
        <v>-800</v>
      </c>
      <c r="V23" s="27">
        <f t="shared" si="4"/>
        <v>-800</v>
      </c>
      <c r="W23" s="27"/>
      <c r="X23" s="27">
        <f t="shared" si="5"/>
        <v>879.3957196810743</v>
      </c>
      <c r="Y23" s="27">
        <f t="shared" si="6"/>
        <v>79.395719681074297</v>
      </c>
      <c r="Z23" s="27">
        <f t="shared" si="7"/>
        <v>79</v>
      </c>
      <c r="AA23" s="17">
        <f t="shared" si="8"/>
        <v>79</v>
      </c>
      <c r="AB23" s="24">
        <f t="shared" si="9"/>
        <v>879</v>
      </c>
    </row>
    <row r="24" spans="1:28" ht="15" customHeight="1" x14ac:dyDescent="0.25">
      <c r="A24" s="28">
        <v>3460</v>
      </c>
      <c r="B24" s="28">
        <v>800</v>
      </c>
      <c r="C24" s="25">
        <v>15.38</v>
      </c>
      <c r="D24" s="25">
        <v>273.45</v>
      </c>
      <c r="E24" s="25">
        <v>212</v>
      </c>
      <c r="F24" s="25">
        <v>0</v>
      </c>
      <c r="G24" s="25">
        <f t="shared" si="13"/>
        <v>53.75</v>
      </c>
      <c r="H24" s="25">
        <v>0</v>
      </c>
      <c r="I24" s="25">
        <f t="shared" si="14"/>
        <v>718.75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-800</v>
      </c>
      <c r="V24" s="27">
        <f t="shared" si="4"/>
        <v>-800</v>
      </c>
      <c r="W24" s="27"/>
      <c r="X24" s="27">
        <f t="shared" si="5"/>
        <v>879.3957196810743</v>
      </c>
      <c r="Y24" s="27">
        <f t="shared" si="6"/>
        <v>79.395719681074297</v>
      </c>
      <c r="Z24" s="27">
        <f t="shared" si="7"/>
        <v>79</v>
      </c>
      <c r="AA24" s="17">
        <f t="shared" si="8"/>
        <v>79</v>
      </c>
      <c r="AB24" s="24">
        <f t="shared" si="9"/>
        <v>879</v>
      </c>
    </row>
    <row r="25" spans="1:28" ht="15" customHeight="1" x14ac:dyDescent="0.25">
      <c r="A25" s="28">
        <v>3501</v>
      </c>
      <c r="B25" s="28">
        <v>800</v>
      </c>
      <c r="C25" s="25">
        <v>15.56</v>
      </c>
      <c r="D25" s="25">
        <v>273.73</v>
      </c>
      <c r="E25" s="25">
        <v>212</v>
      </c>
      <c r="F25" s="25">
        <v>0</v>
      </c>
      <c r="G25" s="25">
        <f t="shared" si="13"/>
        <v>34.799999999999997</v>
      </c>
      <c r="H25" s="25">
        <v>0</v>
      </c>
      <c r="I25" s="25">
        <f t="shared" si="14"/>
        <v>575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-800</v>
      </c>
      <c r="V25" s="27">
        <f t="shared" si="4"/>
        <v>-800</v>
      </c>
      <c r="W25" s="27"/>
      <c r="X25" s="27">
        <f t="shared" si="5"/>
        <v>879.3957196810743</v>
      </c>
      <c r="Y25" s="27">
        <f t="shared" si="6"/>
        <v>79.395719681074297</v>
      </c>
      <c r="Z25" s="27">
        <f t="shared" si="7"/>
        <v>79</v>
      </c>
      <c r="AA25" s="17">
        <f t="shared" si="8"/>
        <v>79</v>
      </c>
      <c r="AB25" s="24">
        <f t="shared" si="9"/>
        <v>879</v>
      </c>
    </row>
    <row r="26" spans="1:28" ht="15" customHeight="1" x14ac:dyDescent="0.25">
      <c r="A26" s="28">
        <v>3540</v>
      </c>
      <c r="B26" s="28">
        <v>800</v>
      </c>
      <c r="C26" s="25">
        <v>15.73</v>
      </c>
      <c r="D26" s="25">
        <v>274.01</v>
      </c>
      <c r="E26" s="25">
        <v>212</v>
      </c>
      <c r="F26" s="25">
        <v>0</v>
      </c>
      <c r="G26" s="25">
        <f t="shared" si="13"/>
        <v>22.5</v>
      </c>
      <c r="H26" s="25">
        <v>0</v>
      </c>
      <c r="I26" s="25">
        <f t="shared" si="14"/>
        <v>479.16666666666669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0</v>
      </c>
      <c r="N26" s="9"/>
      <c r="O26" s="9"/>
      <c r="P26" s="7"/>
      <c r="Q26" s="7"/>
      <c r="T26" s="20">
        <v>0</v>
      </c>
      <c r="U26" s="31">
        <f t="shared" si="3"/>
        <v>-800</v>
      </c>
      <c r="V26" s="27">
        <f t="shared" si="4"/>
        <v>-800</v>
      </c>
      <c r="W26" s="27"/>
      <c r="X26" s="27">
        <f t="shared" si="5"/>
        <v>879.3957196810743</v>
      </c>
      <c r="Y26" s="27">
        <f t="shared" si="6"/>
        <v>79.395719681074297</v>
      </c>
      <c r="Z26" s="27">
        <f t="shared" si="7"/>
        <v>79</v>
      </c>
      <c r="AA26" s="17">
        <f t="shared" si="8"/>
        <v>79</v>
      </c>
      <c r="AB26" s="24">
        <f t="shared" si="9"/>
        <v>879</v>
      </c>
    </row>
    <row r="27" spans="1:28" ht="15" customHeight="1" x14ac:dyDescent="0.25">
      <c r="A27" s="28">
        <v>3500</v>
      </c>
      <c r="B27" s="28">
        <v>800</v>
      </c>
      <c r="C27" s="25">
        <v>15.55</v>
      </c>
      <c r="D27" s="25">
        <v>274.29000000000002</v>
      </c>
      <c r="E27" s="25">
        <v>212</v>
      </c>
      <c r="F27" s="25">
        <v>0</v>
      </c>
      <c r="G27" s="25">
        <f t="shared" si="13"/>
        <v>25</v>
      </c>
      <c r="H27" s="25">
        <v>0</v>
      </c>
      <c r="I27" s="25">
        <f t="shared" si="14"/>
        <v>410.71428571428572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-800</v>
      </c>
      <c r="V27" s="27">
        <f t="shared" si="4"/>
        <v>-800</v>
      </c>
      <c r="W27" s="27"/>
      <c r="X27" s="27">
        <f t="shared" si="5"/>
        <v>879.3957196810743</v>
      </c>
      <c r="Y27" s="27">
        <f t="shared" si="6"/>
        <v>79.395719681074297</v>
      </c>
      <c r="Z27" s="27">
        <f t="shared" si="7"/>
        <v>79</v>
      </c>
      <c r="AA27" s="17">
        <f t="shared" si="8"/>
        <v>79</v>
      </c>
      <c r="AB27" s="24">
        <f t="shared" si="9"/>
        <v>879</v>
      </c>
    </row>
    <row r="28" spans="1:28" ht="15" customHeight="1" x14ac:dyDescent="0.25">
      <c r="A28" s="28">
        <v>3459</v>
      </c>
      <c r="B28" s="28">
        <v>800</v>
      </c>
      <c r="C28" s="25">
        <v>15.37</v>
      </c>
      <c r="D28" s="25">
        <v>274.56</v>
      </c>
      <c r="E28" s="25">
        <v>212</v>
      </c>
      <c r="F28" s="25">
        <v>0</v>
      </c>
      <c r="G28" s="25">
        <f t="shared" si="13"/>
        <v>27</v>
      </c>
      <c r="H28" s="25">
        <v>0</v>
      </c>
      <c r="I28" s="25">
        <f t="shared" si="14"/>
        <v>359.375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-800</v>
      </c>
      <c r="V28" s="27">
        <f t="shared" si="4"/>
        <v>-800</v>
      </c>
      <c r="W28" s="27"/>
      <c r="X28" s="27">
        <f t="shared" si="5"/>
        <v>879.3957196810743</v>
      </c>
      <c r="Y28" s="27">
        <f t="shared" si="6"/>
        <v>79.395719681074297</v>
      </c>
      <c r="Z28" s="27">
        <f t="shared" si="7"/>
        <v>79</v>
      </c>
      <c r="AA28" s="17">
        <f t="shared" si="8"/>
        <v>79</v>
      </c>
      <c r="AB28" s="24">
        <f t="shared" si="9"/>
        <v>879</v>
      </c>
    </row>
    <row r="29" spans="1:28" ht="15" customHeight="1" x14ac:dyDescent="0.25">
      <c r="A29" s="28">
        <v>3420</v>
      </c>
      <c r="B29" s="28">
        <v>800</v>
      </c>
      <c r="C29" s="25">
        <v>15.2</v>
      </c>
      <c r="D29" s="25">
        <v>274.83</v>
      </c>
      <c r="E29" s="25">
        <v>212</v>
      </c>
      <c r="F29" s="25">
        <v>0</v>
      </c>
      <c r="G29" s="25">
        <f t="shared" si="13"/>
        <v>28.333333333333332</v>
      </c>
      <c r="H29" s="25">
        <v>0</v>
      </c>
      <c r="I29" s="25">
        <f t="shared" si="14"/>
        <v>319.44444444444446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-800</v>
      </c>
      <c r="V29" s="27">
        <f t="shared" si="4"/>
        <v>-800</v>
      </c>
      <c r="W29" s="27"/>
      <c r="X29" s="27">
        <f t="shared" si="5"/>
        <v>879.3957196810743</v>
      </c>
      <c r="Y29" s="27">
        <f t="shared" si="6"/>
        <v>79.395719681074297</v>
      </c>
      <c r="Z29" s="27">
        <f t="shared" si="7"/>
        <v>79</v>
      </c>
      <c r="AA29" s="17">
        <f t="shared" si="8"/>
        <v>79</v>
      </c>
      <c r="AB29" s="24">
        <f t="shared" si="9"/>
        <v>879</v>
      </c>
    </row>
    <row r="30" spans="1:28" ht="15" customHeight="1" x14ac:dyDescent="0.25">
      <c r="A30" s="28">
        <v>3270</v>
      </c>
      <c r="B30" s="28">
        <v>800</v>
      </c>
      <c r="C30" s="25">
        <v>14.53</v>
      </c>
      <c r="D30" s="25">
        <v>275.08</v>
      </c>
      <c r="E30" s="25">
        <v>212</v>
      </c>
      <c r="F30" s="25">
        <v>0</v>
      </c>
      <c r="G30" s="25">
        <f t="shared" si="13"/>
        <v>40.5</v>
      </c>
      <c r="H30" s="25">
        <v>0</v>
      </c>
      <c r="I30" s="25">
        <f t="shared" si="14"/>
        <v>287.5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-800</v>
      </c>
      <c r="V30" s="27">
        <f t="shared" si="4"/>
        <v>-800</v>
      </c>
      <c r="W30" s="27"/>
      <c r="X30" s="27">
        <f t="shared" si="5"/>
        <v>879.3957196810743</v>
      </c>
      <c r="Y30" s="27">
        <f t="shared" si="6"/>
        <v>79.395719681074297</v>
      </c>
      <c r="Z30" s="27">
        <f t="shared" si="7"/>
        <v>79</v>
      </c>
      <c r="AA30" s="17">
        <f t="shared" si="8"/>
        <v>79</v>
      </c>
      <c r="AB30" s="24">
        <f t="shared" si="9"/>
        <v>879</v>
      </c>
    </row>
    <row r="31" spans="1:28" ht="15" customHeight="1" x14ac:dyDescent="0.25">
      <c r="A31" s="28">
        <v>3120</v>
      </c>
      <c r="B31" s="28">
        <v>800</v>
      </c>
      <c r="C31" s="25">
        <v>13.87</v>
      </c>
      <c r="D31" s="25">
        <v>275.32</v>
      </c>
      <c r="E31" s="25">
        <v>212</v>
      </c>
      <c r="F31" s="25">
        <v>0</v>
      </c>
      <c r="G31" s="25">
        <f t="shared" si="13"/>
        <v>50.454545454545453</v>
      </c>
      <c r="H31" s="25">
        <v>0</v>
      </c>
      <c r="I31" s="25">
        <f t="shared" si="14"/>
        <v>261.36363636363637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1</v>
      </c>
      <c r="N31" s="9"/>
      <c r="O31" s="9"/>
      <c r="P31" s="7"/>
      <c r="Q31" s="7"/>
      <c r="T31" s="20">
        <v>0</v>
      </c>
      <c r="U31" s="31">
        <f t="shared" si="3"/>
        <v>-800</v>
      </c>
      <c r="V31" s="27">
        <f t="shared" si="4"/>
        <v>-800</v>
      </c>
      <c r="W31" s="27"/>
      <c r="X31" s="27">
        <f t="shared" si="5"/>
        <v>879.3957196810743</v>
      </c>
      <c r="Y31" s="27">
        <f t="shared" si="6"/>
        <v>79.395719681074297</v>
      </c>
      <c r="Z31" s="27">
        <f t="shared" si="7"/>
        <v>79</v>
      </c>
      <c r="AA31" s="17">
        <f t="shared" si="8"/>
        <v>79</v>
      </c>
      <c r="AB31" s="24">
        <f t="shared" si="9"/>
        <v>879</v>
      </c>
    </row>
    <row r="32" spans="1:28" ht="15" customHeight="1" x14ac:dyDescent="0.25">
      <c r="A32" s="28">
        <v>2970</v>
      </c>
      <c r="B32" s="28">
        <v>800</v>
      </c>
      <c r="C32" s="25">
        <v>13.2</v>
      </c>
      <c r="D32" s="25">
        <v>275.55</v>
      </c>
      <c r="E32" s="25">
        <v>212</v>
      </c>
      <c r="F32" s="25">
        <v>0</v>
      </c>
      <c r="G32" s="25">
        <f t="shared" si="13"/>
        <v>58.75</v>
      </c>
      <c r="H32" s="25">
        <v>0</v>
      </c>
      <c r="I32" s="25">
        <f t="shared" si="14"/>
        <v>239.58333333333334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1</v>
      </c>
      <c r="N32" s="9"/>
      <c r="O32" s="9"/>
      <c r="P32" s="7"/>
      <c r="Q32" s="7"/>
      <c r="T32" s="20">
        <v>0</v>
      </c>
      <c r="U32" s="31">
        <f t="shared" si="3"/>
        <v>-800</v>
      </c>
      <c r="V32" s="27">
        <f t="shared" si="4"/>
        <v>-800</v>
      </c>
      <c r="W32" s="27"/>
      <c r="X32" s="27">
        <f t="shared" si="5"/>
        <v>879.3957196810743</v>
      </c>
      <c r="Y32" s="27">
        <f t="shared" si="6"/>
        <v>79.395719681074297</v>
      </c>
      <c r="Z32" s="27">
        <f t="shared" si="7"/>
        <v>79</v>
      </c>
      <c r="AA32" s="17">
        <f t="shared" si="8"/>
        <v>79</v>
      </c>
      <c r="AB32" s="24">
        <f t="shared" si="9"/>
        <v>879</v>
      </c>
    </row>
    <row r="33" spans="1:28" ht="15" customHeight="1" x14ac:dyDescent="0.25">
      <c r="A33" s="28">
        <v>2895</v>
      </c>
      <c r="B33" s="28">
        <v>800</v>
      </c>
      <c r="C33" s="25">
        <v>12.87</v>
      </c>
      <c r="D33" s="25">
        <v>275.76</v>
      </c>
      <c r="E33" s="25">
        <v>212</v>
      </c>
      <c r="F33" s="25">
        <v>0</v>
      </c>
      <c r="G33" s="25">
        <f t="shared" si="13"/>
        <v>60</v>
      </c>
      <c r="H33" s="25">
        <v>0</v>
      </c>
      <c r="I33" s="25">
        <f t="shared" si="14"/>
        <v>221.15384615384616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1</v>
      </c>
      <c r="N33" s="9"/>
      <c r="O33" s="9"/>
      <c r="P33" s="7"/>
      <c r="Q33" s="7"/>
      <c r="T33" s="20">
        <v>0</v>
      </c>
      <c r="U33" s="31">
        <f t="shared" si="3"/>
        <v>-800</v>
      </c>
      <c r="V33" s="27">
        <f t="shared" si="4"/>
        <v>-800</v>
      </c>
      <c r="W33" s="27"/>
      <c r="X33" s="27">
        <f t="shared" si="5"/>
        <v>879.3957196810743</v>
      </c>
      <c r="Y33" s="27">
        <f t="shared" si="6"/>
        <v>79.395719681074297</v>
      </c>
      <c r="Z33" s="27">
        <f t="shared" si="7"/>
        <v>79</v>
      </c>
      <c r="AA33" s="17">
        <f t="shared" si="8"/>
        <v>79</v>
      </c>
      <c r="AB33" s="24">
        <f t="shared" si="9"/>
        <v>879</v>
      </c>
    </row>
    <row r="34" spans="1:28" ht="15" customHeight="1" x14ac:dyDescent="0.25">
      <c r="A34" s="28">
        <v>2820</v>
      </c>
      <c r="B34" s="28">
        <v>800</v>
      </c>
      <c r="C34" s="25">
        <v>12.53</v>
      </c>
      <c r="D34" s="25">
        <v>275.97000000000003</v>
      </c>
      <c r="E34" s="25">
        <v>212</v>
      </c>
      <c r="F34" s="25">
        <v>0</v>
      </c>
      <c r="G34" s="25">
        <f t="shared" si="13"/>
        <v>61.071428571428569</v>
      </c>
      <c r="H34" s="25">
        <v>0</v>
      </c>
      <c r="I34" s="25">
        <f t="shared" si="14"/>
        <v>205.35714285714286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5">IF(RAND()&lt;0.5,0,1)</f>
        <v>0</v>
      </c>
      <c r="N34" s="9"/>
      <c r="O34" s="9"/>
      <c r="P34" s="7"/>
      <c r="Q34" s="7"/>
      <c r="T34" s="20">
        <v>0</v>
      </c>
      <c r="U34" s="31">
        <f t="shared" ref="U34:U65" si="16">T34-B34</f>
        <v>-800</v>
      </c>
      <c r="V34" s="27">
        <f t="shared" ref="V34:V65" si="17">ROUND(U34,0)</f>
        <v>-800</v>
      </c>
      <c r="W34" s="27"/>
      <c r="X34" s="27">
        <f t="shared" ref="X34:X65" si="18">B34/$W$2*$W$3</f>
        <v>879.3957196810743</v>
      </c>
      <c r="Y34" s="27">
        <f t="shared" ref="Y34:Y65" si="19">X34-B34</f>
        <v>79.395719681074297</v>
      </c>
      <c r="Z34" s="27">
        <f t="shared" ref="Z34:Z65" si="20">ROUND(Y34,0)</f>
        <v>79</v>
      </c>
      <c r="AA34" s="17">
        <f t="shared" ref="AA34:AA65" si="21">IF(V34&gt;=0,V34,Z34)</f>
        <v>79</v>
      </c>
      <c r="AB34" s="24">
        <f t="shared" ref="AB34:AB65" si="22">B34+AA34</f>
        <v>879</v>
      </c>
    </row>
    <row r="35" spans="1:28" ht="15" customHeight="1" x14ac:dyDescent="0.25">
      <c r="A35" s="28">
        <v>2745</v>
      </c>
      <c r="B35" s="28">
        <v>800</v>
      </c>
      <c r="C35" s="25">
        <v>12.2</v>
      </c>
      <c r="D35" s="25">
        <v>276.17</v>
      </c>
      <c r="E35" s="25">
        <v>212</v>
      </c>
      <c r="F35" s="25">
        <v>0</v>
      </c>
      <c r="G35" s="25">
        <f t="shared" si="13"/>
        <v>62</v>
      </c>
      <c r="H35" s="25">
        <v>0</v>
      </c>
      <c r="I35" s="25">
        <f t="shared" si="14"/>
        <v>191.66666666666666</v>
      </c>
      <c r="J35" s="29">
        <f t="shared" ref="J35:J66" si="23">IF(ABS(B35-B34)&lt;=50,1,0)</f>
        <v>1</v>
      </c>
      <c r="K35" s="29">
        <f t="shared" ref="K35:K66" si="24">IF(ABS((B35-B34))&lt;=50,1,IF((B35-B34)*(1)&gt;=0,1,-1))</f>
        <v>1</v>
      </c>
      <c r="L35" s="29">
        <f t="shared" si="12"/>
        <v>1</v>
      </c>
      <c r="M35" s="29">
        <f t="shared" ca="1" si="15"/>
        <v>0</v>
      </c>
      <c r="N35" s="9"/>
      <c r="O35" s="9"/>
      <c r="P35" s="7"/>
      <c r="Q35" s="7"/>
      <c r="T35" s="20">
        <v>0</v>
      </c>
      <c r="U35" s="31">
        <f t="shared" si="16"/>
        <v>-800</v>
      </c>
      <c r="V35" s="27">
        <f t="shared" si="17"/>
        <v>-800</v>
      </c>
      <c r="W35" s="27"/>
      <c r="X35" s="27">
        <f t="shared" si="18"/>
        <v>879.3957196810743</v>
      </c>
      <c r="Y35" s="27">
        <f t="shared" si="19"/>
        <v>79.395719681074297</v>
      </c>
      <c r="Z35" s="27">
        <f t="shared" si="20"/>
        <v>79</v>
      </c>
      <c r="AA35" s="17">
        <f t="shared" si="21"/>
        <v>79</v>
      </c>
      <c r="AB35" s="24">
        <f t="shared" si="22"/>
        <v>879</v>
      </c>
    </row>
    <row r="36" spans="1:28" ht="15" customHeight="1" x14ac:dyDescent="0.25">
      <c r="A36" s="28">
        <v>2745</v>
      </c>
      <c r="B36" s="28">
        <v>800</v>
      </c>
      <c r="C36" s="25">
        <v>12.2</v>
      </c>
      <c r="D36" s="25">
        <v>276.37</v>
      </c>
      <c r="E36" s="25">
        <v>212</v>
      </c>
      <c r="F36" s="25">
        <v>0</v>
      </c>
      <c r="G36" s="25">
        <f t="shared" si="13"/>
        <v>58.125</v>
      </c>
      <c r="H36" s="25">
        <v>0</v>
      </c>
      <c r="I36" s="25">
        <f t="shared" si="14"/>
        <v>179.6875</v>
      </c>
      <c r="J36" s="29">
        <f t="shared" si="23"/>
        <v>1</v>
      </c>
      <c r="K36" s="29">
        <f t="shared" si="24"/>
        <v>1</v>
      </c>
      <c r="L36" s="29">
        <f t="shared" si="12"/>
        <v>1</v>
      </c>
      <c r="M36" s="29">
        <f t="shared" ca="1" si="15"/>
        <v>1</v>
      </c>
      <c r="N36" s="9"/>
      <c r="O36" s="9"/>
      <c r="P36" s="7"/>
      <c r="Q36" s="7"/>
      <c r="T36" s="20">
        <v>0</v>
      </c>
      <c r="U36" s="31">
        <f t="shared" si="16"/>
        <v>-800</v>
      </c>
      <c r="V36" s="27">
        <f t="shared" si="17"/>
        <v>-800</v>
      </c>
      <c r="W36" s="27"/>
      <c r="X36" s="27">
        <f t="shared" si="18"/>
        <v>879.3957196810743</v>
      </c>
      <c r="Y36" s="27">
        <f t="shared" si="19"/>
        <v>79.395719681074297</v>
      </c>
      <c r="Z36" s="27">
        <f t="shared" si="20"/>
        <v>79</v>
      </c>
      <c r="AA36" s="17">
        <f t="shared" si="21"/>
        <v>79</v>
      </c>
      <c r="AB36" s="24">
        <f t="shared" si="22"/>
        <v>879</v>
      </c>
    </row>
    <row r="37" spans="1:28" ht="15" customHeight="1" x14ac:dyDescent="0.25">
      <c r="A37" s="28">
        <v>2745</v>
      </c>
      <c r="B37" s="28">
        <v>800</v>
      </c>
      <c r="C37" s="25">
        <v>12.2</v>
      </c>
      <c r="D37" s="25">
        <v>276.57</v>
      </c>
      <c r="E37" s="25">
        <v>212</v>
      </c>
      <c r="F37" s="25">
        <v>0</v>
      </c>
      <c r="G37" s="25">
        <f t="shared" si="13"/>
        <v>54.705882352941174</v>
      </c>
      <c r="H37" s="25">
        <v>0</v>
      </c>
      <c r="I37" s="25">
        <f t="shared" si="14"/>
        <v>169.11764705882354</v>
      </c>
      <c r="J37" s="29">
        <f t="shared" si="23"/>
        <v>1</v>
      </c>
      <c r="K37" s="29">
        <f t="shared" si="24"/>
        <v>1</v>
      </c>
      <c r="L37" s="29">
        <f t="shared" si="12"/>
        <v>1</v>
      </c>
      <c r="M37" s="29">
        <f t="shared" ca="1" si="15"/>
        <v>1</v>
      </c>
      <c r="N37" s="9"/>
      <c r="O37" s="9"/>
      <c r="P37" s="7"/>
      <c r="Q37" s="7"/>
      <c r="T37" s="20">
        <v>0</v>
      </c>
      <c r="U37" s="31">
        <f t="shared" si="16"/>
        <v>-800</v>
      </c>
      <c r="V37" s="27">
        <f t="shared" si="17"/>
        <v>-800</v>
      </c>
      <c r="W37" s="27"/>
      <c r="X37" s="27">
        <f t="shared" si="18"/>
        <v>879.3957196810743</v>
      </c>
      <c r="Y37" s="27">
        <f t="shared" si="19"/>
        <v>79.395719681074297</v>
      </c>
      <c r="Z37" s="27">
        <f t="shared" si="20"/>
        <v>79</v>
      </c>
      <c r="AA37" s="17">
        <f t="shared" si="21"/>
        <v>79</v>
      </c>
      <c r="AB37" s="24">
        <f t="shared" si="22"/>
        <v>879</v>
      </c>
    </row>
    <row r="38" spans="1:28" ht="15" customHeight="1" x14ac:dyDescent="0.25">
      <c r="A38" s="28">
        <v>2745</v>
      </c>
      <c r="B38" s="28">
        <v>800</v>
      </c>
      <c r="C38" s="25">
        <v>12.2</v>
      </c>
      <c r="D38" s="25">
        <v>276.77</v>
      </c>
      <c r="E38" s="25">
        <v>212</v>
      </c>
      <c r="F38" s="25">
        <v>0</v>
      </c>
      <c r="G38" s="25">
        <f t="shared" si="13"/>
        <v>51.666666666666664</v>
      </c>
      <c r="H38" s="25">
        <v>0</v>
      </c>
      <c r="I38" s="25">
        <f t="shared" si="14"/>
        <v>159.72222222222223</v>
      </c>
      <c r="J38" s="29">
        <f t="shared" si="23"/>
        <v>1</v>
      </c>
      <c r="K38" s="29">
        <f t="shared" si="24"/>
        <v>1</v>
      </c>
      <c r="L38" s="29">
        <f t="shared" si="12"/>
        <v>1</v>
      </c>
      <c r="M38" s="29">
        <f t="shared" ca="1" si="15"/>
        <v>0</v>
      </c>
      <c r="N38" s="9"/>
      <c r="O38" s="9"/>
      <c r="P38" s="7"/>
      <c r="Q38" s="7"/>
      <c r="T38" s="20">
        <v>0</v>
      </c>
      <c r="U38" s="31">
        <f t="shared" si="16"/>
        <v>-800</v>
      </c>
      <c r="V38" s="27">
        <f t="shared" si="17"/>
        <v>-800</v>
      </c>
      <c r="W38" s="27"/>
      <c r="X38" s="27">
        <f t="shared" si="18"/>
        <v>879.3957196810743</v>
      </c>
      <c r="Y38" s="27">
        <f t="shared" si="19"/>
        <v>79.395719681074297</v>
      </c>
      <c r="Z38" s="27">
        <f t="shared" si="20"/>
        <v>79</v>
      </c>
      <c r="AA38" s="17">
        <f t="shared" si="21"/>
        <v>79</v>
      </c>
      <c r="AB38" s="24">
        <f t="shared" si="22"/>
        <v>879</v>
      </c>
    </row>
    <row r="39" spans="1:28" ht="15" customHeight="1" x14ac:dyDescent="0.25">
      <c r="A39" s="28">
        <v>2748</v>
      </c>
      <c r="B39" s="28">
        <v>800</v>
      </c>
      <c r="C39" s="25">
        <v>12.21</v>
      </c>
      <c r="D39" s="25">
        <v>276.97000000000003</v>
      </c>
      <c r="E39" s="25">
        <v>212</v>
      </c>
      <c r="F39" s="25">
        <v>0</v>
      </c>
      <c r="G39" s="25">
        <f t="shared" si="13"/>
        <v>48.789473684210527</v>
      </c>
      <c r="H39" s="25">
        <v>0</v>
      </c>
      <c r="I39" s="25">
        <f t="shared" si="14"/>
        <v>151.31578947368422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1</v>
      </c>
      <c r="M39" s="29">
        <f t="shared" ca="1" si="15"/>
        <v>0</v>
      </c>
      <c r="N39" s="9"/>
      <c r="O39" s="9"/>
      <c r="P39" s="7"/>
      <c r="Q39" s="7"/>
      <c r="T39" s="20">
        <v>0</v>
      </c>
      <c r="U39" s="31">
        <f t="shared" si="16"/>
        <v>-800</v>
      </c>
      <c r="V39" s="27">
        <f t="shared" si="17"/>
        <v>-800</v>
      </c>
      <c r="W39" s="27"/>
      <c r="X39" s="27">
        <f t="shared" si="18"/>
        <v>879.3957196810743</v>
      </c>
      <c r="Y39" s="27">
        <f t="shared" si="19"/>
        <v>79.395719681074297</v>
      </c>
      <c r="Z39" s="27">
        <f t="shared" si="20"/>
        <v>79</v>
      </c>
      <c r="AA39" s="17">
        <f t="shared" si="21"/>
        <v>79</v>
      </c>
      <c r="AB39" s="24">
        <f t="shared" si="22"/>
        <v>879</v>
      </c>
    </row>
    <row r="40" spans="1:28" ht="15" customHeight="1" x14ac:dyDescent="0.25">
      <c r="A40" s="28">
        <v>2751</v>
      </c>
      <c r="B40" s="28">
        <v>800</v>
      </c>
      <c r="C40" s="25">
        <v>12.23</v>
      </c>
      <c r="D40" s="25">
        <v>277.14999999999998</v>
      </c>
      <c r="E40" s="25">
        <v>212</v>
      </c>
      <c r="F40" s="25">
        <v>0</v>
      </c>
      <c r="G40" s="25">
        <f t="shared" si="13"/>
        <v>46.2</v>
      </c>
      <c r="H40" s="25">
        <v>0</v>
      </c>
      <c r="I40" s="25">
        <f t="shared" si="14"/>
        <v>143.75</v>
      </c>
      <c r="J40" s="29">
        <f t="shared" si="23"/>
        <v>1</v>
      </c>
      <c r="K40" s="29">
        <f t="shared" si="24"/>
        <v>1</v>
      </c>
      <c r="L40" s="29">
        <f t="shared" si="25"/>
        <v>1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-800</v>
      </c>
      <c r="V40" s="27">
        <f t="shared" si="17"/>
        <v>-800</v>
      </c>
      <c r="W40" s="27"/>
      <c r="X40" s="27">
        <f t="shared" si="18"/>
        <v>879.3957196810743</v>
      </c>
      <c r="Y40" s="27">
        <f t="shared" si="19"/>
        <v>79.395719681074297</v>
      </c>
      <c r="Z40" s="27">
        <f t="shared" si="20"/>
        <v>79</v>
      </c>
      <c r="AA40" s="17">
        <f t="shared" si="21"/>
        <v>79</v>
      </c>
      <c r="AB40" s="24">
        <f t="shared" si="22"/>
        <v>879</v>
      </c>
    </row>
    <row r="41" spans="1:28" ht="15" customHeight="1" x14ac:dyDescent="0.25">
      <c r="A41" s="28">
        <v>2752</v>
      </c>
      <c r="B41" s="28">
        <v>2410</v>
      </c>
      <c r="C41" s="25">
        <v>12.23</v>
      </c>
      <c r="D41" s="25">
        <v>277.18</v>
      </c>
      <c r="E41" s="25">
        <v>212.6</v>
      </c>
      <c r="F41" s="25">
        <v>0</v>
      </c>
      <c r="G41" s="25">
        <f t="shared" si="13"/>
        <v>43.952380952380949</v>
      </c>
      <c r="H41" s="25">
        <v>0</v>
      </c>
      <c r="I41" s="25">
        <f t="shared" si="14"/>
        <v>60.238095238095241</v>
      </c>
      <c r="J41" s="29">
        <f t="shared" si="23"/>
        <v>0</v>
      </c>
      <c r="K41" s="29">
        <f t="shared" si="24"/>
        <v>1</v>
      </c>
      <c r="L41" s="29">
        <f t="shared" si="25"/>
        <v>1</v>
      </c>
      <c r="M41" s="29">
        <f t="shared" ca="1" si="15"/>
        <v>1</v>
      </c>
      <c r="N41" s="9"/>
      <c r="O41" s="9"/>
      <c r="P41" s="7"/>
      <c r="Q41" s="7"/>
      <c r="T41" s="20">
        <v>0</v>
      </c>
      <c r="U41" s="31">
        <f t="shared" si="16"/>
        <v>-2410</v>
      </c>
      <c r="V41" s="27">
        <f t="shared" si="17"/>
        <v>-2410</v>
      </c>
      <c r="W41" s="27"/>
      <c r="X41" s="27">
        <f t="shared" si="18"/>
        <v>2649.1796055392365</v>
      </c>
      <c r="Y41" s="27">
        <f t="shared" si="19"/>
        <v>239.17960553923649</v>
      </c>
      <c r="Z41" s="27">
        <f t="shared" si="20"/>
        <v>239</v>
      </c>
      <c r="AA41" s="17">
        <f t="shared" si="21"/>
        <v>239</v>
      </c>
      <c r="AB41" s="24">
        <f t="shared" si="22"/>
        <v>2649</v>
      </c>
    </row>
    <row r="42" spans="1:28" ht="15" customHeight="1" x14ac:dyDescent="0.25">
      <c r="A42" s="28">
        <v>2756</v>
      </c>
      <c r="B42" s="28">
        <v>2756</v>
      </c>
      <c r="C42" s="25">
        <v>12.25</v>
      </c>
      <c r="D42" s="25">
        <v>277.18</v>
      </c>
      <c r="E42" s="25">
        <v>212.66</v>
      </c>
      <c r="F42" s="25">
        <v>0</v>
      </c>
      <c r="G42" s="25">
        <f t="shared" si="13"/>
        <v>41.772727272727273</v>
      </c>
      <c r="H42" s="25">
        <v>0</v>
      </c>
      <c r="I42" s="25">
        <f t="shared" si="14"/>
        <v>41.772727272727273</v>
      </c>
      <c r="J42" s="29">
        <f t="shared" si="23"/>
        <v>0</v>
      </c>
      <c r="K42" s="29">
        <f t="shared" si="24"/>
        <v>1</v>
      </c>
      <c r="L42" s="29">
        <f t="shared" si="25"/>
        <v>1</v>
      </c>
      <c r="M42" s="29">
        <f t="shared" ca="1" si="15"/>
        <v>1</v>
      </c>
      <c r="N42" s="9"/>
      <c r="O42" s="9"/>
      <c r="P42" s="7"/>
      <c r="Q42" s="7"/>
      <c r="T42" s="20">
        <v>0</v>
      </c>
      <c r="U42" s="31">
        <f t="shared" si="16"/>
        <v>-2756</v>
      </c>
      <c r="V42" s="27">
        <f t="shared" si="17"/>
        <v>-2756</v>
      </c>
      <c r="W42" s="27"/>
      <c r="X42" s="27">
        <f t="shared" si="18"/>
        <v>3029.5182543013007</v>
      </c>
      <c r="Y42" s="27">
        <f t="shared" si="19"/>
        <v>273.51825430130066</v>
      </c>
      <c r="Z42" s="27">
        <f t="shared" si="20"/>
        <v>274</v>
      </c>
      <c r="AA42" s="17">
        <f t="shared" si="21"/>
        <v>274</v>
      </c>
      <c r="AB42" s="24">
        <f t="shared" si="22"/>
        <v>3030</v>
      </c>
    </row>
    <row r="43" spans="1:28" ht="15" customHeight="1" x14ac:dyDescent="0.25">
      <c r="A43" s="28">
        <v>2758</v>
      </c>
      <c r="B43" s="28">
        <v>2758</v>
      </c>
      <c r="C43" s="25">
        <v>12.26</v>
      </c>
      <c r="D43" s="25">
        <v>277.18</v>
      </c>
      <c r="E43" s="25">
        <v>212.66</v>
      </c>
      <c r="F43" s="25">
        <v>0</v>
      </c>
      <c r="G43" s="25">
        <f t="shared" si="13"/>
        <v>39.869565217391305</v>
      </c>
      <c r="H43" s="25">
        <v>0</v>
      </c>
      <c r="I43" s="25">
        <f t="shared" si="14"/>
        <v>39.869565217391305</v>
      </c>
      <c r="J43" s="29">
        <f t="shared" si="23"/>
        <v>1</v>
      </c>
      <c r="K43" s="29">
        <f t="shared" si="24"/>
        <v>1</v>
      </c>
      <c r="L43" s="29">
        <f t="shared" si="25"/>
        <v>1</v>
      </c>
      <c r="M43" s="29">
        <f t="shared" ca="1" si="15"/>
        <v>0</v>
      </c>
      <c r="N43" s="9"/>
      <c r="O43" s="9"/>
      <c r="P43" s="7"/>
      <c r="Q43" s="7"/>
      <c r="T43" s="20">
        <v>0</v>
      </c>
      <c r="U43" s="31">
        <f t="shared" si="16"/>
        <v>-2758</v>
      </c>
      <c r="V43" s="27">
        <f t="shared" si="17"/>
        <v>-2758</v>
      </c>
      <c r="W43" s="27"/>
      <c r="X43" s="27">
        <f t="shared" si="18"/>
        <v>3031.7167436005034</v>
      </c>
      <c r="Y43" s="27">
        <f t="shared" si="19"/>
        <v>273.71674360050338</v>
      </c>
      <c r="Z43" s="27">
        <f t="shared" si="20"/>
        <v>274</v>
      </c>
      <c r="AA43" s="17">
        <f t="shared" si="21"/>
        <v>274</v>
      </c>
      <c r="AB43" s="24">
        <f t="shared" si="22"/>
        <v>3032</v>
      </c>
    </row>
    <row r="44" spans="1:28" ht="15" customHeight="1" x14ac:dyDescent="0.25">
      <c r="A44" s="28">
        <v>2760</v>
      </c>
      <c r="B44" s="28">
        <v>2760</v>
      </c>
      <c r="C44" s="25">
        <v>12.27</v>
      </c>
      <c r="D44" s="25">
        <v>277.18</v>
      </c>
      <c r="E44" s="25">
        <v>212.66</v>
      </c>
      <c r="F44" s="25">
        <v>0</v>
      </c>
      <c r="G44" s="25">
        <f t="shared" si="13"/>
        <v>38.125</v>
      </c>
      <c r="H44" s="25">
        <v>0</v>
      </c>
      <c r="I44" s="25">
        <f t="shared" si="14"/>
        <v>38.125</v>
      </c>
      <c r="J44" s="29">
        <f t="shared" si="23"/>
        <v>1</v>
      </c>
      <c r="K44" s="29">
        <f t="shared" si="24"/>
        <v>1</v>
      </c>
      <c r="L44" s="29">
        <f t="shared" si="25"/>
        <v>1</v>
      </c>
      <c r="M44" s="29">
        <f t="shared" ca="1" si="15"/>
        <v>1</v>
      </c>
      <c r="N44" s="9"/>
      <c r="O44" s="9"/>
      <c r="P44" s="7"/>
      <c r="Q44" s="7"/>
      <c r="T44" s="20">
        <v>0</v>
      </c>
      <c r="U44" s="31">
        <f t="shared" si="16"/>
        <v>-2760</v>
      </c>
      <c r="V44" s="27">
        <f t="shared" si="17"/>
        <v>-2760</v>
      </c>
      <c r="W44" s="27"/>
      <c r="X44" s="27">
        <f t="shared" si="18"/>
        <v>3033.9152328997066</v>
      </c>
      <c r="Y44" s="27">
        <f t="shared" si="19"/>
        <v>273.91523289970655</v>
      </c>
      <c r="Z44" s="27">
        <f t="shared" si="20"/>
        <v>274</v>
      </c>
      <c r="AA44" s="17">
        <f t="shared" si="21"/>
        <v>274</v>
      </c>
      <c r="AB44" s="24">
        <f t="shared" si="22"/>
        <v>3034</v>
      </c>
    </row>
    <row r="45" spans="1:28" ht="15" customHeight="1" x14ac:dyDescent="0.25">
      <c r="A45" s="28">
        <v>2730</v>
      </c>
      <c r="B45" s="28">
        <v>2730</v>
      </c>
      <c r="C45" s="25">
        <v>12.13</v>
      </c>
      <c r="D45" s="25">
        <v>277.18</v>
      </c>
      <c r="E45" s="25">
        <v>212.66</v>
      </c>
      <c r="F45" s="25">
        <v>0</v>
      </c>
      <c r="G45" s="25">
        <f t="shared" si="13"/>
        <v>37.799999999999997</v>
      </c>
      <c r="H45" s="25">
        <v>0</v>
      </c>
      <c r="I45" s="25">
        <f t="shared" si="14"/>
        <v>37.799999999999997</v>
      </c>
      <c r="J45" s="29">
        <f t="shared" si="23"/>
        <v>1</v>
      </c>
      <c r="K45" s="29">
        <f t="shared" si="24"/>
        <v>1</v>
      </c>
      <c r="L45" s="29">
        <f t="shared" si="25"/>
        <v>1</v>
      </c>
      <c r="M45" s="29">
        <f t="shared" ca="1" si="15"/>
        <v>0</v>
      </c>
      <c r="N45" s="9"/>
      <c r="O45" s="9"/>
      <c r="P45" s="7"/>
      <c r="Q45" s="7"/>
      <c r="T45" s="20">
        <v>0</v>
      </c>
      <c r="U45" s="31">
        <f t="shared" si="16"/>
        <v>-2730</v>
      </c>
      <c r="V45" s="27">
        <f t="shared" si="17"/>
        <v>-2730</v>
      </c>
      <c r="W45" s="27"/>
      <c r="X45" s="27">
        <f t="shared" si="18"/>
        <v>3000.9378934116662</v>
      </c>
      <c r="Y45" s="27">
        <f t="shared" si="19"/>
        <v>270.93789341166621</v>
      </c>
      <c r="Z45" s="27">
        <f t="shared" si="20"/>
        <v>271</v>
      </c>
      <c r="AA45" s="17">
        <f t="shared" si="21"/>
        <v>271</v>
      </c>
      <c r="AB45" s="24">
        <f t="shared" si="22"/>
        <v>3001</v>
      </c>
    </row>
    <row r="46" spans="1:28" ht="15" customHeight="1" x14ac:dyDescent="0.25">
      <c r="A46" s="28">
        <v>2700</v>
      </c>
      <c r="B46" s="28">
        <v>2700</v>
      </c>
      <c r="C46" s="25">
        <v>12</v>
      </c>
      <c r="D46" s="25">
        <v>277.18</v>
      </c>
      <c r="E46" s="25">
        <v>212.65</v>
      </c>
      <c r="F46" s="25">
        <v>0</v>
      </c>
      <c r="G46" s="25">
        <f t="shared" si="13"/>
        <v>37.5</v>
      </c>
      <c r="H46" s="25">
        <v>0</v>
      </c>
      <c r="I46" s="25">
        <f t="shared" si="14"/>
        <v>37.5</v>
      </c>
      <c r="J46" s="29">
        <f t="shared" si="23"/>
        <v>1</v>
      </c>
      <c r="K46" s="29">
        <f t="shared" si="24"/>
        <v>1</v>
      </c>
      <c r="L46" s="29">
        <f t="shared" si="25"/>
        <v>1</v>
      </c>
      <c r="M46" s="29">
        <f t="shared" ca="1" si="15"/>
        <v>0</v>
      </c>
      <c r="N46" s="9"/>
      <c r="O46" s="9"/>
      <c r="P46" s="7"/>
      <c r="Q46" s="7"/>
      <c r="T46" s="20">
        <v>0</v>
      </c>
      <c r="U46" s="31">
        <f t="shared" si="16"/>
        <v>-2700</v>
      </c>
      <c r="V46" s="27">
        <f t="shared" si="17"/>
        <v>-2700</v>
      </c>
      <c r="W46" s="27"/>
      <c r="X46" s="27">
        <f t="shared" si="18"/>
        <v>2967.9605539236254</v>
      </c>
      <c r="Y46" s="27">
        <f t="shared" si="19"/>
        <v>267.96055392362541</v>
      </c>
      <c r="Z46" s="27">
        <f t="shared" si="20"/>
        <v>268</v>
      </c>
      <c r="AA46" s="17">
        <f t="shared" si="21"/>
        <v>268</v>
      </c>
      <c r="AB46" s="24">
        <f t="shared" si="22"/>
        <v>2968</v>
      </c>
    </row>
    <row r="47" spans="1:28" ht="15" customHeight="1" x14ac:dyDescent="0.25">
      <c r="A47" s="28">
        <v>2670</v>
      </c>
      <c r="B47" s="28">
        <v>2670</v>
      </c>
      <c r="C47" s="25">
        <v>11.87</v>
      </c>
      <c r="D47" s="25">
        <v>277.18</v>
      </c>
      <c r="E47" s="25">
        <v>212.65</v>
      </c>
      <c r="F47" s="25">
        <v>0</v>
      </c>
      <c r="G47" s="25">
        <f t="shared" si="13"/>
        <v>37.222222222222221</v>
      </c>
      <c r="H47" s="25">
        <v>0</v>
      </c>
      <c r="I47" s="25">
        <f t="shared" si="14"/>
        <v>37.222222222222221</v>
      </c>
      <c r="J47" s="29">
        <f t="shared" si="23"/>
        <v>1</v>
      </c>
      <c r="K47" s="29">
        <f t="shared" si="24"/>
        <v>1</v>
      </c>
      <c r="L47" s="29">
        <f t="shared" si="25"/>
        <v>1</v>
      </c>
      <c r="M47" s="29">
        <f t="shared" ca="1" si="15"/>
        <v>1</v>
      </c>
      <c r="N47" s="9"/>
      <c r="O47" s="9"/>
      <c r="P47" s="7"/>
      <c r="Q47" s="7"/>
      <c r="T47" s="20">
        <v>0</v>
      </c>
      <c r="U47" s="31">
        <f t="shared" si="16"/>
        <v>-2670</v>
      </c>
      <c r="V47" s="27">
        <f t="shared" si="17"/>
        <v>-2670</v>
      </c>
      <c r="W47" s="27"/>
      <c r="X47" s="27">
        <f t="shared" si="18"/>
        <v>2934.9832144355855</v>
      </c>
      <c r="Y47" s="27">
        <f t="shared" si="19"/>
        <v>264.98321443558552</v>
      </c>
      <c r="Z47" s="27">
        <f t="shared" si="20"/>
        <v>265</v>
      </c>
      <c r="AA47" s="17">
        <f t="shared" si="21"/>
        <v>265</v>
      </c>
      <c r="AB47" s="24">
        <f t="shared" si="22"/>
        <v>2935</v>
      </c>
    </row>
    <row r="48" spans="1:28" ht="15" customHeight="1" x14ac:dyDescent="0.25">
      <c r="A48" s="28">
        <v>2494</v>
      </c>
      <c r="B48" s="28">
        <v>2494</v>
      </c>
      <c r="C48" s="25">
        <v>11.09</v>
      </c>
      <c r="D48" s="25">
        <v>277.18</v>
      </c>
      <c r="E48" s="25">
        <v>212.62</v>
      </c>
      <c r="F48" s="25">
        <v>0</v>
      </c>
      <c r="G48" s="25">
        <f t="shared" si="13"/>
        <v>42.178571428571431</v>
      </c>
      <c r="H48" s="25">
        <v>0</v>
      </c>
      <c r="I48" s="25">
        <f t="shared" si="14"/>
        <v>42.178571428571431</v>
      </c>
      <c r="J48" s="29">
        <f t="shared" si="23"/>
        <v>0</v>
      </c>
      <c r="K48" s="29">
        <f t="shared" si="24"/>
        <v>-1</v>
      </c>
      <c r="L48" s="29">
        <f t="shared" si="25"/>
        <v>0</v>
      </c>
      <c r="M48" s="29">
        <f t="shared" ca="1" si="15"/>
        <v>1</v>
      </c>
      <c r="N48" s="9"/>
      <c r="O48" s="9"/>
      <c r="P48" s="7"/>
      <c r="Q48" s="7"/>
      <c r="T48" s="20">
        <v>0</v>
      </c>
      <c r="U48" s="31">
        <f t="shared" si="16"/>
        <v>-2494</v>
      </c>
      <c r="V48" s="27">
        <f t="shared" si="17"/>
        <v>-2494</v>
      </c>
      <c r="W48" s="27"/>
      <c r="X48" s="27">
        <f t="shared" si="18"/>
        <v>2741.5161561057489</v>
      </c>
      <c r="Y48" s="27">
        <f t="shared" si="19"/>
        <v>247.51615610574891</v>
      </c>
      <c r="Z48" s="27">
        <f t="shared" si="20"/>
        <v>248</v>
      </c>
      <c r="AA48" s="17">
        <f t="shared" si="21"/>
        <v>248</v>
      </c>
      <c r="AB48" s="24">
        <f t="shared" si="22"/>
        <v>2742</v>
      </c>
    </row>
    <row r="49" spans="1:28" ht="15" customHeight="1" x14ac:dyDescent="0.25">
      <c r="A49" s="28">
        <v>2319</v>
      </c>
      <c r="B49" s="28">
        <v>2319</v>
      </c>
      <c r="C49" s="25">
        <v>10.31</v>
      </c>
      <c r="D49" s="25">
        <v>277.18</v>
      </c>
      <c r="E49" s="25">
        <v>212.59</v>
      </c>
      <c r="F49" s="25">
        <v>0</v>
      </c>
      <c r="G49" s="25">
        <f t="shared" si="13"/>
        <v>46.758620689655174</v>
      </c>
      <c r="H49" s="25">
        <v>0</v>
      </c>
      <c r="I49" s="25">
        <f t="shared" si="14"/>
        <v>46.758620689655174</v>
      </c>
      <c r="J49" s="29">
        <f t="shared" si="23"/>
        <v>0</v>
      </c>
      <c r="K49" s="29">
        <f t="shared" si="24"/>
        <v>-1</v>
      </c>
      <c r="L49" s="29">
        <f t="shared" si="25"/>
        <v>0</v>
      </c>
      <c r="M49" s="29">
        <f t="shared" ca="1" si="15"/>
        <v>1</v>
      </c>
      <c r="N49" s="9"/>
      <c r="O49" s="9"/>
      <c r="P49" s="7"/>
      <c r="Q49" s="7"/>
      <c r="T49" s="20">
        <v>0</v>
      </c>
      <c r="U49" s="31">
        <f t="shared" si="16"/>
        <v>-2319</v>
      </c>
      <c r="V49" s="27">
        <f t="shared" si="17"/>
        <v>-2319</v>
      </c>
      <c r="W49" s="27"/>
      <c r="X49" s="27">
        <f t="shared" si="18"/>
        <v>2549.1483424255139</v>
      </c>
      <c r="Y49" s="27">
        <f t="shared" si="19"/>
        <v>230.14834242551387</v>
      </c>
      <c r="Z49" s="27">
        <f t="shared" si="20"/>
        <v>230</v>
      </c>
      <c r="AA49" s="17">
        <f t="shared" si="21"/>
        <v>230</v>
      </c>
      <c r="AB49" s="24">
        <f t="shared" si="22"/>
        <v>2549</v>
      </c>
    </row>
    <row r="50" spans="1:28" ht="15" customHeight="1" x14ac:dyDescent="0.25">
      <c r="A50" s="28">
        <v>2145</v>
      </c>
      <c r="B50" s="28">
        <v>2145</v>
      </c>
      <c r="C50" s="25">
        <v>9.5299999999999994</v>
      </c>
      <c r="D50" s="25">
        <v>277.18</v>
      </c>
      <c r="E50" s="25">
        <v>212.56</v>
      </c>
      <c r="F50" s="25">
        <v>0</v>
      </c>
      <c r="G50" s="25">
        <f t="shared" si="13"/>
        <v>51</v>
      </c>
      <c r="H50" s="25">
        <v>0</v>
      </c>
      <c r="I50" s="25">
        <f t="shared" si="14"/>
        <v>51</v>
      </c>
      <c r="J50" s="29">
        <f t="shared" si="23"/>
        <v>0</v>
      </c>
      <c r="K50" s="29">
        <f t="shared" si="24"/>
        <v>-1</v>
      </c>
      <c r="L50" s="29">
        <f t="shared" si="25"/>
        <v>0</v>
      </c>
      <c r="M50" s="29">
        <f t="shared" ca="1" si="15"/>
        <v>1</v>
      </c>
      <c r="N50" s="9"/>
      <c r="O50" s="9"/>
      <c r="P50" s="7"/>
      <c r="Q50" s="7"/>
      <c r="T50" s="20">
        <v>0</v>
      </c>
      <c r="U50" s="31">
        <f t="shared" si="16"/>
        <v>-2145</v>
      </c>
      <c r="V50" s="27">
        <f t="shared" si="17"/>
        <v>-2145</v>
      </c>
      <c r="W50" s="27"/>
      <c r="X50" s="27">
        <f t="shared" si="18"/>
        <v>2357.8797733948804</v>
      </c>
      <c r="Y50" s="27">
        <f t="shared" si="19"/>
        <v>212.87977339488043</v>
      </c>
      <c r="Z50" s="27">
        <f t="shared" si="20"/>
        <v>213</v>
      </c>
      <c r="AA50" s="17">
        <f t="shared" si="21"/>
        <v>213</v>
      </c>
      <c r="AB50" s="24">
        <f t="shared" si="22"/>
        <v>2358</v>
      </c>
    </row>
    <row r="51" spans="1:28" ht="15" customHeight="1" x14ac:dyDescent="0.25">
      <c r="A51" s="28">
        <v>1946</v>
      </c>
      <c r="B51" s="28">
        <v>1946</v>
      </c>
      <c r="C51" s="25">
        <v>8.65</v>
      </c>
      <c r="D51" s="25">
        <v>277.18</v>
      </c>
      <c r="E51" s="25">
        <v>212.53</v>
      </c>
      <c r="F51" s="25">
        <v>0</v>
      </c>
      <c r="G51" s="25">
        <f t="shared" si="13"/>
        <v>55.774193548387096</v>
      </c>
      <c r="H51" s="25">
        <v>0</v>
      </c>
      <c r="I51" s="25">
        <f t="shared" si="14"/>
        <v>55.774193548387096</v>
      </c>
      <c r="J51" s="29">
        <f t="shared" si="23"/>
        <v>0</v>
      </c>
      <c r="K51" s="29">
        <f t="shared" si="24"/>
        <v>-1</v>
      </c>
      <c r="L51" s="29">
        <f t="shared" si="25"/>
        <v>0</v>
      </c>
      <c r="M51" s="29">
        <f t="shared" ca="1" si="15"/>
        <v>0</v>
      </c>
      <c r="N51" s="9"/>
      <c r="O51" s="9"/>
      <c r="P51" s="7"/>
      <c r="Q51" s="7"/>
      <c r="T51" s="20">
        <v>0</v>
      </c>
      <c r="U51" s="31">
        <f t="shared" si="16"/>
        <v>-1946</v>
      </c>
      <c r="V51" s="27">
        <f t="shared" si="17"/>
        <v>-1946</v>
      </c>
      <c r="W51" s="27"/>
      <c r="X51" s="27">
        <f t="shared" si="18"/>
        <v>2139.1300881242132</v>
      </c>
      <c r="Y51" s="27">
        <f t="shared" si="19"/>
        <v>193.13008812421322</v>
      </c>
      <c r="Z51" s="27">
        <f t="shared" si="20"/>
        <v>193</v>
      </c>
      <c r="AA51" s="17">
        <f t="shared" si="21"/>
        <v>193</v>
      </c>
      <c r="AB51" s="24">
        <f t="shared" si="22"/>
        <v>2139</v>
      </c>
    </row>
    <row r="52" spans="1:28" ht="15" customHeight="1" x14ac:dyDescent="0.25">
      <c r="A52" s="28">
        <v>1746</v>
      </c>
      <c r="B52" s="28">
        <v>1746</v>
      </c>
      <c r="C52" s="25">
        <v>7.76</v>
      </c>
      <c r="D52" s="25">
        <v>277.18</v>
      </c>
      <c r="E52" s="25">
        <v>212.49</v>
      </c>
      <c r="F52" s="25">
        <v>0</v>
      </c>
      <c r="G52" s="25">
        <f t="shared" si="13"/>
        <v>60.28125</v>
      </c>
      <c r="H52" s="25">
        <v>0</v>
      </c>
      <c r="I52" s="25">
        <f t="shared" si="14"/>
        <v>60.28125</v>
      </c>
      <c r="J52" s="29">
        <f t="shared" si="23"/>
        <v>0</v>
      </c>
      <c r="K52" s="29">
        <f t="shared" si="24"/>
        <v>-1</v>
      </c>
      <c r="L52" s="29">
        <f t="shared" si="25"/>
        <v>1</v>
      </c>
      <c r="M52" s="29">
        <f t="shared" ca="1" si="15"/>
        <v>1</v>
      </c>
      <c r="N52" s="9"/>
      <c r="O52" s="9"/>
      <c r="P52" s="7"/>
      <c r="Q52" s="7"/>
      <c r="T52" s="20">
        <v>0</v>
      </c>
      <c r="U52" s="31">
        <f t="shared" si="16"/>
        <v>-1746</v>
      </c>
      <c r="V52" s="27">
        <f t="shared" si="17"/>
        <v>-1746</v>
      </c>
      <c r="W52" s="27"/>
      <c r="X52" s="27">
        <f t="shared" si="18"/>
        <v>1919.2811582039446</v>
      </c>
      <c r="Y52" s="27">
        <f t="shared" si="19"/>
        <v>173.28115820394464</v>
      </c>
      <c r="Z52" s="27">
        <f t="shared" si="20"/>
        <v>173</v>
      </c>
      <c r="AA52" s="17">
        <f t="shared" si="21"/>
        <v>173</v>
      </c>
      <c r="AB52" s="24">
        <f t="shared" si="22"/>
        <v>1919</v>
      </c>
    </row>
    <row r="53" spans="1:28" ht="15" customHeight="1" x14ac:dyDescent="0.25">
      <c r="A53" s="28">
        <v>1545</v>
      </c>
      <c r="B53" s="28">
        <v>1545</v>
      </c>
      <c r="C53" s="25">
        <v>6.87</v>
      </c>
      <c r="D53" s="25">
        <v>277.18</v>
      </c>
      <c r="E53" s="25">
        <v>212.43</v>
      </c>
      <c r="F53" s="25">
        <v>0</v>
      </c>
      <c r="G53" s="25">
        <f t="shared" ref="G53:G84" si="26">($A$20-A53)/(ROW(A53)-ROW($A$20))</f>
        <v>64.545454545454547</v>
      </c>
      <c r="H53" s="25">
        <v>0</v>
      </c>
      <c r="I53" s="25">
        <f t="shared" ref="I53:I84" si="27">($A$20-B53)/(ROW(B53)-ROW($A$20))</f>
        <v>64.545454545454547</v>
      </c>
      <c r="J53" s="29">
        <f t="shared" si="23"/>
        <v>0</v>
      </c>
      <c r="K53" s="29">
        <f t="shared" si="24"/>
        <v>-1</v>
      </c>
      <c r="L53" s="29">
        <f t="shared" si="25"/>
        <v>1</v>
      </c>
      <c r="M53" s="29">
        <f t="shared" ca="1" si="15"/>
        <v>1</v>
      </c>
      <c r="N53" s="9"/>
      <c r="O53" s="9"/>
      <c r="P53" s="7"/>
      <c r="Q53" s="7"/>
      <c r="T53" s="20">
        <v>0</v>
      </c>
      <c r="U53" s="31">
        <f t="shared" si="16"/>
        <v>-1545</v>
      </c>
      <c r="V53" s="27">
        <f t="shared" si="17"/>
        <v>-1545</v>
      </c>
      <c r="W53" s="27"/>
      <c r="X53" s="27">
        <f t="shared" si="18"/>
        <v>1698.3329836340749</v>
      </c>
      <c r="Y53" s="27">
        <f t="shared" si="19"/>
        <v>153.33298363407494</v>
      </c>
      <c r="Z53" s="27">
        <f t="shared" si="20"/>
        <v>153</v>
      </c>
      <c r="AA53" s="17">
        <f t="shared" si="21"/>
        <v>153</v>
      </c>
      <c r="AB53" s="24">
        <f t="shared" si="22"/>
        <v>1698</v>
      </c>
    </row>
    <row r="54" spans="1:28" ht="15" customHeight="1" x14ac:dyDescent="0.25">
      <c r="A54" s="28">
        <v>1474</v>
      </c>
      <c r="B54" s="28">
        <v>1474</v>
      </c>
      <c r="C54" s="25">
        <v>6.55</v>
      </c>
      <c r="D54" s="25">
        <v>277.18</v>
      </c>
      <c r="E54" s="25">
        <v>212.4</v>
      </c>
      <c r="F54" s="25">
        <v>0</v>
      </c>
      <c r="G54" s="25">
        <f t="shared" si="26"/>
        <v>64.735294117647058</v>
      </c>
      <c r="H54" s="25">
        <v>0</v>
      </c>
      <c r="I54" s="25">
        <f t="shared" si="27"/>
        <v>64.735294117647058</v>
      </c>
      <c r="J54" s="29">
        <f t="shared" si="23"/>
        <v>0</v>
      </c>
      <c r="K54" s="29">
        <f t="shared" si="24"/>
        <v>-1</v>
      </c>
      <c r="L54" s="29">
        <f t="shared" si="25"/>
        <v>1</v>
      </c>
      <c r="M54" s="29">
        <f t="shared" ca="1" si="15"/>
        <v>0</v>
      </c>
      <c r="N54" s="9"/>
      <c r="O54" s="9"/>
      <c r="P54" s="7"/>
      <c r="Q54" s="7"/>
      <c r="T54" s="20">
        <v>0</v>
      </c>
      <c r="U54" s="31">
        <f t="shared" si="16"/>
        <v>-1474</v>
      </c>
      <c r="V54" s="27">
        <f t="shared" si="17"/>
        <v>-1474</v>
      </c>
      <c r="W54" s="27"/>
      <c r="X54" s="27">
        <f t="shared" si="18"/>
        <v>1620.2866135123795</v>
      </c>
      <c r="Y54" s="27">
        <f t="shared" si="19"/>
        <v>146.28661351237952</v>
      </c>
      <c r="Z54" s="27">
        <f t="shared" si="20"/>
        <v>146</v>
      </c>
      <c r="AA54" s="17">
        <f t="shared" si="21"/>
        <v>146</v>
      </c>
      <c r="AB54" s="24">
        <f t="shared" si="22"/>
        <v>1620</v>
      </c>
    </row>
    <row r="55" spans="1:28" ht="15" customHeight="1" x14ac:dyDescent="0.25">
      <c r="A55" s="28">
        <v>1404</v>
      </c>
      <c r="B55" s="28">
        <v>1404</v>
      </c>
      <c r="C55" s="25">
        <v>6.24</v>
      </c>
      <c r="D55" s="25">
        <v>277.18</v>
      </c>
      <c r="E55" s="25">
        <v>212.38</v>
      </c>
      <c r="F55" s="25">
        <v>0</v>
      </c>
      <c r="G55" s="25">
        <f t="shared" si="26"/>
        <v>64.885714285714286</v>
      </c>
      <c r="H55" s="25">
        <v>0</v>
      </c>
      <c r="I55" s="25">
        <f t="shared" si="27"/>
        <v>64.885714285714286</v>
      </c>
      <c r="J55" s="29">
        <f t="shared" si="23"/>
        <v>0</v>
      </c>
      <c r="K55" s="29">
        <f t="shared" si="24"/>
        <v>-1</v>
      </c>
      <c r="L55" s="29">
        <f t="shared" si="25"/>
        <v>1</v>
      </c>
      <c r="M55" s="29">
        <f t="shared" ca="1" si="15"/>
        <v>0</v>
      </c>
      <c r="N55" s="9"/>
      <c r="O55" s="9"/>
      <c r="P55" s="7"/>
      <c r="Q55" s="7"/>
      <c r="T55" s="20">
        <v>0</v>
      </c>
      <c r="U55" s="31">
        <f t="shared" si="16"/>
        <v>-1404</v>
      </c>
      <c r="V55" s="27">
        <f t="shared" si="17"/>
        <v>-1404</v>
      </c>
      <c r="W55" s="27"/>
      <c r="X55" s="27">
        <f t="shared" si="18"/>
        <v>1543.3394880402852</v>
      </c>
      <c r="Y55" s="27">
        <f t="shared" si="19"/>
        <v>139.33948804028523</v>
      </c>
      <c r="Z55" s="27">
        <f t="shared" si="20"/>
        <v>139</v>
      </c>
      <c r="AA55" s="17">
        <f t="shared" si="21"/>
        <v>139</v>
      </c>
      <c r="AB55" s="24">
        <f t="shared" si="22"/>
        <v>1543</v>
      </c>
    </row>
    <row r="56" spans="1:28" ht="15" customHeight="1" x14ac:dyDescent="0.25">
      <c r="A56" s="28">
        <v>1335</v>
      </c>
      <c r="B56" s="28">
        <v>1335</v>
      </c>
      <c r="C56" s="25">
        <v>5.93</v>
      </c>
      <c r="D56" s="25">
        <v>277.18</v>
      </c>
      <c r="E56" s="25">
        <v>212.36</v>
      </c>
      <c r="F56" s="25">
        <v>0</v>
      </c>
      <c r="G56" s="25">
        <f t="shared" si="26"/>
        <v>65</v>
      </c>
      <c r="H56" s="25">
        <v>0</v>
      </c>
      <c r="I56" s="25">
        <f t="shared" si="27"/>
        <v>65</v>
      </c>
      <c r="J56" s="29">
        <f t="shared" si="23"/>
        <v>0</v>
      </c>
      <c r="K56" s="29">
        <f t="shared" si="24"/>
        <v>-1</v>
      </c>
      <c r="L56" s="29">
        <f t="shared" si="25"/>
        <v>1</v>
      </c>
      <c r="M56" s="29">
        <f t="shared" ca="1" si="15"/>
        <v>0</v>
      </c>
      <c r="N56" s="9"/>
      <c r="O56" s="9"/>
      <c r="P56" s="7"/>
      <c r="Q56" s="7"/>
      <c r="T56" s="20">
        <v>0</v>
      </c>
      <c r="U56" s="31">
        <f t="shared" si="16"/>
        <v>-1335</v>
      </c>
      <c r="V56" s="27">
        <f t="shared" si="17"/>
        <v>-1335</v>
      </c>
      <c r="W56" s="27"/>
      <c r="X56" s="27">
        <f t="shared" si="18"/>
        <v>1467.4916072177928</v>
      </c>
      <c r="Y56" s="27">
        <f t="shared" si="19"/>
        <v>132.49160721779276</v>
      </c>
      <c r="Z56" s="27">
        <f t="shared" si="20"/>
        <v>132</v>
      </c>
      <c r="AA56" s="17">
        <f t="shared" si="21"/>
        <v>132</v>
      </c>
      <c r="AB56" s="24">
        <f t="shared" si="22"/>
        <v>1467</v>
      </c>
    </row>
    <row r="57" spans="1:28" ht="15" customHeight="1" x14ac:dyDescent="0.25">
      <c r="A57" s="28">
        <v>1286</v>
      </c>
      <c r="B57" s="28">
        <v>1286</v>
      </c>
      <c r="C57" s="25">
        <v>5.71</v>
      </c>
      <c r="D57" s="25">
        <v>277.18</v>
      </c>
      <c r="E57" s="25">
        <v>212.35</v>
      </c>
      <c r="F57" s="25">
        <v>0</v>
      </c>
      <c r="G57" s="25">
        <f t="shared" si="26"/>
        <v>64.567567567567565</v>
      </c>
      <c r="H57" s="25">
        <v>0</v>
      </c>
      <c r="I57" s="25">
        <f t="shared" si="27"/>
        <v>64.567567567567565</v>
      </c>
      <c r="J57" s="29">
        <f t="shared" si="23"/>
        <v>1</v>
      </c>
      <c r="K57" s="29">
        <f t="shared" si="24"/>
        <v>1</v>
      </c>
      <c r="L57" s="29">
        <f t="shared" si="25"/>
        <v>0</v>
      </c>
      <c r="M57" s="29">
        <f t="shared" ca="1" si="15"/>
        <v>0</v>
      </c>
      <c r="N57" s="9"/>
      <c r="O57" s="9"/>
      <c r="P57" s="7"/>
      <c r="Q57" s="7"/>
      <c r="T57" s="20">
        <v>0</v>
      </c>
      <c r="U57" s="31">
        <f t="shared" si="16"/>
        <v>-1286</v>
      </c>
      <c r="V57" s="27">
        <f t="shared" si="17"/>
        <v>-1286</v>
      </c>
      <c r="W57" s="27"/>
      <c r="X57" s="27">
        <f t="shared" si="18"/>
        <v>1413.6286193873268</v>
      </c>
      <c r="Y57" s="27">
        <f t="shared" si="19"/>
        <v>127.62861938732681</v>
      </c>
      <c r="Z57" s="27">
        <f t="shared" si="20"/>
        <v>128</v>
      </c>
      <c r="AA57" s="17">
        <f t="shared" si="21"/>
        <v>128</v>
      </c>
      <c r="AB57" s="24">
        <f t="shared" si="22"/>
        <v>1414</v>
      </c>
    </row>
    <row r="58" spans="1:28" ht="15" customHeight="1" x14ac:dyDescent="0.25">
      <c r="A58" s="28">
        <v>1236</v>
      </c>
      <c r="B58" s="28">
        <v>1236</v>
      </c>
      <c r="C58" s="25">
        <v>5.49</v>
      </c>
      <c r="D58" s="25">
        <v>277.18</v>
      </c>
      <c r="E58" s="25">
        <v>212.33</v>
      </c>
      <c r="F58" s="25">
        <v>0</v>
      </c>
      <c r="G58" s="25">
        <f t="shared" si="26"/>
        <v>64.184210526315795</v>
      </c>
      <c r="H58" s="25">
        <v>0</v>
      </c>
      <c r="I58" s="25">
        <f t="shared" si="27"/>
        <v>64.184210526315795</v>
      </c>
      <c r="J58" s="29">
        <f t="shared" si="23"/>
        <v>1</v>
      </c>
      <c r="K58" s="29">
        <f t="shared" si="24"/>
        <v>1</v>
      </c>
      <c r="L58" s="29">
        <f t="shared" si="25"/>
        <v>0</v>
      </c>
      <c r="M58" s="29">
        <f t="shared" ca="1" si="15"/>
        <v>1</v>
      </c>
      <c r="N58" s="9"/>
      <c r="O58" s="9"/>
      <c r="P58" s="7"/>
      <c r="Q58" s="7"/>
      <c r="T58" s="20">
        <v>0</v>
      </c>
      <c r="U58" s="31">
        <f t="shared" si="16"/>
        <v>-1236</v>
      </c>
      <c r="V58" s="27">
        <f t="shared" si="17"/>
        <v>-1236</v>
      </c>
      <c r="W58" s="27"/>
      <c r="X58" s="27">
        <f t="shared" si="18"/>
        <v>1358.6663869072599</v>
      </c>
      <c r="Y58" s="27">
        <f t="shared" si="19"/>
        <v>122.66638690725995</v>
      </c>
      <c r="Z58" s="27">
        <f t="shared" si="20"/>
        <v>123</v>
      </c>
      <c r="AA58" s="17">
        <f t="shared" si="21"/>
        <v>123</v>
      </c>
      <c r="AB58" s="24">
        <f t="shared" si="22"/>
        <v>1359</v>
      </c>
    </row>
    <row r="59" spans="1:28" ht="15" customHeight="1" x14ac:dyDescent="0.25">
      <c r="A59" s="28">
        <v>1185</v>
      </c>
      <c r="B59" s="40">
        <v>1185</v>
      </c>
      <c r="C59" s="25">
        <v>5.27</v>
      </c>
      <c r="D59" s="25">
        <v>277.18</v>
      </c>
      <c r="E59" s="25">
        <v>212.32</v>
      </c>
      <c r="F59" s="25">
        <v>0</v>
      </c>
      <c r="G59" s="25">
        <f t="shared" si="26"/>
        <v>63.846153846153847</v>
      </c>
      <c r="H59" s="25">
        <v>0</v>
      </c>
      <c r="I59" s="25">
        <f t="shared" si="27"/>
        <v>63.846153846153847</v>
      </c>
      <c r="J59" s="29">
        <f t="shared" si="23"/>
        <v>0</v>
      </c>
      <c r="K59" s="29">
        <f t="shared" si="24"/>
        <v>-1</v>
      </c>
      <c r="L59" s="29">
        <f t="shared" si="25"/>
        <v>0</v>
      </c>
      <c r="M59" s="29">
        <f t="shared" ca="1" si="15"/>
        <v>1</v>
      </c>
      <c r="N59" s="9"/>
      <c r="O59" s="9"/>
      <c r="P59" s="7"/>
      <c r="Q59" s="7"/>
      <c r="T59" s="20">
        <v>0</v>
      </c>
      <c r="U59" s="31">
        <f t="shared" si="16"/>
        <v>-1185</v>
      </c>
      <c r="V59" s="27">
        <f t="shared" si="17"/>
        <v>-1185</v>
      </c>
      <c r="W59" s="27"/>
      <c r="X59" s="27">
        <f t="shared" si="18"/>
        <v>1302.6049097775913</v>
      </c>
      <c r="Y59" s="27">
        <f t="shared" si="19"/>
        <v>117.60490977759127</v>
      </c>
      <c r="Z59" s="27">
        <f t="shared" si="20"/>
        <v>118</v>
      </c>
      <c r="AA59" s="17">
        <f t="shared" si="21"/>
        <v>118</v>
      </c>
      <c r="AB59" s="24">
        <f t="shared" si="22"/>
        <v>1303</v>
      </c>
    </row>
    <row r="60" spans="1:28" ht="15" customHeight="1" x14ac:dyDescent="0.25">
      <c r="A60" s="28">
        <v>1160</v>
      </c>
      <c r="B60" s="28">
        <v>1160</v>
      </c>
      <c r="C60" s="25">
        <v>5.15</v>
      </c>
      <c r="D60" s="25">
        <v>277.18</v>
      </c>
      <c r="E60" s="25">
        <v>212.31</v>
      </c>
      <c r="F60" s="25">
        <v>0</v>
      </c>
      <c r="G60" s="25">
        <f t="shared" si="26"/>
        <v>62.875</v>
      </c>
      <c r="H60" s="25">
        <v>0</v>
      </c>
      <c r="I60" s="25">
        <f t="shared" si="27"/>
        <v>62.875</v>
      </c>
      <c r="J60" s="29">
        <f t="shared" si="23"/>
        <v>1</v>
      </c>
      <c r="K60" s="29">
        <f t="shared" si="24"/>
        <v>1</v>
      </c>
      <c r="L60" s="29">
        <f t="shared" si="25"/>
        <v>0</v>
      </c>
      <c r="M60" s="29">
        <f t="shared" ca="1" si="15"/>
        <v>0</v>
      </c>
      <c r="N60" s="9"/>
      <c r="O60" s="9"/>
      <c r="P60" s="7"/>
      <c r="Q60" s="7"/>
      <c r="T60" s="20">
        <v>0</v>
      </c>
      <c r="U60" s="31">
        <f t="shared" si="16"/>
        <v>-1160</v>
      </c>
      <c r="V60" s="27">
        <f t="shared" si="17"/>
        <v>-1160</v>
      </c>
      <c r="W60" s="27"/>
      <c r="X60" s="27">
        <f t="shared" si="18"/>
        <v>1275.1237935375577</v>
      </c>
      <c r="Y60" s="27">
        <f t="shared" si="19"/>
        <v>115.12379353755773</v>
      </c>
      <c r="Z60" s="27">
        <f t="shared" si="20"/>
        <v>115</v>
      </c>
      <c r="AA60" s="17">
        <f t="shared" si="21"/>
        <v>115</v>
      </c>
      <c r="AB60" s="24">
        <f t="shared" si="22"/>
        <v>1275</v>
      </c>
    </row>
    <row r="61" spans="1:28" ht="15" customHeight="1" x14ac:dyDescent="0.25">
      <c r="A61" s="28">
        <v>1134</v>
      </c>
      <c r="B61" s="28">
        <v>1134</v>
      </c>
      <c r="C61" s="25">
        <v>5.04</v>
      </c>
      <c r="D61" s="25">
        <v>277.18</v>
      </c>
      <c r="E61" s="25">
        <v>212.3</v>
      </c>
      <c r="F61" s="25">
        <v>0</v>
      </c>
      <c r="G61" s="25">
        <f t="shared" si="26"/>
        <v>61.975609756097562</v>
      </c>
      <c r="H61" s="25">
        <v>0</v>
      </c>
      <c r="I61" s="25">
        <f t="shared" si="27"/>
        <v>61.975609756097562</v>
      </c>
      <c r="J61" s="29">
        <f t="shared" si="23"/>
        <v>1</v>
      </c>
      <c r="K61" s="29">
        <f t="shared" si="24"/>
        <v>1</v>
      </c>
      <c r="L61" s="29">
        <f t="shared" si="25"/>
        <v>0</v>
      </c>
      <c r="M61" s="29">
        <f t="shared" ca="1" si="15"/>
        <v>1</v>
      </c>
      <c r="N61" s="9"/>
      <c r="O61" s="9"/>
      <c r="P61" s="7"/>
      <c r="Q61" s="7"/>
      <c r="T61" s="20">
        <v>0</v>
      </c>
      <c r="U61" s="31">
        <f t="shared" si="16"/>
        <v>-1134</v>
      </c>
      <c r="V61" s="27">
        <f t="shared" si="17"/>
        <v>-1134</v>
      </c>
      <c r="W61" s="27"/>
      <c r="X61" s="27">
        <f t="shared" si="18"/>
        <v>1246.5434326479228</v>
      </c>
      <c r="Y61" s="27">
        <f t="shared" si="19"/>
        <v>112.54343264792283</v>
      </c>
      <c r="Z61" s="27">
        <f t="shared" si="20"/>
        <v>113</v>
      </c>
      <c r="AA61" s="17">
        <f t="shared" si="21"/>
        <v>113</v>
      </c>
      <c r="AB61" s="24">
        <f t="shared" si="22"/>
        <v>1247</v>
      </c>
    </row>
    <row r="62" spans="1:28" ht="15" customHeight="1" x14ac:dyDescent="0.25">
      <c r="A62" s="28">
        <v>1110</v>
      </c>
      <c r="B62" s="28">
        <v>1110</v>
      </c>
      <c r="C62" s="25">
        <v>4.93</v>
      </c>
      <c r="D62" s="25">
        <v>277.18</v>
      </c>
      <c r="E62" s="25">
        <v>212.28</v>
      </c>
      <c r="F62" s="25">
        <v>0</v>
      </c>
      <c r="G62" s="25">
        <f t="shared" si="26"/>
        <v>61.071428571428569</v>
      </c>
      <c r="H62" s="25">
        <v>0</v>
      </c>
      <c r="I62" s="25">
        <f t="shared" si="27"/>
        <v>61.071428571428569</v>
      </c>
      <c r="J62" s="29">
        <f t="shared" si="23"/>
        <v>1</v>
      </c>
      <c r="K62" s="29">
        <f t="shared" si="24"/>
        <v>1</v>
      </c>
      <c r="L62" s="29">
        <f t="shared" si="25"/>
        <v>0</v>
      </c>
      <c r="M62" s="29">
        <f t="shared" ca="1" si="15"/>
        <v>1</v>
      </c>
      <c r="N62" s="9"/>
      <c r="O62" s="9"/>
      <c r="P62" s="7"/>
      <c r="Q62" s="7"/>
      <c r="T62" s="20">
        <v>0</v>
      </c>
      <c r="U62" s="31">
        <f t="shared" si="16"/>
        <v>-1110</v>
      </c>
      <c r="V62" s="27">
        <f t="shared" si="17"/>
        <v>-1110</v>
      </c>
      <c r="W62" s="27"/>
      <c r="X62" s="27">
        <f t="shared" si="18"/>
        <v>1220.1615610574906</v>
      </c>
      <c r="Y62" s="27">
        <f t="shared" si="19"/>
        <v>110.16156105749064</v>
      </c>
      <c r="Z62" s="27">
        <f t="shared" si="20"/>
        <v>110</v>
      </c>
      <c r="AA62" s="17">
        <f t="shared" si="21"/>
        <v>110</v>
      </c>
      <c r="AB62" s="24">
        <f t="shared" si="22"/>
        <v>1220</v>
      </c>
    </row>
    <row r="63" spans="1:28" ht="15" customHeight="1" x14ac:dyDescent="0.25">
      <c r="A63" s="28">
        <v>1060</v>
      </c>
      <c r="B63" s="28">
        <v>1060</v>
      </c>
      <c r="C63" s="25">
        <v>4.71</v>
      </c>
      <c r="D63" s="25">
        <v>277.18</v>
      </c>
      <c r="E63" s="25">
        <v>212.24</v>
      </c>
      <c r="F63" s="25">
        <v>0</v>
      </c>
      <c r="G63" s="25">
        <f t="shared" si="26"/>
        <v>60.813953488372093</v>
      </c>
      <c r="H63" s="25">
        <v>0</v>
      </c>
      <c r="I63" s="25">
        <f t="shared" si="27"/>
        <v>60.813953488372093</v>
      </c>
      <c r="J63" s="29">
        <f t="shared" si="23"/>
        <v>1</v>
      </c>
      <c r="K63" s="29">
        <f t="shared" si="24"/>
        <v>1</v>
      </c>
      <c r="L63" s="29">
        <f t="shared" si="25"/>
        <v>0</v>
      </c>
      <c r="M63" s="29">
        <f t="shared" ca="1" si="15"/>
        <v>0</v>
      </c>
      <c r="N63" s="9"/>
      <c r="O63" s="9"/>
      <c r="P63" s="7"/>
      <c r="Q63" s="7"/>
      <c r="T63" s="20">
        <v>0</v>
      </c>
      <c r="U63" s="31">
        <f t="shared" si="16"/>
        <v>-1060</v>
      </c>
      <c r="V63" s="27">
        <f t="shared" si="17"/>
        <v>-1060</v>
      </c>
      <c r="W63" s="27"/>
      <c r="X63" s="27">
        <f t="shared" si="18"/>
        <v>1165.1993285774236</v>
      </c>
      <c r="Y63" s="27">
        <f t="shared" si="19"/>
        <v>105.19932857742356</v>
      </c>
      <c r="Z63" s="27">
        <f t="shared" si="20"/>
        <v>105</v>
      </c>
      <c r="AA63" s="17">
        <f t="shared" si="21"/>
        <v>105</v>
      </c>
      <c r="AB63" s="24">
        <f t="shared" si="22"/>
        <v>1165</v>
      </c>
    </row>
    <row r="64" spans="1:28" ht="15" customHeight="1" x14ac:dyDescent="0.25">
      <c r="A64" s="28">
        <v>1011</v>
      </c>
      <c r="B64" s="28">
        <v>1011</v>
      </c>
      <c r="C64" s="25">
        <v>4.49</v>
      </c>
      <c r="D64" s="25">
        <v>277.18</v>
      </c>
      <c r="E64" s="25">
        <v>212.19</v>
      </c>
      <c r="F64" s="25">
        <v>0</v>
      </c>
      <c r="G64" s="25">
        <f t="shared" si="26"/>
        <v>60.545454545454547</v>
      </c>
      <c r="H64" s="25">
        <v>0</v>
      </c>
      <c r="I64" s="25">
        <f t="shared" si="27"/>
        <v>60.545454545454547</v>
      </c>
      <c r="J64" s="29">
        <f t="shared" si="23"/>
        <v>1</v>
      </c>
      <c r="K64" s="29">
        <f t="shared" si="24"/>
        <v>1</v>
      </c>
      <c r="L64" s="29">
        <f t="shared" si="25"/>
        <v>1</v>
      </c>
      <c r="M64" s="29">
        <f t="shared" ca="1" si="15"/>
        <v>1</v>
      </c>
      <c r="N64" s="9"/>
      <c r="O64" s="9"/>
      <c r="P64" s="7"/>
      <c r="Q64" s="7"/>
      <c r="T64" s="20">
        <v>0</v>
      </c>
      <c r="U64" s="31">
        <f t="shared" si="16"/>
        <v>-1011</v>
      </c>
      <c r="V64" s="27">
        <f t="shared" si="17"/>
        <v>-1011</v>
      </c>
      <c r="W64" s="27"/>
      <c r="X64" s="27">
        <f t="shared" si="18"/>
        <v>1111.3363407469576</v>
      </c>
      <c r="Y64" s="27">
        <f t="shared" si="19"/>
        <v>100.3363407469576</v>
      </c>
      <c r="Z64" s="27">
        <f t="shared" si="20"/>
        <v>100</v>
      </c>
      <c r="AA64" s="17">
        <f t="shared" si="21"/>
        <v>100</v>
      </c>
      <c r="AB64" s="24">
        <f t="shared" si="22"/>
        <v>1111</v>
      </c>
    </row>
    <row r="65" spans="1:28" ht="15" customHeight="1" x14ac:dyDescent="0.25">
      <c r="A65" s="28">
        <v>960</v>
      </c>
      <c r="B65" s="28">
        <v>960</v>
      </c>
      <c r="C65" s="25">
        <v>4.2699999999999996</v>
      </c>
      <c r="D65" s="25">
        <v>277.18</v>
      </c>
      <c r="E65" s="25">
        <v>212.15</v>
      </c>
      <c r="F65" s="25">
        <v>0</v>
      </c>
      <c r="G65" s="25">
        <f t="shared" si="26"/>
        <v>60.333333333333336</v>
      </c>
      <c r="H65" s="25">
        <v>0</v>
      </c>
      <c r="I65" s="25">
        <f t="shared" si="27"/>
        <v>60.333333333333336</v>
      </c>
      <c r="J65" s="29">
        <f t="shared" si="23"/>
        <v>0</v>
      </c>
      <c r="K65" s="29">
        <f t="shared" si="24"/>
        <v>-1</v>
      </c>
      <c r="L65" s="29">
        <f t="shared" si="25"/>
        <v>0</v>
      </c>
      <c r="M65" s="29">
        <f t="shared" ca="1" si="15"/>
        <v>1</v>
      </c>
      <c r="N65" s="9"/>
      <c r="O65" s="9"/>
      <c r="P65" s="7"/>
      <c r="Q65" s="7"/>
      <c r="T65" s="20">
        <v>0</v>
      </c>
      <c r="U65" s="31">
        <f t="shared" si="16"/>
        <v>-960</v>
      </c>
      <c r="V65" s="27">
        <f t="shared" si="17"/>
        <v>-960</v>
      </c>
      <c r="W65" s="27"/>
      <c r="X65" s="27">
        <f t="shared" si="18"/>
        <v>1055.2748636172892</v>
      </c>
      <c r="Y65" s="27">
        <f t="shared" si="19"/>
        <v>95.274863617289157</v>
      </c>
      <c r="Z65" s="27">
        <f t="shared" si="20"/>
        <v>95</v>
      </c>
      <c r="AA65" s="17">
        <f t="shared" si="21"/>
        <v>95</v>
      </c>
      <c r="AB65" s="24">
        <f t="shared" si="22"/>
        <v>1055</v>
      </c>
    </row>
    <row r="66" spans="1:28" ht="15" customHeight="1" x14ac:dyDescent="0.25">
      <c r="A66" s="28">
        <v>930</v>
      </c>
      <c r="B66" s="28">
        <v>930</v>
      </c>
      <c r="C66" s="25">
        <v>4.13</v>
      </c>
      <c r="D66" s="25">
        <v>277.18</v>
      </c>
      <c r="E66" s="25">
        <v>212.12</v>
      </c>
      <c r="F66" s="25">
        <v>0</v>
      </c>
      <c r="G66" s="25">
        <f t="shared" si="26"/>
        <v>59.673913043478258</v>
      </c>
      <c r="H66" s="25">
        <v>0</v>
      </c>
      <c r="I66" s="25">
        <f t="shared" si="27"/>
        <v>59.673913043478258</v>
      </c>
      <c r="J66" s="29">
        <f t="shared" si="23"/>
        <v>1</v>
      </c>
      <c r="K66" s="29">
        <f t="shared" si="24"/>
        <v>1</v>
      </c>
      <c r="L66" s="29">
        <f t="shared" si="25"/>
        <v>0</v>
      </c>
      <c r="M66" s="29">
        <f t="shared" ref="M66:M98" ca="1" si="28">IF(RAND()&lt;0.5,0,1)</f>
        <v>0</v>
      </c>
      <c r="N66" s="9"/>
      <c r="O66" s="9"/>
      <c r="P66" s="7"/>
      <c r="Q66" s="7"/>
      <c r="T66" s="20">
        <v>0</v>
      </c>
      <c r="U66" s="31">
        <f t="shared" ref="U66:U97" si="29">T66-B66</f>
        <v>-930</v>
      </c>
      <c r="V66" s="27">
        <f t="shared" ref="V66:V97" si="30">ROUND(U66,0)</f>
        <v>-930</v>
      </c>
      <c r="W66" s="27"/>
      <c r="X66" s="27">
        <f t="shared" ref="X66:X98" si="31">B66/$W$2*$W$3</f>
        <v>1022.2975241292488</v>
      </c>
      <c r="Y66" s="27">
        <f t="shared" ref="Y66:Y97" si="32">X66-B66</f>
        <v>92.297524129248814</v>
      </c>
      <c r="Z66" s="27">
        <f t="shared" ref="Z66:Z97" si="33">ROUND(Y66,0)</f>
        <v>92</v>
      </c>
      <c r="AA66" s="17">
        <f t="shared" ref="AA66:AA97" si="34">IF(V66&gt;=0,V66,Z66)</f>
        <v>92</v>
      </c>
      <c r="AB66" s="24">
        <f t="shared" ref="AB66:AB97" si="35">B66+AA66</f>
        <v>1022</v>
      </c>
    </row>
    <row r="67" spans="1:28" ht="15" customHeight="1" x14ac:dyDescent="0.25">
      <c r="A67" s="28">
        <v>900</v>
      </c>
      <c r="B67" s="28">
        <v>900</v>
      </c>
      <c r="C67" s="25">
        <v>0</v>
      </c>
      <c r="D67" s="25">
        <v>277.18</v>
      </c>
      <c r="E67" s="25">
        <v>212.09</v>
      </c>
      <c r="F67" s="25">
        <v>0</v>
      </c>
      <c r="G67" s="25">
        <f t="shared" si="26"/>
        <v>59.042553191489361</v>
      </c>
      <c r="H67" s="25">
        <v>0</v>
      </c>
      <c r="I67" s="25">
        <f t="shared" si="27"/>
        <v>59.042553191489361</v>
      </c>
      <c r="J67" s="29">
        <f t="shared" ref="J67:J98" si="36">IF(ABS(B67-B66)&lt;=50,1,0)</f>
        <v>1</v>
      </c>
      <c r="K67" s="29">
        <f t="shared" ref="K67:K98" si="37">IF(ABS((B67-B66))&lt;=50,1,IF((B67-B66)*(1)&gt;=0,1,-1))</f>
        <v>1</v>
      </c>
      <c r="L67" s="29">
        <f t="shared" si="25"/>
        <v>0</v>
      </c>
      <c r="M67" s="29">
        <f t="shared" ca="1" si="28"/>
        <v>1</v>
      </c>
      <c r="N67" s="9"/>
      <c r="O67" s="9"/>
      <c r="P67" s="7"/>
      <c r="Q67" s="7"/>
      <c r="T67" s="20">
        <v>0</v>
      </c>
      <c r="U67" s="31">
        <f t="shared" si="29"/>
        <v>-900</v>
      </c>
      <c r="V67" s="27">
        <f t="shared" si="30"/>
        <v>-900</v>
      </c>
      <c r="W67" s="27"/>
      <c r="X67" s="27">
        <f t="shared" si="31"/>
        <v>989.32018464120847</v>
      </c>
      <c r="Y67" s="27">
        <f t="shared" si="32"/>
        <v>89.320184641208471</v>
      </c>
      <c r="Z67" s="27">
        <f t="shared" si="33"/>
        <v>89</v>
      </c>
      <c r="AA67" s="17">
        <f t="shared" si="34"/>
        <v>89</v>
      </c>
      <c r="AB67" s="24">
        <f t="shared" si="35"/>
        <v>989</v>
      </c>
    </row>
    <row r="68" spans="1:28" ht="15" customHeight="1" x14ac:dyDescent="0.25">
      <c r="A68" s="28">
        <v>870</v>
      </c>
      <c r="B68" s="28">
        <v>870</v>
      </c>
      <c r="C68" s="25">
        <v>0</v>
      </c>
      <c r="D68" s="25">
        <v>277.18</v>
      </c>
      <c r="E68" s="25">
        <v>212.06</v>
      </c>
      <c r="F68" s="25">
        <v>0</v>
      </c>
      <c r="G68" s="25">
        <f t="shared" si="26"/>
        <v>58.4375</v>
      </c>
      <c r="H68" s="25">
        <v>0</v>
      </c>
      <c r="I68" s="25">
        <f t="shared" si="27"/>
        <v>58.4375</v>
      </c>
      <c r="J68" s="29">
        <f t="shared" si="36"/>
        <v>1</v>
      </c>
      <c r="K68" s="29">
        <f t="shared" si="37"/>
        <v>1</v>
      </c>
      <c r="L68" s="29">
        <f t="shared" si="25"/>
        <v>0</v>
      </c>
      <c r="M68" s="29">
        <f t="shared" ca="1" si="28"/>
        <v>1</v>
      </c>
      <c r="N68" s="9"/>
      <c r="O68" s="9"/>
      <c r="P68" s="7"/>
      <c r="Q68" s="7"/>
      <c r="T68" s="20">
        <v>0</v>
      </c>
      <c r="U68" s="31">
        <f t="shared" si="29"/>
        <v>-870</v>
      </c>
      <c r="V68" s="27">
        <f t="shared" si="30"/>
        <v>-870</v>
      </c>
      <c r="W68" s="27"/>
      <c r="X68" s="27">
        <f t="shared" si="31"/>
        <v>956.34284515316835</v>
      </c>
      <c r="Y68" s="27">
        <f t="shared" si="32"/>
        <v>86.342845153168355</v>
      </c>
      <c r="Z68" s="27">
        <f t="shared" si="33"/>
        <v>86</v>
      </c>
      <c r="AA68" s="17">
        <f t="shared" si="34"/>
        <v>86</v>
      </c>
      <c r="AB68" s="24">
        <f t="shared" si="35"/>
        <v>956</v>
      </c>
    </row>
    <row r="69" spans="1:28" ht="15" customHeight="1" x14ac:dyDescent="0.25">
      <c r="A69" s="28">
        <v>844</v>
      </c>
      <c r="B69" s="28">
        <v>844</v>
      </c>
      <c r="C69" s="25">
        <v>0</v>
      </c>
      <c r="D69" s="25">
        <v>277.18</v>
      </c>
      <c r="E69" s="25">
        <v>212.04</v>
      </c>
      <c r="F69" s="25">
        <v>0</v>
      </c>
      <c r="G69" s="25">
        <f t="shared" si="26"/>
        <v>57.775510204081634</v>
      </c>
      <c r="H69" s="25">
        <v>0</v>
      </c>
      <c r="I69" s="25">
        <f t="shared" si="27"/>
        <v>57.775510204081634</v>
      </c>
      <c r="J69" s="29">
        <f t="shared" si="36"/>
        <v>1</v>
      </c>
      <c r="K69" s="29">
        <f t="shared" si="37"/>
        <v>1</v>
      </c>
      <c r="L69" s="29">
        <f t="shared" si="25"/>
        <v>0</v>
      </c>
      <c r="M69" s="29">
        <f t="shared" ca="1" si="28"/>
        <v>1</v>
      </c>
      <c r="N69" s="9"/>
      <c r="O69" s="9"/>
      <c r="P69" s="7"/>
      <c r="Q69" s="7"/>
      <c r="T69" s="20">
        <v>0</v>
      </c>
      <c r="U69" s="31">
        <f t="shared" si="29"/>
        <v>-844</v>
      </c>
      <c r="V69" s="27">
        <f t="shared" si="30"/>
        <v>-844</v>
      </c>
      <c r="W69" s="27"/>
      <c r="X69" s="27">
        <f t="shared" si="31"/>
        <v>927.76248426353334</v>
      </c>
      <c r="Y69" s="27">
        <f t="shared" si="32"/>
        <v>83.762484263533338</v>
      </c>
      <c r="Z69" s="27">
        <f t="shared" si="33"/>
        <v>84</v>
      </c>
      <c r="AA69" s="17">
        <f t="shared" si="34"/>
        <v>84</v>
      </c>
      <c r="AB69" s="24">
        <f t="shared" si="35"/>
        <v>928</v>
      </c>
    </row>
    <row r="70" spans="1:28" ht="15" customHeight="1" x14ac:dyDescent="0.25">
      <c r="A70" s="28">
        <v>819</v>
      </c>
      <c r="B70" s="28">
        <v>819</v>
      </c>
      <c r="C70" s="25">
        <v>0</v>
      </c>
      <c r="D70" s="25">
        <v>277.18</v>
      </c>
      <c r="E70" s="25">
        <v>212.02</v>
      </c>
      <c r="F70" s="25">
        <v>0</v>
      </c>
      <c r="G70" s="25">
        <f t="shared" si="26"/>
        <v>57.12</v>
      </c>
      <c r="H70" s="25">
        <v>0</v>
      </c>
      <c r="I70" s="25">
        <f t="shared" si="27"/>
        <v>57.12</v>
      </c>
      <c r="J70" s="29">
        <f t="shared" si="36"/>
        <v>1</v>
      </c>
      <c r="K70" s="29">
        <f t="shared" si="37"/>
        <v>1</v>
      </c>
      <c r="L70" s="29">
        <f t="shared" si="25"/>
        <v>1</v>
      </c>
      <c r="M70" s="29">
        <f t="shared" ca="1" si="28"/>
        <v>0</v>
      </c>
      <c r="N70" s="9"/>
      <c r="O70" s="9"/>
      <c r="P70" s="7"/>
      <c r="Q70" s="7"/>
      <c r="T70" s="20">
        <v>0</v>
      </c>
      <c r="U70" s="31">
        <f t="shared" si="29"/>
        <v>-819</v>
      </c>
      <c r="V70" s="27">
        <f t="shared" si="30"/>
        <v>-819</v>
      </c>
      <c r="W70" s="27"/>
      <c r="X70" s="27">
        <f t="shared" si="31"/>
        <v>900.28136802349979</v>
      </c>
      <c r="Y70" s="27">
        <f t="shared" si="32"/>
        <v>81.281368023499795</v>
      </c>
      <c r="Z70" s="27">
        <f t="shared" si="33"/>
        <v>81</v>
      </c>
      <c r="AA70" s="17">
        <f t="shared" si="34"/>
        <v>81</v>
      </c>
      <c r="AB70" s="24">
        <f t="shared" si="35"/>
        <v>900</v>
      </c>
    </row>
    <row r="71" spans="1:28" ht="15" customHeight="1" x14ac:dyDescent="0.25">
      <c r="A71" s="28">
        <v>795</v>
      </c>
      <c r="B71" s="28">
        <v>800</v>
      </c>
      <c r="C71" s="25">
        <v>0</v>
      </c>
      <c r="D71" s="25">
        <v>277.18</v>
      </c>
      <c r="E71" s="25">
        <v>212</v>
      </c>
      <c r="F71" s="25">
        <v>0</v>
      </c>
      <c r="G71" s="25">
        <f t="shared" si="26"/>
        <v>56.470588235294116</v>
      </c>
      <c r="H71" s="25">
        <v>0</v>
      </c>
      <c r="I71" s="25">
        <f t="shared" si="27"/>
        <v>56.372549019607845</v>
      </c>
      <c r="J71" s="29">
        <f t="shared" si="36"/>
        <v>1</v>
      </c>
      <c r="K71" s="29">
        <f t="shared" si="37"/>
        <v>1</v>
      </c>
      <c r="L71" s="29">
        <f t="shared" ref="L71:L102" si="38">IF(OR(COUNTIF(K67:K71,1)=5,COUNTIF(K67:K71,-1)=5),1,0)</f>
        <v>1</v>
      </c>
      <c r="M71" s="29">
        <f t="shared" ca="1" si="28"/>
        <v>0</v>
      </c>
      <c r="N71" s="9"/>
      <c r="O71" s="9"/>
      <c r="P71" s="7"/>
      <c r="Q71" s="7"/>
      <c r="T71" s="20">
        <v>0</v>
      </c>
      <c r="U71" s="31">
        <f t="shared" si="29"/>
        <v>-800</v>
      </c>
      <c r="V71" s="27">
        <f t="shared" si="30"/>
        <v>-800</v>
      </c>
      <c r="W71" s="27"/>
      <c r="X71" s="27">
        <f t="shared" si="31"/>
        <v>879.3957196810743</v>
      </c>
      <c r="Y71" s="27">
        <f t="shared" si="32"/>
        <v>79.395719681074297</v>
      </c>
      <c r="Z71" s="27">
        <f t="shared" si="33"/>
        <v>79</v>
      </c>
      <c r="AA71" s="17">
        <f t="shared" si="34"/>
        <v>79</v>
      </c>
      <c r="AB71" s="24">
        <f t="shared" si="35"/>
        <v>879</v>
      </c>
    </row>
    <row r="72" spans="1:28" ht="15" customHeight="1" x14ac:dyDescent="0.25">
      <c r="A72" s="28">
        <v>776</v>
      </c>
      <c r="B72" s="28">
        <v>800</v>
      </c>
      <c r="C72" s="25">
        <v>0</v>
      </c>
      <c r="D72" s="25">
        <v>277.18</v>
      </c>
      <c r="E72" s="25">
        <v>212</v>
      </c>
      <c r="F72" s="25">
        <v>0</v>
      </c>
      <c r="G72" s="25">
        <f t="shared" si="26"/>
        <v>55.75</v>
      </c>
      <c r="H72" s="25">
        <v>0</v>
      </c>
      <c r="I72" s="25">
        <f t="shared" si="27"/>
        <v>55.28846153846154</v>
      </c>
      <c r="J72" s="29">
        <f t="shared" si="36"/>
        <v>1</v>
      </c>
      <c r="K72" s="29">
        <f t="shared" si="37"/>
        <v>1</v>
      </c>
      <c r="L72" s="29">
        <f t="shared" si="38"/>
        <v>1</v>
      </c>
      <c r="M72" s="29">
        <f t="shared" ca="1" si="28"/>
        <v>1</v>
      </c>
      <c r="N72" s="9"/>
      <c r="O72" s="9"/>
      <c r="P72" s="7"/>
      <c r="Q72" s="7"/>
      <c r="T72" s="20">
        <v>0</v>
      </c>
      <c r="U72" s="31">
        <f t="shared" si="29"/>
        <v>-800</v>
      </c>
      <c r="V72" s="27">
        <f t="shared" si="30"/>
        <v>-800</v>
      </c>
      <c r="W72" s="27"/>
      <c r="X72" s="27">
        <f t="shared" si="31"/>
        <v>879.3957196810743</v>
      </c>
      <c r="Y72" s="27">
        <f t="shared" si="32"/>
        <v>79.395719681074297</v>
      </c>
      <c r="Z72" s="27">
        <f t="shared" si="33"/>
        <v>79</v>
      </c>
      <c r="AA72" s="17">
        <f t="shared" si="34"/>
        <v>79</v>
      </c>
      <c r="AB72" s="24">
        <f t="shared" si="35"/>
        <v>879</v>
      </c>
    </row>
    <row r="73" spans="1:28" ht="15" customHeight="1" x14ac:dyDescent="0.25">
      <c r="A73" s="28">
        <v>756</v>
      </c>
      <c r="B73" s="28">
        <v>800</v>
      </c>
      <c r="C73" s="25">
        <v>0</v>
      </c>
      <c r="D73" s="25">
        <v>277.17</v>
      </c>
      <c r="E73" s="25">
        <v>212</v>
      </c>
      <c r="F73" s="25">
        <v>0</v>
      </c>
      <c r="G73" s="25">
        <f t="shared" si="26"/>
        <v>55.075471698113205</v>
      </c>
      <c r="H73" s="25">
        <v>0</v>
      </c>
      <c r="I73" s="25">
        <f t="shared" si="27"/>
        <v>54.245283018867923</v>
      </c>
      <c r="J73" s="29">
        <f t="shared" si="36"/>
        <v>1</v>
      </c>
      <c r="K73" s="29">
        <f t="shared" si="37"/>
        <v>1</v>
      </c>
      <c r="L73" s="29">
        <f t="shared" si="38"/>
        <v>1</v>
      </c>
      <c r="M73" s="29">
        <f t="shared" ca="1" si="28"/>
        <v>1</v>
      </c>
      <c r="N73" s="9"/>
      <c r="O73" s="9"/>
      <c r="P73" s="7"/>
      <c r="Q73" s="7"/>
      <c r="T73" s="20">
        <v>0</v>
      </c>
      <c r="U73" s="31">
        <f t="shared" si="29"/>
        <v>-800</v>
      </c>
      <c r="V73" s="27">
        <f t="shared" si="30"/>
        <v>-800</v>
      </c>
      <c r="W73" s="27"/>
      <c r="X73" s="27">
        <f t="shared" si="31"/>
        <v>879.3957196810743</v>
      </c>
      <c r="Y73" s="27">
        <f t="shared" si="32"/>
        <v>79.395719681074297</v>
      </c>
      <c r="Z73" s="27">
        <f t="shared" si="33"/>
        <v>79</v>
      </c>
      <c r="AA73" s="17">
        <f t="shared" si="34"/>
        <v>79</v>
      </c>
      <c r="AB73" s="24">
        <f t="shared" si="35"/>
        <v>879</v>
      </c>
    </row>
    <row r="74" spans="1:28" ht="15" customHeight="1" x14ac:dyDescent="0.25">
      <c r="A74" s="28">
        <v>735</v>
      </c>
      <c r="B74" s="28">
        <v>690</v>
      </c>
      <c r="C74" s="25">
        <v>0</v>
      </c>
      <c r="D74" s="25">
        <v>277.18</v>
      </c>
      <c r="E74" s="25">
        <v>211.86</v>
      </c>
      <c r="F74" s="25">
        <v>0</v>
      </c>
      <c r="G74" s="25">
        <f t="shared" si="26"/>
        <v>54.444444444444443</v>
      </c>
      <c r="H74" s="25">
        <v>0</v>
      </c>
      <c r="I74" s="25">
        <f t="shared" si="27"/>
        <v>55.277777777777779</v>
      </c>
      <c r="J74" s="29">
        <f t="shared" si="36"/>
        <v>0</v>
      </c>
      <c r="K74" s="29">
        <f t="shared" si="37"/>
        <v>-1</v>
      </c>
      <c r="L74" s="29">
        <f t="shared" si="38"/>
        <v>0</v>
      </c>
      <c r="M74" s="29">
        <f t="shared" ca="1" si="28"/>
        <v>1</v>
      </c>
      <c r="N74" s="9"/>
      <c r="O74" s="9"/>
      <c r="P74" s="7"/>
      <c r="Q74" s="7"/>
      <c r="T74" s="20">
        <v>0</v>
      </c>
      <c r="U74" s="31">
        <f t="shared" si="29"/>
        <v>-690</v>
      </c>
      <c r="V74" s="27">
        <f t="shared" si="30"/>
        <v>-690</v>
      </c>
      <c r="W74" s="27"/>
      <c r="X74" s="27">
        <f t="shared" si="31"/>
        <v>758.47880822492664</v>
      </c>
      <c r="Y74" s="27">
        <f t="shared" si="32"/>
        <v>68.478808224926638</v>
      </c>
      <c r="Z74" s="27">
        <f t="shared" si="33"/>
        <v>68</v>
      </c>
      <c r="AA74" s="17">
        <f t="shared" si="34"/>
        <v>68</v>
      </c>
      <c r="AB74" s="24">
        <f t="shared" si="35"/>
        <v>758</v>
      </c>
    </row>
    <row r="75" spans="1:28" ht="15" customHeight="1" x14ac:dyDescent="0.25">
      <c r="A75" s="28">
        <v>716</v>
      </c>
      <c r="B75" s="28">
        <v>690</v>
      </c>
      <c r="C75" s="25">
        <v>0</v>
      </c>
      <c r="D75" s="25">
        <v>277.18</v>
      </c>
      <c r="E75" s="25">
        <v>211.86</v>
      </c>
      <c r="F75" s="25">
        <v>0</v>
      </c>
      <c r="G75" s="25">
        <f t="shared" si="26"/>
        <v>53.8</v>
      </c>
      <c r="H75" s="25">
        <v>0</v>
      </c>
      <c r="I75" s="25">
        <f t="shared" si="27"/>
        <v>54.272727272727273</v>
      </c>
      <c r="J75" s="29">
        <f t="shared" si="36"/>
        <v>1</v>
      </c>
      <c r="K75" s="29">
        <f t="shared" si="37"/>
        <v>1</v>
      </c>
      <c r="L75" s="29">
        <f t="shared" si="38"/>
        <v>0</v>
      </c>
      <c r="M75" s="29">
        <f t="shared" ca="1" si="28"/>
        <v>0</v>
      </c>
      <c r="N75" s="9"/>
      <c r="O75" s="9"/>
      <c r="P75" s="7"/>
      <c r="Q75" s="7"/>
      <c r="T75" s="20">
        <v>0</v>
      </c>
      <c r="U75" s="31">
        <f t="shared" si="29"/>
        <v>-690</v>
      </c>
      <c r="V75" s="27">
        <f t="shared" si="30"/>
        <v>-690</v>
      </c>
      <c r="W75" s="27"/>
      <c r="X75" s="27">
        <f t="shared" si="31"/>
        <v>758.47880822492664</v>
      </c>
      <c r="Y75" s="27">
        <f t="shared" si="32"/>
        <v>68.478808224926638</v>
      </c>
      <c r="Z75" s="27">
        <f t="shared" si="33"/>
        <v>68</v>
      </c>
      <c r="AA75" s="17">
        <f t="shared" si="34"/>
        <v>68</v>
      </c>
      <c r="AB75" s="24">
        <f t="shared" si="35"/>
        <v>758</v>
      </c>
    </row>
    <row r="76" spans="1:28" ht="15" customHeight="1" x14ac:dyDescent="0.25">
      <c r="A76" s="28">
        <v>696</v>
      </c>
      <c r="B76" s="28">
        <v>694</v>
      </c>
      <c r="C76" s="25">
        <v>0</v>
      </c>
      <c r="D76" s="25">
        <v>277.18</v>
      </c>
      <c r="E76" s="25">
        <v>211.86</v>
      </c>
      <c r="F76" s="25">
        <v>0</v>
      </c>
      <c r="G76" s="25">
        <f t="shared" si="26"/>
        <v>53.196428571428569</v>
      </c>
      <c r="H76" s="25">
        <v>0</v>
      </c>
      <c r="I76" s="25">
        <f t="shared" si="27"/>
        <v>53.232142857142854</v>
      </c>
      <c r="J76" s="29">
        <f t="shared" si="36"/>
        <v>1</v>
      </c>
      <c r="K76" s="29">
        <f t="shared" si="37"/>
        <v>1</v>
      </c>
      <c r="L76" s="29">
        <f t="shared" si="38"/>
        <v>0</v>
      </c>
      <c r="M76" s="29">
        <f t="shared" ca="1" si="28"/>
        <v>1</v>
      </c>
      <c r="N76" s="9"/>
      <c r="O76" s="9"/>
      <c r="P76" s="7"/>
      <c r="Q76" s="7"/>
      <c r="T76" s="20">
        <v>0</v>
      </c>
      <c r="U76" s="31">
        <f t="shared" si="29"/>
        <v>-694</v>
      </c>
      <c r="V76" s="27">
        <f t="shared" si="30"/>
        <v>-694</v>
      </c>
      <c r="W76" s="27"/>
      <c r="X76" s="27">
        <f t="shared" si="31"/>
        <v>762.87578682333196</v>
      </c>
      <c r="Y76" s="27">
        <f t="shared" si="32"/>
        <v>68.875786823331964</v>
      </c>
      <c r="Z76" s="27">
        <f t="shared" si="33"/>
        <v>69</v>
      </c>
      <c r="AA76" s="17">
        <f t="shared" si="34"/>
        <v>69</v>
      </c>
      <c r="AB76" s="24">
        <f t="shared" si="35"/>
        <v>763</v>
      </c>
    </row>
    <row r="77" spans="1:28" ht="15" customHeight="1" x14ac:dyDescent="0.25">
      <c r="A77" s="28">
        <v>675</v>
      </c>
      <c r="B77" s="28">
        <v>690</v>
      </c>
      <c r="C77" s="25">
        <v>0</v>
      </c>
      <c r="D77" s="25">
        <v>277.18</v>
      </c>
      <c r="E77" s="25">
        <v>211.86</v>
      </c>
      <c r="F77" s="25">
        <v>0</v>
      </c>
      <c r="G77" s="25">
        <f t="shared" si="26"/>
        <v>52.631578947368418</v>
      </c>
      <c r="H77" s="25">
        <v>0</v>
      </c>
      <c r="I77" s="25">
        <f t="shared" si="27"/>
        <v>52.368421052631582</v>
      </c>
      <c r="J77" s="29">
        <f t="shared" si="36"/>
        <v>1</v>
      </c>
      <c r="K77" s="29">
        <f t="shared" si="37"/>
        <v>1</v>
      </c>
      <c r="L77" s="29">
        <f t="shared" si="38"/>
        <v>0</v>
      </c>
      <c r="M77" s="29">
        <f t="shared" ca="1" si="28"/>
        <v>0</v>
      </c>
      <c r="N77" s="9"/>
      <c r="O77" s="9"/>
      <c r="P77" s="7"/>
      <c r="Q77" s="7"/>
      <c r="T77" s="20">
        <v>0</v>
      </c>
      <c r="U77" s="31">
        <f t="shared" si="29"/>
        <v>-690</v>
      </c>
      <c r="V77" s="27">
        <f t="shared" si="30"/>
        <v>-690</v>
      </c>
      <c r="W77" s="27"/>
      <c r="X77" s="27">
        <f t="shared" si="31"/>
        <v>758.47880822492664</v>
      </c>
      <c r="Y77" s="27">
        <f t="shared" si="32"/>
        <v>68.478808224926638</v>
      </c>
      <c r="Z77" s="27">
        <f t="shared" si="33"/>
        <v>68</v>
      </c>
      <c r="AA77" s="17">
        <f t="shared" si="34"/>
        <v>68</v>
      </c>
      <c r="AB77" s="24">
        <f t="shared" si="35"/>
        <v>758</v>
      </c>
    </row>
    <row r="78" spans="1:28" ht="15" customHeight="1" x14ac:dyDescent="0.25">
      <c r="A78" s="28">
        <v>660</v>
      </c>
      <c r="B78" s="28">
        <v>645</v>
      </c>
      <c r="C78" s="25">
        <v>0</v>
      </c>
      <c r="D78" s="25">
        <v>277.18</v>
      </c>
      <c r="E78" s="25">
        <v>211.8</v>
      </c>
      <c r="F78" s="25">
        <v>0</v>
      </c>
      <c r="G78" s="25">
        <f t="shared" si="26"/>
        <v>51.982758620689658</v>
      </c>
      <c r="H78" s="25">
        <v>0</v>
      </c>
      <c r="I78" s="25">
        <f t="shared" si="27"/>
        <v>52.241379310344826</v>
      </c>
      <c r="J78" s="29">
        <f t="shared" si="36"/>
        <v>1</v>
      </c>
      <c r="K78" s="29">
        <f t="shared" si="37"/>
        <v>1</v>
      </c>
      <c r="L78" s="29">
        <f t="shared" si="38"/>
        <v>0</v>
      </c>
      <c r="M78" s="29">
        <f t="shared" ca="1" si="28"/>
        <v>0</v>
      </c>
      <c r="N78" s="9"/>
      <c r="O78" s="9"/>
      <c r="P78" s="7"/>
      <c r="Q78" s="7"/>
      <c r="T78" s="20">
        <v>0</v>
      </c>
      <c r="U78" s="31">
        <f t="shared" si="29"/>
        <v>-645</v>
      </c>
      <c r="V78" s="27">
        <f t="shared" si="30"/>
        <v>-645</v>
      </c>
      <c r="W78" s="27"/>
      <c r="X78" s="27">
        <f t="shared" si="31"/>
        <v>709.01279899286612</v>
      </c>
      <c r="Y78" s="27">
        <f t="shared" si="32"/>
        <v>64.012798992866124</v>
      </c>
      <c r="Z78" s="27">
        <f t="shared" si="33"/>
        <v>64</v>
      </c>
      <c r="AA78" s="17">
        <f t="shared" si="34"/>
        <v>64</v>
      </c>
      <c r="AB78" s="24">
        <f t="shared" si="35"/>
        <v>709</v>
      </c>
    </row>
    <row r="79" spans="1:28" ht="15" customHeight="1" x14ac:dyDescent="0.25">
      <c r="A79" s="28">
        <v>645</v>
      </c>
      <c r="B79" s="28">
        <v>645</v>
      </c>
      <c r="C79" s="25">
        <v>0</v>
      </c>
      <c r="D79" s="25">
        <v>277.18</v>
      </c>
      <c r="E79" s="25">
        <v>211.8</v>
      </c>
      <c r="F79" s="25">
        <v>0</v>
      </c>
      <c r="G79" s="25">
        <f t="shared" si="26"/>
        <v>51.355932203389834</v>
      </c>
      <c r="H79" s="25">
        <v>0</v>
      </c>
      <c r="I79" s="25">
        <f t="shared" si="27"/>
        <v>51.355932203389834</v>
      </c>
      <c r="J79" s="29">
        <f t="shared" si="36"/>
        <v>1</v>
      </c>
      <c r="K79" s="29">
        <f t="shared" si="37"/>
        <v>1</v>
      </c>
      <c r="L79" s="29">
        <f t="shared" si="38"/>
        <v>1</v>
      </c>
      <c r="M79" s="29">
        <f t="shared" ca="1" si="28"/>
        <v>1</v>
      </c>
      <c r="N79" s="9"/>
      <c r="O79" s="9"/>
      <c r="P79" s="7"/>
      <c r="Q79" s="7"/>
      <c r="T79" s="20">
        <v>0</v>
      </c>
      <c r="U79" s="31">
        <f t="shared" si="29"/>
        <v>-645</v>
      </c>
      <c r="V79" s="27">
        <f t="shared" si="30"/>
        <v>-645</v>
      </c>
      <c r="W79" s="27"/>
      <c r="X79" s="27">
        <f t="shared" si="31"/>
        <v>709.01279899286612</v>
      </c>
      <c r="Y79" s="27">
        <f t="shared" si="32"/>
        <v>64.012798992866124</v>
      </c>
      <c r="Z79" s="27">
        <f t="shared" si="33"/>
        <v>64</v>
      </c>
      <c r="AA79" s="17">
        <f t="shared" si="34"/>
        <v>64</v>
      </c>
      <c r="AB79" s="24">
        <f t="shared" si="35"/>
        <v>709</v>
      </c>
    </row>
    <row r="80" spans="1:28" ht="15" customHeight="1" x14ac:dyDescent="0.25">
      <c r="A80" s="28">
        <v>630</v>
      </c>
      <c r="B80" s="28">
        <v>630</v>
      </c>
      <c r="C80" s="25">
        <v>0</v>
      </c>
      <c r="D80" s="25">
        <v>277.18</v>
      </c>
      <c r="E80" s="25">
        <v>211.78</v>
      </c>
      <c r="F80" s="25">
        <v>0</v>
      </c>
      <c r="G80" s="25">
        <f t="shared" si="26"/>
        <v>50.75</v>
      </c>
      <c r="H80" s="25">
        <v>0</v>
      </c>
      <c r="I80" s="25">
        <f t="shared" si="27"/>
        <v>50.75</v>
      </c>
      <c r="J80" s="29">
        <f t="shared" si="36"/>
        <v>1</v>
      </c>
      <c r="K80" s="29">
        <f t="shared" si="37"/>
        <v>1</v>
      </c>
      <c r="L80" s="29">
        <f t="shared" si="38"/>
        <v>1</v>
      </c>
      <c r="M80" s="29">
        <f t="shared" ca="1" si="28"/>
        <v>1</v>
      </c>
      <c r="N80" s="9"/>
      <c r="O80" s="9"/>
      <c r="P80" s="7"/>
      <c r="Q80" s="7"/>
      <c r="T80" s="20">
        <v>0</v>
      </c>
      <c r="U80" s="31">
        <f t="shared" si="29"/>
        <v>-630</v>
      </c>
      <c r="V80" s="27">
        <f t="shared" si="30"/>
        <v>-630</v>
      </c>
      <c r="W80" s="27"/>
      <c r="X80" s="27">
        <f t="shared" si="31"/>
        <v>692.52412924884595</v>
      </c>
      <c r="Y80" s="27">
        <f t="shared" si="32"/>
        <v>62.524129248845952</v>
      </c>
      <c r="Z80" s="27">
        <f t="shared" si="33"/>
        <v>63</v>
      </c>
      <c r="AA80" s="17">
        <f t="shared" si="34"/>
        <v>63</v>
      </c>
      <c r="AB80" s="24">
        <f t="shared" si="35"/>
        <v>693</v>
      </c>
    </row>
    <row r="81" spans="1:28" ht="15" customHeight="1" x14ac:dyDescent="0.25">
      <c r="A81" s="28">
        <v>610</v>
      </c>
      <c r="B81" s="28">
        <v>610</v>
      </c>
      <c r="C81" s="25">
        <v>0</v>
      </c>
      <c r="D81" s="25">
        <v>277.18</v>
      </c>
      <c r="E81" s="25">
        <v>211.75</v>
      </c>
      <c r="F81" s="25">
        <v>0</v>
      </c>
      <c r="G81" s="25">
        <f t="shared" si="26"/>
        <v>50.245901639344261</v>
      </c>
      <c r="H81" s="25">
        <v>0</v>
      </c>
      <c r="I81" s="25">
        <f t="shared" si="27"/>
        <v>50.245901639344261</v>
      </c>
      <c r="J81" s="29">
        <f t="shared" si="36"/>
        <v>1</v>
      </c>
      <c r="K81" s="29">
        <f t="shared" si="37"/>
        <v>1</v>
      </c>
      <c r="L81" s="29">
        <f t="shared" si="38"/>
        <v>1</v>
      </c>
      <c r="M81" s="29">
        <f t="shared" ca="1" si="28"/>
        <v>0</v>
      </c>
      <c r="N81" s="9"/>
      <c r="O81" s="9"/>
      <c r="P81" s="7"/>
      <c r="Q81" s="7"/>
      <c r="T81" s="20">
        <v>0</v>
      </c>
      <c r="U81" s="31">
        <f t="shared" si="29"/>
        <v>-610</v>
      </c>
      <c r="V81" s="27">
        <f t="shared" si="30"/>
        <v>-610</v>
      </c>
      <c r="W81" s="27"/>
      <c r="X81" s="27">
        <f t="shared" si="31"/>
        <v>670.53923625681909</v>
      </c>
      <c r="Y81" s="27">
        <f t="shared" si="32"/>
        <v>60.539236256819095</v>
      </c>
      <c r="Z81" s="27">
        <f t="shared" si="33"/>
        <v>61</v>
      </c>
      <c r="AA81" s="17">
        <f t="shared" si="34"/>
        <v>61</v>
      </c>
      <c r="AB81" s="24">
        <f t="shared" si="35"/>
        <v>671</v>
      </c>
    </row>
    <row r="82" spans="1:28" ht="15" customHeight="1" x14ac:dyDescent="0.25">
      <c r="A82" s="28">
        <v>591</v>
      </c>
      <c r="B82" s="28">
        <v>591</v>
      </c>
      <c r="C82" s="25">
        <v>0</v>
      </c>
      <c r="D82" s="25">
        <v>277.18</v>
      </c>
      <c r="E82" s="25">
        <v>211.73</v>
      </c>
      <c r="F82" s="25">
        <v>0</v>
      </c>
      <c r="G82" s="25">
        <f t="shared" si="26"/>
        <v>49.741935483870968</v>
      </c>
      <c r="H82" s="25">
        <v>0</v>
      </c>
      <c r="I82" s="25">
        <f t="shared" si="27"/>
        <v>49.741935483870968</v>
      </c>
      <c r="J82" s="29">
        <f t="shared" si="36"/>
        <v>1</v>
      </c>
      <c r="K82" s="29">
        <f t="shared" si="37"/>
        <v>1</v>
      </c>
      <c r="L82" s="29">
        <f t="shared" si="38"/>
        <v>1</v>
      </c>
      <c r="M82" s="29">
        <f t="shared" ca="1" si="28"/>
        <v>0</v>
      </c>
      <c r="N82" s="9"/>
      <c r="O82" s="9"/>
      <c r="P82" s="7"/>
      <c r="Q82" s="7"/>
      <c r="T82" s="20">
        <v>0</v>
      </c>
      <c r="U82" s="31">
        <f t="shared" si="29"/>
        <v>-591</v>
      </c>
      <c r="V82" s="27">
        <f t="shared" si="30"/>
        <v>-591</v>
      </c>
      <c r="W82" s="27"/>
      <c r="X82" s="27">
        <f t="shared" si="31"/>
        <v>649.6535879143936</v>
      </c>
      <c r="Y82" s="27">
        <f t="shared" si="32"/>
        <v>58.653587914393597</v>
      </c>
      <c r="Z82" s="27">
        <f t="shared" si="33"/>
        <v>59</v>
      </c>
      <c r="AA82" s="17">
        <f t="shared" si="34"/>
        <v>59</v>
      </c>
      <c r="AB82" s="24">
        <f t="shared" si="35"/>
        <v>650</v>
      </c>
    </row>
    <row r="83" spans="1:28" ht="15" customHeight="1" x14ac:dyDescent="0.25">
      <c r="A83" s="28">
        <v>570</v>
      </c>
      <c r="B83" s="28">
        <v>570</v>
      </c>
      <c r="C83" s="25">
        <v>0</v>
      </c>
      <c r="D83" s="25">
        <v>277.18</v>
      </c>
      <c r="E83" s="25">
        <v>211.7</v>
      </c>
      <c r="F83" s="25">
        <v>0</v>
      </c>
      <c r="G83" s="25">
        <f t="shared" si="26"/>
        <v>49.285714285714285</v>
      </c>
      <c r="H83" s="25">
        <v>0</v>
      </c>
      <c r="I83" s="25">
        <f t="shared" si="27"/>
        <v>49.285714285714285</v>
      </c>
      <c r="J83" s="29">
        <f t="shared" si="36"/>
        <v>1</v>
      </c>
      <c r="K83" s="29">
        <f t="shared" si="37"/>
        <v>1</v>
      </c>
      <c r="L83" s="29">
        <f t="shared" si="38"/>
        <v>1</v>
      </c>
      <c r="M83" s="29">
        <f t="shared" ca="1" si="28"/>
        <v>1</v>
      </c>
      <c r="N83" s="9"/>
      <c r="O83" s="9"/>
      <c r="P83" s="7"/>
      <c r="Q83" s="7"/>
      <c r="T83" s="20">
        <v>0</v>
      </c>
      <c r="U83" s="31">
        <f t="shared" si="29"/>
        <v>-570</v>
      </c>
      <c r="V83" s="27">
        <f t="shared" si="30"/>
        <v>-570</v>
      </c>
      <c r="W83" s="27"/>
      <c r="X83" s="27">
        <f t="shared" si="31"/>
        <v>626.56945027276549</v>
      </c>
      <c r="Y83" s="27">
        <f t="shared" si="32"/>
        <v>56.569450272765494</v>
      </c>
      <c r="Z83" s="27">
        <f t="shared" si="33"/>
        <v>57</v>
      </c>
      <c r="AA83" s="17">
        <f t="shared" si="34"/>
        <v>57</v>
      </c>
      <c r="AB83" s="24">
        <f t="shared" si="35"/>
        <v>627</v>
      </c>
    </row>
    <row r="84" spans="1:28" ht="15" customHeight="1" x14ac:dyDescent="0.25">
      <c r="A84" s="28">
        <v>550</v>
      </c>
      <c r="B84" s="28">
        <v>550</v>
      </c>
      <c r="C84" s="25">
        <v>0</v>
      </c>
      <c r="D84" s="25">
        <v>277.18</v>
      </c>
      <c r="E84" s="25">
        <v>211.67</v>
      </c>
      <c r="F84" s="25">
        <v>0</v>
      </c>
      <c r="G84" s="25">
        <f t="shared" si="26"/>
        <v>48.828125</v>
      </c>
      <c r="H84" s="25">
        <v>0</v>
      </c>
      <c r="I84" s="25">
        <f t="shared" si="27"/>
        <v>48.828125</v>
      </c>
      <c r="J84" s="29">
        <f t="shared" si="36"/>
        <v>1</v>
      </c>
      <c r="K84" s="29">
        <f t="shared" si="37"/>
        <v>1</v>
      </c>
      <c r="L84" s="29">
        <f t="shared" si="38"/>
        <v>1</v>
      </c>
      <c r="M84" s="29">
        <f t="shared" ca="1" si="28"/>
        <v>0</v>
      </c>
      <c r="N84" s="9"/>
      <c r="O84" s="9"/>
      <c r="P84" s="7"/>
      <c r="Q84" s="7"/>
      <c r="T84" s="20">
        <v>0</v>
      </c>
      <c r="U84" s="31">
        <f t="shared" si="29"/>
        <v>-550</v>
      </c>
      <c r="V84" s="27">
        <f t="shared" si="30"/>
        <v>-550</v>
      </c>
      <c r="W84" s="27"/>
      <c r="X84" s="27">
        <f t="shared" si="31"/>
        <v>604.58455728073864</v>
      </c>
      <c r="Y84" s="27">
        <f t="shared" si="32"/>
        <v>54.584557280738636</v>
      </c>
      <c r="Z84" s="27">
        <f t="shared" si="33"/>
        <v>55</v>
      </c>
      <c r="AA84" s="17">
        <f t="shared" si="34"/>
        <v>55</v>
      </c>
      <c r="AB84" s="24">
        <f t="shared" si="35"/>
        <v>605</v>
      </c>
    </row>
    <row r="85" spans="1:28" ht="15" customHeight="1" x14ac:dyDescent="0.25">
      <c r="A85" s="28">
        <v>531</v>
      </c>
      <c r="B85" s="28">
        <v>531</v>
      </c>
      <c r="C85" s="25">
        <v>0</v>
      </c>
      <c r="D85" s="25">
        <v>277.18</v>
      </c>
      <c r="E85" s="25">
        <v>211.65</v>
      </c>
      <c r="F85" s="25">
        <v>0</v>
      </c>
      <c r="G85" s="25">
        <f t="shared" ref="G85:G98" si="39">($A$20-A85)/(ROW(A85)-ROW($A$20))</f>
        <v>48.369230769230768</v>
      </c>
      <c r="H85" s="25">
        <v>0</v>
      </c>
      <c r="I85" s="25">
        <f t="shared" ref="I85:I98" si="40">($A$20-B85)/(ROW(B85)-ROW($A$20))</f>
        <v>48.369230769230768</v>
      </c>
      <c r="J85" s="29">
        <f t="shared" si="36"/>
        <v>1</v>
      </c>
      <c r="K85" s="29">
        <f t="shared" si="37"/>
        <v>1</v>
      </c>
      <c r="L85" s="29">
        <f t="shared" si="38"/>
        <v>1</v>
      </c>
      <c r="M85" s="29">
        <f t="shared" ca="1" si="28"/>
        <v>1</v>
      </c>
      <c r="N85" s="9"/>
      <c r="O85" s="9"/>
      <c r="P85" s="7"/>
      <c r="Q85" s="7"/>
      <c r="T85" s="20">
        <v>0</v>
      </c>
      <c r="U85" s="31">
        <f t="shared" si="29"/>
        <v>-531</v>
      </c>
      <c r="V85" s="27">
        <f t="shared" si="30"/>
        <v>-531</v>
      </c>
      <c r="W85" s="27"/>
      <c r="X85" s="27">
        <f t="shared" si="31"/>
        <v>583.69890893831302</v>
      </c>
      <c r="Y85" s="27">
        <f t="shared" si="32"/>
        <v>52.698908938313025</v>
      </c>
      <c r="Z85" s="27">
        <f t="shared" si="33"/>
        <v>53</v>
      </c>
      <c r="AA85" s="17">
        <f t="shared" si="34"/>
        <v>53</v>
      </c>
      <c r="AB85" s="24">
        <f t="shared" si="35"/>
        <v>584</v>
      </c>
    </row>
    <row r="86" spans="1:28" ht="15" customHeight="1" x14ac:dyDescent="0.25">
      <c r="A86" s="28">
        <v>510</v>
      </c>
      <c r="B86" s="28">
        <v>510</v>
      </c>
      <c r="C86" s="25">
        <v>0</v>
      </c>
      <c r="D86" s="25">
        <v>277.18</v>
      </c>
      <c r="E86" s="25">
        <v>211.62</v>
      </c>
      <c r="F86" s="25">
        <v>0</v>
      </c>
      <c r="G86" s="25">
        <f t="shared" si="39"/>
        <v>47.954545454545453</v>
      </c>
      <c r="H86" s="25">
        <v>0</v>
      </c>
      <c r="I86" s="25">
        <f t="shared" si="40"/>
        <v>47.954545454545453</v>
      </c>
      <c r="J86" s="29">
        <f t="shared" si="36"/>
        <v>1</v>
      </c>
      <c r="K86" s="29">
        <f t="shared" si="37"/>
        <v>1</v>
      </c>
      <c r="L86" s="29">
        <f t="shared" si="38"/>
        <v>1</v>
      </c>
      <c r="M86" s="29">
        <f t="shared" ca="1" si="28"/>
        <v>0</v>
      </c>
      <c r="N86" s="9"/>
      <c r="O86" s="9"/>
      <c r="P86" s="7"/>
      <c r="Q86" s="7"/>
      <c r="T86" s="20">
        <v>0</v>
      </c>
      <c r="U86" s="31">
        <f t="shared" si="29"/>
        <v>-510</v>
      </c>
      <c r="V86" s="27">
        <f t="shared" si="30"/>
        <v>-510</v>
      </c>
      <c r="W86" s="27"/>
      <c r="X86" s="27">
        <f t="shared" si="31"/>
        <v>560.61477129668492</v>
      </c>
      <c r="Y86" s="27">
        <f t="shared" si="32"/>
        <v>50.614771296684921</v>
      </c>
      <c r="Z86" s="27">
        <f t="shared" si="33"/>
        <v>51</v>
      </c>
      <c r="AA86" s="17">
        <f t="shared" si="34"/>
        <v>51</v>
      </c>
      <c r="AB86" s="24">
        <f t="shared" si="35"/>
        <v>561</v>
      </c>
    </row>
    <row r="87" spans="1:28" ht="15" customHeight="1" x14ac:dyDescent="0.25">
      <c r="A87" s="28">
        <v>490</v>
      </c>
      <c r="B87" s="28">
        <v>490</v>
      </c>
      <c r="C87" s="25">
        <v>0</v>
      </c>
      <c r="D87" s="25">
        <v>277.18</v>
      </c>
      <c r="E87" s="25">
        <v>211.59</v>
      </c>
      <c r="F87" s="25">
        <v>0</v>
      </c>
      <c r="G87" s="25">
        <f t="shared" si="39"/>
        <v>47.537313432835823</v>
      </c>
      <c r="H87" s="25">
        <v>0</v>
      </c>
      <c r="I87" s="25">
        <f t="shared" si="40"/>
        <v>47.537313432835823</v>
      </c>
      <c r="J87" s="29">
        <f t="shared" si="36"/>
        <v>1</v>
      </c>
      <c r="K87" s="29">
        <f t="shared" si="37"/>
        <v>1</v>
      </c>
      <c r="L87" s="29">
        <f t="shared" si="38"/>
        <v>1</v>
      </c>
      <c r="M87" s="29">
        <f t="shared" ca="1" si="28"/>
        <v>0</v>
      </c>
      <c r="N87" s="9"/>
      <c r="O87" s="9"/>
      <c r="P87" s="7"/>
      <c r="Q87" s="7"/>
      <c r="T87" s="20">
        <v>0</v>
      </c>
      <c r="U87" s="31">
        <f t="shared" si="29"/>
        <v>-490</v>
      </c>
      <c r="V87" s="27">
        <f t="shared" si="30"/>
        <v>-490</v>
      </c>
      <c r="W87" s="27"/>
      <c r="X87" s="27">
        <f t="shared" si="31"/>
        <v>538.62987830465795</v>
      </c>
      <c r="Y87" s="27">
        <f t="shared" si="32"/>
        <v>48.62987830465795</v>
      </c>
      <c r="Z87" s="27">
        <f t="shared" si="33"/>
        <v>49</v>
      </c>
      <c r="AA87" s="17">
        <f t="shared" si="34"/>
        <v>49</v>
      </c>
      <c r="AB87" s="24">
        <f t="shared" si="35"/>
        <v>539</v>
      </c>
    </row>
    <row r="88" spans="1:28" ht="15" customHeight="1" x14ac:dyDescent="0.25">
      <c r="A88" s="28">
        <v>471</v>
      </c>
      <c r="B88" s="28">
        <v>471</v>
      </c>
      <c r="C88" s="25">
        <v>0</v>
      </c>
      <c r="D88" s="25">
        <v>277.18</v>
      </c>
      <c r="E88" s="25">
        <v>211.57</v>
      </c>
      <c r="F88" s="25">
        <v>0</v>
      </c>
      <c r="G88" s="25">
        <f t="shared" si="39"/>
        <v>47.117647058823529</v>
      </c>
      <c r="H88" s="25">
        <v>0</v>
      </c>
      <c r="I88" s="25">
        <f t="shared" si="40"/>
        <v>47.117647058823529</v>
      </c>
      <c r="J88" s="29">
        <f t="shared" si="36"/>
        <v>1</v>
      </c>
      <c r="K88" s="29">
        <f t="shared" si="37"/>
        <v>1</v>
      </c>
      <c r="L88" s="29">
        <f t="shared" si="38"/>
        <v>1</v>
      </c>
      <c r="M88" s="29">
        <f t="shared" ca="1" si="28"/>
        <v>1</v>
      </c>
      <c r="N88" s="9"/>
      <c r="O88" s="9"/>
      <c r="P88" s="7"/>
      <c r="Q88" s="7"/>
      <c r="T88" s="20">
        <v>0</v>
      </c>
      <c r="U88" s="31">
        <f t="shared" si="29"/>
        <v>-471</v>
      </c>
      <c r="V88" s="27">
        <f t="shared" si="30"/>
        <v>-471</v>
      </c>
      <c r="W88" s="27"/>
      <c r="X88" s="27">
        <f t="shared" si="31"/>
        <v>517.74422996223245</v>
      </c>
      <c r="Y88" s="27">
        <f t="shared" si="32"/>
        <v>46.744229962232453</v>
      </c>
      <c r="Z88" s="27">
        <f t="shared" si="33"/>
        <v>47</v>
      </c>
      <c r="AA88" s="17">
        <f t="shared" si="34"/>
        <v>47</v>
      </c>
      <c r="AB88" s="24">
        <f t="shared" si="35"/>
        <v>518</v>
      </c>
    </row>
    <row r="89" spans="1:28" ht="15" customHeight="1" x14ac:dyDescent="0.25">
      <c r="A89" s="28">
        <v>450</v>
      </c>
      <c r="B89" s="28">
        <v>450</v>
      </c>
      <c r="C89" s="25">
        <v>0</v>
      </c>
      <c r="D89" s="25">
        <v>277.18</v>
      </c>
      <c r="E89" s="25">
        <v>211.54</v>
      </c>
      <c r="F89" s="25">
        <v>0</v>
      </c>
      <c r="G89" s="25">
        <f t="shared" si="39"/>
        <v>46.739130434782609</v>
      </c>
      <c r="H89" s="25">
        <v>0</v>
      </c>
      <c r="I89" s="25">
        <f t="shared" si="40"/>
        <v>46.739130434782609</v>
      </c>
      <c r="J89" s="29">
        <f t="shared" si="36"/>
        <v>1</v>
      </c>
      <c r="K89" s="29">
        <f t="shared" si="37"/>
        <v>1</v>
      </c>
      <c r="L89" s="29">
        <f t="shared" si="38"/>
        <v>1</v>
      </c>
      <c r="M89" s="29">
        <f t="shared" ca="1" si="28"/>
        <v>1</v>
      </c>
      <c r="N89" s="9"/>
      <c r="O89" s="9"/>
      <c r="P89" s="7"/>
      <c r="Q89" s="7"/>
      <c r="T89" s="20">
        <v>0</v>
      </c>
      <c r="U89" s="31">
        <f t="shared" si="29"/>
        <v>-450</v>
      </c>
      <c r="V89" s="27">
        <f t="shared" si="30"/>
        <v>-450</v>
      </c>
      <c r="W89" s="27"/>
      <c r="X89" s="27">
        <f t="shared" si="31"/>
        <v>494.66009232060424</v>
      </c>
      <c r="Y89" s="27">
        <f t="shared" si="32"/>
        <v>44.660092320604235</v>
      </c>
      <c r="Z89" s="27">
        <f t="shared" si="33"/>
        <v>45</v>
      </c>
      <c r="AA89" s="17">
        <f t="shared" si="34"/>
        <v>45</v>
      </c>
      <c r="AB89" s="24">
        <f t="shared" si="35"/>
        <v>495</v>
      </c>
    </row>
    <row r="90" spans="1:28" ht="15" customHeight="1" x14ac:dyDescent="0.25">
      <c r="A90" s="28">
        <v>400</v>
      </c>
      <c r="B90" s="28">
        <v>400</v>
      </c>
      <c r="C90" s="25">
        <v>0</v>
      </c>
      <c r="D90" s="25">
        <v>277.18</v>
      </c>
      <c r="E90" s="25">
        <v>211.45</v>
      </c>
      <c r="F90" s="25">
        <v>0</v>
      </c>
      <c r="G90" s="25">
        <f t="shared" si="39"/>
        <v>46.785714285714285</v>
      </c>
      <c r="H90" s="25">
        <v>0</v>
      </c>
      <c r="I90" s="25">
        <f t="shared" si="40"/>
        <v>46.785714285714285</v>
      </c>
      <c r="J90" s="29">
        <f t="shared" si="36"/>
        <v>1</v>
      </c>
      <c r="K90" s="29">
        <f t="shared" si="37"/>
        <v>1</v>
      </c>
      <c r="L90" s="29">
        <f t="shared" si="38"/>
        <v>1</v>
      </c>
      <c r="M90" s="29">
        <f t="shared" ca="1" si="28"/>
        <v>0</v>
      </c>
      <c r="N90" s="9"/>
      <c r="O90" s="9"/>
      <c r="P90" s="7"/>
      <c r="Q90" s="7"/>
      <c r="T90" s="20">
        <v>0</v>
      </c>
      <c r="U90" s="31">
        <f t="shared" si="29"/>
        <v>-400</v>
      </c>
      <c r="V90" s="27">
        <f t="shared" si="30"/>
        <v>-400</v>
      </c>
      <c r="W90" s="27"/>
      <c r="X90" s="27">
        <f t="shared" si="31"/>
        <v>439.69785984053715</v>
      </c>
      <c r="Y90" s="27">
        <f t="shared" si="32"/>
        <v>39.697859840537149</v>
      </c>
      <c r="Z90" s="27">
        <f t="shared" si="33"/>
        <v>40</v>
      </c>
      <c r="AA90" s="17">
        <f t="shared" si="34"/>
        <v>40</v>
      </c>
      <c r="AB90" s="24">
        <f t="shared" si="35"/>
        <v>440</v>
      </c>
    </row>
    <row r="91" spans="1:28" ht="15" customHeight="1" x14ac:dyDescent="0.25">
      <c r="A91" s="28">
        <v>351</v>
      </c>
      <c r="B91" s="28">
        <v>351</v>
      </c>
      <c r="C91" s="25">
        <v>0</v>
      </c>
      <c r="D91" s="25">
        <v>277.18</v>
      </c>
      <c r="E91" s="25">
        <v>211.34</v>
      </c>
      <c r="F91" s="25">
        <v>0</v>
      </c>
      <c r="G91" s="25">
        <f t="shared" si="39"/>
        <v>46.816901408450704</v>
      </c>
      <c r="H91" s="25">
        <v>0</v>
      </c>
      <c r="I91" s="25">
        <f t="shared" si="40"/>
        <v>46.816901408450704</v>
      </c>
      <c r="J91" s="29">
        <f t="shared" si="36"/>
        <v>1</v>
      </c>
      <c r="K91" s="29">
        <f t="shared" si="37"/>
        <v>1</v>
      </c>
      <c r="L91" s="29">
        <f t="shared" si="38"/>
        <v>1</v>
      </c>
      <c r="M91" s="29">
        <f t="shared" ca="1" si="28"/>
        <v>1</v>
      </c>
      <c r="N91" s="9"/>
      <c r="O91" s="9"/>
      <c r="P91" s="7"/>
      <c r="Q91" s="7"/>
      <c r="T91" s="20">
        <v>0</v>
      </c>
      <c r="U91" s="31">
        <f t="shared" si="29"/>
        <v>-351</v>
      </c>
      <c r="V91" s="27">
        <f t="shared" si="30"/>
        <v>-351</v>
      </c>
      <c r="W91" s="27"/>
      <c r="X91" s="27">
        <f t="shared" si="31"/>
        <v>385.83487201007131</v>
      </c>
      <c r="Y91" s="27">
        <f t="shared" si="32"/>
        <v>34.834872010071308</v>
      </c>
      <c r="Z91" s="27">
        <f t="shared" si="33"/>
        <v>35</v>
      </c>
      <c r="AA91" s="17">
        <f t="shared" si="34"/>
        <v>35</v>
      </c>
      <c r="AB91" s="24">
        <f t="shared" si="35"/>
        <v>386</v>
      </c>
    </row>
    <row r="92" spans="1:28" ht="15" customHeight="1" x14ac:dyDescent="0.25">
      <c r="A92" s="28">
        <v>300</v>
      </c>
      <c r="B92" s="28">
        <v>300</v>
      </c>
      <c r="C92" s="25">
        <v>0</v>
      </c>
      <c r="D92" s="25">
        <v>277.18</v>
      </c>
      <c r="E92" s="25">
        <v>211.23</v>
      </c>
      <c r="F92" s="25">
        <v>0</v>
      </c>
      <c r="G92" s="25">
        <f t="shared" si="39"/>
        <v>46.875</v>
      </c>
      <c r="H92" s="25">
        <v>0</v>
      </c>
      <c r="I92" s="25">
        <f t="shared" si="40"/>
        <v>46.875</v>
      </c>
      <c r="J92" s="29">
        <f t="shared" si="36"/>
        <v>0</v>
      </c>
      <c r="K92" s="29">
        <f t="shared" si="37"/>
        <v>-1</v>
      </c>
      <c r="L92" s="29">
        <f t="shared" si="38"/>
        <v>0</v>
      </c>
      <c r="M92" s="29">
        <f t="shared" ca="1" si="28"/>
        <v>1</v>
      </c>
      <c r="N92" s="9"/>
      <c r="O92" s="9"/>
      <c r="P92" s="7"/>
      <c r="Q92" s="7"/>
      <c r="T92" s="20">
        <v>0</v>
      </c>
      <c r="U92" s="31">
        <f t="shared" si="29"/>
        <v>-300</v>
      </c>
      <c r="V92" s="27">
        <f t="shared" si="30"/>
        <v>-300</v>
      </c>
      <c r="W92" s="27"/>
      <c r="X92" s="27">
        <f t="shared" si="31"/>
        <v>329.77339488040286</v>
      </c>
      <c r="Y92" s="27">
        <f t="shared" si="32"/>
        <v>29.773394880402861</v>
      </c>
      <c r="Z92" s="27">
        <f t="shared" si="33"/>
        <v>30</v>
      </c>
      <c r="AA92" s="17">
        <f t="shared" si="34"/>
        <v>30</v>
      </c>
      <c r="AB92" s="24">
        <f t="shared" si="35"/>
        <v>330</v>
      </c>
    </row>
    <row r="93" spans="1:28" ht="15" customHeight="1" x14ac:dyDescent="0.25">
      <c r="A93" s="28">
        <v>315</v>
      </c>
      <c r="B93" s="28">
        <v>315</v>
      </c>
      <c r="C93" s="25">
        <v>0</v>
      </c>
      <c r="D93" s="25">
        <v>277.18</v>
      </c>
      <c r="E93" s="25">
        <v>211.26</v>
      </c>
      <c r="F93" s="25">
        <v>0</v>
      </c>
      <c r="G93" s="25">
        <f t="shared" si="39"/>
        <v>46.027397260273972</v>
      </c>
      <c r="H93" s="25">
        <v>0</v>
      </c>
      <c r="I93" s="25">
        <f t="shared" si="40"/>
        <v>46.027397260273972</v>
      </c>
      <c r="J93" s="29">
        <f t="shared" si="36"/>
        <v>1</v>
      </c>
      <c r="K93" s="29">
        <f t="shared" si="37"/>
        <v>1</v>
      </c>
      <c r="L93" s="29">
        <f t="shared" si="38"/>
        <v>0</v>
      </c>
      <c r="M93" s="29">
        <f t="shared" ca="1" si="28"/>
        <v>0</v>
      </c>
      <c r="N93" s="9"/>
      <c r="O93" s="9"/>
      <c r="P93" s="7"/>
      <c r="Q93" s="7"/>
      <c r="T93" s="20">
        <v>0</v>
      </c>
      <c r="U93" s="31">
        <f t="shared" si="29"/>
        <v>-315</v>
      </c>
      <c r="V93" s="27">
        <f t="shared" si="30"/>
        <v>-315</v>
      </c>
      <c r="W93" s="27"/>
      <c r="X93" s="27">
        <f t="shared" si="31"/>
        <v>346.26206462442298</v>
      </c>
      <c r="Y93" s="27">
        <f t="shared" si="32"/>
        <v>31.262064624422976</v>
      </c>
      <c r="Z93" s="27">
        <f t="shared" si="33"/>
        <v>31</v>
      </c>
      <c r="AA93" s="17">
        <f t="shared" si="34"/>
        <v>31</v>
      </c>
      <c r="AB93" s="24">
        <f t="shared" si="35"/>
        <v>346</v>
      </c>
    </row>
    <row r="94" spans="1:28" ht="15" customHeight="1" x14ac:dyDescent="0.25">
      <c r="A94" s="28">
        <v>330</v>
      </c>
      <c r="B94" s="28">
        <v>330</v>
      </c>
      <c r="C94" s="25">
        <v>0</v>
      </c>
      <c r="D94" s="25">
        <v>277.18</v>
      </c>
      <c r="E94" s="25">
        <v>211.3</v>
      </c>
      <c r="F94" s="25">
        <v>0</v>
      </c>
      <c r="G94" s="25">
        <f t="shared" si="39"/>
        <v>45.202702702702702</v>
      </c>
      <c r="H94" s="25">
        <v>0</v>
      </c>
      <c r="I94" s="25">
        <f t="shared" si="40"/>
        <v>45.202702702702702</v>
      </c>
      <c r="J94" s="29">
        <f t="shared" si="36"/>
        <v>1</v>
      </c>
      <c r="K94" s="29">
        <f t="shared" si="37"/>
        <v>1</v>
      </c>
      <c r="L94" s="29">
        <f t="shared" si="38"/>
        <v>0</v>
      </c>
      <c r="M94" s="29">
        <f t="shared" ca="1" si="28"/>
        <v>1</v>
      </c>
      <c r="N94" s="9"/>
      <c r="O94" s="9"/>
      <c r="P94" s="7"/>
      <c r="Q94" s="7"/>
      <c r="T94" s="20">
        <v>0</v>
      </c>
      <c r="U94" s="31">
        <f t="shared" si="29"/>
        <v>-330</v>
      </c>
      <c r="V94" s="27">
        <f t="shared" si="30"/>
        <v>-330</v>
      </c>
      <c r="W94" s="27"/>
      <c r="X94" s="27">
        <f t="shared" si="31"/>
        <v>362.75073436844315</v>
      </c>
      <c r="Y94" s="27">
        <f t="shared" si="32"/>
        <v>32.750734368443148</v>
      </c>
      <c r="Z94" s="27">
        <f t="shared" si="33"/>
        <v>33</v>
      </c>
      <c r="AA94" s="17">
        <f t="shared" si="34"/>
        <v>33</v>
      </c>
      <c r="AB94" s="24">
        <f t="shared" si="35"/>
        <v>363</v>
      </c>
    </row>
    <row r="95" spans="1:28" ht="15" customHeight="1" x14ac:dyDescent="0.25">
      <c r="A95" s="28">
        <v>345</v>
      </c>
      <c r="B95" s="28">
        <v>345</v>
      </c>
      <c r="C95" s="25">
        <v>0</v>
      </c>
      <c r="D95" s="25">
        <v>277.18</v>
      </c>
      <c r="E95" s="25">
        <v>211.33</v>
      </c>
      <c r="F95" s="25">
        <v>0</v>
      </c>
      <c r="G95" s="25">
        <f t="shared" si="39"/>
        <v>44.4</v>
      </c>
      <c r="H95" s="25">
        <v>0</v>
      </c>
      <c r="I95" s="25">
        <f t="shared" si="40"/>
        <v>44.4</v>
      </c>
      <c r="J95" s="29">
        <f t="shared" si="36"/>
        <v>1</v>
      </c>
      <c r="K95" s="29">
        <f t="shared" si="37"/>
        <v>1</v>
      </c>
      <c r="L95" s="29">
        <f t="shared" si="38"/>
        <v>0</v>
      </c>
      <c r="M95" s="29">
        <f t="shared" ca="1" si="28"/>
        <v>0</v>
      </c>
      <c r="N95" s="9"/>
      <c r="O95" s="9"/>
      <c r="P95" s="7"/>
      <c r="Q95" s="7"/>
      <c r="T95" s="20">
        <v>0</v>
      </c>
      <c r="U95" s="31">
        <f t="shared" si="29"/>
        <v>-345</v>
      </c>
      <c r="V95" s="27">
        <f t="shared" si="30"/>
        <v>-345</v>
      </c>
      <c r="W95" s="27"/>
      <c r="X95" s="27">
        <f t="shared" si="31"/>
        <v>379.23940411246332</v>
      </c>
      <c r="Y95" s="27">
        <f t="shared" si="32"/>
        <v>34.239404112463319</v>
      </c>
      <c r="Z95" s="27">
        <f t="shared" si="33"/>
        <v>34</v>
      </c>
      <c r="AA95" s="17">
        <f t="shared" si="34"/>
        <v>34</v>
      </c>
      <c r="AB95" s="24">
        <f t="shared" si="35"/>
        <v>379</v>
      </c>
    </row>
    <row r="96" spans="1:28" ht="15" customHeight="1" x14ac:dyDescent="0.25">
      <c r="A96" s="28">
        <v>394</v>
      </c>
      <c r="B96" s="28">
        <v>394</v>
      </c>
      <c r="C96" s="25">
        <v>0</v>
      </c>
      <c r="D96" s="25">
        <v>277.18</v>
      </c>
      <c r="E96" s="25">
        <v>211.44</v>
      </c>
      <c r="F96" s="25">
        <v>0</v>
      </c>
      <c r="G96" s="25">
        <f t="shared" si="39"/>
        <v>43.171052631578945</v>
      </c>
      <c r="H96" s="25">
        <v>0</v>
      </c>
      <c r="I96" s="25">
        <f t="shared" si="40"/>
        <v>43.171052631578945</v>
      </c>
      <c r="J96" s="29">
        <f t="shared" si="36"/>
        <v>1</v>
      </c>
      <c r="K96" s="29">
        <f t="shared" si="37"/>
        <v>1</v>
      </c>
      <c r="L96" s="29">
        <f t="shared" si="38"/>
        <v>0</v>
      </c>
      <c r="M96" s="29">
        <f t="shared" ca="1" si="28"/>
        <v>0</v>
      </c>
      <c r="N96" s="9"/>
      <c r="O96" s="9"/>
      <c r="P96" s="7"/>
      <c r="Q96" s="7"/>
      <c r="T96" s="20">
        <v>0</v>
      </c>
      <c r="U96" s="31">
        <f t="shared" si="29"/>
        <v>-394</v>
      </c>
      <c r="V96" s="27">
        <f t="shared" si="30"/>
        <v>-394</v>
      </c>
      <c r="W96" s="27"/>
      <c r="X96" s="27">
        <f t="shared" si="31"/>
        <v>433.10239194292905</v>
      </c>
      <c r="Y96" s="27">
        <f t="shared" si="32"/>
        <v>39.102391942929046</v>
      </c>
      <c r="Z96" s="27">
        <f t="shared" si="33"/>
        <v>39</v>
      </c>
      <c r="AA96" s="17">
        <f t="shared" si="34"/>
        <v>39</v>
      </c>
      <c r="AB96" s="24">
        <f t="shared" si="35"/>
        <v>433</v>
      </c>
    </row>
    <row r="97" spans="1:28" ht="15" customHeight="1" x14ac:dyDescent="0.25">
      <c r="A97" s="28">
        <v>444</v>
      </c>
      <c r="B97" s="28">
        <v>444</v>
      </c>
      <c r="C97" s="25">
        <v>0</v>
      </c>
      <c r="D97" s="25">
        <v>277.18</v>
      </c>
      <c r="E97" s="25">
        <v>211.53</v>
      </c>
      <c r="F97" s="25">
        <v>0</v>
      </c>
      <c r="G97" s="25">
        <f t="shared" si="39"/>
        <v>41.961038961038959</v>
      </c>
      <c r="H97" s="25">
        <v>0</v>
      </c>
      <c r="I97" s="25">
        <f t="shared" si="40"/>
        <v>41.961038961038959</v>
      </c>
      <c r="J97" s="29">
        <f t="shared" si="36"/>
        <v>1</v>
      </c>
      <c r="K97" s="29">
        <f t="shared" si="37"/>
        <v>1</v>
      </c>
      <c r="L97" s="29">
        <f t="shared" si="38"/>
        <v>1</v>
      </c>
      <c r="M97" s="29">
        <f t="shared" ca="1" si="28"/>
        <v>0</v>
      </c>
      <c r="N97" s="9"/>
      <c r="O97" s="9"/>
      <c r="P97" s="7"/>
      <c r="Q97" s="7"/>
      <c r="T97" s="20">
        <v>0</v>
      </c>
      <c r="U97" s="31">
        <f t="shared" si="29"/>
        <v>-444</v>
      </c>
      <c r="V97" s="27">
        <f t="shared" si="30"/>
        <v>-444</v>
      </c>
      <c r="W97" s="27"/>
      <c r="X97" s="27">
        <f t="shared" si="31"/>
        <v>488.06462442299625</v>
      </c>
      <c r="Y97" s="27">
        <f t="shared" si="32"/>
        <v>44.064624422996246</v>
      </c>
      <c r="Z97" s="27">
        <f t="shared" si="33"/>
        <v>44</v>
      </c>
      <c r="AA97" s="17">
        <f t="shared" si="34"/>
        <v>44</v>
      </c>
      <c r="AB97" s="24">
        <f t="shared" si="35"/>
        <v>488</v>
      </c>
    </row>
    <row r="98" spans="1:28" ht="15" customHeight="1" x14ac:dyDescent="0.25">
      <c r="A98" s="28">
        <v>495</v>
      </c>
      <c r="B98" s="28">
        <v>495</v>
      </c>
      <c r="C98" s="25">
        <v>0</v>
      </c>
      <c r="D98" s="25">
        <v>277.18</v>
      </c>
      <c r="E98" s="25">
        <v>211.6</v>
      </c>
      <c r="F98" s="25">
        <v>0</v>
      </c>
      <c r="G98" s="25">
        <f t="shared" si="39"/>
        <v>40.769230769230766</v>
      </c>
      <c r="H98" s="25">
        <v>0</v>
      </c>
      <c r="I98" s="25">
        <f t="shared" si="40"/>
        <v>40.769230769230766</v>
      </c>
      <c r="J98" s="29">
        <f t="shared" si="36"/>
        <v>0</v>
      </c>
      <c r="K98" s="29">
        <f t="shared" si="37"/>
        <v>1</v>
      </c>
      <c r="L98" s="29">
        <f t="shared" si="38"/>
        <v>1</v>
      </c>
      <c r="M98" s="29">
        <f t="shared" ca="1" si="28"/>
        <v>0</v>
      </c>
      <c r="N98" s="9"/>
      <c r="O98" s="9"/>
      <c r="P98" s="7"/>
      <c r="Q98" s="7"/>
      <c r="T98" s="20">
        <v>0</v>
      </c>
      <c r="U98" s="31">
        <f t="shared" ref="U98:U129" si="41">T98-B98</f>
        <v>-495</v>
      </c>
      <c r="V98" s="27">
        <f t="shared" ref="V98:V129" si="42">ROUND(U98,0)</f>
        <v>-495</v>
      </c>
      <c r="W98" s="27"/>
      <c r="X98" s="27">
        <f t="shared" si="31"/>
        <v>544.12610155266475</v>
      </c>
      <c r="Y98" s="27">
        <f t="shared" ref="Y98:Y129" si="43">X98-B98</f>
        <v>49.12610155266475</v>
      </c>
      <c r="Z98" s="27">
        <f t="shared" ref="Z98:Z129" si="44">ROUND(Y98,0)</f>
        <v>49</v>
      </c>
      <c r="AA98" s="17">
        <f t="shared" ref="AA98:AA129" si="45">IF(V98&gt;=0,V98,Z98)</f>
        <v>49</v>
      </c>
      <c r="AB98" s="24">
        <f t="shared" ref="AB98:AB129" si="46">B98+AA98</f>
        <v>544</v>
      </c>
    </row>
    <row r="99" spans="1:28" ht="15" customHeight="1" x14ac:dyDescent="0.25">
      <c r="A99" s="28"/>
      <c r="B99" s="28"/>
      <c r="C99" s="25"/>
      <c r="D99" s="25"/>
      <c r="E99" s="25"/>
      <c r="F99" s="25"/>
      <c r="G99" s="25"/>
      <c r="H99" s="25"/>
      <c r="I99" s="25"/>
      <c r="J99" s="29"/>
      <c r="K99" s="29"/>
      <c r="L99" s="29"/>
      <c r="M99" s="29"/>
      <c r="N99" s="9"/>
      <c r="O99" s="9"/>
      <c r="P99" s="7"/>
      <c r="Q99" s="7"/>
      <c r="U99" s="31"/>
      <c r="V99" s="27"/>
      <c r="W99" s="27"/>
      <c r="X99" s="27"/>
      <c r="Y99" s="27"/>
      <c r="Z99" s="27"/>
      <c r="AA99" s="17"/>
    </row>
    <row r="100" spans="1:28" ht="15" customHeight="1" x14ac:dyDescent="0.25">
      <c r="A100" s="28"/>
      <c r="B100" s="28"/>
      <c r="C100" s="25"/>
      <c r="D100" s="25"/>
      <c r="E100" s="25"/>
      <c r="F100" s="25"/>
      <c r="G100" s="25"/>
      <c r="H100" s="25"/>
      <c r="I100" s="25"/>
      <c r="J100" s="29"/>
      <c r="K100" s="29"/>
      <c r="L100" s="29"/>
      <c r="M100" s="29"/>
      <c r="N100" s="9"/>
      <c r="O100" s="9"/>
      <c r="P100" s="7"/>
      <c r="Q100" s="7"/>
      <c r="U100" s="31"/>
      <c r="V100" s="27"/>
      <c r="W100" s="27"/>
      <c r="X100" s="27"/>
      <c r="Y100" s="27"/>
      <c r="Z100" s="27"/>
      <c r="AA100" s="17"/>
    </row>
    <row r="101" spans="1:28" ht="15" customHeight="1" x14ac:dyDescent="0.25">
      <c r="A101" s="28"/>
      <c r="B101" s="28"/>
      <c r="C101" s="25"/>
      <c r="D101" s="25"/>
      <c r="E101" s="25"/>
      <c r="F101" s="25"/>
      <c r="G101" s="25"/>
      <c r="H101" s="25"/>
      <c r="I101" s="25"/>
      <c r="J101" s="29"/>
      <c r="K101" s="29"/>
      <c r="L101" s="29"/>
      <c r="M101" s="29"/>
      <c r="N101" s="9"/>
      <c r="O101" s="9"/>
      <c r="P101" s="7"/>
      <c r="Q101" s="7"/>
      <c r="U101" s="31"/>
      <c r="V101" s="27"/>
      <c r="W101" s="27"/>
      <c r="X101" s="27"/>
      <c r="Y101" s="27"/>
      <c r="Z101" s="27"/>
      <c r="AA101" s="17"/>
    </row>
    <row r="102" spans="1:28" ht="15" customHeight="1" x14ac:dyDescent="0.25">
      <c r="A102" s="28"/>
      <c r="B102" s="28"/>
      <c r="C102" s="25"/>
      <c r="D102" s="25"/>
      <c r="E102" s="25"/>
      <c r="F102" s="25"/>
      <c r="G102" s="25"/>
      <c r="H102" s="25"/>
      <c r="I102" s="25"/>
      <c r="J102" s="29"/>
      <c r="K102" s="29"/>
      <c r="L102" s="29"/>
      <c r="M102" s="29"/>
      <c r="N102" s="9"/>
      <c r="O102" s="9"/>
      <c r="P102" s="7"/>
      <c r="Q102" s="7"/>
      <c r="U102" s="31"/>
      <c r="V102" s="27"/>
      <c r="W102" s="27"/>
      <c r="X102" s="27"/>
      <c r="Y102" s="27"/>
      <c r="Z102" s="27"/>
      <c r="AA102" s="17"/>
    </row>
    <row r="103" spans="1:28" ht="15" customHeight="1" x14ac:dyDescent="0.25">
      <c r="A103" s="28"/>
      <c r="B103" s="28"/>
      <c r="C103" s="25"/>
      <c r="D103" s="25"/>
      <c r="E103" s="25"/>
      <c r="F103" s="25"/>
      <c r="G103" s="25"/>
      <c r="H103" s="25"/>
      <c r="I103" s="25"/>
      <c r="J103" s="29"/>
      <c r="K103" s="29"/>
      <c r="L103" s="29"/>
      <c r="M103" s="29"/>
      <c r="N103" s="9"/>
      <c r="O103" s="9"/>
      <c r="P103" s="7"/>
      <c r="Q103" s="7"/>
      <c r="U103" s="31"/>
      <c r="V103" s="27"/>
      <c r="W103" s="27"/>
      <c r="X103" s="27"/>
      <c r="Y103" s="27"/>
      <c r="Z103" s="27"/>
      <c r="AA103" s="17"/>
    </row>
    <row r="104" spans="1:28" ht="15" customHeight="1" x14ac:dyDescent="0.25">
      <c r="A104" s="28"/>
      <c r="B104" s="28"/>
      <c r="C104" s="25"/>
      <c r="D104" s="25"/>
      <c r="E104" s="25"/>
      <c r="F104" s="25"/>
      <c r="G104" s="25"/>
      <c r="H104" s="25"/>
      <c r="I104" s="25"/>
      <c r="J104" s="29"/>
      <c r="K104" s="29"/>
      <c r="L104" s="29"/>
      <c r="M104" s="29"/>
      <c r="N104" s="9"/>
      <c r="O104" s="9"/>
      <c r="P104" s="7"/>
      <c r="Q104" s="7"/>
      <c r="U104" s="31"/>
      <c r="V104" s="27"/>
      <c r="W104" s="27"/>
      <c r="X104" s="27"/>
      <c r="Y104" s="27"/>
      <c r="Z104" s="27"/>
      <c r="AA104" s="17"/>
    </row>
    <row r="105" spans="1:28" ht="15" customHeight="1" x14ac:dyDescent="0.25">
      <c r="A105" s="28"/>
      <c r="B105" s="28"/>
      <c r="C105" s="25"/>
      <c r="D105" s="25"/>
      <c r="E105" s="25"/>
      <c r="F105" s="25"/>
      <c r="G105" s="25"/>
      <c r="H105" s="25"/>
      <c r="I105" s="25"/>
      <c r="J105" s="29"/>
      <c r="K105" s="29"/>
      <c r="L105" s="29"/>
      <c r="M105" s="29"/>
      <c r="N105" s="9"/>
      <c r="O105" s="9"/>
      <c r="P105" s="7"/>
      <c r="Q105" s="7"/>
      <c r="U105" s="31"/>
      <c r="V105" s="27"/>
      <c r="W105" s="27"/>
      <c r="X105" s="27"/>
      <c r="Y105" s="27"/>
      <c r="Z105" s="27"/>
      <c r="AA105" s="17"/>
    </row>
    <row r="106" spans="1:28" ht="15" customHeight="1" x14ac:dyDescent="0.25">
      <c r="A106" s="28"/>
      <c r="B106" s="28"/>
      <c r="C106" s="25"/>
      <c r="D106" s="25"/>
      <c r="E106" s="25"/>
      <c r="F106" s="25"/>
      <c r="G106" s="25"/>
      <c r="H106" s="25"/>
      <c r="I106" s="25"/>
      <c r="J106" s="29"/>
      <c r="K106" s="29"/>
      <c r="L106" s="29"/>
      <c r="M106" s="29"/>
      <c r="N106" s="9"/>
      <c r="O106" s="9"/>
      <c r="P106" s="7"/>
      <c r="Q106" s="7"/>
      <c r="U106" s="31"/>
      <c r="V106" s="27"/>
      <c r="W106" s="27"/>
      <c r="X106" s="27"/>
      <c r="Y106" s="27"/>
      <c r="Z106" s="27"/>
      <c r="AA106" s="17"/>
    </row>
    <row r="107" spans="1:28" ht="15" customHeight="1" x14ac:dyDescent="0.25">
      <c r="A107" s="28"/>
      <c r="B107" s="28"/>
      <c r="C107" s="25"/>
      <c r="D107" s="25"/>
      <c r="E107" s="25"/>
      <c r="F107" s="25"/>
      <c r="G107" s="25"/>
      <c r="H107" s="25"/>
      <c r="I107" s="25"/>
      <c r="J107" s="29"/>
      <c r="K107" s="29"/>
      <c r="L107" s="29"/>
      <c r="M107" s="29"/>
      <c r="N107" s="9"/>
      <c r="O107" s="9"/>
      <c r="P107" s="7"/>
      <c r="Q107" s="7"/>
      <c r="U107" s="31"/>
      <c r="V107" s="27"/>
      <c r="W107" s="27"/>
      <c r="X107" s="27"/>
      <c r="Y107" s="27"/>
      <c r="Z107" s="27"/>
      <c r="AA107" s="17"/>
    </row>
    <row r="108" spans="1:28" ht="15" customHeight="1" x14ac:dyDescent="0.25">
      <c r="A108" s="28"/>
      <c r="B108" s="28"/>
      <c r="C108" s="25"/>
      <c r="D108" s="25"/>
      <c r="E108" s="25"/>
      <c r="F108" s="25"/>
      <c r="G108" s="25"/>
      <c r="H108" s="25"/>
      <c r="I108" s="25"/>
      <c r="J108" s="29"/>
      <c r="K108" s="29"/>
      <c r="L108" s="29"/>
      <c r="M108" s="29"/>
      <c r="N108" s="9"/>
      <c r="O108" s="9"/>
      <c r="P108" s="7"/>
      <c r="Q108" s="7"/>
      <c r="U108" s="31"/>
      <c r="V108" s="27"/>
      <c r="W108" s="27"/>
      <c r="X108" s="27"/>
      <c r="Y108" s="27"/>
      <c r="Z108" s="27"/>
      <c r="AA108" s="17"/>
    </row>
    <row r="109" spans="1:28" ht="15" customHeight="1" x14ac:dyDescent="0.25">
      <c r="A109" s="28"/>
      <c r="B109" s="28"/>
      <c r="C109" s="25"/>
      <c r="D109" s="25"/>
      <c r="E109" s="25"/>
      <c r="F109" s="25"/>
      <c r="G109" s="25"/>
      <c r="H109" s="25"/>
      <c r="I109" s="25"/>
      <c r="J109" s="29"/>
      <c r="K109" s="29"/>
      <c r="L109" s="29"/>
      <c r="M109" s="29"/>
      <c r="N109" s="9"/>
      <c r="O109" s="9"/>
      <c r="P109" s="7"/>
      <c r="Q109" s="7"/>
      <c r="U109" s="31"/>
      <c r="V109" s="27"/>
      <c r="W109" s="27"/>
      <c r="X109" s="27"/>
      <c r="Y109" s="27"/>
      <c r="Z109" s="27"/>
      <c r="AA109" s="17"/>
    </row>
    <row r="110" spans="1:28" ht="15" customHeight="1" x14ac:dyDescent="0.25">
      <c r="A110" s="28"/>
      <c r="B110" s="28"/>
      <c r="C110" s="25"/>
      <c r="D110" s="25"/>
      <c r="E110" s="25"/>
      <c r="F110" s="25"/>
      <c r="G110" s="25"/>
      <c r="H110" s="25"/>
      <c r="I110" s="25"/>
      <c r="J110" s="29"/>
      <c r="K110" s="29"/>
      <c r="L110" s="29"/>
      <c r="M110" s="29"/>
      <c r="N110" s="9"/>
      <c r="O110" s="9"/>
      <c r="P110" s="7"/>
      <c r="Q110" s="7"/>
      <c r="U110" s="31"/>
      <c r="V110" s="27"/>
      <c r="W110" s="27"/>
      <c r="X110" s="27"/>
      <c r="Y110" s="27"/>
      <c r="Z110" s="27"/>
      <c r="AA110" s="17"/>
    </row>
    <row r="111" spans="1:28" ht="15" customHeight="1" x14ac:dyDescent="0.25">
      <c r="A111" s="28"/>
      <c r="B111" s="28"/>
      <c r="C111" s="25"/>
      <c r="D111" s="25"/>
      <c r="E111" s="25"/>
      <c r="F111" s="25"/>
      <c r="G111" s="25"/>
      <c r="H111" s="25"/>
      <c r="I111" s="25"/>
      <c r="J111" s="29"/>
      <c r="K111" s="29"/>
      <c r="L111" s="29"/>
      <c r="M111" s="29"/>
      <c r="N111" s="9"/>
      <c r="O111" s="9"/>
      <c r="P111" s="7"/>
      <c r="Q111" s="7"/>
      <c r="U111" s="31"/>
      <c r="V111" s="27"/>
      <c r="W111" s="27"/>
      <c r="X111" s="27"/>
      <c r="Y111" s="27"/>
      <c r="Z111" s="27"/>
      <c r="AA111" s="17"/>
    </row>
    <row r="112" spans="1:28" ht="15" customHeight="1" x14ac:dyDescent="0.25">
      <c r="A112" s="28"/>
      <c r="B112" s="28"/>
      <c r="C112" s="25"/>
      <c r="D112" s="25"/>
      <c r="E112" s="25"/>
      <c r="F112" s="25"/>
      <c r="G112" s="25"/>
      <c r="H112" s="25"/>
      <c r="I112" s="25"/>
      <c r="J112" s="29"/>
      <c r="K112" s="29"/>
      <c r="L112" s="29"/>
      <c r="M112" s="29"/>
      <c r="N112" s="9"/>
      <c r="O112" s="9"/>
      <c r="P112" s="7"/>
      <c r="Q112" s="7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5">
      <c r="A113" s="28"/>
      <c r="B113" s="28"/>
      <c r="C113" s="25"/>
      <c r="D113" s="25"/>
      <c r="E113" s="25"/>
      <c r="F113" s="25"/>
      <c r="G113" s="25"/>
      <c r="H113" s="25"/>
      <c r="I113" s="25"/>
      <c r="J113" s="29"/>
      <c r="K113" s="29"/>
      <c r="L113" s="29"/>
      <c r="M113" s="29"/>
      <c r="N113" s="9"/>
      <c r="O113" s="9"/>
      <c r="P113" s="7"/>
      <c r="Q113" s="7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5">
      <c r="A114" s="28"/>
      <c r="B114" s="28"/>
      <c r="C114" s="25"/>
      <c r="D114" s="25"/>
      <c r="E114" s="25"/>
      <c r="F114" s="25"/>
      <c r="G114" s="25"/>
      <c r="H114" s="25"/>
      <c r="I114" s="25"/>
      <c r="J114" s="29"/>
      <c r="K114" s="29"/>
      <c r="L114" s="29"/>
      <c r="M114" s="29"/>
      <c r="N114" s="9"/>
      <c r="O114" s="9"/>
      <c r="P114" s="7"/>
      <c r="Q114" s="7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5">
      <c r="A115" s="28"/>
      <c r="B115" s="28"/>
      <c r="C115" s="25"/>
      <c r="D115" s="25"/>
      <c r="E115" s="25"/>
      <c r="F115" s="25"/>
      <c r="G115" s="25"/>
      <c r="H115" s="25"/>
      <c r="I115" s="25"/>
      <c r="J115" s="29"/>
      <c r="K115" s="29"/>
      <c r="L115" s="29"/>
      <c r="M115" s="29"/>
      <c r="N115" s="9"/>
      <c r="O115" s="9"/>
      <c r="P115" s="7"/>
      <c r="Q115" s="7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28"/>
      <c r="B116" s="28"/>
      <c r="C116" s="25"/>
      <c r="D116" s="25"/>
      <c r="E116" s="25"/>
      <c r="F116" s="25"/>
      <c r="G116" s="25"/>
      <c r="H116" s="25"/>
      <c r="I116" s="25"/>
      <c r="J116" s="29"/>
      <c r="K116" s="29"/>
      <c r="L116" s="29"/>
      <c r="M116" s="29"/>
      <c r="N116" s="9"/>
      <c r="O116" s="9"/>
      <c r="P116" s="7"/>
      <c r="Q116" s="7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5">
      <c r="A117" s="28"/>
      <c r="B117" s="28"/>
      <c r="C117" s="25"/>
      <c r="D117" s="25"/>
      <c r="E117" s="25"/>
      <c r="F117" s="25"/>
      <c r="G117" s="25"/>
      <c r="H117" s="25"/>
      <c r="I117" s="25"/>
      <c r="J117" s="29"/>
      <c r="K117" s="29"/>
      <c r="L117" s="29"/>
      <c r="M117" s="29"/>
      <c r="N117" s="9"/>
      <c r="O117" s="9"/>
      <c r="P117" s="7"/>
      <c r="Q117" s="7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5">
      <c r="A118" s="28"/>
      <c r="B118" s="28"/>
      <c r="C118" s="25"/>
      <c r="D118" s="25"/>
      <c r="E118" s="25"/>
      <c r="F118" s="25"/>
      <c r="G118" s="25"/>
      <c r="H118" s="25"/>
      <c r="I118" s="25"/>
      <c r="J118" s="29"/>
      <c r="K118" s="29"/>
      <c r="L118" s="29"/>
      <c r="M118" s="29"/>
      <c r="N118" s="9"/>
      <c r="O118" s="9"/>
      <c r="P118" s="7"/>
      <c r="Q118" s="7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5">
      <c r="A119" s="28"/>
      <c r="B119" s="28"/>
      <c r="C119" s="25"/>
      <c r="D119" s="25"/>
      <c r="E119" s="25"/>
      <c r="F119" s="25"/>
      <c r="G119" s="25"/>
      <c r="H119" s="25"/>
      <c r="I119" s="25"/>
      <c r="J119" s="29"/>
      <c r="K119" s="29"/>
      <c r="L119" s="29"/>
      <c r="M119" s="29"/>
      <c r="N119" s="9"/>
      <c r="O119" s="9"/>
      <c r="P119" s="7"/>
      <c r="Q119" s="7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5">
      <c r="A120" s="28"/>
      <c r="B120" s="28"/>
      <c r="C120" s="25"/>
      <c r="D120" s="25"/>
      <c r="E120" s="25"/>
      <c r="F120" s="25"/>
      <c r="G120" s="25"/>
      <c r="H120" s="25"/>
      <c r="I120" s="25"/>
      <c r="J120" s="29"/>
      <c r="K120" s="29"/>
      <c r="L120" s="29"/>
      <c r="M120" s="29"/>
      <c r="N120" s="9"/>
      <c r="O120" s="9"/>
      <c r="P120" s="7"/>
      <c r="Q120" s="7"/>
      <c r="U120" s="31"/>
      <c r="V120" s="27"/>
      <c r="W120" s="27"/>
      <c r="X120" s="27"/>
      <c r="Y120" s="27"/>
      <c r="Z120" s="27"/>
      <c r="AA120" s="17"/>
    </row>
    <row r="121" spans="1:27" ht="15" customHeight="1" x14ac:dyDescent="0.25">
      <c r="A121" s="28"/>
      <c r="B121" s="28"/>
      <c r="C121" s="25"/>
      <c r="D121" s="25"/>
      <c r="E121" s="25"/>
      <c r="F121" s="25"/>
      <c r="G121" s="25"/>
      <c r="H121" s="25"/>
      <c r="I121" s="25"/>
      <c r="J121" s="29"/>
      <c r="K121" s="29"/>
      <c r="L121" s="29"/>
      <c r="M121" s="29"/>
      <c r="N121" s="9"/>
      <c r="O121" s="9"/>
      <c r="P121" s="7"/>
      <c r="Q121" s="7"/>
      <c r="U121" s="31"/>
      <c r="V121" s="27"/>
      <c r="W121" s="27"/>
      <c r="X121" s="27"/>
      <c r="Y121" s="27"/>
      <c r="Z121" s="27"/>
      <c r="AA121" s="17"/>
    </row>
    <row r="122" spans="1:27" ht="15" customHeight="1" x14ac:dyDescent="0.25">
      <c r="A122" s="28"/>
      <c r="B122" s="28"/>
      <c r="C122" s="25"/>
      <c r="D122" s="25"/>
      <c r="E122" s="25"/>
      <c r="F122" s="25"/>
      <c r="G122" s="25"/>
      <c r="H122" s="25"/>
      <c r="I122" s="25"/>
      <c r="J122" s="29"/>
      <c r="K122" s="29"/>
      <c r="L122" s="29"/>
      <c r="M122" s="29"/>
      <c r="N122" s="9"/>
      <c r="O122" s="9"/>
      <c r="P122" s="7"/>
      <c r="Q122" s="7"/>
      <c r="U122" s="31"/>
      <c r="V122" s="27"/>
      <c r="W122" s="27"/>
      <c r="X122" s="27"/>
      <c r="Y122" s="27"/>
      <c r="Z122" s="27"/>
      <c r="AA122" s="17"/>
    </row>
    <row r="123" spans="1:27" ht="15" customHeight="1" x14ac:dyDescent="0.25">
      <c r="A123" s="28"/>
      <c r="B123" s="28"/>
      <c r="C123" s="25"/>
      <c r="D123" s="25"/>
      <c r="E123" s="25"/>
      <c r="F123" s="25"/>
      <c r="G123" s="25"/>
      <c r="H123" s="25"/>
      <c r="I123" s="25"/>
      <c r="J123" s="29"/>
      <c r="K123" s="29"/>
      <c r="L123" s="29"/>
      <c r="M123" s="29"/>
      <c r="N123" s="9"/>
      <c r="O123" s="9"/>
      <c r="P123" s="7"/>
      <c r="Q123" s="7"/>
      <c r="U123" s="31"/>
      <c r="V123" s="27"/>
      <c r="W123" s="27"/>
      <c r="X123" s="27"/>
      <c r="Y123" s="27"/>
      <c r="Z123" s="27"/>
      <c r="AA123" s="17"/>
    </row>
    <row r="124" spans="1:27" ht="15" customHeight="1" x14ac:dyDescent="0.25">
      <c r="A124" s="28"/>
      <c r="B124" s="28"/>
      <c r="C124" s="25"/>
      <c r="D124" s="25"/>
      <c r="E124" s="25"/>
      <c r="F124" s="25"/>
      <c r="G124" s="25"/>
      <c r="H124" s="25"/>
      <c r="I124" s="25"/>
      <c r="J124" s="29"/>
      <c r="K124" s="29"/>
      <c r="L124" s="29"/>
      <c r="M124" s="29"/>
      <c r="N124" s="9"/>
      <c r="O124" s="9"/>
      <c r="P124" s="7"/>
      <c r="Q124" s="7"/>
      <c r="U124" s="31"/>
      <c r="V124" s="27"/>
      <c r="W124" s="27"/>
      <c r="X124" s="27"/>
      <c r="Y124" s="27"/>
      <c r="Z124" s="27"/>
      <c r="AA124" s="17"/>
    </row>
    <row r="125" spans="1:27" ht="15" customHeight="1" x14ac:dyDescent="0.25">
      <c r="A125" s="28"/>
      <c r="B125" s="28"/>
      <c r="C125" s="25"/>
      <c r="D125" s="25"/>
      <c r="E125" s="25"/>
      <c r="F125" s="25"/>
      <c r="G125" s="25"/>
      <c r="H125" s="25"/>
      <c r="I125" s="25"/>
      <c r="J125" s="29"/>
      <c r="K125" s="29"/>
      <c r="L125" s="29"/>
      <c r="M125" s="29"/>
      <c r="N125" s="9"/>
      <c r="O125" s="9"/>
      <c r="P125" s="7"/>
      <c r="Q125" s="7"/>
      <c r="U125" s="31"/>
      <c r="V125" s="27"/>
      <c r="W125" s="27"/>
      <c r="X125" s="27"/>
      <c r="Y125" s="27"/>
      <c r="Z125" s="27"/>
      <c r="AA125" s="17"/>
    </row>
    <row r="126" spans="1:27" ht="15" customHeight="1" x14ac:dyDescent="0.25">
      <c r="A126" s="28"/>
      <c r="B126" s="28"/>
      <c r="C126" s="25"/>
      <c r="D126" s="25"/>
      <c r="E126" s="25"/>
      <c r="F126" s="25"/>
      <c r="G126" s="25"/>
      <c r="H126" s="25"/>
      <c r="I126" s="25"/>
      <c r="J126" s="29"/>
      <c r="K126" s="29"/>
      <c r="L126" s="29"/>
      <c r="M126" s="29"/>
      <c r="N126" s="9"/>
      <c r="O126" s="9"/>
      <c r="P126" s="7"/>
      <c r="Q126" s="7"/>
      <c r="U126" s="31"/>
      <c r="V126" s="27"/>
      <c r="W126" s="27"/>
      <c r="X126" s="27"/>
      <c r="Y126" s="27"/>
      <c r="Z126" s="27"/>
      <c r="AA126" s="17"/>
    </row>
    <row r="127" spans="1:27" ht="15" customHeight="1" x14ac:dyDescent="0.25">
      <c r="A127" s="28"/>
      <c r="B127" s="28"/>
      <c r="C127" s="25"/>
      <c r="D127" s="25"/>
      <c r="E127" s="25"/>
      <c r="F127" s="25"/>
      <c r="G127" s="25"/>
      <c r="H127" s="25"/>
      <c r="I127" s="25"/>
      <c r="J127" s="29"/>
      <c r="K127" s="29"/>
      <c r="L127" s="29"/>
      <c r="M127" s="29"/>
      <c r="N127" s="9"/>
      <c r="O127" s="9"/>
      <c r="P127" s="7"/>
      <c r="Q127" s="7"/>
      <c r="U127" s="31"/>
      <c r="V127" s="27"/>
      <c r="W127" s="27"/>
      <c r="X127" s="27"/>
      <c r="Y127" s="27"/>
      <c r="Z127" s="27"/>
      <c r="AA127" s="17"/>
    </row>
    <row r="128" spans="1:27" ht="15" customHeight="1" x14ac:dyDescent="0.25">
      <c r="A128" s="28"/>
      <c r="B128" s="28"/>
      <c r="C128" s="25"/>
      <c r="D128" s="25"/>
      <c r="E128" s="25"/>
      <c r="F128" s="25"/>
      <c r="G128" s="25"/>
      <c r="H128" s="25"/>
      <c r="I128" s="25"/>
      <c r="J128" s="29"/>
      <c r="K128" s="29"/>
      <c r="L128" s="29"/>
      <c r="M128" s="29"/>
      <c r="N128" s="9"/>
      <c r="O128" s="9"/>
      <c r="P128" s="7"/>
      <c r="Q128" s="7"/>
      <c r="U128" s="31"/>
      <c r="V128" s="27"/>
      <c r="W128" s="27"/>
      <c r="X128" s="27"/>
      <c r="Y128" s="27"/>
      <c r="Z128" s="27"/>
      <c r="AA128" s="17"/>
    </row>
    <row r="129" spans="1:27" ht="15" customHeight="1" x14ac:dyDescent="0.25">
      <c r="A129" s="28"/>
      <c r="B129" s="28"/>
      <c r="C129" s="25"/>
      <c r="D129" s="25"/>
      <c r="E129" s="25"/>
      <c r="F129" s="25"/>
      <c r="G129" s="25"/>
      <c r="H129" s="25"/>
      <c r="I129" s="25"/>
      <c r="J129" s="29"/>
      <c r="K129" s="29"/>
      <c r="L129" s="29"/>
      <c r="M129" s="29"/>
      <c r="N129" s="9"/>
      <c r="O129" s="9"/>
      <c r="P129" s="7"/>
      <c r="Q129" s="7"/>
      <c r="U129" s="31"/>
      <c r="V129" s="27"/>
      <c r="W129" s="27"/>
      <c r="X129" s="27"/>
      <c r="Y129" s="27"/>
      <c r="Z129" s="27"/>
      <c r="AA129" s="17"/>
    </row>
    <row r="130" spans="1:27" ht="15" customHeight="1" x14ac:dyDescent="0.25">
      <c r="A130" s="28"/>
      <c r="B130" s="28"/>
      <c r="C130" s="25"/>
      <c r="D130" s="25"/>
      <c r="E130" s="25"/>
      <c r="F130" s="25"/>
      <c r="G130" s="25"/>
      <c r="H130" s="25"/>
      <c r="I130" s="25"/>
      <c r="J130" s="29"/>
      <c r="K130" s="29"/>
      <c r="L130" s="29"/>
      <c r="M130" s="29"/>
      <c r="N130" s="9"/>
      <c r="O130" s="9"/>
      <c r="P130" s="7"/>
      <c r="Q130" s="7"/>
      <c r="U130" s="31"/>
      <c r="V130" s="27"/>
      <c r="W130" s="27"/>
      <c r="X130" s="27"/>
      <c r="Y130" s="27"/>
      <c r="Z130" s="27"/>
      <c r="AA130" s="17"/>
    </row>
    <row r="131" spans="1:27" ht="15" customHeight="1" x14ac:dyDescent="0.25">
      <c r="A131" s="28"/>
      <c r="B131" s="28"/>
      <c r="C131" s="25"/>
      <c r="D131" s="25"/>
      <c r="E131" s="25"/>
      <c r="F131" s="25"/>
      <c r="G131" s="25"/>
      <c r="H131" s="25"/>
      <c r="I131" s="25"/>
      <c r="J131" s="29"/>
      <c r="K131" s="29"/>
      <c r="L131" s="29"/>
      <c r="M131" s="29"/>
      <c r="N131" s="9"/>
      <c r="O131" s="9"/>
      <c r="P131" s="7"/>
      <c r="Q131" s="7"/>
      <c r="U131" s="31"/>
      <c r="V131" s="27"/>
      <c r="W131" s="27"/>
      <c r="X131" s="27"/>
      <c r="Y131" s="27"/>
      <c r="Z131" s="27"/>
      <c r="AA131" s="17"/>
    </row>
    <row r="132" spans="1:27" ht="15" customHeight="1" x14ac:dyDescent="0.25">
      <c r="A132" s="28"/>
      <c r="B132" s="28"/>
      <c r="C132" s="25"/>
      <c r="D132" s="25"/>
      <c r="E132" s="25"/>
      <c r="F132" s="25"/>
      <c r="G132" s="25"/>
      <c r="H132" s="25"/>
      <c r="I132" s="25"/>
      <c r="J132" s="29"/>
      <c r="K132" s="29"/>
      <c r="L132" s="29"/>
      <c r="M132" s="29"/>
      <c r="N132" s="9"/>
      <c r="O132" s="9"/>
      <c r="P132" s="7"/>
      <c r="Q132" s="7"/>
      <c r="U132" s="31"/>
      <c r="V132" s="27"/>
      <c r="W132" s="27"/>
      <c r="X132" s="27"/>
      <c r="Y132" s="27"/>
      <c r="Z132" s="27"/>
      <c r="AA132" s="17"/>
    </row>
    <row r="133" spans="1:27" ht="15" customHeight="1" x14ac:dyDescent="0.25">
      <c r="A133" s="28"/>
      <c r="B133" s="28"/>
      <c r="C133" s="25"/>
      <c r="D133" s="25"/>
      <c r="E133" s="25"/>
      <c r="F133" s="25"/>
      <c r="G133" s="25"/>
      <c r="H133" s="25"/>
      <c r="I133" s="25"/>
      <c r="J133" s="29"/>
      <c r="K133" s="29"/>
      <c r="L133" s="29"/>
      <c r="M133" s="29"/>
      <c r="N133" s="9"/>
      <c r="O133" s="9"/>
      <c r="P133" s="7"/>
      <c r="Q133" s="7"/>
      <c r="U133" s="31"/>
      <c r="V133" s="27"/>
      <c r="W133" s="27"/>
      <c r="X133" s="27"/>
      <c r="Y133" s="27"/>
      <c r="Z133" s="27"/>
      <c r="AA133" s="17"/>
    </row>
    <row r="134" spans="1:27" ht="15" customHeight="1" x14ac:dyDescent="0.25">
      <c r="A134" s="28"/>
      <c r="B134" s="28"/>
      <c r="C134" s="25"/>
      <c r="D134" s="25"/>
      <c r="E134" s="25"/>
      <c r="F134" s="25"/>
      <c r="G134" s="25"/>
      <c r="H134" s="25"/>
      <c r="I134" s="25"/>
      <c r="J134" s="29"/>
      <c r="K134" s="29"/>
      <c r="L134" s="29"/>
      <c r="M134" s="29"/>
      <c r="N134" s="9"/>
      <c r="O134" s="9"/>
      <c r="P134" s="7"/>
      <c r="Q134" s="7"/>
      <c r="U134" s="31"/>
      <c r="V134" s="27"/>
      <c r="W134" s="27"/>
      <c r="X134" s="27"/>
      <c r="Y134" s="27"/>
      <c r="Z134" s="27"/>
      <c r="AA134" s="17"/>
    </row>
    <row r="135" spans="1:27" ht="15" customHeight="1" x14ac:dyDescent="0.25">
      <c r="A135" s="28"/>
      <c r="B135" s="28"/>
      <c r="C135" s="25"/>
      <c r="D135" s="25"/>
      <c r="E135" s="25"/>
      <c r="F135" s="25"/>
      <c r="G135" s="25"/>
      <c r="H135" s="25"/>
      <c r="I135" s="25"/>
      <c r="J135" s="29"/>
      <c r="K135" s="29"/>
      <c r="L135" s="29"/>
      <c r="M135" s="29"/>
      <c r="N135" s="9"/>
      <c r="O135" s="9"/>
      <c r="P135" s="7"/>
      <c r="Q135" s="7"/>
      <c r="U135" s="31"/>
      <c r="V135" s="27"/>
      <c r="W135" s="27"/>
      <c r="X135" s="27"/>
      <c r="Y135" s="27"/>
      <c r="Z135" s="27"/>
      <c r="AA135" s="17"/>
    </row>
    <row r="136" spans="1:27" ht="15" customHeight="1" x14ac:dyDescent="0.25">
      <c r="A136" s="28"/>
      <c r="B136" s="28"/>
      <c r="C136" s="25"/>
      <c r="D136" s="25"/>
      <c r="E136" s="25"/>
      <c r="F136" s="25"/>
      <c r="G136" s="25"/>
      <c r="H136" s="25"/>
      <c r="I136" s="25"/>
      <c r="J136" s="29"/>
      <c r="K136" s="29"/>
      <c r="L136" s="29"/>
      <c r="M136" s="29"/>
      <c r="N136" s="9"/>
      <c r="O136" s="9"/>
      <c r="P136" s="7"/>
      <c r="Q136" s="7"/>
      <c r="U136" s="31"/>
      <c r="V136" s="27"/>
      <c r="W136" s="27"/>
      <c r="X136" s="27"/>
      <c r="Y136" s="27"/>
      <c r="Z136" s="27"/>
      <c r="AA136" s="17"/>
    </row>
    <row r="137" spans="1:27" ht="15" customHeight="1" x14ac:dyDescent="0.25">
      <c r="A137" s="28"/>
      <c r="B137" s="28"/>
      <c r="C137" s="25"/>
      <c r="D137" s="25"/>
      <c r="E137" s="25"/>
      <c r="F137" s="25"/>
      <c r="G137" s="25"/>
      <c r="H137" s="25"/>
      <c r="I137" s="25"/>
      <c r="J137" s="29"/>
      <c r="K137" s="29"/>
      <c r="L137" s="29"/>
      <c r="M137" s="29"/>
      <c r="N137" s="9"/>
      <c r="O137" s="9"/>
      <c r="P137" s="7"/>
      <c r="Q137" s="7"/>
      <c r="U137" s="31"/>
      <c r="V137" s="27"/>
      <c r="W137" s="27"/>
      <c r="X137" s="27"/>
      <c r="Y137" s="27"/>
      <c r="Z137" s="27"/>
      <c r="AA137" s="17"/>
    </row>
    <row r="138" spans="1:27" ht="15" customHeight="1" x14ac:dyDescent="0.25">
      <c r="A138" s="28"/>
      <c r="B138" s="28"/>
      <c r="C138" s="25"/>
      <c r="D138" s="25"/>
      <c r="E138" s="25"/>
      <c r="F138" s="25"/>
      <c r="G138" s="25"/>
      <c r="H138" s="25"/>
      <c r="I138" s="25"/>
      <c r="J138" s="29"/>
      <c r="K138" s="29"/>
      <c r="L138" s="29"/>
      <c r="M138" s="29"/>
      <c r="N138" s="9"/>
      <c r="O138" s="9"/>
      <c r="P138" s="7"/>
      <c r="Q138" s="7"/>
      <c r="U138" s="31"/>
      <c r="V138" s="27"/>
      <c r="W138" s="27"/>
      <c r="X138" s="27"/>
      <c r="Y138" s="27"/>
      <c r="Z138" s="27"/>
      <c r="AA138" s="17"/>
    </row>
    <row r="139" spans="1:27" ht="15" customHeight="1" x14ac:dyDescent="0.25">
      <c r="A139" s="28"/>
      <c r="B139" s="28"/>
      <c r="C139" s="25"/>
      <c r="D139" s="25"/>
      <c r="E139" s="25"/>
      <c r="F139" s="25"/>
      <c r="G139" s="25"/>
      <c r="H139" s="25"/>
      <c r="I139" s="25"/>
      <c r="J139" s="29"/>
      <c r="K139" s="29"/>
      <c r="L139" s="29"/>
      <c r="M139" s="29"/>
      <c r="N139" s="9"/>
      <c r="O139" s="9"/>
      <c r="P139" s="7"/>
      <c r="Q139" s="7"/>
      <c r="U139" s="31"/>
      <c r="V139" s="27"/>
      <c r="W139" s="27"/>
      <c r="X139" s="27"/>
      <c r="Y139" s="27"/>
      <c r="Z139" s="27"/>
      <c r="AA139" s="17"/>
    </row>
    <row r="140" spans="1:27" ht="15" customHeight="1" x14ac:dyDescent="0.25">
      <c r="A140" s="28"/>
      <c r="B140" s="28"/>
      <c r="C140" s="25"/>
      <c r="D140" s="25"/>
      <c r="E140" s="25"/>
      <c r="F140" s="25"/>
      <c r="G140" s="25"/>
      <c r="H140" s="25"/>
      <c r="I140" s="25"/>
      <c r="J140" s="29"/>
      <c r="K140" s="29"/>
      <c r="L140" s="29"/>
      <c r="M140" s="29"/>
      <c r="N140" s="9"/>
      <c r="O140" s="9"/>
      <c r="P140" s="7"/>
      <c r="Q140" s="7"/>
      <c r="U140" s="31"/>
      <c r="V140" s="27"/>
      <c r="W140" s="27"/>
      <c r="X140" s="27"/>
      <c r="Y140" s="27"/>
      <c r="Z140" s="27"/>
      <c r="AA140" s="17"/>
    </row>
    <row r="141" spans="1:27" ht="15" customHeight="1" x14ac:dyDescent="0.25">
      <c r="A141" s="28"/>
      <c r="B141" s="28"/>
      <c r="C141" s="25"/>
      <c r="D141" s="25"/>
      <c r="E141" s="25"/>
      <c r="F141" s="25"/>
      <c r="G141" s="25"/>
      <c r="H141" s="25"/>
      <c r="I141" s="25"/>
      <c r="J141" s="29"/>
      <c r="K141" s="29"/>
      <c r="L141" s="29"/>
      <c r="M141" s="29"/>
      <c r="N141" s="9"/>
      <c r="O141" s="9"/>
      <c r="P141" s="7"/>
      <c r="Q141" s="7"/>
      <c r="U141" s="31"/>
      <c r="V141" s="27"/>
      <c r="W141" s="27"/>
      <c r="X141" s="27"/>
      <c r="Y141" s="27"/>
      <c r="Z141" s="27"/>
      <c r="AA141" s="17"/>
    </row>
    <row r="142" spans="1:27" ht="15" customHeight="1" x14ac:dyDescent="0.25">
      <c r="A142" s="28"/>
      <c r="B142" s="28"/>
      <c r="C142" s="25"/>
      <c r="D142" s="25"/>
      <c r="E142" s="25"/>
      <c r="F142" s="25"/>
      <c r="G142" s="25"/>
      <c r="H142" s="25"/>
      <c r="I142" s="25"/>
      <c r="J142" s="29"/>
      <c r="K142" s="29"/>
      <c r="L142" s="29"/>
      <c r="M142" s="29"/>
      <c r="N142" s="9"/>
      <c r="O142" s="9"/>
      <c r="P142" s="7"/>
      <c r="Q142" s="7"/>
      <c r="U142" s="31"/>
      <c r="V142" s="27"/>
      <c r="W142" s="27"/>
      <c r="X142" s="27"/>
      <c r="Y142" s="27"/>
      <c r="Z142" s="27"/>
      <c r="AA142" s="17"/>
    </row>
    <row r="143" spans="1:27" ht="15" customHeight="1" x14ac:dyDescent="0.25">
      <c r="A143" s="28"/>
      <c r="B143" s="28"/>
      <c r="C143" s="25"/>
      <c r="D143" s="25"/>
      <c r="E143" s="25"/>
      <c r="F143" s="25"/>
      <c r="G143" s="25"/>
      <c r="H143" s="25"/>
      <c r="I143" s="25"/>
      <c r="J143" s="29"/>
      <c r="K143" s="29"/>
      <c r="L143" s="29"/>
      <c r="M143" s="29"/>
      <c r="N143" s="9"/>
      <c r="O143" s="9"/>
      <c r="P143" s="7"/>
      <c r="Q143" s="7"/>
      <c r="U143" s="31"/>
      <c r="V143" s="27"/>
      <c r="W143" s="27"/>
      <c r="X143" s="27"/>
      <c r="Y143" s="27"/>
      <c r="Z143" s="27"/>
      <c r="AA143" s="17"/>
    </row>
    <row r="144" spans="1:27" ht="15" customHeight="1" x14ac:dyDescent="0.25">
      <c r="A144" s="28"/>
      <c r="B144" s="28"/>
      <c r="C144" s="25"/>
      <c r="D144" s="25"/>
      <c r="E144" s="25"/>
      <c r="F144" s="25"/>
      <c r="G144" s="25"/>
      <c r="H144" s="25"/>
      <c r="I144" s="25"/>
      <c r="J144" s="29"/>
      <c r="K144" s="29"/>
      <c r="L144" s="29"/>
      <c r="M144" s="29"/>
      <c r="N144" s="9"/>
      <c r="O144" s="9"/>
      <c r="P144" s="7"/>
      <c r="Q144" s="7"/>
      <c r="U144" s="31"/>
      <c r="V144" s="27"/>
      <c r="W144" s="27"/>
      <c r="X144" s="27"/>
      <c r="Y144" s="27"/>
      <c r="Z144" s="27"/>
      <c r="AA144" s="17"/>
    </row>
    <row r="145" spans="1:27" ht="15" customHeight="1" x14ac:dyDescent="0.25">
      <c r="A145" s="28"/>
      <c r="B145" s="28"/>
      <c r="C145" s="25"/>
      <c r="D145" s="25"/>
      <c r="E145" s="25"/>
      <c r="F145" s="25"/>
      <c r="G145" s="25"/>
      <c r="H145" s="25"/>
      <c r="I145" s="25"/>
      <c r="J145" s="29"/>
      <c r="K145" s="29"/>
      <c r="L145" s="29"/>
      <c r="M145" s="29"/>
      <c r="N145" s="9"/>
      <c r="O145" s="9"/>
      <c r="P145" s="7"/>
      <c r="Q145" s="7"/>
      <c r="U145" s="31"/>
      <c r="V145" s="27"/>
      <c r="W145" s="27"/>
      <c r="X145" s="27"/>
      <c r="Y145" s="27"/>
      <c r="Z145" s="27"/>
      <c r="AA145" s="17"/>
    </row>
    <row r="146" spans="1:27" ht="15" customHeight="1" x14ac:dyDescent="0.25">
      <c r="A146" s="28"/>
      <c r="B146" s="28"/>
      <c r="C146" s="25"/>
      <c r="D146" s="25"/>
      <c r="E146" s="25"/>
      <c r="F146" s="25"/>
      <c r="G146" s="25"/>
      <c r="H146" s="25"/>
      <c r="I146" s="25"/>
      <c r="J146" s="29"/>
      <c r="K146" s="29"/>
      <c r="L146" s="29"/>
      <c r="M146" s="29"/>
      <c r="N146" s="9"/>
      <c r="O146" s="9"/>
      <c r="P146" s="7"/>
      <c r="Q146" s="7"/>
      <c r="U146" s="31"/>
      <c r="V146" s="27"/>
      <c r="W146" s="27"/>
      <c r="X146" s="27"/>
      <c r="Y146" s="27"/>
      <c r="Z146" s="27"/>
      <c r="AA146" s="17"/>
    </row>
    <row r="147" spans="1:27" ht="15" customHeight="1" x14ac:dyDescent="0.25">
      <c r="A147" s="28"/>
      <c r="B147" s="28"/>
      <c r="C147" s="25"/>
      <c r="D147" s="25"/>
      <c r="E147" s="25"/>
      <c r="F147" s="25"/>
      <c r="G147" s="25"/>
      <c r="H147" s="25"/>
      <c r="I147" s="25"/>
      <c r="J147" s="29"/>
      <c r="K147" s="29"/>
      <c r="L147" s="29"/>
      <c r="M147" s="29"/>
      <c r="N147" s="9"/>
      <c r="O147" s="9"/>
      <c r="P147" s="7"/>
      <c r="Q147" s="7"/>
      <c r="U147" s="31"/>
      <c r="V147" s="27"/>
      <c r="W147" s="27"/>
      <c r="X147" s="27"/>
      <c r="Y147" s="27"/>
      <c r="Z147" s="27"/>
      <c r="AA147" s="17"/>
    </row>
    <row r="148" spans="1:27" ht="15" customHeight="1" x14ac:dyDescent="0.25">
      <c r="A148" s="28"/>
      <c r="B148" s="28"/>
      <c r="C148" s="25"/>
      <c r="D148" s="25"/>
      <c r="E148" s="25"/>
      <c r="F148" s="25"/>
      <c r="G148" s="25"/>
      <c r="H148" s="25"/>
      <c r="I148" s="25"/>
      <c r="J148" s="29"/>
      <c r="K148" s="29"/>
      <c r="L148" s="29"/>
      <c r="M148" s="29"/>
      <c r="N148" s="9"/>
      <c r="O148" s="9"/>
      <c r="P148" s="7"/>
      <c r="Q148" s="7"/>
      <c r="U148" s="31"/>
      <c r="V148" s="27"/>
      <c r="W148" s="27"/>
      <c r="X148" s="27"/>
      <c r="Y148" s="27"/>
      <c r="Z148" s="27"/>
      <c r="AA148" s="17"/>
    </row>
    <row r="149" spans="1:27" ht="15" customHeight="1" x14ac:dyDescent="0.25">
      <c r="A149" s="28"/>
      <c r="B149" s="28"/>
      <c r="C149" s="25"/>
      <c r="D149" s="25"/>
      <c r="E149" s="25"/>
      <c r="F149" s="25"/>
      <c r="G149" s="25"/>
      <c r="H149" s="25"/>
      <c r="I149" s="25"/>
      <c r="J149" s="29"/>
      <c r="K149" s="29"/>
      <c r="L149" s="29"/>
      <c r="M149" s="29"/>
      <c r="N149" s="9"/>
      <c r="O149" s="9"/>
      <c r="P149" s="7"/>
      <c r="Q149" s="7"/>
      <c r="U149" s="31"/>
      <c r="V149" s="27"/>
      <c r="W149" s="27"/>
      <c r="X149" s="27"/>
      <c r="Y149" s="27"/>
      <c r="Z149" s="27"/>
      <c r="AA149" s="17"/>
    </row>
    <row r="150" spans="1:27" ht="15" customHeight="1" x14ac:dyDescent="0.25">
      <c r="A150" s="28"/>
      <c r="B150" s="28"/>
      <c r="C150" s="25"/>
      <c r="D150" s="25"/>
      <c r="E150" s="25"/>
      <c r="F150" s="25"/>
      <c r="G150" s="25"/>
      <c r="H150" s="25"/>
      <c r="I150" s="25"/>
      <c r="J150" s="29"/>
      <c r="K150" s="29"/>
      <c r="L150" s="29"/>
      <c r="M150" s="29"/>
      <c r="N150" s="9"/>
      <c r="O150" s="9"/>
      <c r="P150" s="7"/>
      <c r="Q150" s="7"/>
      <c r="U150" s="31"/>
      <c r="V150" s="27"/>
      <c r="W150" s="27"/>
      <c r="X150" s="27"/>
      <c r="Y150" s="27"/>
      <c r="Z150" s="27"/>
      <c r="AA150" s="17"/>
    </row>
    <row r="151" spans="1:27" ht="15" customHeight="1" x14ac:dyDescent="0.25">
      <c r="A151" s="28"/>
      <c r="B151" s="28"/>
      <c r="C151" s="25"/>
      <c r="D151" s="25"/>
      <c r="E151" s="25"/>
      <c r="F151" s="25"/>
      <c r="G151" s="25"/>
      <c r="H151" s="25"/>
      <c r="I151" s="25"/>
      <c r="J151" s="29"/>
      <c r="K151" s="29"/>
      <c r="L151" s="29"/>
      <c r="M151" s="29"/>
      <c r="N151" s="9"/>
      <c r="O151" s="9"/>
      <c r="P151" s="7"/>
      <c r="Q151" s="7"/>
      <c r="U151" s="31"/>
      <c r="V151" s="27"/>
      <c r="W151" s="27"/>
      <c r="X151" s="27"/>
      <c r="Y151" s="27"/>
      <c r="Z151" s="27"/>
      <c r="AA151" s="17"/>
    </row>
    <row r="152" spans="1:27" ht="15" customHeight="1" x14ac:dyDescent="0.25">
      <c r="A152" s="28"/>
      <c r="B152" s="28"/>
      <c r="C152" s="25"/>
      <c r="D152" s="25"/>
      <c r="E152" s="25"/>
      <c r="F152" s="25"/>
      <c r="G152" s="25"/>
      <c r="H152" s="25"/>
      <c r="I152" s="25"/>
      <c r="J152" s="29"/>
      <c r="K152" s="29"/>
      <c r="L152" s="29"/>
      <c r="M152" s="29"/>
      <c r="N152" s="9"/>
      <c r="O152" s="9"/>
      <c r="P152" s="7"/>
      <c r="Q152" s="7"/>
      <c r="U152" s="31"/>
      <c r="V152" s="27"/>
      <c r="W152" s="27"/>
      <c r="X152" s="27"/>
      <c r="Y152" s="27"/>
      <c r="Z152" s="27"/>
      <c r="AA152" s="17"/>
    </row>
    <row r="153" spans="1:27" ht="15" customHeight="1" x14ac:dyDescent="0.25">
      <c r="A153" s="28"/>
      <c r="B153" s="28"/>
      <c r="C153" s="25"/>
      <c r="D153" s="25"/>
      <c r="E153" s="25"/>
      <c r="F153" s="25"/>
      <c r="G153" s="25"/>
      <c r="H153" s="25"/>
      <c r="I153" s="25"/>
      <c r="J153" s="29"/>
      <c r="K153" s="29"/>
      <c r="L153" s="29"/>
      <c r="M153" s="29"/>
      <c r="N153" s="9"/>
      <c r="O153" s="9"/>
      <c r="P153" s="7"/>
      <c r="Q153" s="7"/>
      <c r="U153" s="31"/>
      <c r="V153" s="27"/>
      <c r="W153" s="27"/>
      <c r="X153" s="27"/>
      <c r="Y153" s="27"/>
      <c r="Z153" s="27"/>
      <c r="AA153" s="17"/>
    </row>
    <row r="154" spans="1:27" ht="15" customHeight="1" x14ac:dyDescent="0.25">
      <c r="A154" s="28"/>
      <c r="B154" s="28"/>
      <c r="C154" s="25"/>
      <c r="D154" s="25"/>
      <c r="E154" s="25"/>
      <c r="F154" s="25"/>
      <c r="G154" s="25"/>
      <c r="H154" s="25"/>
      <c r="I154" s="25"/>
      <c r="J154" s="29"/>
      <c r="K154" s="29"/>
      <c r="L154" s="29"/>
      <c r="M154" s="29"/>
      <c r="N154" s="9"/>
      <c r="O154" s="9"/>
      <c r="P154" s="7"/>
      <c r="Q154" s="7"/>
      <c r="U154" s="31"/>
      <c r="V154" s="27"/>
      <c r="W154" s="27"/>
      <c r="X154" s="27"/>
      <c r="Y154" s="27"/>
      <c r="Z154" s="27"/>
      <c r="AA154" s="17"/>
    </row>
    <row r="155" spans="1:27" ht="15" customHeight="1" x14ac:dyDescent="0.25">
      <c r="A155" s="28"/>
      <c r="B155" s="28"/>
      <c r="C155" s="25"/>
      <c r="D155" s="25"/>
      <c r="E155" s="25"/>
      <c r="F155" s="25"/>
      <c r="G155" s="25"/>
      <c r="H155" s="25"/>
      <c r="I155" s="25"/>
      <c r="J155" s="29"/>
      <c r="K155" s="29"/>
      <c r="L155" s="29"/>
      <c r="M155" s="29"/>
      <c r="N155" s="9"/>
      <c r="O155" s="9"/>
      <c r="P155" s="7"/>
      <c r="Q155" s="7"/>
      <c r="U155" s="31"/>
      <c r="V155" s="27"/>
      <c r="W155" s="27"/>
      <c r="X155" s="27"/>
      <c r="Y155" s="27"/>
      <c r="Z155" s="27"/>
      <c r="AA155" s="17"/>
    </row>
    <row r="156" spans="1:27" ht="15" customHeight="1" x14ac:dyDescent="0.25">
      <c r="A156" s="28"/>
      <c r="B156" s="28"/>
      <c r="C156" s="25"/>
      <c r="D156" s="25"/>
      <c r="E156" s="25"/>
      <c r="F156" s="25"/>
      <c r="G156" s="25"/>
      <c r="H156" s="25"/>
      <c r="I156" s="25"/>
      <c r="J156" s="29"/>
      <c r="K156" s="29"/>
      <c r="L156" s="29"/>
      <c r="M156" s="29"/>
      <c r="N156" s="9"/>
      <c r="O156" s="9"/>
      <c r="P156" s="7"/>
      <c r="Q156" s="7"/>
      <c r="U156" s="31"/>
      <c r="V156" s="27"/>
      <c r="W156" s="27"/>
      <c r="X156" s="27"/>
      <c r="Y156" s="27"/>
      <c r="Z156" s="27"/>
      <c r="AA156" s="17"/>
    </row>
    <row r="157" spans="1:27" ht="15" customHeight="1" x14ac:dyDescent="0.25">
      <c r="A157" s="28"/>
      <c r="B157" s="28"/>
      <c r="C157" s="25"/>
      <c r="D157" s="25"/>
      <c r="E157" s="25"/>
      <c r="F157" s="25"/>
      <c r="G157" s="25"/>
      <c r="H157" s="25"/>
      <c r="I157" s="25"/>
      <c r="J157" s="29"/>
      <c r="K157" s="29"/>
      <c r="L157" s="29"/>
      <c r="M157" s="29"/>
      <c r="N157" s="9"/>
      <c r="O157" s="9"/>
      <c r="P157" s="7"/>
      <c r="Q157" s="7"/>
      <c r="U157" s="31"/>
      <c r="V157" s="27"/>
      <c r="W157" s="27"/>
      <c r="X157" s="27"/>
      <c r="Y157" s="27"/>
      <c r="Z157" s="27"/>
      <c r="AA157" s="17"/>
    </row>
    <row r="158" spans="1:27" ht="15" customHeight="1" x14ac:dyDescent="0.25">
      <c r="A158" s="28"/>
      <c r="B158" s="28"/>
      <c r="C158" s="25"/>
      <c r="D158" s="25"/>
      <c r="E158" s="25"/>
      <c r="F158" s="25"/>
      <c r="G158" s="25"/>
      <c r="H158" s="25"/>
      <c r="I158" s="25"/>
      <c r="J158" s="29"/>
      <c r="K158" s="29"/>
      <c r="L158" s="29"/>
      <c r="M158" s="29"/>
      <c r="N158" s="9"/>
      <c r="O158" s="9"/>
      <c r="P158" s="7"/>
      <c r="Q158" s="7"/>
      <c r="U158" s="31"/>
      <c r="V158" s="27"/>
      <c r="W158" s="27"/>
      <c r="X158" s="27"/>
      <c r="Y158" s="27"/>
      <c r="Z158" s="27"/>
      <c r="AA158" s="17"/>
    </row>
    <row r="159" spans="1:27" ht="15" customHeight="1" x14ac:dyDescent="0.25">
      <c r="A159" s="28"/>
      <c r="B159" s="28"/>
      <c r="C159" s="25"/>
      <c r="D159" s="25"/>
      <c r="E159" s="25"/>
      <c r="F159" s="25"/>
      <c r="G159" s="25"/>
      <c r="H159" s="25"/>
      <c r="I159" s="25"/>
      <c r="J159" s="29"/>
      <c r="K159" s="29"/>
      <c r="L159" s="29"/>
      <c r="M159" s="29"/>
      <c r="N159" s="9"/>
      <c r="O159" s="9"/>
      <c r="P159" s="7"/>
      <c r="Q159" s="7"/>
      <c r="U159" s="31"/>
      <c r="V159" s="27"/>
      <c r="W159" s="27"/>
      <c r="X159" s="27"/>
      <c r="Y159" s="27"/>
      <c r="Z159" s="27"/>
      <c r="AA159" s="17"/>
    </row>
    <row r="160" spans="1:27" ht="15" customHeight="1" x14ac:dyDescent="0.25">
      <c r="A160" s="28"/>
      <c r="B160" s="28"/>
      <c r="C160" s="25"/>
      <c r="D160" s="25"/>
      <c r="E160" s="25"/>
      <c r="F160" s="25"/>
      <c r="G160" s="25"/>
      <c r="H160" s="25"/>
      <c r="I160" s="25"/>
      <c r="J160" s="29"/>
      <c r="K160" s="29"/>
      <c r="L160" s="29"/>
      <c r="M160" s="29"/>
      <c r="N160" s="9"/>
      <c r="O160" s="9"/>
      <c r="P160" s="7"/>
      <c r="Q160" s="7"/>
      <c r="U160" s="31"/>
      <c r="V160" s="27"/>
      <c r="W160" s="27"/>
      <c r="X160" s="27"/>
      <c r="Y160" s="27"/>
      <c r="Z160" s="27"/>
      <c r="AA160" s="17"/>
    </row>
    <row r="161" spans="1:27" ht="15" customHeight="1" x14ac:dyDescent="0.25">
      <c r="A161" s="28"/>
      <c r="B161" s="28"/>
      <c r="C161" s="25"/>
      <c r="D161" s="25"/>
      <c r="E161" s="25"/>
      <c r="F161" s="25"/>
      <c r="G161" s="25"/>
      <c r="H161" s="25"/>
      <c r="I161" s="25"/>
      <c r="J161" s="29"/>
      <c r="K161" s="29"/>
      <c r="L161" s="29"/>
      <c r="M161" s="29"/>
      <c r="N161" s="9"/>
      <c r="O161" s="9"/>
      <c r="P161" s="7"/>
      <c r="Q161" s="7"/>
      <c r="U161" s="31"/>
      <c r="V161" s="27"/>
      <c r="W161" s="27"/>
      <c r="X161" s="27"/>
      <c r="Y161" s="27"/>
      <c r="Z161" s="27"/>
      <c r="AA161" s="17"/>
    </row>
    <row r="162" spans="1:27" ht="15" customHeight="1" x14ac:dyDescent="0.25">
      <c r="A162" s="28"/>
      <c r="B162" s="28"/>
      <c r="C162" s="25"/>
      <c r="D162" s="25"/>
      <c r="E162" s="25"/>
      <c r="F162" s="25"/>
      <c r="G162" s="25"/>
      <c r="H162" s="25"/>
      <c r="I162" s="25"/>
      <c r="J162" s="29"/>
      <c r="K162" s="29"/>
      <c r="L162" s="29"/>
      <c r="M162" s="29"/>
      <c r="N162" s="9"/>
      <c r="O162" s="9"/>
      <c r="P162" s="7"/>
      <c r="Q162" s="7"/>
      <c r="U162" s="31"/>
      <c r="V162" s="27"/>
      <c r="W162" s="27"/>
      <c r="X162" s="27"/>
      <c r="Y162" s="27"/>
      <c r="Z162" s="27"/>
      <c r="AA162" s="17"/>
    </row>
    <row r="163" spans="1:27" ht="15" customHeight="1" x14ac:dyDescent="0.25">
      <c r="A163" s="28"/>
      <c r="B163" s="28"/>
      <c r="C163" s="25"/>
      <c r="D163" s="25"/>
      <c r="E163" s="25"/>
      <c r="F163" s="25"/>
      <c r="G163" s="25"/>
      <c r="H163" s="25"/>
      <c r="I163" s="25"/>
      <c r="J163" s="29"/>
      <c r="K163" s="29"/>
      <c r="L163" s="29"/>
      <c r="M163" s="29"/>
      <c r="N163" s="9"/>
      <c r="O163" s="9"/>
      <c r="P163" s="7"/>
      <c r="Q163" s="7"/>
      <c r="U163" s="31"/>
      <c r="V163" s="27"/>
      <c r="W163" s="27"/>
      <c r="X163" s="27"/>
      <c r="Y163" s="27"/>
      <c r="Z163" s="27"/>
      <c r="AA163" s="17"/>
    </row>
    <row r="164" spans="1:27" ht="15" customHeight="1" x14ac:dyDescent="0.25">
      <c r="A164" s="28"/>
      <c r="B164" s="28"/>
      <c r="C164" s="25"/>
      <c r="D164" s="25"/>
      <c r="E164" s="25"/>
      <c r="F164" s="25"/>
      <c r="G164" s="25"/>
      <c r="H164" s="25"/>
      <c r="I164" s="25"/>
      <c r="J164" s="29"/>
      <c r="K164" s="29"/>
      <c r="L164" s="29"/>
      <c r="M164" s="29"/>
      <c r="N164" s="9"/>
      <c r="O164" s="9"/>
      <c r="P164" s="7"/>
      <c r="Q164" s="7"/>
      <c r="U164" s="31"/>
      <c r="V164" s="27"/>
      <c r="W164" s="27"/>
      <c r="X164" s="27"/>
      <c r="Y164" s="27"/>
      <c r="Z164" s="27"/>
      <c r="AA164" s="17"/>
    </row>
    <row r="165" spans="1:27" ht="15" customHeight="1" x14ac:dyDescent="0.25">
      <c r="A165" s="28"/>
      <c r="B165" s="28"/>
      <c r="C165" s="25"/>
      <c r="D165" s="25"/>
      <c r="E165" s="25"/>
      <c r="F165" s="25"/>
      <c r="G165" s="25"/>
      <c r="H165" s="25"/>
      <c r="I165" s="25"/>
      <c r="J165" s="29"/>
      <c r="K165" s="29"/>
      <c r="L165" s="29"/>
      <c r="M165" s="29"/>
      <c r="N165" s="9"/>
      <c r="O165" s="9"/>
      <c r="P165" s="7"/>
      <c r="Q165" s="7"/>
      <c r="U165" s="31"/>
      <c r="V165" s="27"/>
      <c r="W165" s="27"/>
      <c r="X165" s="27"/>
      <c r="Y165" s="27"/>
      <c r="Z165" s="27"/>
      <c r="AA165" s="17"/>
    </row>
    <row r="166" spans="1:27" ht="15" customHeight="1" x14ac:dyDescent="0.25">
      <c r="A166" s="28"/>
      <c r="B166" s="28"/>
      <c r="C166" s="25"/>
      <c r="D166" s="25"/>
      <c r="E166" s="25"/>
      <c r="F166" s="25"/>
      <c r="G166" s="25"/>
      <c r="H166" s="25"/>
      <c r="I166" s="25"/>
      <c r="J166" s="29"/>
      <c r="K166" s="29"/>
      <c r="L166" s="29"/>
      <c r="M166" s="29"/>
      <c r="N166" s="9"/>
      <c r="O166" s="9"/>
      <c r="P166" s="7"/>
      <c r="Q166" s="7"/>
      <c r="U166" s="31"/>
      <c r="V166" s="27"/>
      <c r="W166" s="27"/>
      <c r="X166" s="27"/>
      <c r="Y166" s="27"/>
      <c r="Z166" s="27"/>
      <c r="AA166" s="17"/>
    </row>
    <row r="167" spans="1:27" ht="15" customHeight="1" x14ac:dyDescent="0.25">
      <c r="A167" s="28"/>
      <c r="B167" s="28"/>
      <c r="C167" s="25"/>
      <c r="D167" s="25"/>
      <c r="E167" s="25"/>
      <c r="F167" s="25"/>
      <c r="G167" s="25"/>
      <c r="H167" s="25"/>
      <c r="I167" s="25"/>
      <c r="J167" s="29"/>
      <c r="K167" s="29"/>
      <c r="L167" s="29"/>
      <c r="M167" s="29"/>
      <c r="N167" s="9"/>
      <c r="O167" s="9"/>
      <c r="P167" s="7"/>
      <c r="Q167" s="7"/>
      <c r="U167" s="31"/>
      <c r="V167" s="27"/>
      <c r="W167" s="27"/>
      <c r="X167" s="27"/>
      <c r="Y167" s="27"/>
      <c r="Z167" s="27"/>
      <c r="AA167" s="17"/>
    </row>
    <row r="168" spans="1:27" ht="15" customHeight="1" x14ac:dyDescent="0.25">
      <c r="A168" s="28"/>
      <c r="B168" s="28"/>
      <c r="C168" s="25"/>
      <c r="D168" s="25"/>
      <c r="E168" s="25"/>
      <c r="F168" s="25"/>
      <c r="G168" s="25"/>
      <c r="H168" s="25"/>
      <c r="I168" s="25"/>
      <c r="J168" s="29"/>
      <c r="K168" s="29"/>
      <c r="L168" s="29"/>
      <c r="M168" s="29"/>
      <c r="N168" s="9"/>
      <c r="O168" s="9"/>
      <c r="P168" s="7"/>
      <c r="Q168" s="7"/>
      <c r="U168" s="31"/>
      <c r="V168" s="27"/>
      <c r="W168" s="27"/>
      <c r="X168" s="27"/>
      <c r="Y168" s="27"/>
      <c r="Z168" s="27"/>
      <c r="AA168" s="17"/>
    </row>
    <row r="169" spans="1:27" ht="15" customHeight="1" x14ac:dyDescent="0.25">
      <c r="A169" s="28"/>
      <c r="B169" s="28"/>
      <c r="C169" s="25"/>
      <c r="D169" s="25"/>
      <c r="E169" s="25"/>
      <c r="F169" s="25"/>
      <c r="G169" s="25"/>
      <c r="H169" s="25"/>
      <c r="I169" s="25"/>
      <c r="J169" s="29"/>
      <c r="K169" s="29"/>
      <c r="L169" s="29"/>
      <c r="M169" s="29"/>
      <c r="N169" s="9"/>
      <c r="O169" s="9"/>
      <c r="P169" s="7"/>
      <c r="Q169" s="7"/>
      <c r="U169" s="31"/>
      <c r="V169" s="27"/>
      <c r="W169" s="27"/>
      <c r="X169" s="27"/>
      <c r="Y169" s="27"/>
      <c r="Z169" s="27"/>
      <c r="AA169" s="17"/>
    </row>
    <row r="170" spans="1:27" ht="15" customHeight="1" x14ac:dyDescent="0.25">
      <c r="A170" s="28"/>
      <c r="B170" s="28"/>
      <c r="C170" s="25"/>
      <c r="D170" s="25"/>
      <c r="E170" s="25"/>
      <c r="F170" s="25"/>
      <c r="G170" s="25"/>
      <c r="H170" s="25"/>
      <c r="I170" s="25"/>
      <c r="J170" s="29"/>
      <c r="K170" s="29"/>
      <c r="L170" s="29"/>
      <c r="M170" s="29"/>
      <c r="N170" s="9"/>
      <c r="O170" s="9"/>
      <c r="P170" s="7"/>
      <c r="Q170" s="7"/>
      <c r="U170" s="31"/>
      <c r="V170" s="27"/>
      <c r="W170" s="27"/>
      <c r="X170" s="27"/>
      <c r="Y170" s="27"/>
      <c r="Z170" s="27"/>
      <c r="AA170" s="17"/>
    </row>
    <row r="171" spans="1:27" ht="15" customHeight="1" x14ac:dyDescent="0.25">
      <c r="A171" s="28"/>
      <c r="B171" s="28"/>
      <c r="C171" s="25"/>
      <c r="D171" s="25"/>
      <c r="E171" s="25"/>
      <c r="F171" s="25"/>
      <c r="G171" s="25"/>
      <c r="H171" s="25"/>
      <c r="I171" s="25"/>
      <c r="J171" s="29"/>
      <c r="K171" s="29"/>
      <c r="L171" s="29"/>
      <c r="M171" s="29"/>
      <c r="N171" s="9"/>
      <c r="O171" s="9"/>
      <c r="P171" s="7"/>
      <c r="Q171" s="7"/>
      <c r="U171" s="31"/>
      <c r="V171" s="27"/>
      <c r="W171" s="27"/>
      <c r="X171" s="27"/>
      <c r="Y171" s="27"/>
      <c r="Z171" s="27"/>
      <c r="AA171" s="17"/>
    </row>
    <row r="172" spans="1:27" ht="15" customHeight="1" x14ac:dyDescent="0.25">
      <c r="A172" s="28"/>
      <c r="B172" s="28"/>
      <c r="C172" s="25"/>
      <c r="D172" s="25"/>
      <c r="E172" s="25"/>
      <c r="F172" s="25"/>
      <c r="G172" s="25"/>
      <c r="H172" s="25"/>
      <c r="I172" s="25"/>
      <c r="J172" s="29"/>
      <c r="K172" s="29"/>
      <c r="L172" s="29"/>
      <c r="M172" s="29"/>
      <c r="N172" s="9"/>
      <c r="O172" s="9"/>
      <c r="P172" s="7"/>
      <c r="Q172" s="7"/>
      <c r="U172" s="31"/>
      <c r="V172" s="27"/>
      <c r="W172" s="27"/>
      <c r="X172" s="27"/>
      <c r="Y172" s="27"/>
      <c r="Z172" s="27"/>
      <c r="AA172" s="17"/>
    </row>
    <row r="173" spans="1:27" ht="15" customHeight="1" x14ac:dyDescent="0.25">
      <c r="A173" s="28"/>
      <c r="B173" s="28"/>
      <c r="C173" s="25"/>
      <c r="D173" s="25"/>
      <c r="E173" s="25"/>
      <c r="F173" s="25"/>
      <c r="G173" s="25"/>
      <c r="H173" s="25"/>
      <c r="I173" s="25"/>
      <c r="J173" s="29"/>
      <c r="K173" s="29"/>
      <c r="L173" s="29"/>
      <c r="M173" s="29"/>
      <c r="N173" s="9"/>
      <c r="O173" s="9"/>
      <c r="P173" s="7"/>
      <c r="Q173" s="7"/>
      <c r="U173" s="31"/>
      <c r="V173" s="27"/>
      <c r="W173" s="27"/>
      <c r="X173" s="27"/>
      <c r="Y173" s="27"/>
      <c r="Z173" s="27"/>
      <c r="AA173" s="17"/>
    </row>
    <row r="174" spans="1:27" ht="15" customHeight="1" x14ac:dyDescent="0.25">
      <c r="A174" s="28"/>
      <c r="B174" s="28"/>
      <c r="C174" s="25"/>
      <c r="D174" s="25"/>
      <c r="E174" s="25"/>
      <c r="F174" s="25"/>
      <c r="G174" s="25"/>
      <c r="H174" s="25"/>
      <c r="I174" s="25"/>
      <c r="J174" s="29"/>
      <c r="K174" s="29"/>
      <c r="L174" s="29"/>
      <c r="M174" s="29"/>
      <c r="N174" s="9"/>
      <c r="O174" s="9"/>
      <c r="P174" s="7"/>
      <c r="Q174" s="7"/>
      <c r="U174" s="31"/>
      <c r="V174" s="27"/>
      <c r="W174" s="27"/>
      <c r="X174" s="27"/>
      <c r="Y174" s="27"/>
      <c r="Z174" s="27"/>
      <c r="AA174" s="17"/>
    </row>
    <row r="175" spans="1:27" ht="15" customHeight="1" x14ac:dyDescent="0.2">
      <c r="A175" s="28"/>
      <c r="B175" s="28"/>
      <c r="C175" s="25"/>
      <c r="D175" s="25"/>
      <c r="E175" s="25"/>
      <c r="F175" s="25"/>
      <c r="G175" s="25"/>
      <c r="H175" s="25"/>
      <c r="I175" s="25"/>
      <c r="J175" s="29"/>
      <c r="K175" s="29"/>
      <c r="L175" s="29"/>
      <c r="M175" s="29"/>
      <c r="U175" s="31"/>
      <c r="V175" s="27"/>
      <c r="W175" s="27"/>
      <c r="X175" s="27"/>
      <c r="Y175" s="27"/>
      <c r="Z175" s="27"/>
      <c r="AA175" s="17"/>
    </row>
    <row r="176" spans="1:27" ht="15" customHeight="1" x14ac:dyDescent="0.2">
      <c r="A176" s="28"/>
      <c r="B176" s="28"/>
      <c r="C176" s="25"/>
      <c r="D176" s="25"/>
      <c r="E176" s="25"/>
      <c r="F176" s="25"/>
      <c r="G176" s="25"/>
      <c r="H176" s="25"/>
      <c r="I176" s="25"/>
      <c r="J176" s="29"/>
      <c r="K176" s="29"/>
      <c r="L176" s="29"/>
      <c r="M176" s="29"/>
      <c r="U176" s="31"/>
      <c r="V176" s="27"/>
      <c r="W176" s="27"/>
      <c r="X176" s="27"/>
      <c r="Y176" s="27"/>
      <c r="Z176" s="27"/>
      <c r="AA176" s="17"/>
    </row>
    <row r="177" spans="1:27" ht="15" customHeight="1" x14ac:dyDescent="0.2">
      <c r="A177" s="28"/>
      <c r="B177" s="28"/>
      <c r="C177" s="25"/>
      <c r="D177" s="25"/>
      <c r="E177" s="25"/>
      <c r="F177" s="25"/>
      <c r="G177" s="25"/>
      <c r="H177" s="25"/>
      <c r="I177" s="25"/>
      <c r="J177" s="29"/>
      <c r="K177" s="29"/>
      <c r="L177" s="29"/>
      <c r="M177" s="29"/>
      <c r="U177" s="31"/>
      <c r="V177" s="27"/>
      <c r="W177" s="27"/>
      <c r="X177" s="27"/>
      <c r="Y177" s="27"/>
      <c r="Z177" s="27"/>
      <c r="AA177" s="17"/>
    </row>
    <row r="178" spans="1:27" ht="15" customHeight="1" x14ac:dyDescent="0.2">
      <c r="A178" s="28"/>
      <c r="B178" s="28"/>
      <c r="C178" s="25"/>
      <c r="D178" s="25"/>
      <c r="E178" s="25"/>
      <c r="F178" s="25"/>
      <c r="G178" s="25"/>
      <c r="H178" s="25"/>
      <c r="I178" s="25"/>
      <c r="J178" s="29"/>
      <c r="K178" s="29"/>
      <c r="L178" s="29"/>
      <c r="M178" s="29"/>
      <c r="U178" s="31"/>
      <c r="V178" s="27"/>
      <c r="W178" s="27"/>
      <c r="X178" s="27"/>
      <c r="Y178" s="27"/>
      <c r="Z178" s="27"/>
      <c r="AA178" s="17"/>
    </row>
    <row r="179" spans="1:27" ht="15" customHeight="1" x14ac:dyDescent="0.2">
      <c r="A179" s="28"/>
      <c r="B179" s="28"/>
      <c r="C179" s="25"/>
      <c r="D179" s="25"/>
      <c r="E179" s="25"/>
      <c r="F179" s="25"/>
      <c r="G179" s="25"/>
      <c r="H179" s="25"/>
      <c r="I179" s="25"/>
      <c r="J179" s="29"/>
      <c r="K179" s="29"/>
      <c r="L179" s="29"/>
      <c r="M179" s="29"/>
      <c r="U179" s="31"/>
      <c r="V179" s="27"/>
      <c r="W179" s="27"/>
      <c r="X179" s="27"/>
      <c r="Y179" s="27"/>
      <c r="Z179" s="27"/>
      <c r="AA179" s="17"/>
    </row>
    <row r="180" spans="1:27" ht="15" customHeight="1" x14ac:dyDescent="0.2">
      <c r="A180" s="28"/>
      <c r="B180" s="28"/>
      <c r="C180" s="25"/>
      <c r="D180" s="25"/>
      <c r="E180" s="25"/>
      <c r="F180" s="25"/>
      <c r="G180" s="25"/>
      <c r="H180" s="25"/>
      <c r="I180" s="25"/>
      <c r="J180" s="29"/>
      <c r="K180" s="29"/>
      <c r="L180" s="29"/>
      <c r="M180" s="29"/>
      <c r="U180" s="31"/>
      <c r="V180" s="27"/>
      <c r="W180" s="27"/>
      <c r="X180" s="27"/>
      <c r="Y180" s="27"/>
      <c r="Z180" s="27"/>
      <c r="AA180" s="17"/>
    </row>
    <row r="181" spans="1:27" ht="15" customHeight="1" x14ac:dyDescent="0.2">
      <c r="A181" s="28"/>
      <c r="B181" s="28"/>
      <c r="C181" s="25"/>
      <c r="D181" s="25"/>
      <c r="E181" s="25"/>
      <c r="F181" s="25"/>
      <c r="G181" s="25"/>
      <c r="H181" s="25"/>
      <c r="I181" s="25"/>
      <c r="J181" s="29"/>
      <c r="K181" s="29"/>
      <c r="L181" s="29"/>
      <c r="M181" s="29"/>
      <c r="U181" s="31"/>
      <c r="V181" s="27"/>
      <c r="W181" s="27"/>
      <c r="X181" s="27"/>
      <c r="Y181" s="27"/>
      <c r="Z181" s="27"/>
      <c r="AA181" s="17"/>
    </row>
    <row r="182" spans="1:27" ht="15" customHeight="1" x14ac:dyDescent="0.2">
      <c r="A182" s="28"/>
      <c r="B182" s="28"/>
      <c r="C182" s="25"/>
      <c r="D182" s="25"/>
      <c r="E182" s="25"/>
      <c r="F182" s="25"/>
      <c r="G182" s="25"/>
      <c r="H182" s="25"/>
      <c r="I182" s="25"/>
      <c r="J182" s="29"/>
      <c r="K182" s="29"/>
      <c r="L182" s="29"/>
      <c r="M182" s="29"/>
      <c r="U182" s="31"/>
      <c r="V182" s="27"/>
      <c r="W182" s="27"/>
      <c r="X182" s="27"/>
      <c r="Y182" s="27"/>
      <c r="Z182" s="27"/>
      <c r="AA182" s="17"/>
    </row>
    <row r="183" spans="1:27" ht="15" customHeight="1" x14ac:dyDescent="0.2">
      <c r="A183" s="28"/>
      <c r="B183" s="28"/>
      <c r="C183" s="25"/>
      <c r="D183" s="25"/>
      <c r="E183" s="25"/>
      <c r="F183" s="25"/>
      <c r="G183" s="25"/>
      <c r="H183" s="25"/>
      <c r="I183" s="25"/>
      <c r="J183" s="29"/>
      <c r="K183" s="29"/>
      <c r="L183" s="29"/>
      <c r="M183" s="29"/>
      <c r="U183" s="31"/>
      <c r="V183" s="27"/>
      <c r="W183" s="27"/>
      <c r="X183" s="27"/>
      <c r="Y183" s="27"/>
      <c r="Z183" s="27"/>
      <c r="AA183" s="17"/>
    </row>
    <row r="184" spans="1:27" ht="15" customHeight="1" x14ac:dyDescent="0.2">
      <c r="A184" s="28"/>
      <c r="B184" s="28"/>
      <c r="C184" s="25"/>
      <c r="D184" s="25"/>
      <c r="E184" s="25"/>
      <c r="F184" s="25"/>
      <c r="G184" s="25"/>
      <c r="H184" s="25"/>
      <c r="I184" s="25"/>
      <c r="J184" s="29"/>
      <c r="K184" s="29"/>
      <c r="L184" s="29"/>
      <c r="M184" s="29"/>
      <c r="U184" s="31"/>
      <c r="V184" s="27"/>
      <c r="W184" s="27"/>
      <c r="X184" s="27"/>
      <c r="Y184" s="27"/>
      <c r="Z184" s="27"/>
      <c r="AA184" s="17"/>
    </row>
    <row r="185" spans="1:27" ht="15" customHeight="1" x14ac:dyDescent="0.2">
      <c r="A185" s="28"/>
      <c r="B185" s="28"/>
      <c r="C185" s="25"/>
      <c r="D185" s="25"/>
      <c r="E185" s="25"/>
      <c r="F185" s="25"/>
      <c r="G185" s="25"/>
      <c r="H185" s="25"/>
      <c r="I185" s="25"/>
      <c r="J185" s="29"/>
      <c r="K185" s="29"/>
      <c r="L185" s="29"/>
      <c r="M185" s="29"/>
      <c r="U185" s="31"/>
      <c r="V185" s="27"/>
      <c r="W185" s="27"/>
      <c r="X185" s="27"/>
      <c r="Y185" s="27"/>
      <c r="Z185" s="27"/>
      <c r="AA185" s="17"/>
    </row>
    <row r="186" spans="1:27" ht="15" customHeight="1" x14ac:dyDescent="0.2">
      <c r="A186" s="28"/>
      <c r="B186" s="28"/>
      <c r="C186" s="25"/>
      <c r="D186" s="25"/>
      <c r="E186" s="25"/>
      <c r="F186" s="25"/>
      <c r="G186" s="25"/>
      <c r="H186" s="25"/>
      <c r="I186" s="25"/>
      <c r="J186" s="29"/>
      <c r="K186" s="29"/>
      <c r="L186" s="29"/>
      <c r="M186" s="29"/>
      <c r="U186" s="31"/>
      <c r="V186" s="27"/>
      <c r="W186" s="27"/>
      <c r="X186" s="27"/>
      <c r="Y186" s="27"/>
      <c r="Z186" s="27"/>
      <c r="AA186" s="17"/>
    </row>
    <row r="187" spans="1:27" ht="15" customHeight="1" x14ac:dyDescent="0.2">
      <c r="A187" s="28"/>
      <c r="B187" s="28"/>
      <c r="C187" s="25"/>
      <c r="D187" s="25"/>
      <c r="E187" s="25"/>
      <c r="F187" s="25"/>
      <c r="G187" s="25"/>
      <c r="H187" s="25"/>
      <c r="I187" s="25"/>
      <c r="J187" s="29"/>
      <c r="K187" s="29"/>
      <c r="L187" s="29"/>
      <c r="M187" s="29"/>
      <c r="U187" s="31"/>
      <c r="V187" s="27"/>
      <c r="W187" s="27"/>
      <c r="X187" s="27"/>
      <c r="Y187" s="27"/>
      <c r="Z187" s="27"/>
      <c r="AA187" s="17"/>
    </row>
    <row r="188" spans="1:27" ht="15" customHeight="1" x14ac:dyDescent="0.2">
      <c r="A188" s="28"/>
      <c r="B188" s="28"/>
      <c r="C188" s="25"/>
      <c r="D188" s="25"/>
      <c r="E188" s="25"/>
      <c r="F188" s="25"/>
      <c r="G188" s="25"/>
      <c r="H188" s="25"/>
      <c r="I188" s="25"/>
      <c r="J188" s="29"/>
      <c r="K188" s="29"/>
      <c r="L188" s="29"/>
      <c r="M188" s="29"/>
      <c r="U188" s="31"/>
      <c r="V188" s="27"/>
      <c r="W188" s="27"/>
      <c r="X188" s="27"/>
      <c r="Y188" s="27"/>
      <c r="Z188" s="27"/>
      <c r="AA188" s="17"/>
    </row>
    <row r="189" spans="1:27" ht="15" customHeight="1" x14ac:dyDescent="0.2">
      <c r="A189" s="28"/>
      <c r="B189" s="28"/>
      <c r="C189" s="25"/>
      <c r="D189" s="25"/>
      <c r="E189" s="25"/>
      <c r="F189" s="25"/>
      <c r="G189" s="25"/>
      <c r="H189" s="25"/>
      <c r="I189" s="25"/>
      <c r="J189" s="29"/>
      <c r="K189" s="29"/>
      <c r="L189" s="29"/>
      <c r="M189" s="29"/>
      <c r="U189" s="31"/>
      <c r="V189" s="27"/>
      <c r="W189" s="27"/>
      <c r="X189" s="27"/>
      <c r="Y189" s="27"/>
      <c r="Z189" s="27"/>
      <c r="AA189" s="17"/>
    </row>
    <row r="190" spans="1:27" ht="15" customHeight="1" x14ac:dyDescent="0.2">
      <c r="A190" s="28"/>
      <c r="B190" s="28"/>
      <c r="C190" s="25"/>
      <c r="D190" s="25"/>
      <c r="E190" s="25"/>
      <c r="F190" s="25"/>
      <c r="G190" s="25"/>
      <c r="H190" s="25"/>
      <c r="I190" s="25"/>
      <c r="J190" s="29"/>
      <c r="K190" s="29"/>
      <c r="L190" s="29"/>
      <c r="M190" s="29"/>
      <c r="U190" s="31"/>
      <c r="V190" s="27"/>
      <c r="W190" s="27"/>
      <c r="X190" s="27"/>
      <c r="Y190" s="27"/>
      <c r="Z190" s="27"/>
      <c r="AA190" s="17"/>
    </row>
    <row r="191" spans="1:27" x14ac:dyDescent="0.2">
      <c r="U191" s="31"/>
      <c r="V191" s="27"/>
      <c r="W191" s="27"/>
      <c r="X191" s="27"/>
      <c r="Y191" s="27"/>
      <c r="Z191" s="27"/>
      <c r="AA191" s="17"/>
    </row>
    <row r="192" spans="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B278"/>
  <sheetViews>
    <sheetView topLeftCell="L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19.75" style="21" customWidth="1"/>
    <col min="5" max="5" width="21.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4" style="21" customWidth="1"/>
    <col min="16" max="16" width="18.875" style="21" customWidth="1"/>
    <col min="17" max="17" width="10.7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4035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1200</v>
      </c>
      <c r="B2" s="28">
        <v>930</v>
      </c>
      <c r="C2" s="25">
        <v>5.33</v>
      </c>
      <c r="D2" s="25">
        <v>263.87</v>
      </c>
      <c r="E2" s="25">
        <v>212.12</v>
      </c>
      <c r="F2" s="25">
        <f t="shared" ref="F2:F33" si="0">($A$57-A2)/(ROW($A$57)-ROW(A2))</f>
        <v>51.545454545454547</v>
      </c>
      <c r="G2" s="25">
        <v>0</v>
      </c>
      <c r="H2" s="25">
        <f t="shared" ref="H2:H33" si="1">($A$57-B2)/(ROW($A$57)-ROW(B2))</f>
        <v>56.454545454545453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30">
        <v>0.01</v>
      </c>
      <c r="P2" s="6" t="s">
        <v>39</v>
      </c>
      <c r="Q2" s="7">
        <f>LARGE(A:A,2)</f>
        <v>2940</v>
      </c>
      <c r="T2" s="20">
        <v>0</v>
      </c>
      <c r="U2" s="31">
        <f t="shared" ref="U2:U33" si="3">T2-B2</f>
        <v>-930</v>
      </c>
      <c r="V2" s="27">
        <f t="shared" ref="V2:V33" si="4">ROUND(U2,0)</f>
        <v>-930</v>
      </c>
      <c r="W2" s="27">
        <v>4766</v>
      </c>
      <c r="X2" s="27">
        <f t="shared" ref="X2:X33" si="5">B2/$W$2*$W$3</f>
        <v>1022.2975241292488</v>
      </c>
      <c r="Y2" s="27">
        <f t="shared" ref="Y2:Y33" si="6">X2-B2</f>
        <v>92.297524129248814</v>
      </c>
      <c r="Z2" s="27">
        <f t="shared" ref="Z2:Z33" si="7">ROUND(Y2,0)</f>
        <v>92</v>
      </c>
      <c r="AA2" s="17">
        <f t="shared" ref="AA2:AA33" si="8">IF(V2&gt;=0,V2,Z2)</f>
        <v>92</v>
      </c>
      <c r="AB2" s="24">
        <f t="shared" ref="AB2:AB33" si="9">B2+AA2</f>
        <v>1022</v>
      </c>
    </row>
    <row r="3" spans="1:28" ht="15" customHeight="1" x14ac:dyDescent="0.25">
      <c r="A3" s="28">
        <v>1050</v>
      </c>
      <c r="B3" s="28">
        <v>930</v>
      </c>
      <c r="C3" s="25">
        <v>4.67</v>
      </c>
      <c r="D3" s="25">
        <v>263.89</v>
      </c>
      <c r="E3" s="25">
        <v>212.12</v>
      </c>
      <c r="F3" s="25">
        <f t="shared" si="0"/>
        <v>55.277777777777779</v>
      </c>
      <c r="G3" s="25">
        <v>0</v>
      </c>
      <c r="H3" s="25">
        <f t="shared" si="1"/>
        <v>57.5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IF(ABS((B3-B2))&lt;=50,1,IF((B3-B2)*(-1)&gt;=0,1,-1))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83</v>
      </c>
      <c r="P3" s="6" t="s">
        <v>41</v>
      </c>
      <c r="Q3" s="7">
        <f>LARGE(A:A,3)</f>
        <v>2730</v>
      </c>
      <c r="T3" s="20">
        <v>0</v>
      </c>
      <c r="U3" s="31">
        <f t="shared" si="3"/>
        <v>-930</v>
      </c>
      <c r="V3" s="27">
        <f t="shared" si="4"/>
        <v>-930</v>
      </c>
      <c r="W3" s="27">
        <v>5239</v>
      </c>
      <c r="X3" s="27">
        <f t="shared" si="5"/>
        <v>1022.2975241292488</v>
      </c>
      <c r="Y3" s="27">
        <f t="shared" si="6"/>
        <v>92.297524129248814</v>
      </c>
      <c r="Z3" s="27">
        <f t="shared" si="7"/>
        <v>92</v>
      </c>
      <c r="AA3" s="17">
        <f t="shared" si="8"/>
        <v>92</v>
      </c>
      <c r="AB3" s="24">
        <f t="shared" si="9"/>
        <v>1022</v>
      </c>
    </row>
    <row r="4" spans="1:28" ht="15" customHeight="1" x14ac:dyDescent="0.25">
      <c r="A4" s="28">
        <v>1350</v>
      </c>
      <c r="B4" s="28">
        <v>1650</v>
      </c>
      <c r="C4" s="25">
        <v>6</v>
      </c>
      <c r="D4" s="25">
        <v>263.83999999999997</v>
      </c>
      <c r="E4" s="25">
        <v>212.46</v>
      </c>
      <c r="F4" s="25">
        <f t="shared" si="0"/>
        <v>50.660377358490564</v>
      </c>
      <c r="G4" s="25">
        <v>0</v>
      </c>
      <c r="H4" s="25">
        <f t="shared" si="1"/>
        <v>45</v>
      </c>
      <c r="I4" s="25">
        <v>0</v>
      </c>
      <c r="J4" s="29">
        <f t="shared" si="10"/>
        <v>0</v>
      </c>
      <c r="K4" s="29">
        <f t="shared" si="11"/>
        <v>-1</v>
      </c>
      <c r="L4" s="29"/>
      <c r="M4" s="29">
        <f t="shared" ca="1" si="2"/>
        <v>1</v>
      </c>
      <c r="N4" s="9" t="s">
        <v>42</v>
      </c>
      <c r="O4" s="32">
        <f>MAX(A:A)</f>
        <v>4035</v>
      </c>
      <c r="P4" s="6" t="s">
        <v>43</v>
      </c>
      <c r="Q4" s="7">
        <f>LARGE(B:B,1)</f>
        <v>1650</v>
      </c>
      <c r="T4" s="20">
        <v>0</v>
      </c>
      <c r="U4" s="31">
        <f t="shared" si="3"/>
        <v>-1650</v>
      </c>
      <c r="V4" s="27">
        <f t="shared" si="4"/>
        <v>-1650</v>
      </c>
      <c r="W4" s="27"/>
      <c r="X4" s="27">
        <f t="shared" si="5"/>
        <v>1813.7536718422157</v>
      </c>
      <c r="Y4" s="27">
        <f t="shared" si="6"/>
        <v>163.75367184221568</v>
      </c>
      <c r="Z4" s="27">
        <f t="shared" si="7"/>
        <v>164</v>
      </c>
      <c r="AA4" s="17">
        <f t="shared" si="8"/>
        <v>164</v>
      </c>
      <c r="AB4" s="24">
        <f t="shared" si="9"/>
        <v>1814</v>
      </c>
    </row>
    <row r="5" spans="1:28" ht="15" customHeight="1" x14ac:dyDescent="0.25">
      <c r="A5" s="28">
        <v>1050</v>
      </c>
      <c r="B5" s="28">
        <v>1650</v>
      </c>
      <c r="C5" s="25">
        <v>4.67</v>
      </c>
      <c r="D5" s="25">
        <v>263.75</v>
      </c>
      <c r="E5" s="25">
        <v>212.46</v>
      </c>
      <c r="F5" s="25">
        <f t="shared" si="0"/>
        <v>57.403846153846153</v>
      </c>
      <c r="G5" s="25">
        <v>0</v>
      </c>
      <c r="H5" s="25">
        <f t="shared" si="1"/>
        <v>45.865384615384613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1.4</v>
      </c>
      <c r="P5" s="6" t="s">
        <v>45</v>
      </c>
      <c r="Q5" s="7">
        <f>LARGE(B:B,2)</f>
        <v>1650</v>
      </c>
      <c r="T5" s="20">
        <v>0</v>
      </c>
      <c r="U5" s="31">
        <f t="shared" si="3"/>
        <v>-1650</v>
      </c>
      <c r="V5" s="27">
        <f t="shared" si="4"/>
        <v>-1650</v>
      </c>
      <c r="W5" s="27"/>
      <c r="X5" s="27">
        <f t="shared" si="5"/>
        <v>1813.7536718422157</v>
      </c>
      <c r="Y5" s="27">
        <f t="shared" si="6"/>
        <v>163.75367184221568</v>
      </c>
      <c r="Z5" s="27">
        <f t="shared" si="7"/>
        <v>164</v>
      </c>
      <c r="AA5" s="17">
        <f t="shared" si="8"/>
        <v>164</v>
      </c>
      <c r="AB5" s="24">
        <f t="shared" si="9"/>
        <v>1814</v>
      </c>
    </row>
    <row r="6" spans="1:28" ht="15" customHeight="1" x14ac:dyDescent="0.25">
      <c r="A6" s="28">
        <v>1350</v>
      </c>
      <c r="B6" s="28">
        <v>1650</v>
      </c>
      <c r="C6" s="25">
        <v>6</v>
      </c>
      <c r="D6" s="25">
        <v>263.7</v>
      </c>
      <c r="E6" s="25">
        <v>212.46</v>
      </c>
      <c r="F6" s="25">
        <f t="shared" si="0"/>
        <v>52.647058823529413</v>
      </c>
      <c r="G6" s="25">
        <v>0</v>
      </c>
      <c r="H6" s="25">
        <f t="shared" si="1"/>
        <v>46.764705882352942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1</v>
      </c>
      <c r="N6" s="9" t="s">
        <v>46</v>
      </c>
      <c r="O6" s="33">
        <v>2.33</v>
      </c>
      <c r="P6" s="6" t="s">
        <v>47</v>
      </c>
      <c r="Q6" s="7">
        <f>LARGE(B:B,3)</f>
        <v>1650</v>
      </c>
      <c r="T6" s="20">
        <v>0</v>
      </c>
      <c r="U6" s="31">
        <f t="shared" si="3"/>
        <v>-1650</v>
      </c>
      <c r="V6" s="27">
        <f t="shared" si="4"/>
        <v>-1650</v>
      </c>
      <c r="W6" s="27"/>
      <c r="X6" s="27">
        <f t="shared" si="5"/>
        <v>1813.7536718422157</v>
      </c>
      <c r="Y6" s="27">
        <f t="shared" si="6"/>
        <v>163.75367184221568</v>
      </c>
      <c r="Z6" s="27">
        <f t="shared" si="7"/>
        <v>164</v>
      </c>
      <c r="AA6" s="17">
        <f t="shared" si="8"/>
        <v>164</v>
      </c>
      <c r="AB6" s="24">
        <f t="shared" si="9"/>
        <v>1814</v>
      </c>
    </row>
    <row r="7" spans="1:28" ht="15" customHeight="1" x14ac:dyDescent="0.25">
      <c r="A7" s="28">
        <v>1350</v>
      </c>
      <c r="B7" s="28">
        <v>1650</v>
      </c>
      <c r="C7" s="25">
        <v>6</v>
      </c>
      <c r="D7" s="25">
        <v>263.66000000000003</v>
      </c>
      <c r="E7" s="25">
        <v>212.46</v>
      </c>
      <c r="F7" s="25">
        <f t="shared" si="0"/>
        <v>53.7</v>
      </c>
      <c r="G7" s="25">
        <v>0</v>
      </c>
      <c r="H7" s="25">
        <f t="shared" si="1"/>
        <v>47.7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0</v>
      </c>
      <c r="M7" s="29">
        <f t="shared" ca="1" si="2"/>
        <v>0</v>
      </c>
      <c r="N7" s="9" t="s">
        <v>48</v>
      </c>
      <c r="O7" s="33">
        <v>3.34</v>
      </c>
      <c r="P7" s="7"/>
      <c r="Q7" s="7"/>
      <c r="T7" s="20">
        <v>0</v>
      </c>
      <c r="U7" s="31">
        <f t="shared" si="3"/>
        <v>-1650</v>
      </c>
      <c r="V7" s="27">
        <f t="shared" si="4"/>
        <v>-1650</v>
      </c>
      <c r="W7" s="27"/>
      <c r="X7" s="27">
        <f t="shared" si="5"/>
        <v>1813.7536718422157</v>
      </c>
      <c r="Y7" s="27">
        <f t="shared" si="6"/>
        <v>163.75367184221568</v>
      </c>
      <c r="Z7" s="27">
        <f t="shared" si="7"/>
        <v>164</v>
      </c>
      <c r="AA7" s="17">
        <f t="shared" si="8"/>
        <v>164</v>
      </c>
      <c r="AB7" s="24">
        <f t="shared" si="9"/>
        <v>1814</v>
      </c>
    </row>
    <row r="8" spans="1:28" ht="15" customHeight="1" x14ac:dyDescent="0.25">
      <c r="A8" s="28">
        <v>1650</v>
      </c>
      <c r="B8" s="28">
        <v>1650</v>
      </c>
      <c r="C8" s="25">
        <v>7.33</v>
      </c>
      <c r="D8" s="25">
        <v>263.66000000000003</v>
      </c>
      <c r="E8" s="25">
        <v>212.46</v>
      </c>
      <c r="F8" s="25">
        <f t="shared" si="0"/>
        <v>48.673469387755105</v>
      </c>
      <c r="G8" s="25">
        <v>0</v>
      </c>
      <c r="H8" s="25">
        <f t="shared" si="1"/>
        <v>48.673469387755105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0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-1650</v>
      </c>
      <c r="V8" s="27">
        <f t="shared" si="4"/>
        <v>-1650</v>
      </c>
      <c r="W8" s="27"/>
      <c r="X8" s="27">
        <f t="shared" si="5"/>
        <v>1813.7536718422157</v>
      </c>
      <c r="Y8" s="27">
        <f t="shared" si="6"/>
        <v>163.75367184221568</v>
      </c>
      <c r="Z8" s="27">
        <f t="shared" si="7"/>
        <v>164</v>
      </c>
      <c r="AA8" s="17">
        <f t="shared" si="8"/>
        <v>164</v>
      </c>
      <c r="AB8" s="24">
        <f t="shared" si="9"/>
        <v>1814</v>
      </c>
    </row>
    <row r="9" spans="1:28" ht="15" customHeight="1" x14ac:dyDescent="0.25">
      <c r="A9" s="28">
        <v>2250</v>
      </c>
      <c r="B9" s="28">
        <v>1650</v>
      </c>
      <c r="C9" s="25">
        <v>0</v>
      </c>
      <c r="D9" s="25">
        <v>263.75</v>
      </c>
      <c r="E9" s="25">
        <v>212.46</v>
      </c>
      <c r="F9" s="25">
        <f t="shared" si="0"/>
        <v>37.1875</v>
      </c>
      <c r="G9" s="25">
        <v>0</v>
      </c>
      <c r="H9" s="25">
        <f t="shared" si="1"/>
        <v>49.6875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-1650</v>
      </c>
      <c r="V9" s="27">
        <f t="shared" si="4"/>
        <v>-1650</v>
      </c>
      <c r="W9" s="27"/>
      <c r="X9" s="27">
        <f t="shared" si="5"/>
        <v>1813.7536718422157</v>
      </c>
      <c r="Y9" s="27">
        <f t="shared" si="6"/>
        <v>163.75367184221568</v>
      </c>
      <c r="Z9" s="27">
        <f t="shared" si="7"/>
        <v>164</v>
      </c>
      <c r="AA9" s="17">
        <f t="shared" si="8"/>
        <v>164</v>
      </c>
      <c r="AB9" s="24">
        <f t="shared" si="9"/>
        <v>1814</v>
      </c>
    </row>
    <row r="10" spans="1:28" ht="15" customHeight="1" x14ac:dyDescent="0.25">
      <c r="A10" s="28">
        <v>1500</v>
      </c>
      <c r="B10" s="28">
        <v>1650</v>
      </c>
      <c r="C10" s="25">
        <v>6.67</v>
      </c>
      <c r="D10" s="25">
        <v>263.73</v>
      </c>
      <c r="E10" s="25">
        <v>212.46</v>
      </c>
      <c r="F10" s="25">
        <f t="shared" si="0"/>
        <v>53.936170212765958</v>
      </c>
      <c r="G10" s="25">
        <v>0</v>
      </c>
      <c r="H10" s="25">
        <f t="shared" si="1"/>
        <v>50.744680851063826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1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-1650</v>
      </c>
      <c r="V10" s="27">
        <f t="shared" si="4"/>
        <v>-1650</v>
      </c>
      <c r="W10" s="27"/>
      <c r="X10" s="27">
        <f t="shared" si="5"/>
        <v>1813.7536718422157</v>
      </c>
      <c r="Y10" s="27">
        <f t="shared" si="6"/>
        <v>163.75367184221568</v>
      </c>
      <c r="Z10" s="27">
        <f t="shared" si="7"/>
        <v>164</v>
      </c>
      <c r="AA10" s="17">
        <f t="shared" si="8"/>
        <v>164</v>
      </c>
      <c r="AB10" s="24">
        <f t="shared" si="9"/>
        <v>1814</v>
      </c>
    </row>
    <row r="11" spans="1:28" ht="15" customHeight="1" x14ac:dyDescent="0.25">
      <c r="A11" s="28">
        <v>1950</v>
      </c>
      <c r="B11" s="28">
        <v>1650</v>
      </c>
      <c r="C11" s="25">
        <v>8.67</v>
      </c>
      <c r="D11" s="25">
        <v>263.77</v>
      </c>
      <c r="E11" s="25">
        <v>212.46</v>
      </c>
      <c r="F11" s="25">
        <f t="shared" si="0"/>
        <v>45.326086956521742</v>
      </c>
      <c r="G11" s="25">
        <v>0</v>
      </c>
      <c r="H11" s="25">
        <f t="shared" si="1"/>
        <v>51.847826086956523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0</v>
      </c>
      <c r="N11" s="9" t="s">
        <v>52</v>
      </c>
      <c r="O11" s="34">
        <v>280</v>
      </c>
      <c r="P11" s="14" t="s">
        <v>53</v>
      </c>
      <c r="Q11" s="7">
        <f>MIN(D:D)</f>
        <v>261.79000000000002</v>
      </c>
      <c r="T11" s="20">
        <v>0</v>
      </c>
      <c r="U11" s="31">
        <f t="shared" si="3"/>
        <v>-1650</v>
      </c>
      <c r="V11" s="27">
        <f t="shared" si="4"/>
        <v>-1650</v>
      </c>
      <c r="W11" s="27"/>
      <c r="X11" s="27">
        <f t="shared" si="5"/>
        <v>1813.7536718422157</v>
      </c>
      <c r="Y11" s="27">
        <f t="shared" si="6"/>
        <v>163.75367184221568</v>
      </c>
      <c r="Z11" s="27">
        <f t="shared" si="7"/>
        <v>164</v>
      </c>
      <c r="AA11" s="17">
        <f t="shared" si="8"/>
        <v>164</v>
      </c>
      <c r="AB11" s="24">
        <f t="shared" si="9"/>
        <v>1814</v>
      </c>
    </row>
    <row r="12" spans="1:28" ht="15" customHeight="1" x14ac:dyDescent="0.25">
      <c r="A12" s="28">
        <v>2100</v>
      </c>
      <c r="B12" s="28">
        <v>1650</v>
      </c>
      <c r="C12" s="25">
        <v>9.33</v>
      </c>
      <c r="D12" s="25">
        <v>263.83999999999997</v>
      </c>
      <c r="E12" s="25">
        <v>212.46</v>
      </c>
      <c r="F12" s="25">
        <f t="shared" si="0"/>
        <v>43</v>
      </c>
      <c r="G12" s="25">
        <v>0</v>
      </c>
      <c r="H12" s="25">
        <f t="shared" si="1"/>
        <v>53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1</v>
      </c>
      <c r="N12" s="9" t="s">
        <v>54</v>
      </c>
      <c r="O12" s="34">
        <v>275</v>
      </c>
      <c r="P12" s="15" t="s">
        <v>55</v>
      </c>
      <c r="Q12" s="35">
        <f>D2</f>
        <v>263.87</v>
      </c>
      <c r="T12" s="20">
        <v>0</v>
      </c>
      <c r="U12" s="31">
        <f t="shared" si="3"/>
        <v>-1650</v>
      </c>
      <c r="V12" s="27">
        <f t="shared" si="4"/>
        <v>-1650</v>
      </c>
      <c r="W12" s="27"/>
      <c r="X12" s="27">
        <f t="shared" si="5"/>
        <v>1813.7536718422157</v>
      </c>
      <c r="Y12" s="27">
        <f t="shared" si="6"/>
        <v>163.75367184221568</v>
      </c>
      <c r="Z12" s="27">
        <f t="shared" si="7"/>
        <v>164</v>
      </c>
      <c r="AA12" s="17">
        <f t="shared" si="8"/>
        <v>164</v>
      </c>
      <c r="AB12" s="24">
        <f t="shared" si="9"/>
        <v>1814</v>
      </c>
    </row>
    <row r="13" spans="1:28" ht="15" customHeight="1" x14ac:dyDescent="0.25">
      <c r="A13" s="28">
        <v>1650</v>
      </c>
      <c r="B13" s="28">
        <v>1650</v>
      </c>
      <c r="C13" s="25">
        <v>0</v>
      </c>
      <c r="D13" s="25">
        <v>263.83999999999997</v>
      </c>
      <c r="E13" s="25">
        <v>212.46</v>
      </c>
      <c r="F13" s="25">
        <f t="shared" si="0"/>
        <v>54.204545454545453</v>
      </c>
      <c r="G13" s="25">
        <v>0</v>
      </c>
      <c r="H13" s="25">
        <f t="shared" si="1"/>
        <v>54.204545454545453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1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-1650</v>
      </c>
      <c r="V13" s="27">
        <f t="shared" si="4"/>
        <v>-1650</v>
      </c>
      <c r="W13" s="27"/>
      <c r="X13" s="27">
        <f t="shared" si="5"/>
        <v>1813.7536718422157</v>
      </c>
      <c r="Y13" s="27">
        <f t="shared" si="6"/>
        <v>163.75367184221568</v>
      </c>
      <c r="Z13" s="27">
        <f t="shared" si="7"/>
        <v>164</v>
      </c>
      <c r="AA13" s="17">
        <f t="shared" si="8"/>
        <v>164</v>
      </c>
      <c r="AB13" s="24">
        <f t="shared" si="9"/>
        <v>1814</v>
      </c>
    </row>
    <row r="14" spans="1:28" ht="15" customHeight="1" x14ac:dyDescent="0.25">
      <c r="A14" s="28">
        <v>2100</v>
      </c>
      <c r="B14" s="28">
        <v>1650</v>
      </c>
      <c r="C14" s="25">
        <v>0</v>
      </c>
      <c r="D14" s="25">
        <v>263.91000000000003</v>
      </c>
      <c r="E14" s="25">
        <v>212.46</v>
      </c>
      <c r="F14" s="25">
        <f t="shared" si="0"/>
        <v>45</v>
      </c>
      <c r="G14" s="25">
        <v>0</v>
      </c>
      <c r="H14" s="25">
        <f t="shared" si="1"/>
        <v>55.465116279069768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1650</v>
      </c>
      <c r="T14" s="20">
        <v>0</v>
      </c>
      <c r="U14" s="31">
        <f t="shared" si="3"/>
        <v>-1650</v>
      </c>
      <c r="V14" s="27">
        <f t="shared" si="4"/>
        <v>-1650</v>
      </c>
      <c r="W14" s="27"/>
      <c r="X14" s="27">
        <f t="shared" si="5"/>
        <v>1813.7536718422157</v>
      </c>
      <c r="Y14" s="27">
        <f t="shared" si="6"/>
        <v>163.75367184221568</v>
      </c>
      <c r="Z14" s="27">
        <f t="shared" si="7"/>
        <v>164</v>
      </c>
      <c r="AA14" s="17">
        <f t="shared" si="8"/>
        <v>164</v>
      </c>
      <c r="AB14" s="24">
        <f t="shared" si="9"/>
        <v>1814</v>
      </c>
    </row>
    <row r="15" spans="1:28" ht="15" customHeight="1" x14ac:dyDescent="0.25">
      <c r="A15" s="28">
        <v>1200</v>
      </c>
      <c r="B15" s="28">
        <v>1650</v>
      </c>
      <c r="C15" s="25">
        <v>0</v>
      </c>
      <c r="D15" s="25">
        <v>263.83999999999997</v>
      </c>
      <c r="E15" s="25">
        <v>212.46</v>
      </c>
      <c r="F15" s="25">
        <f t="shared" si="0"/>
        <v>67.5</v>
      </c>
      <c r="G15" s="25">
        <v>0</v>
      </c>
      <c r="H15" s="25">
        <f t="shared" si="1"/>
        <v>56.785714285714285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83</v>
      </c>
      <c r="P15" s="14" t="s">
        <v>61</v>
      </c>
      <c r="Q15" s="7">
        <f>MAX(D:D)</f>
        <v>264.06</v>
      </c>
      <c r="R15" s="20">
        <f ca="1">TREND(OFFSET('Z-V'!B1,MATCH(Q15,'Z-V'!A:A,1)-1,,2,1),OFFSET('Z-V'!A1,MATCH(Q15,'Z-V'!A:A,1)-1,,2,1),Q15)</f>
        <v>37138</v>
      </c>
      <c r="T15" s="20">
        <v>0</v>
      </c>
      <c r="U15" s="31">
        <f t="shared" si="3"/>
        <v>-1650</v>
      </c>
      <c r="V15" s="27">
        <f t="shared" si="4"/>
        <v>-1650</v>
      </c>
      <c r="W15" s="27"/>
      <c r="X15" s="27">
        <f t="shared" si="5"/>
        <v>1813.7536718422157</v>
      </c>
      <c r="Y15" s="27">
        <f t="shared" si="6"/>
        <v>163.75367184221568</v>
      </c>
      <c r="Z15" s="27">
        <f t="shared" si="7"/>
        <v>164</v>
      </c>
      <c r="AA15" s="17">
        <f t="shared" si="8"/>
        <v>164</v>
      </c>
      <c r="AB15" s="24">
        <f t="shared" si="9"/>
        <v>1814</v>
      </c>
    </row>
    <row r="16" spans="1:28" ht="15" customHeight="1" x14ac:dyDescent="0.25">
      <c r="A16" s="28">
        <v>1650</v>
      </c>
      <c r="B16" s="28">
        <v>1650</v>
      </c>
      <c r="C16" s="25">
        <v>0</v>
      </c>
      <c r="D16" s="25">
        <v>263.83999999999997</v>
      </c>
      <c r="E16" s="25">
        <v>212.46</v>
      </c>
      <c r="F16" s="25">
        <f t="shared" si="0"/>
        <v>58.170731707317074</v>
      </c>
      <c r="G16" s="25">
        <v>0</v>
      </c>
      <c r="H16" s="25">
        <f t="shared" si="1"/>
        <v>58.170731707317074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1</v>
      </c>
      <c r="N16" s="9" t="s">
        <v>62</v>
      </c>
      <c r="O16" s="36">
        <f>MAX(C:C)</f>
        <v>17.93</v>
      </c>
      <c r="P16" s="14" t="s">
        <v>63</v>
      </c>
      <c r="Q16" s="35">
        <f>D2</f>
        <v>263.87</v>
      </c>
      <c r="R16" s="20">
        <f ca="1">TREND(OFFSET('Z-V'!B1,MATCH(Q16,'Z-V'!A:A,1)-1,,2,1),OFFSET('Z-V'!A1,MATCH(Q16,'Z-V'!A:A,1)-1,,2,1),Q16)</f>
        <v>36701</v>
      </c>
      <c r="T16" s="20">
        <v>0</v>
      </c>
      <c r="U16" s="31">
        <f t="shared" si="3"/>
        <v>-1650</v>
      </c>
      <c r="V16" s="27">
        <f t="shared" si="4"/>
        <v>-1650</v>
      </c>
      <c r="W16" s="27"/>
      <c r="X16" s="27">
        <f t="shared" si="5"/>
        <v>1813.7536718422157</v>
      </c>
      <c r="Y16" s="27">
        <f t="shared" si="6"/>
        <v>163.75367184221568</v>
      </c>
      <c r="Z16" s="27">
        <f t="shared" si="7"/>
        <v>164</v>
      </c>
      <c r="AA16" s="17">
        <f t="shared" si="8"/>
        <v>164</v>
      </c>
      <c r="AB16" s="24">
        <f t="shared" si="9"/>
        <v>1814</v>
      </c>
    </row>
    <row r="17" spans="1:28" ht="15" customHeight="1" x14ac:dyDescent="0.25">
      <c r="A17" s="28">
        <v>1170</v>
      </c>
      <c r="B17" s="28">
        <v>1650</v>
      </c>
      <c r="C17" s="25">
        <v>0</v>
      </c>
      <c r="D17" s="25">
        <v>263.77</v>
      </c>
      <c r="E17" s="25">
        <v>212.46</v>
      </c>
      <c r="F17" s="25">
        <f t="shared" si="0"/>
        <v>71.625</v>
      </c>
      <c r="G17" s="25">
        <v>0</v>
      </c>
      <c r="H17" s="25">
        <f t="shared" si="1"/>
        <v>59.625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1</v>
      </c>
      <c r="N17" s="9" t="s">
        <v>64</v>
      </c>
      <c r="O17" s="12">
        <v>1000</v>
      </c>
      <c r="P17" s="14" t="s">
        <v>65</v>
      </c>
      <c r="Q17" s="7">
        <f>INDEX(D:D, COUNTA(D:D))</f>
        <v>263.58999999999997</v>
      </c>
      <c r="T17" s="20">
        <v>0</v>
      </c>
      <c r="U17" s="31">
        <f t="shared" si="3"/>
        <v>-1650</v>
      </c>
      <c r="V17" s="27">
        <f t="shared" si="4"/>
        <v>-1650</v>
      </c>
      <c r="W17" s="27"/>
      <c r="X17" s="27">
        <f t="shared" si="5"/>
        <v>1813.7536718422157</v>
      </c>
      <c r="Y17" s="27">
        <f t="shared" si="6"/>
        <v>163.75367184221568</v>
      </c>
      <c r="Z17" s="27">
        <f t="shared" si="7"/>
        <v>164</v>
      </c>
      <c r="AA17" s="17">
        <f t="shared" si="8"/>
        <v>164</v>
      </c>
      <c r="AB17" s="24">
        <f t="shared" si="9"/>
        <v>1814</v>
      </c>
    </row>
    <row r="18" spans="1:28" ht="15" customHeight="1" x14ac:dyDescent="0.2">
      <c r="A18" s="28">
        <v>1755</v>
      </c>
      <c r="B18" s="28">
        <v>1650</v>
      </c>
      <c r="C18" s="25">
        <v>0</v>
      </c>
      <c r="D18" s="25">
        <v>263.79000000000002</v>
      </c>
      <c r="E18" s="25">
        <v>212.46</v>
      </c>
      <c r="F18" s="25">
        <f t="shared" si="0"/>
        <v>58.46153846153846</v>
      </c>
      <c r="G18" s="25">
        <v>0</v>
      </c>
      <c r="H18" s="25">
        <f t="shared" si="1"/>
        <v>61.153846153846153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1</v>
      </c>
      <c r="N18" s="9" t="s">
        <v>66</v>
      </c>
      <c r="O18" s="9">
        <f>MAX(B:B)</f>
        <v>1650</v>
      </c>
      <c r="R18" s="20"/>
      <c r="S18" s="20"/>
      <c r="T18" s="20">
        <v>0</v>
      </c>
      <c r="U18" s="31">
        <f t="shared" si="3"/>
        <v>-1650</v>
      </c>
      <c r="V18" s="27">
        <f t="shared" si="4"/>
        <v>-1650</v>
      </c>
      <c r="W18" s="27"/>
      <c r="X18" s="27">
        <f t="shared" si="5"/>
        <v>1813.7536718422157</v>
      </c>
      <c r="Y18" s="27">
        <f t="shared" si="6"/>
        <v>163.75367184221568</v>
      </c>
      <c r="Z18" s="27">
        <f t="shared" si="7"/>
        <v>164</v>
      </c>
      <c r="AA18" s="17">
        <f t="shared" si="8"/>
        <v>164</v>
      </c>
      <c r="AB18" s="24">
        <f t="shared" si="9"/>
        <v>1814</v>
      </c>
    </row>
    <row r="19" spans="1:28" ht="15" customHeight="1" x14ac:dyDescent="0.25">
      <c r="A19" s="28">
        <v>1320</v>
      </c>
      <c r="B19" s="28">
        <v>1650</v>
      </c>
      <c r="C19" s="25">
        <v>0</v>
      </c>
      <c r="D19" s="25">
        <v>263.73</v>
      </c>
      <c r="E19" s="25">
        <v>212.46</v>
      </c>
      <c r="F19" s="25">
        <f t="shared" si="0"/>
        <v>71.44736842105263</v>
      </c>
      <c r="G19" s="25">
        <v>0</v>
      </c>
      <c r="H19" s="25">
        <f t="shared" si="1"/>
        <v>62.763157894736842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1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0.79817507517540931</v>
      </c>
      <c r="R19" s="37">
        <f>MAX(AB:AB)</f>
        <v>1814</v>
      </c>
      <c r="S19" s="37">
        <f>'Z-V'!P8-R19</f>
        <v>7165</v>
      </c>
      <c r="T19" s="20">
        <v>0</v>
      </c>
      <c r="U19" s="31">
        <f t="shared" si="3"/>
        <v>-1650</v>
      </c>
      <c r="V19" s="27">
        <f t="shared" si="4"/>
        <v>-1650</v>
      </c>
      <c r="W19" s="27"/>
      <c r="X19" s="27">
        <f t="shared" si="5"/>
        <v>1813.7536718422157</v>
      </c>
      <c r="Y19" s="27">
        <f t="shared" si="6"/>
        <v>163.75367184221568</v>
      </c>
      <c r="Z19" s="27">
        <f t="shared" si="7"/>
        <v>164</v>
      </c>
      <c r="AA19" s="17">
        <f t="shared" si="8"/>
        <v>164</v>
      </c>
      <c r="AB19" s="24">
        <f t="shared" si="9"/>
        <v>1814</v>
      </c>
    </row>
    <row r="20" spans="1:28" ht="15" customHeight="1" x14ac:dyDescent="0.25">
      <c r="A20" s="28">
        <v>1755</v>
      </c>
      <c r="B20" s="28">
        <v>1650</v>
      </c>
      <c r="C20" s="25">
        <v>7.8</v>
      </c>
      <c r="D20" s="25">
        <v>263.75</v>
      </c>
      <c r="E20" s="25">
        <v>212.46</v>
      </c>
      <c r="F20" s="25">
        <f t="shared" si="0"/>
        <v>61.621621621621621</v>
      </c>
      <c r="G20" s="25">
        <v>0</v>
      </c>
      <c r="H20" s="25">
        <f t="shared" si="1"/>
        <v>64.459459459459453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1</v>
      </c>
      <c r="P20" s="14" t="s">
        <v>1</v>
      </c>
      <c r="Q20" s="7">
        <f ca="1">('Z-V'!R16-'Z-V'!R17)*(S20-'Z-V'!R13)/('Z-V'!R9-'Z-V'!R13)+'Z-V'!R17</f>
        <v>0.99183689229618555</v>
      </c>
      <c r="R20" s="20">
        <f ca="1">R15-R16</f>
        <v>437</v>
      </c>
      <c r="S20" s="20">
        <f ca="1">'Z-V'!P9-R20</f>
        <v>53043</v>
      </c>
      <c r="T20" s="20">
        <v>0</v>
      </c>
      <c r="U20" s="31">
        <f t="shared" si="3"/>
        <v>-1650</v>
      </c>
      <c r="V20" s="27">
        <f t="shared" si="4"/>
        <v>-1650</v>
      </c>
      <c r="W20" s="27"/>
      <c r="X20" s="27">
        <f t="shared" si="5"/>
        <v>1813.7536718422157</v>
      </c>
      <c r="Y20" s="27">
        <f t="shared" si="6"/>
        <v>163.75367184221568</v>
      </c>
      <c r="Z20" s="27">
        <f t="shared" si="7"/>
        <v>164</v>
      </c>
      <c r="AA20" s="17">
        <f t="shared" si="8"/>
        <v>164</v>
      </c>
      <c r="AB20" s="24">
        <f t="shared" si="9"/>
        <v>1814</v>
      </c>
    </row>
    <row r="21" spans="1:28" ht="15" customHeight="1" x14ac:dyDescent="0.25">
      <c r="A21" s="28">
        <v>1470</v>
      </c>
      <c r="B21" s="28">
        <v>1650</v>
      </c>
      <c r="C21" s="25">
        <v>6.53</v>
      </c>
      <c r="D21" s="25">
        <v>263.72000000000003</v>
      </c>
      <c r="E21" s="25">
        <v>212.46</v>
      </c>
      <c r="F21" s="25">
        <f t="shared" si="0"/>
        <v>71.25</v>
      </c>
      <c r="G21" s="25">
        <v>0</v>
      </c>
      <c r="H21" s="25">
        <f t="shared" si="1"/>
        <v>66.25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-1</v>
      </c>
      <c r="P21" s="14" t="s">
        <v>2</v>
      </c>
      <c r="Q21" s="7">
        <f>('Z-V'!R16-'Z-V'!R17)*(S21-'Z-V'!R14)/('Z-V'!R10-'Z-V'!R14)+'Z-V'!R17</f>
        <v>0.98722156235723946</v>
      </c>
      <c r="R21" s="20">
        <f>ABS(Q12-Q17)</f>
        <v>0.28000000000002956</v>
      </c>
      <c r="S21" s="20">
        <f>'Z-V'!P10-R21</f>
        <v>21.609999999999971</v>
      </c>
      <c r="T21" s="20">
        <v>0</v>
      </c>
      <c r="U21" s="31">
        <f t="shared" si="3"/>
        <v>-1650</v>
      </c>
      <c r="V21" s="27">
        <f t="shared" si="4"/>
        <v>-1650</v>
      </c>
      <c r="W21" s="27"/>
      <c r="X21" s="27">
        <f t="shared" si="5"/>
        <v>1813.7536718422157</v>
      </c>
      <c r="Y21" s="27">
        <f t="shared" si="6"/>
        <v>163.75367184221568</v>
      </c>
      <c r="Z21" s="27">
        <f t="shared" si="7"/>
        <v>164</v>
      </c>
      <c r="AA21" s="17">
        <f t="shared" si="8"/>
        <v>164</v>
      </c>
      <c r="AB21" s="24">
        <f t="shared" si="9"/>
        <v>1814</v>
      </c>
    </row>
    <row r="22" spans="1:28" ht="15" customHeight="1" x14ac:dyDescent="0.25">
      <c r="A22" s="28">
        <v>1905</v>
      </c>
      <c r="B22" s="28">
        <v>1650</v>
      </c>
      <c r="C22" s="25">
        <v>8.4700000000000006</v>
      </c>
      <c r="D22" s="25">
        <v>263.76</v>
      </c>
      <c r="E22" s="25">
        <v>212.46</v>
      </c>
      <c r="F22" s="25">
        <f t="shared" si="0"/>
        <v>60.857142857142854</v>
      </c>
      <c r="G22" s="25">
        <v>0</v>
      </c>
      <c r="H22" s="25">
        <f t="shared" si="1"/>
        <v>68.142857142857139</v>
      </c>
      <c r="I22" s="25">
        <v>0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0</v>
      </c>
      <c r="N22" s="13"/>
      <c r="O22" s="13"/>
      <c r="P22" s="16" t="s">
        <v>71</v>
      </c>
      <c r="Q22" s="13">
        <f ca="1">ROUND(('Z-V'!R21*Q19+'Z-V'!R22*Q20+'Z-V'!R23*Q21)/'Z-V'!R19,4)</f>
        <v>0.93010000000000004</v>
      </c>
      <c r="R22" s="20"/>
      <c r="S22" s="20"/>
      <c r="T22" s="20">
        <v>0</v>
      </c>
      <c r="U22" s="31">
        <f t="shared" si="3"/>
        <v>-1650</v>
      </c>
      <c r="V22" s="27">
        <f t="shared" si="4"/>
        <v>-1650</v>
      </c>
      <c r="W22" s="27"/>
      <c r="X22" s="27">
        <f t="shared" si="5"/>
        <v>1813.7536718422157</v>
      </c>
      <c r="Y22" s="27">
        <f t="shared" si="6"/>
        <v>163.75367184221568</v>
      </c>
      <c r="Z22" s="27">
        <f t="shared" si="7"/>
        <v>164</v>
      </c>
      <c r="AA22" s="17">
        <f t="shared" si="8"/>
        <v>164</v>
      </c>
      <c r="AB22" s="24">
        <f t="shared" si="9"/>
        <v>1814</v>
      </c>
    </row>
    <row r="23" spans="1:28" ht="15" customHeight="1" x14ac:dyDescent="0.25">
      <c r="A23" s="28">
        <v>1320</v>
      </c>
      <c r="B23" s="28">
        <v>1650</v>
      </c>
      <c r="C23" s="25">
        <v>5.87</v>
      </c>
      <c r="D23" s="25">
        <v>263.70999999999998</v>
      </c>
      <c r="E23" s="25">
        <v>212.46</v>
      </c>
      <c r="F23" s="25">
        <f t="shared" si="0"/>
        <v>79.852941176470594</v>
      </c>
      <c r="G23" s="25">
        <v>0</v>
      </c>
      <c r="H23" s="25">
        <f t="shared" si="1"/>
        <v>70.147058823529406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0</v>
      </c>
      <c r="N23" s="9"/>
      <c r="O23" s="9"/>
      <c r="P23" s="7"/>
      <c r="Q23" s="7"/>
      <c r="T23" s="20">
        <v>0</v>
      </c>
      <c r="U23" s="31">
        <f t="shared" si="3"/>
        <v>-1650</v>
      </c>
      <c r="V23" s="27">
        <f t="shared" si="4"/>
        <v>-1650</v>
      </c>
      <c r="W23" s="27"/>
      <c r="X23" s="27">
        <f t="shared" si="5"/>
        <v>1813.7536718422157</v>
      </c>
      <c r="Y23" s="27">
        <f t="shared" si="6"/>
        <v>163.75367184221568</v>
      </c>
      <c r="Z23" s="27">
        <f t="shared" si="7"/>
        <v>164</v>
      </c>
      <c r="AA23" s="17">
        <f t="shared" si="8"/>
        <v>164</v>
      </c>
      <c r="AB23" s="24">
        <f t="shared" si="9"/>
        <v>1814</v>
      </c>
    </row>
    <row r="24" spans="1:28" ht="15" customHeight="1" x14ac:dyDescent="0.25">
      <c r="A24" s="28">
        <v>1620</v>
      </c>
      <c r="B24" s="28">
        <v>1650</v>
      </c>
      <c r="C24" s="25">
        <v>7.2</v>
      </c>
      <c r="D24" s="25">
        <v>263.70999999999998</v>
      </c>
      <c r="E24" s="25">
        <v>212.46</v>
      </c>
      <c r="F24" s="25">
        <f t="shared" si="0"/>
        <v>73.181818181818187</v>
      </c>
      <c r="G24" s="25">
        <v>0</v>
      </c>
      <c r="H24" s="25">
        <f t="shared" si="1"/>
        <v>72.272727272727266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1</v>
      </c>
      <c r="N24" s="9"/>
      <c r="O24" s="9"/>
      <c r="P24" s="7"/>
      <c r="Q24" s="7"/>
      <c r="T24" s="20">
        <v>0</v>
      </c>
      <c r="U24" s="31">
        <f t="shared" si="3"/>
        <v>-1650</v>
      </c>
      <c r="V24" s="27">
        <f t="shared" si="4"/>
        <v>-1650</v>
      </c>
      <c r="W24" s="27"/>
      <c r="X24" s="27">
        <f t="shared" si="5"/>
        <v>1813.7536718422157</v>
      </c>
      <c r="Y24" s="27">
        <f t="shared" si="6"/>
        <v>163.75367184221568</v>
      </c>
      <c r="Z24" s="27">
        <f t="shared" si="7"/>
        <v>164</v>
      </c>
      <c r="AA24" s="17">
        <f t="shared" si="8"/>
        <v>164</v>
      </c>
      <c r="AB24" s="24">
        <f t="shared" si="9"/>
        <v>1814</v>
      </c>
    </row>
    <row r="25" spans="1:28" ht="15" customHeight="1" x14ac:dyDescent="0.25">
      <c r="A25" s="28">
        <v>1620</v>
      </c>
      <c r="B25" s="28">
        <v>1650</v>
      </c>
      <c r="C25" s="25">
        <v>7.2</v>
      </c>
      <c r="D25" s="25">
        <v>263.7</v>
      </c>
      <c r="E25" s="25">
        <v>212.46</v>
      </c>
      <c r="F25" s="25">
        <f t="shared" si="0"/>
        <v>75.46875</v>
      </c>
      <c r="G25" s="25">
        <v>0</v>
      </c>
      <c r="H25" s="25">
        <f t="shared" si="1"/>
        <v>74.53125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-1650</v>
      </c>
      <c r="V25" s="27">
        <f t="shared" si="4"/>
        <v>-1650</v>
      </c>
      <c r="W25" s="27"/>
      <c r="X25" s="27">
        <f t="shared" si="5"/>
        <v>1813.7536718422157</v>
      </c>
      <c r="Y25" s="27">
        <f t="shared" si="6"/>
        <v>163.75367184221568</v>
      </c>
      <c r="Z25" s="27">
        <f t="shared" si="7"/>
        <v>164</v>
      </c>
      <c r="AA25" s="17">
        <f t="shared" si="8"/>
        <v>164</v>
      </c>
      <c r="AB25" s="24">
        <f t="shared" si="9"/>
        <v>1814</v>
      </c>
    </row>
    <row r="26" spans="1:28" ht="15" customHeight="1" x14ac:dyDescent="0.25">
      <c r="A26" s="28">
        <v>1320</v>
      </c>
      <c r="B26" s="28">
        <v>1650</v>
      </c>
      <c r="C26" s="25">
        <v>5.87</v>
      </c>
      <c r="D26" s="25">
        <v>263.64999999999998</v>
      </c>
      <c r="E26" s="25">
        <v>212.46</v>
      </c>
      <c r="F26" s="25">
        <f t="shared" si="0"/>
        <v>87.58064516129032</v>
      </c>
      <c r="G26" s="25">
        <v>0</v>
      </c>
      <c r="H26" s="25">
        <f t="shared" si="1"/>
        <v>76.935483870967744</v>
      </c>
      <c r="I26" s="25">
        <v>0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0</v>
      </c>
      <c r="N26" s="9"/>
      <c r="O26" s="9"/>
      <c r="P26" s="7"/>
      <c r="Q26" s="7"/>
      <c r="T26" s="20">
        <v>0</v>
      </c>
      <c r="U26" s="31">
        <f t="shared" si="3"/>
        <v>-1650</v>
      </c>
      <c r="V26" s="27">
        <f t="shared" si="4"/>
        <v>-1650</v>
      </c>
      <c r="W26" s="27"/>
      <c r="X26" s="27">
        <f t="shared" si="5"/>
        <v>1813.7536718422157</v>
      </c>
      <c r="Y26" s="27">
        <f t="shared" si="6"/>
        <v>163.75367184221568</v>
      </c>
      <c r="Z26" s="27">
        <f t="shared" si="7"/>
        <v>164</v>
      </c>
      <c r="AA26" s="17">
        <f t="shared" si="8"/>
        <v>164</v>
      </c>
      <c r="AB26" s="24">
        <f t="shared" si="9"/>
        <v>1814</v>
      </c>
    </row>
    <row r="27" spans="1:28" ht="15" customHeight="1" x14ac:dyDescent="0.25">
      <c r="A27" s="28">
        <v>1470</v>
      </c>
      <c r="B27" s="28">
        <v>1650</v>
      </c>
      <c r="C27" s="25">
        <v>6.53</v>
      </c>
      <c r="D27" s="25">
        <v>263.62</v>
      </c>
      <c r="E27" s="25">
        <v>212.46</v>
      </c>
      <c r="F27" s="25">
        <f t="shared" si="0"/>
        <v>85.5</v>
      </c>
      <c r="G27" s="25">
        <v>0</v>
      </c>
      <c r="H27" s="25">
        <f t="shared" si="1"/>
        <v>79.5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-1650</v>
      </c>
      <c r="V27" s="27">
        <f t="shared" si="4"/>
        <v>-1650</v>
      </c>
      <c r="W27" s="27"/>
      <c r="X27" s="27">
        <f t="shared" si="5"/>
        <v>1813.7536718422157</v>
      </c>
      <c r="Y27" s="27">
        <f t="shared" si="6"/>
        <v>163.75367184221568</v>
      </c>
      <c r="Z27" s="27">
        <f t="shared" si="7"/>
        <v>164</v>
      </c>
      <c r="AA27" s="17">
        <f t="shared" si="8"/>
        <v>164</v>
      </c>
      <c r="AB27" s="24">
        <f t="shared" si="9"/>
        <v>1814</v>
      </c>
    </row>
    <row r="28" spans="1:28" ht="15" customHeight="1" x14ac:dyDescent="0.25">
      <c r="A28" s="28">
        <v>1620</v>
      </c>
      <c r="B28" s="28">
        <v>1650</v>
      </c>
      <c r="C28" s="25">
        <v>7.2</v>
      </c>
      <c r="D28" s="25">
        <v>263.62</v>
      </c>
      <c r="E28" s="25">
        <v>212.46</v>
      </c>
      <c r="F28" s="25">
        <f t="shared" si="0"/>
        <v>83.275862068965523</v>
      </c>
      <c r="G28" s="25">
        <v>0</v>
      </c>
      <c r="H28" s="25">
        <f t="shared" si="1"/>
        <v>82.241379310344826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0</v>
      </c>
      <c r="N28" s="9"/>
      <c r="O28" s="9"/>
      <c r="P28" s="7"/>
      <c r="Q28" s="7"/>
      <c r="T28" s="20">
        <v>0</v>
      </c>
      <c r="U28" s="31">
        <f t="shared" si="3"/>
        <v>-1650</v>
      </c>
      <c r="V28" s="27">
        <f t="shared" si="4"/>
        <v>-1650</v>
      </c>
      <c r="W28" s="27"/>
      <c r="X28" s="27">
        <f t="shared" si="5"/>
        <v>1813.7536718422157</v>
      </c>
      <c r="Y28" s="27">
        <f t="shared" si="6"/>
        <v>163.75367184221568</v>
      </c>
      <c r="Z28" s="27">
        <f t="shared" si="7"/>
        <v>164</v>
      </c>
      <c r="AA28" s="17">
        <f t="shared" si="8"/>
        <v>164</v>
      </c>
      <c r="AB28" s="24">
        <f t="shared" si="9"/>
        <v>1814</v>
      </c>
    </row>
    <row r="29" spans="1:28" ht="15" customHeight="1" x14ac:dyDescent="0.25">
      <c r="A29" s="28">
        <v>1185</v>
      </c>
      <c r="B29" s="28">
        <v>1650</v>
      </c>
      <c r="C29" s="25">
        <v>5.27</v>
      </c>
      <c r="D29" s="25">
        <v>263.54000000000002</v>
      </c>
      <c r="E29" s="25">
        <v>212.46</v>
      </c>
      <c r="F29" s="25">
        <f t="shared" si="0"/>
        <v>101.78571428571429</v>
      </c>
      <c r="G29" s="25">
        <v>0</v>
      </c>
      <c r="H29" s="25">
        <f t="shared" si="1"/>
        <v>85.178571428571431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0</v>
      </c>
      <c r="N29" s="9"/>
      <c r="O29" s="9"/>
      <c r="P29" s="7"/>
      <c r="Q29" s="7"/>
      <c r="T29" s="20">
        <v>0</v>
      </c>
      <c r="U29" s="31">
        <f t="shared" si="3"/>
        <v>-1650</v>
      </c>
      <c r="V29" s="27">
        <f t="shared" si="4"/>
        <v>-1650</v>
      </c>
      <c r="W29" s="27"/>
      <c r="X29" s="27">
        <f t="shared" si="5"/>
        <v>1813.7536718422157</v>
      </c>
      <c r="Y29" s="27">
        <f t="shared" si="6"/>
        <v>163.75367184221568</v>
      </c>
      <c r="Z29" s="27">
        <f t="shared" si="7"/>
        <v>164</v>
      </c>
      <c r="AA29" s="17">
        <f t="shared" si="8"/>
        <v>164</v>
      </c>
      <c r="AB29" s="24">
        <f t="shared" si="9"/>
        <v>1814</v>
      </c>
    </row>
    <row r="30" spans="1:28" ht="15" customHeight="1" x14ac:dyDescent="0.25">
      <c r="A30" s="28">
        <v>1470</v>
      </c>
      <c r="B30" s="28">
        <v>1650</v>
      </c>
      <c r="C30" s="25">
        <v>6.53</v>
      </c>
      <c r="D30" s="25">
        <v>263.52</v>
      </c>
      <c r="E30" s="25">
        <v>212.46</v>
      </c>
      <c r="F30" s="25">
        <f t="shared" si="0"/>
        <v>95</v>
      </c>
      <c r="G30" s="25">
        <v>0</v>
      </c>
      <c r="H30" s="25">
        <f t="shared" si="1"/>
        <v>88.333333333333329</v>
      </c>
      <c r="I30" s="25">
        <v>0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-1650</v>
      </c>
      <c r="V30" s="27">
        <f t="shared" si="4"/>
        <v>-1650</v>
      </c>
      <c r="W30" s="27"/>
      <c r="X30" s="27">
        <f t="shared" si="5"/>
        <v>1813.7536718422157</v>
      </c>
      <c r="Y30" s="27">
        <f t="shared" si="6"/>
        <v>163.75367184221568</v>
      </c>
      <c r="Z30" s="27">
        <f t="shared" si="7"/>
        <v>164</v>
      </c>
      <c r="AA30" s="17">
        <f t="shared" si="8"/>
        <v>164</v>
      </c>
      <c r="AB30" s="24">
        <f t="shared" si="9"/>
        <v>1814</v>
      </c>
    </row>
    <row r="31" spans="1:28" ht="15" customHeight="1" x14ac:dyDescent="0.25">
      <c r="A31" s="28">
        <v>1035</v>
      </c>
      <c r="B31" s="28">
        <v>1650</v>
      </c>
      <c r="C31" s="25">
        <v>4.5999999999999996</v>
      </c>
      <c r="D31" s="25">
        <v>263.42</v>
      </c>
      <c r="E31" s="25">
        <v>212.46</v>
      </c>
      <c r="F31" s="25">
        <f t="shared" si="0"/>
        <v>115.38461538461539</v>
      </c>
      <c r="G31" s="25">
        <v>0</v>
      </c>
      <c r="H31" s="25">
        <f t="shared" si="1"/>
        <v>91.730769230769226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-1650</v>
      </c>
      <c r="V31" s="27">
        <f t="shared" si="4"/>
        <v>-1650</v>
      </c>
      <c r="W31" s="27"/>
      <c r="X31" s="27">
        <f t="shared" si="5"/>
        <v>1813.7536718422157</v>
      </c>
      <c r="Y31" s="27">
        <f t="shared" si="6"/>
        <v>163.75367184221568</v>
      </c>
      <c r="Z31" s="27">
        <f t="shared" si="7"/>
        <v>164</v>
      </c>
      <c r="AA31" s="17">
        <f t="shared" si="8"/>
        <v>164</v>
      </c>
      <c r="AB31" s="24">
        <f t="shared" si="9"/>
        <v>1814</v>
      </c>
    </row>
    <row r="32" spans="1:28" ht="15" customHeight="1" x14ac:dyDescent="0.25">
      <c r="A32" s="28">
        <v>1035</v>
      </c>
      <c r="B32" s="28">
        <v>1650</v>
      </c>
      <c r="C32" s="25">
        <v>4.5999999999999996</v>
      </c>
      <c r="D32" s="25">
        <v>263.32</v>
      </c>
      <c r="E32" s="25">
        <v>212.46</v>
      </c>
      <c r="F32" s="25">
        <f t="shared" si="0"/>
        <v>120</v>
      </c>
      <c r="G32" s="25">
        <v>0</v>
      </c>
      <c r="H32" s="25">
        <f t="shared" si="1"/>
        <v>95.4</v>
      </c>
      <c r="I32" s="25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-1650</v>
      </c>
      <c r="V32" s="27">
        <f t="shared" si="4"/>
        <v>-1650</v>
      </c>
      <c r="W32" s="27"/>
      <c r="X32" s="27">
        <f t="shared" si="5"/>
        <v>1813.7536718422157</v>
      </c>
      <c r="Y32" s="27">
        <f t="shared" si="6"/>
        <v>163.75367184221568</v>
      </c>
      <c r="Z32" s="27">
        <f t="shared" si="7"/>
        <v>164</v>
      </c>
      <c r="AA32" s="17">
        <f t="shared" si="8"/>
        <v>164</v>
      </c>
      <c r="AB32" s="24">
        <f t="shared" si="9"/>
        <v>1814</v>
      </c>
    </row>
    <row r="33" spans="1:28" ht="15" customHeight="1" x14ac:dyDescent="0.25">
      <c r="A33" s="28">
        <v>1185</v>
      </c>
      <c r="B33" s="28">
        <v>1650</v>
      </c>
      <c r="C33" s="25">
        <v>5.27</v>
      </c>
      <c r="D33" s="25">
        <v>263.25</v>
      </c>
      <c r="E33" s="25">
        <v>212.46</v>
      </c>
      <c r="F33" s="25">
        <f t="shared" si="0"/>
        <v>118.75</v>
      </c>
      <c r="G33" s="25">
        <v>0</v>
      </c>
      <c r="H33" s="25">
        <f t="shared" si="1"/>
        <v>99.375</v>
      </c>
      <c r="I33" s="25">
        <v>0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-1650</v>
      </c>
      <c r="V33" s="27">
        <f t="shared" si="4"/>
        <v>-1650</v>
      </c>
      <c r="W33" s="27"/>
      <c r="X33" s="27">
        <f t="shared" si="5"/>
        <v>1813.7536718422157</v>
      </c>
      <c r="Y33" s="27">
        <f t="shared" si="6"/>
        <v>163.75367184221568</v>
      </c>
      <c r="Z33" s="27">
        <f t="shared" si="7"/>
        <v>164</v>
      </c>
      <c r="AA33" s="17">
        <f t="shared" si="8"/>
        <v>164</v>
      </c>
      <c r="AB33" s="24">
        <f t="shared" si="9"/>
        <v>1814</v>
      </c>
    </row>
    <row r="34" spans="1:28" ht="15" customHeight="1" x14ac:dyDescent="0.25">
      <c r="A34" s="28">
        <v>1050</v>
      </c>
      <c r="B34" s="28">
        <v>1650</v>
      </c>
      <c r="C34" s="25">
        <v>4.67</v>
      </c>
      <c r="D34" s="25">
        <v>263.16000000000003</v>
      </c>
      <c r="E34" s="25">
        <v>212.46</v>
      </c>
      <c r="F34" s="25">
        <f t="shared" ref="F34:F56" si="13">($A$57-A34)/(ROW($A$57)-ROW(A34))</f>
        <v>129.78260869565219</v>
      </c>
      <c r="G34" s="25">
        <v>0</v>
      </c>
      <c r="H34" s="25">
        <f t="shared" ref="H34:H56" si="14">($A$57-B34)/(ROW($A$57)-ROW(B34))</f>
        <v>103.69565217391305</v>
      </c>
      <c r="I34" s="25">
        <v>0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5">IF(RAND()&lt;0.5,0,1)</f>
        <v>1</v>
      </c>
      <c r="N34" s="9"/>
      <c r="O34" s="9"/>
      <c r="P34" s="7"/>
      <c r="Q34" s="7"/>
      <c r="T34" s="20">
        <v>0</v>
      </c>
      <c r="U34" s="31">
        <f t="shared" ref="U34:U65" si="16">T34-B34</f>
        <v>-1650</v>
      </c>
      <c r="V34" s="27">
        <f t="shared" ref="V34:V65" si="17">ROUND(U34,0)</f>
        <v>-1650</v>
      </c>
      <c r="W34" s="27"/>
      <c r="X34" s="27">
        <f t="shared" ref="X34:X65" si="18">B34/$W$2*$W$3</f>
        <v>1813.7536718422157</v>
      </c>
      <c r="Y34" s="27">
        <f t="shared" ref="Y34:Y65" si="19">X34-B34</f>
        <v>163.75367184221568</v>
      </c>
      <c r="Z34" s="27">
        <f t="shared" ref="Z34:Z65" si="20">ROUND(Y34,0)</f>
        <v>164</v>
      </c>
      <c r="AA34" s="17">
        <f t="shared" ref="AA34:AA65" si="21">IF(V34&gt;=0,V34,Z34)</f>
        <v>164</v>
      </c>
      <c r="AB34" s="24">
        <f t="shared" ref="AB34:AB65" si="22">B34+AA34</f>
        <v>1814</v>
      </c>
    </row>
    <row r="35" spans="1:28" ht="15" customHeight="1" x14ac:dyDescent="0.25">
      <c r="A35" s="28">
        <v>1065</v>
      </c>
      <c r="B35" s="28">
        <v>1650</v>
      </c>
      <c r="C35" s="25">
        <v>4.7300000000000004</v>
      </c>
      <c r="D35" s="25">
        <v>263.06</v>
      </c>
      <c r="E35" s="25">
        <v>212.46</v>
      </c>
      <c r="F35" s="25">
        <f t="shared" si="13"/>
        <v>135</v>
      </c>
      <c r="G35" s="25">
        <v>0</v>
      </c>
      <c r="H35" s="25">
        <f t="shared" si="14"/>
        <v>108.40909090909091</v>
      </c>
      <c r="I35" s="25">
        <v>0</v>
      </c>
      <c r="J35" s="29">
        <f t="shared" ref="J35:J66" si="23">IF(ABS(B35-B34)&lt;=50,1,0)</f>
        <v>1</v>
      </c>
      <c r="K35" s="29">
        <f t="shared" ref="K35:K66" si="24">IF(ABS((B35-B34))&lt;=50,1,IF((B35-B34)*(-1)&gt;=0,1,-1))</f>
        <v>1</v>
      </c>
      <c r="L35" s="29">
        <f t="shared" si="12"/>
        <v>1</v>
      </c>
      <c r="M35" s="29">
        <f t="shared" ca="1" si="15"/>
        <v>0</v>
      </c>
      <c r="N35" s="9"/>
      <c r="O35" s="9"/>
      <c r="P35" s="7"/>
      <c r="Q35" s="7"/>
      <c r="T35" s="20">
        <v>0</v>
      </c>
      <c r="U35" s="31">
        <f t="shared" si="16"/>
        <v>-1650</v>
      </c>
      <c r="V35" s="27">
        <f t="shared" si="17"/>
        <v>-1650</v>
      </c>
      <c r="W35" s="27"/>
      <c r="X35" s="27">
        <f t="shared" si="18"/>
        <v>1813.7536718422157</v>
      </c>
      <c r="Y35" s="27">
        <f t="shared" si="19"/>
        <v>163.75367184221568</v>
      </c>
      <c r="Z35" s="27">
        <f t="shared" si="20"/>
        <v>164</v>
      </c>
      <c r="AA35" s="17">
        <f t="shared" si="21"/>
        <v>164</v>
      </c>
      <c r="AB35" s="24">
        <f t="shared" si="22"/>
        <v>1814</v>
      </c>
    </row>
    <row r="36" spans="1:28" ht="15" customHeight="1" x14ac:dyDescent="0.25">
      <c r="A36" s="28">
        <v>585</v>
      </c>
      <c r="B36" s="28">
        <v>1650</v>
      </c>
      <c r="C36" s="25">
        <v>2.6</v>
      </c>
      <c r="D36" s="25">
        <v>262.89999999999998</v>
      </c>
      <c r="E36" s="25">
        <v>212.46</v>
      </c>
      <c r="F36" s="25">
        <f t="shared" si="13"/>
        <v>164.28571428571428</v>
      </c>
      <c r="G36" s="25">
        <v>0</v>
      </c>
      <c r="H36" s="25">
        <f t="shared" si="14"/>
        <v>113.57142857142857</v>
      </c>
      <c r="I36" s="25">
        <v>0</v>
      </c>
      <c r="J36" s="29">
        <f t="shared" si="23"/>
        <v>1</v>
      </c>
      <c r="K36" s="29">
        <f t="shared" si="24"/>
        <v>1</v>
      </c>
      <c r="L36" s="29">
        <f t="shared" si="12"/>
        <v>1</v>
      </c>
      <c r="M36" s="29">
        <f t="shared" ca="1" si="15"/>
        <v>1</v>
      </c>
      <c r="N36" s="9"/>
      <c r="O36" s="9"/>
      <c r="P36" s="7"/>
      <c r="Q36" s="7"/>
      <c r="T36" s="20">
        <v>0</v>
      </c>
      <c r="U36" s="31">
        <f t="shared" si="16"/>
        <v>-1650</v>
      </c>
      <c r="V36" s="27">
        <f t="shared" si="17"/>
        <v>-1650</v>
      </c>
      <c r="W36" s="27"/>
      <c r="X36" s="27">
        <f t="shared" si="18"/>
        <v>1813.7536718422157</v>
      </c>
      <c r="Y36" s="27">
        <f t="shared" si="19"/>
        <v>163.75367184221568</v>
      </c>
      <c r="Z36" s="27">
        <f t="shared" si="20"/>
        <v>164</v>
      </c>
      <c r="AA36" s="17">
        <f t="shared" si="21"/>
        <v>164</v>
      </c>
      <c r="AB36" s="24">
        <f t="shared" si="22"/>
        <v>1814</v>
      </c>
    </row>
    <row r="37" spans="1:28" ht="15" customHeight="1" x14ac:dyDescent="0.25">
      <c r="A37" s="28">
        <v>885</v>
      </c>
      <c r="B37" s="28">
        <v>1650</v>
      </c>
      <c r="C37" s="25">
        <v>3.93</v>
      </c>
      <c r="D37" s="25">
        <v>262.77999999999997</v>
      </c>
      <c r="E37" s="25">
        <v>212.46</v>
      </c>
      <c r="F37" s="25">
        <f t="shared" si="13"/>
        <v>157.5</v>
      </c>
      <c r="G37" s="25">
        <v>0</v>
      </c>
      <c r="H37" s="25">
        <f t="shared" si="14"/>
        <v>119.25</v>
      </c>
      <c r="I37" s="25">
        <v>0</v>
      </c>
      <c r="J37" s="29">
        <f t="shared" si="23"/>
        <v>1</v>
      </c>
      <c r="K37" s="29">
        <f t="shared" si="24"/>
        <v>1</v>
      </c>
      <c r="L37" s="29">
        <f t="shared" si="12"/>
        <v>1</v>
      </c>
      <c r="M37" s="29">
        <f t="shared" ca="1" si="15"/>
        <v>1</v>
      </c>
      <c r="N37" s="9"/>
      <c r="O37" s="9"/>
      <c r="P37" s="7"/>
      <c r="Q37" s="7"/>
      <c r="T37" s="20">
        <v>0</v>
      </c>
      <c r="U37" s="31">
        <f t="shared" si="16"/>
        <v>-1650</v>
      </c>
      <c r="V37" s="27">
        <f t="shared" si="17"/>
        <v>-1650</v>
      </c>
      <c r="W37" s="27"/>
      <c r="X37" s="27">
        <f t="shared" si="18"/>
        <v>1813.7536718422157</v>
      </c>
      <c r="Y37" s="27">
        <f t="shared" si="19"/>
        <v>163.75367184221568</v>
      </c>
      <c r="Z37" s="27">
        <f t="shared" si="20"/>
        <v>164</v>
      </c>
      <c r="AA37" s="17">
        <f t="shared" si="21"/>
        <v>164</v>
      </c>
      <c r="AB37" s="24">
        <f t="shared" si="22"/>
        <v>1814</v>
      </c>
    </row>
    <row r="38" spans="1:28" ht="15" customHeight="1" x14ac:dyDescent="0.25">
      <c r="A38" s="28">
        <v>450</v>
      </c>
      <c r="B38" s="28">
        <v>1650</v>
      </c>
      <c r="C38" s="25">
        <v>2</v>
      </c>
      <c r="D38" s="25">
        <v>262.58999999999997</v>
      </c>
      <c r="E38" s="25">
        <v>212.46</v>
      </c>
      <c r="F38" s="25">
        <f t="shared" si="13"/>
        <v>188.68421052631578</v>
      </c>
      <c r="G38" s="25">
        <v>0</v>
      </c>
      <c r="H38" s="25">
        <f t="shared" si="14"/>
        <v>125.52631578947368</v>
      </c>
      <c r="I38" s="25">
        <v>0</v>
      </c>
      <c r="J38" s="29">
        <f t="shared" si="23"/>
        <v>1</v>
      </c>
      <c r="K38" s="29">
        <f t="shared" si="24"/>
        <v>1</v>
      </c>
      <c r="L38" s="29">
        <f t="shared" si="12"/>
        <v>1</v>
      </c>
      <c r="M38" s="29">
        <f t="shared" ca="1" si="15"/>
        <v>1</v>
      </c>
      <c r="N38" s="9"/>
      <c r="O38" s="9"/>
      <c r="P38" s="7"/>
      <c r="Q38" s="7"/>
      <c r="T38" s="20">
        <v>0</v>
      </c>
      <c r="U38" s="31">
        <f t="shared" si="16"/>
        <v>-1650</v>
      </c>
      <c r="V38" s="27">
        <f t="shared" si="17"/>
        <v>-1650</v>
      </c>
      <c r="W38" s="27"/>
      <c r="X38" s="27">
        <f t="shared" si="18"/>
        <v>1813.7536718422157</v>
      </c>
      <c r="Y38" s="27">
        <f t="shared" si="19"/>
        <v>163.75367184221568</v>
      </c>
      <c r="Z38" s="27">
        <f t="shared" si="20"/>
        <v>164</v>
      </c>
      <c r="AA38" s="17">
        <f t="shared" si="21"/>
        <v>164</v>
      </c>
      <c r="AB38" s="24">
        <f t="shared" si="22"/>
        <v>1814</v>
      </c>
    </row>
    <row r="39" spans="1:28" ht="15" customHeight="1" x14ac:dyDescent="0.25">
      <c r="A39" s="28">
        <v>735</v>
      </c>
      <c r="B39" s="28">
        <v>1650</v>
      </c>
      <c r="C39" s="25">
        <v>3.27</v>
      </c>
      <c r="D39" s="25">
        <v>262.45</v>
      </c>
      <c r="E39" s="25">
        <v>212.46</v>
      </c>
      <c r="F39" s="25">
        <f t="shared" si="13"/>
        <v>183.33333333333334</v>
      </c>
      <c r="G39" s="25">
        <v>0</v>
      </c>
      <c r="H39" s="25">
        <f t="shared" si="14"/>
        <v>132.5</v>
      </c>
      <c r="I39" s="25">
        <v>0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1</v>
      </c>
      <c r="M39" s="29">
        <f t="shared" ca="1" si="15"/>
        <v>0</v>
      </c>
      <c r="N39" s="9"/>
      <c r="O39" s="9"/>
      <c r="P39" s="7"/>
      <c r="Q39" s="7"/>
      <c r="T39" s="20">
        <v>0</v>
      </c>
      <c r="U39" s="31">
        <f t="shared" si="16"/>
        <v>-1650</v>
      </c>
      <c r="V39" s="27">
        <f t="shared" si="17"/>
        <v>-1650</v>
      </c>
      <c r="W39" s="27"/>
      <c r="X39" s="27">
        <f t="shared" si="18"/>
        <v>1813.7536718422157</v>
      </c>
      <c r="Y39" s="27">
        <f t="shared" si="19"/>
        <v>163.75367184221568</v>
      </c>
      <c r="Z39" s="27">
        <f t="shared" si="20"/>
        <v>164</v>
      </c>
      <c r="AA39" s="17">
        <f t="shared" si="21"/>
        <v>164</v>
      </c>
      <c r="AB39" s="24">
        <f t="shared" si="22"/>
        <v>1814</v>
      </c>
    </row>
    <row r="40" spans="1:28" ht="15" customHeight="1" x14ac:dyDescent="0.25">
      <c r="A40" s="28">
        <v>585</v>
      </c>
      <c r="B40" s="28">
        <v>1650</v>
      </c>
      <c r="C40" s="25">
        <v>2.6</v>
      </c>
      <c r="D40" s="25">
        <v>262.27999999999997</v>
      </c>
      <c r="E40" s="25">
        <v>212.46</v>
      </c>
      <c r="F40" s="25">
        <f t="shared" si="13"/>
        <v>202.94117647058823</v>
      </c>
      <c r="G40" s="25">
        <v>0</v>
      </c>
      <c r="H40" s="25">
        <f t="shared" si="14"/>
        <v>140.29411764705881</v>
      </c>
      <c r="I40" s="25">
        <v>0</v>
      </c>
      <c r="J40" s="29">
        <f t="shared" si="23"/>
        <v>1</v>
      </c>
      <c r="K40" s="29">
        <f t="shared" si="24"/>
        <v>1</v>
      </c>
      <c r="L40" s="29">
        <f t="shared" si="25"/>
        <v>1</v>
      </c>
      <c r="M40" s="29">
        <f t="shared" ca="1" si="15"/>
        <v>1</v>
      </c>
      <c r="N40" s="9"/>
      <c r="O40" s="9"/>
      <c r="P40" s="7"/>
      <c r="Q40" s="7"/>
      <c r="T40" s="20">
        <v>0</v>
      </c>
      <c r="U40" s="31">
        <f t="shared" si="16"/>
        <v>-1650</v>
      </c>
      <c r="V40" s="27">
        <f t="shared" si="17"/>
        <v>-1650</v>
      </c>
      <c r="W40" s="27"/>
      <c r="X40" s="27">
        <f t="shared" si="18"/>
        <v>1813.7536718422157</v>
      </c>
      <c r="Y40" s="27">
        <f t="shared" si="19"/>
        <v>163.75367184221568</v>
      </c>
      <c r="Z40" s="27">
        <f t="shared" si="20"/>
        <v>164</v>
      </c>
      <c r="AA40" s="17">
        <f t="shared" si="21"/>
        <v>164</v>
      </c>
      <c r="AB40" s="24">
        <f t="shared" si="22"/>
        <v>1814</v>
      </c>
    </row>
    <row r="41" spans="1:28" ht="15" customHeight="1" x14ac:dyDescent="0.25">
      <c r="A41" s="28">
        <v>885</v>
      </c>
      <c r="B41" s="28">
        <v>1650</v>
      </c>
      <c r="C41" s="25">
        <v>3.93</v>
      </c>
      <c r="D41" s="25">
        <v>262.16000000000003</v>
      </c>
      <c r="E41" s="25">
        <v>212.46</v>
      </c>
      <c r="F41" s="25">
        <f t="shared" si="13"/>
        <v>196.875</v>
      </c>
      <c r="G41" s="25">
        <v>0</v>
      </c>
      <c r="H41" s="25">
        <f t="shared" si="14"/>
        <v>149.0625</v>
      </c>
      <c r="I41" s="25">
        <v>0</v>
      </c>
      <c r="J41" s="29">
        <f t="shared" si="23"/>
        <v>1</v>
      </c>
      <c r="K41" s="29">
        <f t="shared" si="24"/>
        <v>1</v>
      </c>
      <c r="L41" s="29">
        <f t="shared" si="25"/>
        <v>1</v>
      </c>
      <c r="M41" s="29">
        <f t="shared" ca="1" si="15"/>
        <v>1</v>
      </c>
      <c r="N41" s="9"/>
      <c r="O41" s="9"/>
      <c r="P41" s="7"/>
      <c r="Q41" s="7"/>
      <c r="T41" s="20">
        <v>0</v>
      </c>
      <c r="U41" s="31">
        <f t="shared" si="16"/>
        <v>-1650</v>
      </c>
      <c r="V41" s="27">
        <f t="shared" si="17"/>
        <v>-1650</v>
      </c>
      <c r="W41" s="27"/>
      <c r="X41" s="27">
        <f t="shared" si="18"/>
        <v>1813.7536718422157</v>
      </c>
      <c r="Y41" s="27">
        <f t="shared" si="19"/>
        <v>163.75367184221568</v>
      </c>
      <c r="Z41" s="27">
        <f t="shared" si="20"/>
        <v>164</v>
      </c>
      <c r="AA41" s="17">
        <f t="shared" si="21"/>
        <v>164</v>
      </c>
      <c r="AB41" s="24">
        <f t="shared" si="22"/>
        <v>1814</v>
      </c>
    </row>
    <row r="42" spans="1:28" ht="15" customHeight="1" x14ac:dyDescent="0.25">
      <c r="A42" s="28">
        <v>885</v>
      </c>
      <c r="B42" s="28">
        <v>1650</v>
      </c>
      <c r="C42" s="25">
        <v>3.93</v>
      </c>
      <c r="D42" s="25">
        <v>262.04000000000002</v>
      </c>
      <c r="E42" s="25">
        <v>212.46</v>
      </c>
      <c r="F42" s="25">
        <f t="shared" si="13"/>
        <v>210</v>
      </c>
      <c r="G42" s="25">
        <v>0</v>
      </c>
      <c r="H42" s="25">
        <f t="shared" si="14"/>
        <v>159</v>
      </c>
      <c r="I42" s="25">
        <v>0</v>
      </c>
      <c r="J42" s="29">
        <f t="shared" si="23"/>
        <v>1</v>
      </c>
      <c r="K42" s="29">
        <f t="shared" si="24"/>
        <v>1</v>
      </c>
      <c r="L42" s="29">
        <f t="shared" si="25"/>
        <v>1</v>
      </c>
      <c r="M42" s="29">
        <f t="shared" ca="1" si="15"/>
        <v>1</v>
      </c>
      <c r="N42" s="9"/>
      <c r="O42" s="9"/>
      <c r="P42" s="7"/>
      <c r="Q42" s="7"/>
      <c r="T42" s="20">
        <v>0</v>
      </c>
      <c r="U42" s="31">
        <f t="shared" si="16"/>
        <v>-1650</v>
      </c>
      <c r="V42" s="27">
        <f t="shared" si="17"/>
        <v>-1650</v>
      </c>
      <c r="W42" s="27"/>
      <c r="X42" s="27">
        <f t="shared" si="18"/>
        <v>1813.7536718422157</v>
      </c>
      <c r="Y42" s="27">
        <f t="shared" si="19"/>
        <v>163.75367184221568</v>
      </c>
      <c r="Z42" s="27">
        <f t="shared" si="20"/>
        <v>164</v>
      </c>
      <c r="AA42" s="17">
        <f t="shared" si="21"/>
        <v>164</v>
      </c>
      <c r="AB42" s="24">
        <f t="shared" si="22"/>
        <v>1814</v>
      </c>
    </row>
    <row r="43" spans="1:28" ht="15" customHeight="1" x14ac:dyDescent="0.25">
      <c r="A43" s="28">
        <v>1035</v>
      </c>
      <c r="B43" s="28">
        <v>1650</v>
      </c>
      <c r="C43" s="25">
        <v>4.5999999999999996</v>
      </c>
      <c r="D43" s="25">
        <v>261.94</v>
      </c>
      <c r="E43" s="25">
        <v>212.46</v>
      </c>
      <c r="F43" s="25">
        <f t="shared" si="13"/>
        <v>214.28571428571428</v>
      </c>
      <c r="G43" s="25">
        <v>0</v>
      </c>
      <c r="H43" s="25">
        <f t="shared" si="14"/>
        <v>170.35714285714286</v>
      </c>
      <c r="I43" s="25">
        <v>0</v>
      </c>
      <c r="J43" s="29">
        <f t="shared" si="23"/>
        <v>1</v>
      </c>
      <c r="K43" s="29">
        <f t="shared" si="24"/>
        <v>1</v>
      </c>
      <c r="L43" s="29">
        <f t="shared" si="25"/>
        <v>1</v>
      </c>
      <c r="M43" s="29">
        <f t="shared" ca="1" si="15"/>
        <v>0</v>
      </c>
      <c r="N43" s="9"/>
      <c r="O43" s="9"/>
      <c r="P43" s="7"/>
      <c r="Q43" s="7"/>
      <c r="T43" s="20">
        <v>0</v>
      </c>
      <c r="U43" s="31">
        <f t="shared" si="16"/>
        <v>-1650</v>
      </c>
      <c r="V43" s="27">
        <f t="shared" si="17"/>
        <v>-1650</v>
      </c>
      <c r="W43" s="27"/>
      <c r="X43" s="27">
        <f t="shared" si="18"/>
        <v>1813.7536718422157</v>
      </c>
      <c r="Y43" s="27">
        <f t="shared" si="19"/>
        <v>163.75367184221568</v>
      </c>
      <c r="Z43" s="27">
        <f t="shared" si="20"/>
        <v>164</v>
      </c>
      <c r="AA43" s="17">
        <f t="shared" si="21"/>
        <v>164</v>
      </c>
      <c r="AB43" s="24">
        <f t="shared" si="22"/>
        <v>1814</v>
      </c>
    </row>
    <row r="44" spans="1:28" ht="15" customHeight="1" x14ac:dyDescent="0.25">
      <c r="A44" s="28">
        <v>1035</v>
      </c>
      <c r="B44" s="28">
        <v>1650</v>
      </c>
      <c r="C44" s="25">
        <v>4.5999999999999996</v>
      </c>
      <c r="D44" s="25">
        <v>261.83</v>
      </c>
      <c r="E44" s="25">
        <v>212.46</v>
      </c>
      <c r="F44" s="25">
        <f t="shared" si="13"/>
        <v>230.76923076923077</v>
      </c>
      <c r="G44" s="25">
        <v>0</v>
      </c>
      <c r="H44" s="25">
        <f t="shared" si="14"/>
        <v>183.46153846153845</v>
      </c>
      <c r="I44" s="25">
        <v>0</v>
      </c>
      <c r="J44" s="29">
        <f t="shared" si="23"/>
        <v>1</v>
      </c>
      <c r="K44" s="29">
        <f t="shared" si="24"/>
        <v>1</v>
      </c>
      <c r="L44" s="29">
        <f t="shared" si="25"/>
        <v>1</v>
      </c>
      <c r="M44" s="29">
        <f t="shared" ca="1" si="15"/>
        <v>1</v>
      </c>
      <c r="N44" s="9"/>
      <c r="O44" s="9"/>
      <c r="P44" s="7"/>
      <c r="Q44" s="7"/>
      <c r="T44" s="20">
        <v>0</v>
      </c>
      <c r="U44" s="31">
        <f t="shared" si="16"/>
        <v>-1650</v>
      </c>
      <c r="V44" s="27">
        <f t="shared" si="17"/>
        <v>-1650</v>
      </c>
      <c r="W44" s="27"/>
      <c r="X44" s="27">
        <f t="shared" si="18"/>
        <v>1813.7536718422157</v>
      </c>
      <c r="Y44" s="27">
        <f t="shared" si="19"/>
        <v>163.75367184221568</v>
      </c>
      <c r="Z44" s="27">
        <f t="shared" si="20"/>
        <v>164</v>
      </c>
      <c r="AA44" s="17">
        <f t="shared" si="21"/>
        <v>164</v>
      </c>
      <c r="AB44" s="24">
        <f t="shared" si="22"/>
        <v>1814</v>
      </c>
    </row>
    <row r="45" spans="1:28" ht="15" customHeight="1" x14ac:dyDescent="0.25">
      <c r="A45" s="28">
        <v>1410</v>
      </c>
      <c r="B45" s="28">
        <v>1650</v>
      </c>
      <c r="C45" s="25">
        <v>6.27</v>
      </c>
      <c r="D45" s="25">
        <v>261.79000000000002</v>
      </c>
      <c r="E45" s="25">
        <v>212.46</v>
      </c>
      <c r="F45" s="25">
        <f t="shared" si="13"/>
        <v>218.75</v>
      </c>
      <c r="G45" s="25">
        <v>0</v>
      </c>
      <c r="H45" s="25">
        <f t="shared" si="14"/>
        <v>198.75</v>
      </c>
      <c r="I45" s="25">
        <v>0</v>
      </c>
      <c r="J45" s="29">
        <f t="shared" si="23"/>
        <v>1</v>
      </c>
      <c r="K45" s="29">
        <f t="shared" si="24"/>
        <v>1</v>
      </c>
      <c r="L45" s="29">
        <f t="shared" si="25"/>
        <v>1</v>
      </c>
      <c r="M45" s="29">
        <f t="shared" ca="1" si="15"/>
        <v>0</v>
      </c>
      <c r="N45" s="9"/>
      <c r="O45" s="9"/>
      <c r="P45" s="7"/>
      <c r="Q45" s="7"/>
      <c r="T45" s="20">
        <v>0</v>
      </c>
      <c r="U45" s="31">
        <f t="shared" si="16"/>
        <v>-1650</v>
      </c>
      <c r="V45" s="27">
        <f t="shared" si="17"/>
        <v>-1650</v>
      </c>
      <c r="W45" s="27"/>
      <c r="X45" s="27">
        <f t="shared" si="18"/>
        <v>1813.7536718422157</v>
      </c>
      <c r="Y45" s="27">
        <f t="shared" si="19"/>
        <v>163.75367184221568</v>
      </c>
      <c r="Z45" s="27">
        <f t="shared" si="20"/>
        <v>164</v>
      </c>
      <c r="AA45" s="17">
        <f t="shared" si="21"/>
        <v>164</v>
      </c>
      <c r="AB45" s="24">
        <f t="shared" si="22"/>
        <v>1814</v>
      </c>
    </row>
    <row r="46" spans="1:28" ht="15" customHeight="1" x14ac:dyDescent="0.25">
      <c r="A46" s="28">
        <v>1785</v>
      </c>
      <c r="B46" s="28">
        <v>1650</v>
      </c>
      <c r="C46" s="25">
        <v>7.93</v>
      </c>
      <c r="D46" s="25">
        <v>261.82</v>
      </c>
      <c r="E46" s="25">
        <v>212.46</v>
      </c>
      <c r="F46" s="25">
        <f t="shared" si="13"/>
        <v>204.54545454545453</v>
      </c>
      <c r="G46" s="25">
        <v>0</v>
      </c>
      <c r="H46" s="25">
        <f t="shared" si="14"/>
        <v>216.81818181818181</v>
      </c>
      <c r="I46" s="25">
        <v>0</v>
      </c>
      <c r="J46" s="29">
        <f t="shared" si="23"/>
        <v>1</v>
      </c>
      <c r="K46" s="29">
        <f t="shared" si="24"/>
        <v>1</v>
      </c>
      <c r="L46" s="29">
        <f t="shared" si="25"/>
        <v>1</v>
      </c>
      <c r="M46" s="29">
        <f t="shared" ca="1" si="15"/>
        <v>1</v>
      </c>
      <c r="N46" s="9"/>
      <c r="O46" s="9"/>
      <c r="P46" s="7"/>
      <c r="Q46" s="7"/>
      <c r="T46" s="20">
        <v>0</v>
      </c>
      <c r="U46" s="31">
        <f t="shared" si="16"/>
        <v>-1650</v>
      </c>
      <c r="V46" s="27">
        <f t="shared" si="17"/>
        <v>-1650</v>
      </c>
      <c r="W46" s="27"/>
      <c r="X46" s="27">
        <f t="shared" si="18"/>
        <v>1813.7536718422157</v>
      </c>
      <c r="Y46" s="27">
        <f t="shared" si="19"/>
        <v>163.75367184221568</v>
      </c>
      <c r="Z46" s="27">
        <f t="shared" si="20"/>
        <v>164</v>
      </c>
      <c r="AA46" s="17">
        <f t="shared" si="21"/>
        <v>164</v>
      </c>
      <c r="AB46" s="24">
        <f t="shared" si="22"/>
        <v>1814</v>
      </c>
    </row>
    <row r="47" spans="1:28" ht="15" customHeight="1" x14ac:dyDescent="0.25">
      <c r="A47" s="28">
        <v>1635</v>
      </c>
      <c r="B47" s="28">
        <v>1650</v>
      </c>
      <c r="C47" s="25">
        <v>7.27</v>
      </c>
      <c r="D47" s="25">
        <v>261.81</v>
      </c>
      <c r="E47" s="25">
        <v>212.46</v>
      </c>
      <c r="F47" s="25">
        <f t="shared" si="13"/>
        <v>240</v>
      </c>
      <c r="G47" s="25">
        <v>0</v>
      </c>
      <c r="H47" s="25">
        <f t="shared" si="14"/>
        <v>238.5</v>
      </c>
      <c r="I47" s="25">
        <v>0</v>
      </c>
      <c r="J47" s="29">
        <f t="shared" si="23"/>
        <v>1</v>
      </c>
      <c r="K47" s="29">
        <f t="shared" si="24"/>
        <v>1</v>
      </c>
      <c r="L47" s="29">
        <f t="shared" si="25"/>
        <v>1</v>
      </c>
      <c r="M47" s="29">
        <f t="shared" ca="1" si="15"/>
        <v>1</v>
      </c>
      <c r="N47" s="9"/>
      <c r="O47" s="9"/>
      <c r="P47" s="7"/>
      <c r="Q47" s="7"/>
      <c r="T47" s="20">
        <v>0</v>
      </c>
      <c r="U47" s="31">
        <f t="shared" si="16"/>
        <v>-1650</v>
      </c>
      <c r="V47" s="27">
        <f t="shared" si="17"/>
        <v>-1650</v>
      </c>
      <c r="W47" s="27"/>
      <c r="X47" s="27">
        <f t="shared" si="18"/>
        <v>1813.7536718422157</v>
      </c>
      <c r="Y47" s="27">
        <f t="shared" si="19"/>
        <v>163.75367184221568</v>
      </c>
      <c r="Z47" s="27">
        <f t="shared" si="20"/>
        <v>164</v>
      </c>
      <c r="AA47" s="17">
        <f t="shared" si="21"/>
        <v>164</v>
      </c>
      <c r="AB47" s="24">
        <f t="shared" si="22"/>
        <v>1814</v>
      </c>
    </row>
    <row r="48" spans="1:28" ht="15" customHeight="1" x14ac:dyDescent="0.25">
      <c r="A48" s="28">
        <v>1785</v>
      </c>
      <c r="B48" s="28">
        <v>1650</v>
      </c>
      <c r="C48" s="25">
        <v>7.93</v>
      </c>
      <c r="D48" s="25">
        <v>261.83999999999997</v>
      </c>
      <c r="E48" s="25">
        <v>212.46</v>
      </c>
      <c r="F48" s="25">
        <f t="shared" si="13"/>
        <v>250</v>
      </c>
      <c r="G48" s="25">
        <v>0</v>
      </c>
      <c r="H48" s="25">
        <f t="shared" si="14"/>
        <v>265</v>
      </c>
      <c r="I48" s="25">
        <v>0</v>
      </c>
      <c r="J48" s="29">
        <f t="shared" si="23"/>
        <v>1</v>
      </c>
      <c r="K48" s="29">
        <f t="shared" si="24"/>
        <v>1</v>
      </c>
      <c r="L48" s="29">
        <f t="shared" si="25"/>
        <v>1</v>
      </c>
      <c r="M48" s="29">
        <f t="shared" ca="1" si="15"/>
        <v>1</v>
      </c>
      <c r="N48" s="9"/>
      <c r="O48" s="9"/>
      <c r="P48" s="7"/>
      <c r="Q48" s="7"/>
      <c r="T48" s="20">
        <v>0</v>
      </c>
      <c r="U48" s="31">
        <f t="shared" si="16"/>
        <v>-1650</v>
      </c>
      <c r="V48" s="27">
        <f t="shared" si="17"/>
        <v>-1650</v>
      </c>
      <c r="W48" s="27"/>
      <c r="X48" s="27">
        <f t="shared" si="18"/>
        <v>1813.7536718422157</v>
      </c>
      <c r="Y48" s="27">
        <f t="shared" si="19"/>
        <v>163.75367184221568</v>
      </c>
      <c r="Z48" s="27">
        <f t="shared" si="20"/>
        <v>164</v>
      </c>
      <c r="AA48" s="17">
        <f t="shared" si="21"/>
        <v>164</v>
      </c>
      <c r="AB48" s="24">
        <f t="shared" si="22"/>
        <v>1814</v>
      </c>
    </row>
    <row r="49" spans="1:28" ht="15" customHeight="1" x14ac:dyDescent="0.25">
      <c r="A49" s="28">
        <v>1785</v>
      </c>
      <c r="B49" s="28">
        <v>1650</v>
      </c>
      <c r="C49" s="25">
        <v>7.93</v>
      </c>
      <c r="D49" s="25">
        <v>261.86</v>
      </c>
      <c r="E49" s="25">
        <v>212.46</v>
      </c>
      <c r="F49" s="25">
        <f t="shared" si="13"/>
        <v>281.25</v>
      </c>
      <c r="G49" s="25">
        <v>0</v>
      </c>
      <c r="H49" s="25">
        <f t="shared" si="14"/>
        <v>298.125</v>
      </c>
      <c r="I49" s="25">
        <v>0</v>
      </c>
      <c r="J49" s="29">
        <f t="shared" si="23"/>
        <v>1</v>
      </c>
      <c r="K49" s="29">
        <f t="shared" si="24"/>
        <v>1</v>
      </c>
      <c r="L49" s="29">
        <f t="shared" si="25"/>
        <v>1</v>
      </c>
      <c r="M49" s="29">
        <f t="shared" ca="1" si="15"/>
        <v>0</v>
      </c>
      <c r="N49" s="9"/>
      <c r="O49" s="9"/>
      <c r="P49" s="7"/>
      <c r="Q49" s="7"/>
      <c r="T49" s="20">
        <v>0</v>
      </c>
      <c r="U49" s="31">
        <f t="shared" si="16"/>
        <v>-1650</v>
      </c>
      <c r="V49" s="27">
        <f t="shared" si="17"/>
        <v>-1650</v>
      </c>
      <c r="W49" s="27"/>
      <c r="X49" s="27">
        <f t="shared" si="18"/>
        <v>1813.7536718422157</v>
      </c>
      <c r="Y49" s="27">
        <f t="shared" si="19"/>
        <v>163.75367184221568</v>
      </c>
      <c r="Z49" s="27">
        <f t="shared" si="20"/>
        <v>164</v>
      </c>
      <c r="AA49" s="17">
        <f t="shared" si="21"/>
        <v>164</v>
      </c>
      <c r="AB49" s="24">
        <f t="shared" si="22"/>
        <v>1814</v>
      </c>
    </row>
    <row r="50" spans="1:28" ht="15" customHeight="1" x14ac:dyDescent="0.25">
      <c r="A50" s="28">
        <v>1635</v>
      </c>
      <c r="B50" s="28">
        <v>1650</v>
      </c>
      <c r="C50" s="25">
        <v>7.27</v>
      </c>
      <c r="D50" s="25">
        <v>261.86</v>
      </c>
      <c r="E50" s="25">
        <v>212.46</v>
      </c>
      <c r="F50" s="25">
        <f t="shared" si="13"/>
        <v>342.85714285714283</v>
      </c>
      <c r="G50" s="25">
        <v>0</v>
      </c>
      <c r="H50" s="25">
        <f t="shared" si="14"/>
        <v>340.71428571428572</v>
      </c>
      <c r="I50" s="25">
        <v>0</v>
      </c>
      <c r="J50" s="29">
        <f t="shared" si="23"/>
        <v>1</v>
      </c>
      <c r="K50" s="29">
        <f t="shared" si="24"/>
        <v>1</v>
      </c>
      <c r="L50" s="29">
        <f t="shared" si="25"/>
        <v>1</v>
      </c>
      <c r="M50" s="29">
        <f t="shared" ca="1" si="15"/>
        <v>1</v>
      </c>
      <c r="N50" s="9"/>
      <c r="O50" s="9"/>
      <c r="P50" s="7"/>
      <c r="Q50" s="7"/>
      <c r="T50" s="20">
        <v>0</v>
      </c>
      <c r="U50" s="31">
        <f t="shared" si="16"/>
        <v>-1650</v>
      </c>
      <c r="V50" s="27">
        <f t="shared" si="17"/>
        <v>-1650</v>
      </c>
      <c r="W50" s="27"/>
      <c r="X50" s="27">
        <f t="shared" si="18"/>
        <v>1813.7536718422157</v>
      </c>
      <c r="Y50" s="27">
        <f t="shared" si="19"/>
        <v>163.75367184221568</v>
      </c>
      <c r="Z50" s="27">
        <f t="shared" si="20"/>
        <v>164</v>
      </c>
      <c r="AA50" s="17">
        <f t="shared" si="21"/>
        <v>164</v>
      </c>
      <c r="AB50" s="24">
        <f t="shared" si="22"/>
        <v>1814</v>
      </c>
    </row>
    <row r="51" spans="1:28" ht="15" customHeight="1" x14ac:dyDescent="0.25">
      <c r="A51" s="28">
        <v>1785</v>
      </c>
      <c r="B51" s="28">
        <v>1650</v>
      </c>
      <c r="C51" s="25">
        <v>7.93</v>
      </c>
      <c r="D51" s="25">
        <v>261.88</v>
      </c>
      <c r="E51" s="25">
        <v>212.46</v>
      </c>
      <c r="F51" s="25">
        <f t="shared" si="13"/>
        <v>375</v>
      </c>
      <c r="G51" s="25">
        <v>0</v>
      </c>
      <c r="H51" s="25">
        <f t="shared" si="14"/>
        <v>397.5</v>
      </c>
      <c r="I51" s="25">
        <v>0</v>
      </c>
      <c r="J51" s="29">
        <f t="shared" si="23"/>
        <v>1</v>
      </c>
      <c r="K51" s="29">
        <f t="shared" si="24"/>
        <v>1</v>
      </c>
      <c r="L51" s="29">
        <f t="shared" si="25"/>
        <v>1</v>
      </c>
      <c r="M51" s="29">
        <f t="shared" ca="1" si="15"/>
        <v>1</v>
      </c>
      <c r="N51" s="9"/>
      <c r="O51" s="9"/>
      <c r="P51" s="7"/>
      <c r="Q51" s="7"/>
      <c r="T51" s="20">
        <v>0</v>
      </c>
      <c r="U51" s="31">
        <f t="shared" si="16"/>
        <v>-1650</v>
      </c>
      <c r="V51" s="27">
        <f t="shared" si="17"/>
        <v>-1650</v>
      </c>
      <c r="W51" s="27"/>
      <c r="X51" s="27">
        <f t="shared" si="18"/>
        <v>1813.7536718422157</v>
      </c>
      <c r="Y51" s="27">
        <f t="shared" si="19"/>
        <v>163.75367184221568</v>
      </c>
      <c r="Z51" s="27">
        <f t="shared" si="20"/>
        <v>164</v>
      </c>
      <c r="AA51" s="17">
        <f t="shared" si="21"/>
        <v>164</v>
      </c>
      <c r="AB51" s="24">
        <f t="shared" si="22"/>
        <v>1814</v>
      </c>
    </row>
    <row r="52" spans="1:28" ht="15" customHeight="1" x14ac:dyDescent="0.25">
      <c r="A52" s="28">
        <v>2385</v>
      </c>
      <c r="B52" s="28">
        <v>1650</v>
      </c>
      <c r="C52" s="25">
        <v>10.6</v>
      </c>
      <c r="D52" s="25">
        <v>262.01</v>
      </c>
      <c r="E52" s="25">
        <v>212.46</v>
      </c>
      <c r="F52" s="25">
        <f t="shared" si="13"/>
        <v>330</v>
      </c>
      <c r="G52" s="25">
        <v>0</v>
      </c>
      <c r="H52" s="25">
        <f t="shared" si="14"/>
        <v>477</v>
      </c>
      <c r="I52" s="25">
        <v>0</v>
      </c>
      <c r="J52" s="29">
        <f t="shared" si="23"/>
        <v>1</v>
      </c>
      <c r="K52" s="29">
        <f t="shared" si="24"/>
        <v>1</v>
      </c>
      <c r="L52" s="29">
        <f t="shared" si="25"/>
        <v>1</v>
      </c>
      <c r="M52" s="29">
        <f t="shared" ca="1" si="15"/>
        <v>1</v>
      </c>
      <c r="N52" s="9"/>
      <c r="O52" s="9"/>
      <c r="P52" s="7"/>
      <c r="Q52" s="7"/>
      <c r="T52" s="20">
        <v>0</v>
      </c>
      <c r="U52" s="31">
        <f t="shared" si="16"/>
        <v>-1650</v>
      </c>
      <c r="V52" s="27">
        <f t="shared" si="17"/>
        <v>-1650</v>
      </c>
      <c r="W52" s="27"/>
      <c r="X52" s="27">
        <f t="shared" si="18"/>
        <v>1813.7536718422157</v>
      </c>
      <c r="Y52" s="27">
        <f t="shared" si="19"/>
        <v>163.75367184221568</v>
      </c>
      <c r="Z52" s="27">
        <f t="shared" si="20"/>
        <v>164</v>
      </c>
      <c r="AA52" s="17">
        <f t="shared" si="21"/>
        <v>164</v>
      </c>
      <c r="AB52" s="24">
        <f t="shared" si="22"/>
        <v>1814</v>
      </c>
    </row>
    <row r="53" spans="1:28" ht="15" customHeight="1" x14ac:dyDescent="0.25">
      <c r="A53" s="28">
        <v>2235</v>
      </c>
      <c r="B53" s="28">
        <v>1650</v>
      </c>
      <c r="C53" s="25">
        <v>9.93</v>
      </c>
      <c r="D53" s="25">
        <v>262.10000000000002</v>
      </c>
      <c r="E53" s="25">
        <v>212.46</v>
      </c>
      <c r="F53" s="25">
        <f t="shared" si="13"/>
        <v>450</v>
      </c>
      <c r="G53" s="25">
        <v>0</v>
      </c>
      <c r="H53" s="25">
        <f t="shared" si="14"/>
        <v>596.25</v>
      </c>
      <c r="I53" s="25">
        <v>0</v>
      </c>
      <c r="J53" s="29">
        <f t="shared" si="23"/>
        <v>1</v>
      </c>
      <c r="K53" s="29">
        <f t="shared" si="24"/>
        <v>1</v>
      </c>
      <c r="L53" s="29">
        <f t="shared" si="25"/>
        <v>1</v>
      </c>
      <c r="M53" s="29">
        <f t="shared" ca="1" si="15"/>
        <v>0</v>
      </c>
      <c r="N53" s="9"/>
      <c r="O53" s="9"/>
      <c r="P53" s="7"/>
      <c r="Q53" s="7"/>
      <c r="T53" s="20">
        <v>0</v>
      </c>
      <c r="U53" s="31">
        <f t="shared" si="16"/>
        <v>-1650</v>
      </c>
      <c r="V53" s="27">
        <f t="shared" si="17"/>
        <v>-1650</v>
      </c>
      <c r="W53" s="27"/>
      <c r="X53" s="27">
        <f t="shared" si="18"/>
        <v>1813.7536718422157</v>
      </c>
      <c r="Y53" s="27">
        <f t="shared" si="19"/>
        <v>163.75367184221568</v>
      </c>
      <c r="Z53" s="27">
        <f t="shared" si="20"/>
        <v>164</v>
      </c>
      <c r="AA53" s="17">
        <f t="shared" si="21"/>
        <v>164</v>
      </c>
      <c r="AB53" s="24">
        <f t="shared" si="22"/>
        <v>1814</v>
      </c>
    </row>
    <row r="54" spans="1:28" ht="15" customHeight="1" x14ac:dyDescent="0.25">
      <c r="A54" s="28">
        <v>2685</v>
      </c>
      <c r="B54" s="28">
        <v>1650</v>
      </c>
      <c r="C54" s="25">
        <v>11.93</v>
      </c>
      <c r="D54" s="25">
        <v>262.26</v>
      </c>
      <c r="E54" s="25">
        <v>212.46</v>
      </c>
      <c r="F54" s="25">
        <f t="shared" si="13"/>
        <v>450</v>
      </c>
      <c r="G54" s="25">
        <v>0</v>
      </c>
      <c r="H54" s="25">
        <f t="shared" si="14"/>
        <v>795</v>
      </c>
      <c r="I54" s="25">
        <v>0</v>
      </c>
      <c r="J54" s="29">
        <f t="shared" si="23"/>
        <v>1</v>
      </c>
      <c r="K54" s="29">
        <f t="shared" si="24"/>
        <v>1</v>
      </c>
      <c r="L54" s="29">
        <f t="shared" si="25"/>
        <v>1</v>
      </c>
      <c r="M54" s="29">
        <f t="shared" ca="1" si="15"/>
        <v>1</v>
      </c>
      <c r="N54" s="9"/>
      <c r="O54" s="9"/>
      <c r="P54" s="7"/>
      <c r="Q54" s="7"/>
      <c r="T54" s="20">
        <v>0</v>
      </c>
      <c r="U54" s="31">
        <f t="shared" si="16"/>
        <v>-1650</v>
      </c>
      <c r="V54" s="27">
        <f t="shared" si="17"/>
        <v>-1650</v>
      </c>
      <c r="W54" s="27"/>
      <c r="X54" s="27">
        <f t="shared" si="18"/>
        <v>1813.7536718422157</v>
      </c>
      <c r="Y54" s="27">
        <f t="shared" si="19"/>
        <v>163.75367184221568</v>
      </c>
      <c r="Z54" s="27">
        <f t="shared" si="20"/>
        <v>164</v>
      </c>
      <c r="AA54" s="17">
        <f t="shared" si="21"/>
        <v>164</v>
      </c>
      <c r="AB54" s="24">
        <f t="shared" si="22"/>
        <v>1814</v>
      </c>
    </row>
    <row r="55" spans="1:28" ht="15" customHeight="1" x14ac:dyDescent="0.25">
      <c r="A55" s="28">
        <v>2940</v>
      </c>
      <c r="B55" s="28">
        <v>1650</v>
      </c>
      <c r="C55" s="25">
        <v>13.07</v>
      </c>
      <c r="D55" s="25">
        <v>262.45999999999998</v>
      </c>
      <c r="E55" s="25">
        <v>212.46</v>
      </c>
      <c r="F55" s="25">
        <f t="shared" si="13"/>
        <v>547.5</v>
      </c>
      <c r="G55" s="25">
        <v>0</v>
      </c>
      <c r="H55" s="25">
        <f t="shared" si="14"/>
        <v>1192.5</v>
      </c>
      <c r="I55" s="25">
        <v>0</v>
      </c>
      <c r="J55" s="29">
        <f t="shared" si="23"/>
        <v>1</v>
      </c>
      <c r="K55" s="29">
        <f t="shared" si="24"/>
        <v>1</v>
      </c>
      <c r="L55" s="29">
        <f t="shared" si="25"/>
        <v>1</v>
      </c>
      <c r="M55" s="29">
        <f t="shared" ca="1" si="15"/>
        <v>1</v>
      </c>
      <c r="N55" s="9"/>
      <c r="O55" s="9"/>
      <c r="P55" s="7"/>
      <c r="Q55" s="7"/>
      <c r="T55" s="20">
        <v>0</v>
      </c>
      <c r="U55" s="31">
        <f t="shared" si="16"/>
        <v>-1650</v>
      </c>
      <c r="V55" s="27">
        <f t="shared" si="17"/>
        <v>-1650</v>
      </c>
      <c r="W55" s="27"/>
      <c r="X55" s="27">
        <f t="shared" si="18"/>
        <v>1813.7536718422157</v>
      </c>
      <c r="Y55" s="27">
        <f t="shared" si="19"/>
        <v>163.75367184221568</v>
      </c>
      <c r="Z55" s="27">
        <f t="shared" si="20"/>
        <v>164</v>
      </c>
      <c r="AA55" s="17">
        <f t="shared" si="21"/>
        <v>164</v>
      </c>
      <c r="AB55" s="24">
        <f t="shared" si="22"/>
        <v>1814</v>
      </c>
    </row>
    <row r="56" spans="1:28" ht="15" customHeight="1" x14ac:dyDescent="0.25">
      <c r="A56" s="28">
        <v>1755</v>
      </c>
      <c r="B56" s="28">
        <v>1650</v>
      </c>
      <c r="C56" s="25">
        <v>7.8</v>
      </c>
      <c r="D56" s="25">
        <v>262.48</v>
      </c>
      <c r="E56" s="25">
        <v>212.46</v>
      </c>
      <c r="F56" s="25">
        <f t="shared" si="13"/>
        <v>2280</v>
      </c>
      <c r="G56" s="25">
        <v>0</v>
      </c>
      <c r="H56" s="25">
        <f t="shared" si="14"/>
        <v>2385</v>
      </c>
      <c r="I56" s="25">
        <v>0</v>
      </c>
      <c r="J56" s="29">
        <f t="shared" si="23"/>
        <v>1</v>
      </c>
      <c r="K56" s="29">
        <f t="shared" si="24"/>
        <v>1</v>
      </c>
      <c r="L56" s="29">
        <f t="shared" si="25"/>
        <v>1</v>
      </c>
      <c r="M56" s="29">
        <f t="shared" ca="1" si="15"/>
        <v>1</v>
      </c>
      <c r="N56" s="9"/>
      <c r="O56" s="9"/>
      <c r="P56" s="7"/>
      <c r="Q56" s="7"/>
      <c r="T56" s="20">
        <v>0</v>
      </c>
      <c r="U56" s="31">
        <f t="shared" si="16"/>
        <v>-1650</v>
      </c>
      <c r="V56" s="27">
        <f t="shared" si="17"/>
        <v>-1650</v>
      </c>
      <c r="W56" s="27"/>
      <c r="X56" s="27">
        <f t="shared" si="18"/>
        <v>1813.7536718422157</v>
      </c>
      <c r="Y56" s="27">
        <f t="shared" si="19"/>
        <v>163.75367184221568</v>
      </c>
      <c r="Z56" s="27">
        <f t="shared" si="20"/>
        <v>164</v>
      </c>
      <c r="AA56" s="17">
        <f t="shared" si="21"/>
        <v>164</v>
      </c>
      <c r="AB56" s="24">
        <f t="shared" si="22"/>
        <v>1814</v>
      </c>
    </row>
    <row r="57" spans="1:28" ht="15" customHeight="1" x14ac:dyDescent="0.25">
      <c r="A57" s="40">
        <v>4035</v>
      </c>
      <c r="B57" s="28">
        <v>1650</v>
      </c>
      <c r="C57" s="25">
        <v>17.93</v>
      </c>
      <c r="D57" s="25">
        <v>262.85000000000002</v>
      </c>
      <c r="E57" s="25">
        <v>212.46</v>
      </c>
      <c r="F57" s="39">
        <v>0</v>
      </c>
      <c r="G57" s="39">
        <v>0</v>
      </c>
      <c r="H57" s="39">
        <v>0</v>
      </c>
      <c r="I57" s="39">
        <v>0</v>
      </c>
      <c r="J57" s="29">
        <f t="shared" si="23"/>
        <v>1</v>
      </c>
      <c r="K57" s="29">
        <f t="shared" si="24"/>
        <v>1</v>
      </c>
      <c r="L57" s="29">
        <f t="shared" si="25"/>
        <v>1</v>
      </c>
      <c r="M57" s="29">
        <f t="shared" ca="1" si="15"/>
        <v>0</v>
      </c>
      <c r="N57" s="9"/>
      <c r="O57" s="9"/>
      <c r="P57" s="7"/>
      <c r="Q57" s="7"/>
      <c r="T57" s="20">
        <v>0</v>
      </c>
      <c r="U57" s="31">
        <f t="shared" si="16"/>
        <v>-1650</v>
      </c>
      <c r="V57" s="27">
        <f t="shared" si="17"/>
        <v>-1650</v>
      </c>
      <c r="W57" s="27"/>
      <c r="X57" s="27">
        <f t="shared" si="18"/>
        <v>1813.7536718422157</v>
      </c>
      <c r="Y57" s="27">
        <f t="shared" si="19"/>
        <v>163.75367184221568</v>
      </c>
      <c r="Z57" s="27">
        <f t="shared" si="20"/>
        <v>164</v>
      </c>
      <c r="AA57" s="17">
        <f t="shared" si="21"/>
        <v>164</v>
      </c>
      <c r="AB57" s="24">
        <f t="shared" si="22"/>
        <v>1814</v>
      </c>
    </row>
    <row r="58" spans="1:28" ht="15" customHeight="1" x14ac:dyDescent="0.25">
      <c r="A58" s="28">
        <v>1560</v>
      </c>
      <c r="B58" s="28">
        <v>1650</v>
      </c>
      <c r="C58" s="25">
        <v>6.93</v>
      </c>
      <c r="D58" s="25">
        <v>262.83999999999997</v>
      </c>
      <c r="E58" s="25">
        <v>212.46</v>
      </c>
      <c r="F58" s="25">
        <v>0</v>
      </c>
      <c r="G58" s="46">
        <f t="shared" ref="G58:G84" si="26">($A$57-A58)/(ROW(A58)-ROW($A$57))</f>
        <v>2475</v>
      </c>
      <c r="H58" s="25">
        <v>0</v>
      </c>
      <c r="I58" s="46">
        <f t="shared" ref="I58:I84" si="27">($A$57-C58)/(ROW(C58)-ROW($A$57))</f>
        <v>4028.07</v>
      </c>
      <c r="J58" s="29">
        <f t="shared" si="23"/>
        <v>1</v>
      </c>
      <c r="K58" s="29">
        <f t="shared" si="24"/>
        <v>1</v>
      </c>
      <c r="L58" s="29">
        <f t="shared" si="25"/>
        <v>1</v>
      </c>
      <c r="M58" s="29">
        <f t="shared" ca="1" si="15"/>
        <v>0</v>
      </c>
      <c r="N58" s="9"/>
      <c r="O58" s="9"/>
      <c r="P58" s="7"/>
      <c r="Q58" s="7"/>
      <c r="T58" s="20">
        <v>0</v>
      </c>
      <c r="U58" s="31">
        <f t="shared" si="16"/>
        <v>-1650</v>
      </c>
      <c r="V58" s="27">
        <f t="shared" si="17"/>
        <v>-1650</v>
      </c>
      <c r="W58" s="27"/>
      <c r="X58" s="27">
        <f t="shared" si="18"/>
        <v>1813.7536718422157</v>
      </c>
      <c r="Y58" s="27">
        <f t="shared" si="19"/>
        <v>163.75367184221568</v>
      </c>
      <c r="Z58" s="27">
        <f t="shared" si="20"/>
        <v>164</v>
      </c>
      <c r="AA58" s="17">
        <f t="shared" si="21"/>
        <v>164</v>
      </c>
      <c r="AB58" s="24">
        <f t="shared" si="22"/>
        <v>1814</v>
      </c>
    </row>
    <row r="59" spans="1:28" ht="15" customHeight="1" x14ac:dyDescent="0.25">
      <c r="A59" s="28">
        <v>2730</v>
      </c>
      <c r="B59" s="28">
        <v>1650</v>
      </c>
      <c r="C59" s="25">
        <v>12.13</v>
      </c>
      <c r="D59" s="25">
        <v>263.01</v>
      </c>
      <c r="E59" s="25">
        <v>212.46</v>
      </c>
      <c r="F59" s="25">
        <v>0</v>
      </c>
      <c r="G59" s="46">
        <f t="shared" si="26"/>
        <v>652.5</v>
      </c>
      <c r="H59" s="25">
        <v>0</v>
      </c>
      <c r="I59" s="46">
        <f t="shared" si="27"/>
        <v>2011.4349999999999</v>
      </c>
      <c r="J59" s="29">
        <f t="shared" si="23"/>
        <v>1</v>
      </c>
      <c r="K59" s="29">
        <f t="shared" si="24"/>
        <v>1</v>
      </c>
      <c r="L59" s="29">
        <f t="shared" si="25"/>
        <v>1</v>
      </c>
      <c r="M59" s="29">
        <f t="shared" ca="1" si="15"/>
        <v>0</v>
      </c>
      <c r="N59" s="9"/>
      <c r="O59" s="9"/>
      <c r="P59" s="7"/>
      <c r="Q59" s="7"/>
      <c r="T59" s="20">
        <v>0</v>
      </c>
      <c r="U59" s="31">
        <f t="shared" si="16"/>
        <v>-1650</v>
      </c>
      <c r="V59" s="27">
        <f t="shared" si="17"/>
        <v>-1650</v>
      </c>
      <c r="W59" s="27"/>
      <c r="X59" s="27">
        <f t="shared" si="18"/>
        <v>1813.7536718422157</v>
      </c>
      <c r="Y59" s="27">
        <f t="shared" si="19"/>
        <v>163.75367184221568</v>
      </c>
      <c r="Z59" s="27">
        <f t="shared" si="20"/>
        <v>164</v>
      </c>
      <c r="AA59" s="17">
        <f t="shared" si="21"/>
        <v>164</v>
      </c>
      <c r="AB59" s="24">
        <f t="shared" si="22"/>
        <v>1814</v>
      </c>
    </row>
    <row r="60" spans="1:28" ht="15" customHeight="1" x14ac:dyDescent="0.25">
      <c r="A60" s="28">
        <v>2430</v>
      </c>
      <c r="B60" s="28">
        <v>1650</v>
      </c>
      <c r="C60" s="25">
        <v>10.8</v>
      </c>
      <c r="D60" s="25">
        <v>263.13</v>
      </c>
      <c r="E60" s="25">
        <v>212.46</v>
      </c>
      <c r="F60" s="25">
        <v>0</v>
      </c>
      <c r="G60" s="46">
        <f t="shared" si="26"/>
        <v>535</v>
      </c>
      <c r="H60" s="25">
        <v>0</v>
      </c>
      <c r="I60" s="46">
        <f t="shared" si="27"/>
        <v>1341.3999999999999</v>
      </c>
      <c r="J60" s="29">
        <f t="shared" si="23"/>
        <v>1</v>
      </c>
      <c r="K60" s="29">
        <f t="shared" si="24"/>
        <v>1</v>
      </c>
      <c r="L60" s="29">
        <f t="shared" si="25"/>
        <v>1</v>
      </c>
      <c r="M60" s="29">
        <f t="shared" ca="1" si="15"/>
        <v>0</v>
      </c>
      <c r="N60" s="9"/>
      <c r="O60" s="9"/>
      <c r="P60" s="7"/>
      <c r="Q60" s="7"/>
      <c r="T60" s="20">
        <v>0</v>
      </c>
      <c r="U60" s="31">
        <f t="shared" si="16"/>
        <v>-1650</v>
      </c>
      <c r="V60" s="27">
        <f t="shared" si="17"/>
        <v>-1650</v>
      </c>
      <c r="W60" s="27"/>
      <c r="X60" s="27">
        <f t="shared" si="18"/>
        <v>1813.7536718422157</v>
      </c>
      <c r="Y60" s="27">
        <f t="shared" si="19"/>
        <v>163.75367184221568</v>
      </c>
      <c r="Z60" s="27">
        <f t="shared" si="20"/>
        <v>164</v>
      </c>
      <c r="AA60" s="17">
        <f t="shared" si="21"/>
        <v>164</v>
      </c>
      <c r="AB60" s="24">
        <f t="shared" si="22"/>
        <v>1814</v>
      </c>
    </row>
    <row r="61" spans="1:28" ht="15" customHeight="1" x14ac:dyDescent="0.25">
      <c r="A61" s="28">
        <v>2730</v>
      </c>
      <c r="B61" s="40">
        <v>1650</v>
      </c>
      <c r="C61" s="25">
        <v>12.13</v>
      </c>
      <c r="D61" s="25">
        <v>263.3</v>
      </c>
      <c r="E61" s="25">
        <v>212.46</v>
      </c>
      <c r="F61" s="25">
        <v>0</v>
      </c>
      <c r="G61" s="46">
        <f t="shared" si="26"/>
        <v>326.25</v>
      </c>
      <c r="H61" s="25">
        <v>0</v>
      </c>
      <c r="I61" s="46">
        <f t="shared" si="27"/>
        <v>1005.7175</v>
      </c>
      <c r="J61" s="29">
        <f t="shared" si="23"/>
        <v>1</v>
      </c>
      <c r="K61" s="29">
        <f t="shared" si="24"/>
        <v>1</v>
      </c>
      <c r="L61" s="29">
        <f t="shared" si="25"/>
        <v>1</v>
      </c>
      <c r="M61" s="29">
        <f t="shared" ca="1" si="15"/>
        <v>1</v>
      </c>
      <c r="N61" s="9"/>
      <c r="O61" s="9"/>
      <c r="P61" s="7"/>
      <c r="Q61" s="7"/>
      <c r="T61" s="20">
        <v>0</v>
      </c>
      <c r="U61" s="31">
        <f t="shared" si="16"/>
        <v>-1650</v>
      </c>
      <c r="V61" s="27">
        <f t="shared" si="17"/>
        <v>-1650</v>
      </c>
      <c r="W61" s="27"/>
      <c r="X61" s="27">
        <f t="shared" si="18"/>
        <v>1813.7536718422157</v>
      </c>
      <c r="Y61" s="27">
        <f t="shared" si="19"/>
        <v>163.75367184221568</v>
      </c>
      <c r="Z61" s="27">
        <f t="shared" si="20"/>
        <v>164</v>
      </c>
      <c r="AA61" s="17">
        <f t="shared" si="21"/>
        <v>164</v>
      </c>
      <c r="AB61" s="24">
        <f t="shared" si="22"/>
        <v>1814</v>
      </c>
    </row>
    <row r="62" spans="1:28" ht="15" customHeight="1" x14ac:dyDescent="0.25">
      <c r="A62" s="28">
        <v>2430</v>
      </c>
      <c r="B62" s="28">
        <v>1650</v>
      </c>
      <c r="C62" s="25">
        <v>10.8</v>
      </c>
      <c r="D62" s="25">
        <v>263.42</v>
      </c>
      <c r="E62" s="25">
        <v>212.46</v>
      </c>
      <c r="F62" s="25">
        <v>0</v>
      </c>
      <c r="G62" s="46">
        <f t="shared" si="26"/>
        <v>321</v>
      </c>
      <c r="H62" s="25">
        <v>0</v>
      </c>
      <c r="I62" s="46">
        <f t="shared" si="27"/>
        <v>804.83999999999992</v>
      </c>
      <c r="J62" s="29">
        <f t="shared" si="23"/>
        <v>1</v>
      </c>
      <c r="K62" s="29">
        <f t="shared" si="24"/>
        <v>1</v>
      </c>
      <c r="L62" s="29">
        <f t="shared" si="25"/>
        <v>1</v>
      </c>
      <c r="M62" s="29">
        <f t="shared" ca="1" si="15"/>
        <v>0</v>
      </c>
      <c r="N62" s="9"/>
      <c r="O62" s="9"/>
      <c r="P62" s="7"/>
      <c r="Q62" s="7"/>
      <c r="T62" s="20">
        <v>0</v>
      </c>
      <c r="U62" s="31">
        <f t="shared" si="16"/>
        <v>-1650</v>
      </c>
      <c r="V62" s="27">
        <f t="shared" si="17"/>
        <v>-1650</v>
      </c>
      <c r="W62" s="27"/>
      <c r="X62" s="27">
        <f t="shared" si="18"/>
        <v>1813.7536718422157</v>
      </c>
      <c r="Y62" s="27">
        <f t="shared" si="19"/>
        <v>163.75367184221568</v>
      </c>
      <c r="Z62" s="27">
        <f t="shared" si="20"/>
        <v>164</v>
      </c>
      <c r="AA62" s="17">
        <f t="shared" si="21"/>
        <v>164</v>
      </c>
      <c r="AB62" s="24">
        <f t="shared" si="22"/>
        <v>1814</v>
      </c>
    </row>
    <row r="63" spans="1:28" ht="15" customHeight="1" x14ac:dyDescent="0.25">
      <c r="A63" s="28">
        <v>2580</v>
      </c>
      <c r="B63" s="28">
        <v>1650</v>
      </c>
      <c r="C63" s="25">
        <v>11.47</v>
      </c>
      <c r="D63" s="25">
        <v>263.56</v>
      </c>
      <c r="E63" s="25">
        <v>212.46</v>
      </c>
      <c r="F63" s="25">
        <v>0</v>
      </c>
      <c r="G63" s="46">
        <f t="shared" si="26"/>
        <v>242.5</v>
      </c>
      <c r="H63" s="25">
        <v>0</v>
      </c>
      <c r="I63" s="46">
        <f t="shared" si="27"/>
        <v>670.58833333333337</v>
      </c>
      <c r="J63" s="29">
        <f t="shared" si="23"/>
        <v>1</v>
      </c>
      <c r="K63" s="29">
        <f t="shared" si="24"/>
        <v>1</v>
      </c>
      <c r="L63" s="29">
        <f t="shared" si="25"/>
        <v>1</v>
      </c>
      <c r="M63" s="29">
        <f t="shared" ca="1" si="15"/>
        <v>0</v>
      </c>
      <c r="N63" s="9"/>
      <c r="O63" s="9"/>
      <c r="P63" s="7"/>
      <c r="Q63" s="7"/>
      <c r="T63" s="20">
        <v>0</v>
      </c>
      <c r="U63" s="31">
        <f t="shared" si="16"/>
        <v>-1650</v>
      </c>
      <c r="V63" s="27">
        <f t="shared" si="17"/>
        <v>-1650</v>
      </c>
      <c r="W63" s="27"/>
      <c r="X63" s="27">
        <f t="shared" si="18"/>
        <v>1813.7536718422157</v>
      </c>
      <c r="Y63" s="27">
        <f t="shared" si="19"/>
        <v>163.75367184221568</v>
      </c>
      <c r="Z63" s="27">
        <f t="shared" si="20"/>
        <v>164</v>
      </c>
      <c r="AA63" s="17">
        <f t="shared" si="21"/>
        <v>164</v>
      </c>
      <c r="AB63" s="24">
        <f t="shared" si="22"/>
        <v>1814</v>
      </c>
    </row>
    <row r="64" spans="1:28" ht="15" customHeight="1" x14ac:dyDescent="0.25">
      <c r="A64" s="28">
        <v>2145</v>
      </c>
      <c r="B64" s="28">
        <v>1650</v>
      </c>
      <c r="C64" s="25">
        <v>9.5299999999999994</v>
      </c>
      <c r="D64" s="25">
        <v>263.64</v>
      </c>
      <c r="E64" s="25">
        <v>212.46</v>
      </c>
      <c r="F64" s="25">
        <v>0</v>
      </c>
      <c r="G64" s="46">
        <f t="shared" si="26"/>
        <v>270</v>
      </c>
      <c r="H64" s="25">
        <v>0</v>
      </c>
      <c r="I64" s="46">
        <f t="shared" si="27"/>
        <v>575.06714285714281</v>
      </c>
      <c r="J64" s="29">
        <f t="shared" si="23"/>
        <v>1</v>
      </c>
      <c r="K64" s="29">
        <f t="shared" si="24"/>
        <v>1</v>
      </c>
      <c r="L64" s="29">
        <f t="shared" si="25"/>
        <v>1</v>
      </c>
      <c r="M64" s="29">
        <f t="shared" ca="1" si="15"/>
        <v>0</v>
      </c>
      <c r="N64" s="9"/>
      <c r="O64" s="9"/>
      <c r="P64" s="7"/>
      <c r="Q64" s="7"/>
      <c r="T64" s="20">
        <v>0</v>
      </c>
      <c r="U64" s="31">
        <f t="shared" si="16"/>
        <v>-1650</v>
      </c>
      <c r="V64" s="27">
        <f t="shared" si="17"/>
        <v>-1650</v>
      </c>
      <c r="W64" s="27"/>
      <c r="X64" s="27">
        <f t="shared" si="18"/>
        <v>1813.7536718422157</v>
      </c>
      <c r="Y64" s="27">
        <f t="shared" si="19"/>
        <v>163.75367184221568</v>
      </c>
      <c r="Z64" s="27">
        <f t="shared" si="20"/>
        <v>164</v>
      </c>
      <c r="AA64" s="17">
        <f t="shared" si="21"/>
        <v>164</v>
      </c>
      <c r="AB64" s="24">
        <f t="shared" si="22"/>
        <v>1814</v>
      </c>
    </row>
    <row r="65" spans="1:28" ht="15" customHeight="1" x14ac:dyDescent="0.25">
      <c r="A65" s="28">
        <v>2430</v>
      </c>
      <c r="B65" s="28">
        <v>1650</v>
      </c>
      <c r="C65" s="25">
        <v>10.8</v>
      </c>
      <c r="D65" s="25">
        <v>263.76</v>
      </c>
      <c r="E65" s="25">
        <v>212.46</v>
      </c>
      <c r="F65" s="25">
        <v>0</v>
      </c>
      <c r="G65" s="46">
        <f t="shared" si="26"/>
        <v>200.625</v>
      </c>
      <c r="H65" s="25">
        <v>0</v>
      </c>
      <c r="I65" s="46">
        <f t="shared" si="27"/>
        <v>503.02499999999998</v>
      </c>
      <c r="J65" s="29">
        <f t="shared" si="23"/>
        <v>1</v>
      </c>
      <c r="K65" s="29">
        <f t="shared" si="24"/>
        <v>1</v>
      </c>
      <c r="L65" s="29">
        <f t="shared" si="25"/>
        <v>1</v>
      </c>
      <c r="M65" s="29">
        <f t="shared" ca="1" si="15"/>
        <v>0</v>
      </c>
      <c r="N65" s="9"/>
      <c r="O65" s="9"/>
      <c r="P65" s="7"/>
      <c r="Q65" s="7"/>
      <c r="T65" s="20">
        <v>0</v>
      </c>
      <c r="U65" s="31">
        <f t="shared" si="16"/>
        <v>-1650</v>
      </c>
      <c r="V65" s="27">
        <f t="shared" si="17"/>
        <v>-1650</v>
      </c>
      <c r="W65" s="27"/>
      <c r="X65" s="27">
        <f t="shared" si="18"/>
        <v>1813.7536718422157</v>
      </c>
      <c r="Y65" s="27">
        <f t="shared" si="19"/>
        <v>163.75367184221568</v>
      </c>
      <c r="Z65" s="27">
        <f t="shared" si="20"/>
        <v>164</v>
      </c>
      <c r="AA65" s="17">
        <f t="shared" si="21"/>
        <v>164</v>
      </c>
      <c r="AB65" s="24">
        <f t="shared" si="22"/>
        <v>1814</v>
      </c>
    </row>
    <row r="66" spans="1:28" ht="15" customHeight="1" x14ac:dyDescent="0.25">
      <c r="A66" s="28">
        <v>2145</v>
      </c>
      <c r="B66" s="28">
        <v>1650</v>
      </c>
      <c r="C66" s="25">
        <v>9.5299999999999994</v>
      </c>
      <c r="D66" s="25">
        <v>263.83999999999997</v>
      </c>
      <c r="E66" s="25">
        <v>212.46</v>
      </c>
      <c r="F66" s="25">
        <v>0</v>
      </c>
      <c r="G66" s="46">
        <f t="shared" si="26"/>
        <v>210</v>
      </c>
      <c r="H66" s="25">
        <v>0</v>
      </c>
      <c r="I66" s="46">
        <f t="shared" si="27"/>
        <v>447.27444444444444</v>
      </c>
      <c r="J66" s="29">
        <f t="shared" si="23"/>
        <v>1</v>
      </c>
      <c r="K66" s="29">
        <f t="shared" si="24"/>
        <v>1</v>
      </c>
      <c r="L66" s="29">
        <f t="shared" si="25"/>
        <v>1</v>
      </c>
      <c r="M66" s="29">
        <f t="shared" ref="M66:M84" ca="1" si="28">IF(RAND()&lt;0.5,0,1)</f>
        <v>0</v>
      </c>
      <c r="N66" s="9"/>
      <c r="O66" s="9"/>
      <c r="P66" s="7"/>
      <c r="Q66" s="7"/>
      <c r="T66" s="20">
        <v>0</v>
      </c>
      <c r="U66" s="31">
        <f t="shared" ref="U66:U97" si="29">T66-B66</f>
        <v>-1650</v>
      </c>
      <c r="V66" s="27">
        <f t="shared" ref="V66:V97" si="30">ROUND(U66,0)</f>
        <v>-1650</v>
      </c>
      <c r="W66" s="27"/>
      <c r="X66" s="27">
        <f t="shared" ref="X66:X84" si="31">B66/$W$2*$W$3</f>
        <v>1813.7536718422157</v>
      </c>
      <c r="Y66" s="27">
        <f t="shared" ref="Y66:Y97" si="32">X66-B66</f>
        <v>163.75367184221568</v>
      </c>
      <c r="Z66" s="27">
        <f t="shared" ref="Z66:Z97" si="33">ROUND(Y66,0)</f>
        <v>164</v>
      </c>
      <c r="AA66" s="17">
        <f t="shared" ref="AA66:AA97" si="34">IF(V66&gt;=0,V66,Z66)</f>
        <v>164</v>
      </c>
      <c r="AB66" s="24">
        <f t="shared" ref="AB66:AB97" si="35">B66+AA66</f>
        <v>1814</v>
      </c>
    </row>
    <row r="67" spans="1:28" ht="15" customHeight="1" x14ac:dyDescent="0.25">
      <c r="A67" s="28">
        <v>2145</v>
      </c>
      <c r="B67" s="28">
        <v>1650</v>
      </c>
      <c r="C67" s="25">
        <v>9.5299999999999994</v>
      </c>
      <c r="D67" s="25">
        <v>263.92</v>
      </c>
      <c r="E67" s="25">
        <v>212.46</v>
      </c>
      <c r="F67" s="25">
        <v>0</v>
      </c>
      <c r="G67" s="46">
        <f t="shared" si="26"/>
        <v>189</v>
      </c>
      <c r="H67" s="25">
        <v>0</v>
      </c>
      <c r="I67" s="46">
        <f t="shared" si="27"/>
        <v>402.54699999999997</v>
      </c>
      <c r="J67" s="29">
        <f t="shared" ref="J67:J84" si="36">IF(ABS(B67-B66)&lt;=50,1,0)</f>
        <v>1</v>
      </c>
      <c r="K67" s="29">
        <f t="shared" ref="K67:K84" si="37">IF(ABS((B67-B66))&lt;=50,1,IF((B67-B66)*(-1)&gt;=0,1,-1))</f>
        <v>1</v>
      </c>
      <c r="L67" s="29">
        <f t="shared" si="25"/>
        <v>1</v>
      </c>
      <c r="M67" s="29">
        <f t="shared" ca="1" si="28"/>
        <v>0</v>
      </c>
      <c r="N67" s="9"/>
      <c r="O67" s="9"/>
      <c r="P67" s="7"/>
      <c r="Q67" s="7"/>
      <c r="T67" s="20">
        <v>0</v>
      </c>
      <c r="U67" s="31">
        <f t="shared" si="29"/>
        <v>-1650</v>
      </c>
      <c r="V67" s="27">
        <f t="shared" si="30"/>
        <v>-1650</v>
      </c>
      <c r="W67" s="27"/>
      <c r="X67" s="27">
        <f t="shared" si="31"/>
        <v>1813.7536718422157</v>
      </c>
      <c r="Y67" s="27">
        <f t="shared" si="32"/>
        <v>163.75367184221568</v>
      </c>
      <c r="Z67" s="27">
        <f t="shared" si="33"/>
        <v>164</v>
      </c>
      <c r="AA67" s="17">
        <f t="shared" si="34"/>
        <v>164</v>
      </c>
      <c r="AB67" s="24">
        <f t="shared" si="35"/>
        <v>1814</v>
      </c>
    </row>
    <row r="68" spans="1:28" ht="15" customHeight="1" x14ac:dyDescent="0.25">
      <c r="A68" s="28">
        <v>1845</v>
      </c>
      <c r="B68" s="28">
        <v>1650</v>
      </c>
      <c r="C68" s="25">
        <v>8.1999999999999993</v>
      </c>
      <c r="D68" s="25">
        <v>263.95</v>
      </c>
      <c r="E68" s="25">
        <v>212.46</v>
      </c>
      <c r="F68" s="25">
        <v>0</v>
      </c>
      <c r="G68" s="46">
        <f t="shared" si="26"/>
        <v>199.09090909090909</v>
      </c>
      <c r="H68" s="25">
        <v>0</v>
      </c>
      <c r="I68" s="46">
        <f t="shared" si="27"/>
        <v>366.07272727272726</v>
      </c>
      <c r="J68" s="29">
        <f t="shared" si="36"/>
        <v>1</v>
      </c>
      <c r="K68" s="29">
        <f t="shared" si="37"/>
        <v>1</v>
      </c>
      <c r="L68" s="29">
        <f t="shared" si="25"/>
        <v>1</v>
      </c>
      <c r="M68" s="29">
        <f t="shared" ca="1" si="28"/>
        <v>0</v>
      </c>
      <c r="N68" s="9"/>
      <c r="O68" s="9"/>
      <c r="P68" s="7"/>
      <c r="Q68" s="7"/>
      <c r="T68" s="20">
        <v>0</v>
      </c>
      <c r="U68" s="31">
        <f t="shared" si="29"/>
        <v>-1650</v>
      </c>
      <c r="V68" s="27">
        <f t="shared" si="30"/>
        <v>-1650</v>
      </c>
      <c r="W68" s="27"/>
      <c r="X68" s="27">
        <f t="shared" si="31"/>
        <v>1813.7536718422157</v>
      </c>
      <c r="Y68" s="27">
        <f t="shared" si="32"/>
        <v>163.75367184221568</v>
      </c>
      <c r="Z68" s="27">
        <f t="shared" si="33"/>
        <v>164</v>
      </c>
      <c r="AA68" s="17">
        <f t="shared" si="34"/>
        <v>164</v>
      </c>
      <c r="AB68" s="24">
        <f t="shared" si="35"/>
        <v>1814</v>
      </c>
    </row>
    <row r="69" spans="1:28" ht="15" customHeight="1" x14ac:dyDescent="0.25">
      <c r="A69" s="28">
        <v>1995</v>
      </c>
      <c r="B69" s="28">
        <v>1650</v>
      </c>
      <c r="C69" s="25">
        <v>8.8699999999999992</v>
      </c>
      <c r="D69" s="25">
        <v>264</v>
      </c>
      <c r="E69" s="25">
        <v>212.46</v>
      </c>
      <c r="F69" s="25">
        <v>0</v>
      </c>
      <c r="G69" s="46">
        <f t="shared" si="26"/>
        <v>170</v>
      </c>
      <c r="H69" s="25">
        <v>0</v>
      </c>
      <c r="I69" s="46">
        <f t="shared" si="27"/>
        <v>335.51083333333332</v>
      </c>
      <c r="J69" s="29">
        <f t="shared" si="36"/>
        <v>1</v>
      </c>
      <c r="K69" s="29">
        <f t="shared" si="37"/>
        <v>1</v>
      </c>
      <c r="L69" s="29">
        <f t="shared" si="25"/>
        <v>1</v>
      </c>
      <c r="M69" s="29">
        <f t="shared" ca="1" si="28"/>
        <v>1</v>
      </c>
      <c r="N69" s="9"/>
      <c r="O69" s="9"/>
      <c r="P69" s="7"/>
      <c r="Q69" s="7"/>
      <c r="T69" s="20">
        <v>0</v>
      </c>
      <c r="U69" s="31">
        <f t="shared" si="29"/>
        <v>-1650</v>
      </c>
      <c r="V69" s="27">
        <f t="shared" si="30"/>
        <v>-1650</v>
      </c>
      <c r="W69" s="27"/>
      <c r="X69" s="27">
        <f t="shared" si="31"/>
        <v>1813.7536718422157</v>
      </c>
      <c r="Y69" s="27">
        <f t="shared" si="32"/>
        <v>163.75367184221568</v>
      </c>
      <c r="Z69" s="27">
        <f t="shared" si="33"/>
        <v>164</v>
      </c>
      <c r="AA69" s="17">
        <f t="shared" si="34"/>
        <v>164</v>
      </c>
      <c r="AB69" s="24">
        <f t="shared" si="35"/>
        <v>1814</v>
      </c>
    </row>
    <row r="70" spans="1:28" ht="15" customHeight="1" x14ac:dyDescent="0.25">
      <c r="A70" s="28">
        <v>2040</v>
      </c>
      <c r="B70" s="28">
        <v>1650</v>
      </c>
      <c r="C70" s="25">
        <v>9.07</v>
      </c>
      <c r="D70" s="25">
        <v>264.06</v>
      </c>
      <c r="E70" s="25">
        <v>212.46</v>
      </c>
      <c r="F70" s="25">
        <v>0</v>
      </c>
      <c r="G70" s="46">
        <f t="shared" si="26"/>
        <v>153.46153846153845</v>
      </c>
      <c r="H70" s="25">
        <v>0</v>
      </c>
      <c r="I70" s="46">
        <f t="shared" si="27"/>
        <v>309.68692307692305</v>
      </c>
      <c r="J70" s="29">
        <f t="shared" si="36"/>
        <v>1</v>
      </c>
      <c r="K70" s="29">
        <f t="shared" si="37"/>
        <v>1</v>
      </c>
      <c r="L70" s="29">
        <f t="shared" si="25"/>
        <v>1</v>
      </c>
      <c r="M70" s="29">
        <f t="shared" ca="1" si="28"/>
        <v>0</v>
      </c>
      <c r="N70" s="9"/>
      <c r="O70" s="9"/>
      <c r="P70" s="7"/>
      <c r="Q70" s="7"/>
      <c r="T70" s="20">
        <v>0</v>
      </c>
      <c r="U70" s="31">
        <f t="shared" si="29"/>
        <v>-1650</v>
      </c>
      <c r="V70" s="27">
        <f t="shared" si="30"/>
        <v>-1650</v>
      </c>
      <c r="W70" s="27"/>
      <c r="X70" s="27">
        <f t="shared" si="31"/>
        <v>1813.7536718422157</v>
      </c>
      <c r="Y70" s="27">
        <f t="shared" si="32"/>
        <v>163.75367184221568</v>
      </c>
      <c r="Z70" s="27">
        <f t="shared" si="33"/>
        <v>164</v>
      </c>
      <c r="AA70" s="17">
        <f t="shared" si="34"/>
        <v>164</v>
      </c>
      <c r="AB70" s="24">
        <f t="shared" si="35"/>
        <v>1814</v>
      </c>
    </row>
    <row r="71" spans="1:28" ht="15" customHeight="1" x14ac:dyDescent="0.25">
      <c r="A71" s="28">
        <v>780</v>
      </c>
      <c r="B71" s="28">
        <v>1650</v>
      </c>
      <c r="C71" s="25">
        <v>3.47</v>
      </c>
      <c r="D71" s="25">
        <v>263.93</v>
      </c>
      <c r="E71" s="25">
        <v>212.46</v>
      </c>
      <c r="F71" s="25">
        <v>0</v>
      </c>
      <c r="G71" s="46">
        <f t="shared" si="26"/>
        <v>232.5</v>
      </c>
      <c r="H71" s="25">
        <v>0</v>
      </c>
      <c r="I71" s="46">
        <f t="shared" si="27"/>
        <v>287.96642857142859</v>
      </c>
      <c r="J71" s="29">
        <f t="shared" si="36"/>
        <v>1</v>
      </c>
      <c r="K71" s="29">
        <f t="shared" si="37"/>
        <v>1</v>
      </c>
      <c r="L71" s="29">
        <f t="shared" ref="L71:L102" si="38">IF(OR(COUNTIF(K67:K71,1)=5,COUNTIF(K67:K71,-1)=5),1,0)</f>
        <v>1</v>
      </c>
      <c r="M71" s="29">
        <f t="shared" ca="1" si="28"/>
        <v>1</v>
      </c>
      <c r="N71" s="9"/>
      <c r="O71" s="9"/>
      <c r="P71" s="7"/>
      <c r="Q71" s="7"/>
      <c r="T71" s="20">
        <v>0</v>
      </c>
      <c r="U71" s="31">
        <f t="shared" si="29"/>
        <v>-1650</v>
      </c>
      <c r="V71" s="27">
        <f t="shared" si="30"/>
        <v>-1650</v>
      </c>
      <c r="W71" s="27"/>
      <c r="X71" s="27">
        <f t="shared" si="31"/>
        <v>1813.7536718422157</v>
      </c>
      <c r="Y71" s="27">
        <f t="shared" si="32"/>
        <v>163.75367184221568</v>
      </c>
      <c r="Z71" s="27">
        <f t="shared" si="33"/>
        <v>164</v>
      </c>
      <c r="AA71" s="17">
        <f t="shared" si="34"/>
        <v>164</v>
      </c>
      <c r="AB71" s="24">
        <f t="shared" si="35"/>
        <v>1814</v>
      </c>
    </row>
    <row r="72" spans="1:28" ht="15" customHeight="1" x14ac:dyDescent="0.25">
      <c r="A72" s="28">
        <v>1935</v>
      </c>
      <c r="B72" s="28">
        <v>1650</v>
      </c>
      <c r="C72" s="25">
        <v>8.6</v>
      </c>
      <c r="D72" s="25">
        <v>263.97000000000003</v>
      </c>
      <c r="E72" s="25">
        <v>212.46</v>
      </c>
      <c r="F72" s="25">
        <v>0</v>
      </c>
      <c r="G72" s="46">
        <f t="shared" si="26"/>
        <v>140</v>
      </c>
      <c r="H72" s="25">
        <v>0</v>
      </c>
      <c r="I72" s="46">
        <f t="shared" si="27"/>
        <v>268.42666666666668</v>
      </c>
      <c r="J72" s="29">
        <f t="shared" si="36"/>
        <v>1</v>
      </c>
      <c r="K72" s="29">
        <f t="shared" si="37"/>
        <v>1</v>
      </c>
      <c r="L72" s="29">
        <f t="shared" si="38"/>
        <v>1</v>
      </c>
      <c r="M72" s="29">
        <f t="shared" ca="1" si="28"/>
        <v>0</v>
      </c>
      <c r="N72" s="9"/>
      <c r="O72" s="9"/>
      <c r="P72" s="7"/>
      <c r="Q72" s="7"/>
      <c r="T72" s="20">
        <v>0</v>
      </c>
      <c r="U72" s="31">
        <f t="shared" si="29"/>
        <v>-1650</v>
      </c>
      <c r="V72" s="27">
        <f t="shared" si="30"/>
        <v>-1650</v>
      </c>
      <c r="W72" s="27"/>
      <c r="X72" s="27">
        <f t="shared" si="31"/>
        <v>1813.7536718422157</v>
      </c>
      <c r="Y72" s="27">
        <f t="shared" si="32"/>
        <v>163.75367184221568</v>
      </c>
      <c r="Z72" s="27">
        <f t="shared" si="33"/>
        <v>164</v>
      </c>
      <c r="AA72" s="17">
        <f t="shared" si="34"/>
        <v>164</v>
      </c>
      <c r="AB72" s="24">
        <f t="shared" si="35"/>
        <v>1814</v>
      </c>
    </row>
    <row r="73" spans="1:28" ht="15" customHeight="1" x14ac:dyDescent="0.25">
      <c r="A73" s="28">
        <v>780</v>
      </c>
      <c r="B73" s="28">
        <v>1650</v>
      </c>
      <c r="C73" s="25">
        <v>3.47</v>
      </c>
      <c r="D73" s="25">
        <v>263.83999999999997</v>
      </c>
      <c r="E73" s="25">
        <v>212.46</v>
      </c>
      <c r="F73" s="25">
        <v>0</v>
      </c>
      <c r="G73" s="46">
        <f t="shared" si="26"/>
        <v>203.4375</v>
      </c>
      <c r="H73" s="25">
        <v>0</v>
      </c>
      <c r="I73" s="46">
        <f t="shared" si="27"/>
        <v>251.97062500000001</v>
      </c>
      <c r="J73" s="29">
        <f t="shared" si="36"/>
        <v>1</v>
      </c>
      <c r="K73" s="29">
        <f t="shared" si="37"/>
        <v>1</v>
      </c>
      <c r="L73" s="29">
        <f t="shared" si="38"/>
        <v>1</v>
      </c>
      <c r="M73" s="29">
        <f t="shared" ca="1" si="28"/>
        <v>1</v>
      </c>
      <c r="N73" s="9"/>
      <c r="O73" s="9"/>
      <c r="P73" s="7"/>
      <c r="Q73" s="7"/>
      <c r="T73" s="20">
        <v>0</v>
      </c>
      <c r="U73" s="31">
        <f t="shared" si="29"/>
        <v>-1650</v>
      </c>
      <c r="V73" s="27">
        <f t="shared" si="30"/>
        <v>-1650</v>
      </c>
      <c r="W73" s="27"/>
      <c r="X73" s="27">
        <f t="shared" si="31"/>
        <v>1813.7536718422157</v>
      </c>
      <c r="Y73" s="27">
        <f t="shared" si="32"/>
        <v>163.75367184221568</v>
      </c>
      <c r="Z73" s="27">
        <f t="shared" si="33"/>
        <v>164</v>
      </c>
      <c r="AA73" s="17">
        <f t="shared" si="34"/>
        <v>164</v>
      </c>
      <c r="AB73" s="24">
        <f t="shared" si="35"/>
        <v>1814</v>
      </c>
    </row>
    <row r="74" spans="1:28" ht="15" customHeight="1" x14ac:dyDescent="0.25">
      <c r="A74" s="28">
        <v>1650</v>
      </c>
      <c r="B74" s="28">
        <v>1650</v>
      </c>
      <c r="C74" s="25">
        <v>7.33</v>
      </c>
      <c r="D74" s="25">
        <v>263.83999999999997</v>
      </c>
      <c r="E74" s="25">
        <v>212.46</v>
      </c>
      <c r="F74" s="25">
        <v>0</v>
      </c>
      <c r="G74" s="46">
        <f t="shared" si="26"/>
        <v>140.29411764705881</v>
      </c>
      <c r="H74" s="25">
        <v>0</v>
      </c>
      <c r="I74" s="46">
        <f t="shared" si="27"/>
        <v>236.92176470588237</v>
      </c>
      <c r="J74" s="29">
        <f t="shared" si="36"/>
        <v>1</v>
      </c>
      <c r="K74" s="29">
        <f t="shared" si="37"/>
        <v>1</v>
      </c>
      <c r="L74" s="29">
        <f t="shared" si="38"/>
        <v>1</v>
      </c>
      <c r="M74" s="29">
        <f t="shared" ca="1" si="28"/>
        <v>1</v>
      </c>
      <c r="N74" s="9"/>
      <c r="O74" s="9"/>
      <c r="P74" s="7"/>
      <c r="Q74" s="7"/>
      <c r="T74" s="20">
        <v>0</v>
      </c>
      <c r="U74" s="31">
        <f t="shared" si="29"/>
        <v>-1650</v>
      </c>
      <c r="V74" s="27">
        <f t="shared" si="30"/>
        <v>-1650</v>
      </c>
      <c r="W74" s="27"/>
      <c r="X74" s="27">
        <f t="shared" si="31"/>
        <v>1813.7536718422157</v>
      </c>
      <c r="Y74" s="27">
        <f t="shared" si="32"/>
        <v>163.75367184221568</v>
      </c>
      <c r="Z74" s="27">
        <f t="shared" si="33"/>
        <v>164</v>
      </c>
      <c r="AA74" s="17">
        <f t="shared" si="34"/>
        <v>164</v>
      </c>
      <c r="AB74" s="24">
        <f t="shared" si="35"/>
        <v>1814</v>
      </c>
    </row>
    <row r="75" spans="1:28" ht="15" customHeight="1" x14ac:dyDescent="0.25">
      <c r="A75" s="28">
        <v>1485</v>
      </c>
      <c r="B75" s="28">
        <v>1650</v>
      </c>
      <c r="C75" s="25">
        <v>6.6</v>
      </c>
      <c r="D75" s="25">
        <v>263.81</v>
      </c>
      <c r="E75" s="25">
        <v>212.46</v>
      </c>
      <c r="F75" s="25">
        <v>0</v>
      </c>
      <c r="G75" s="46">
        <f t="shared" si="26"/>
        <v>141.66666666666666</v>
      </c>
      <c r="H75" s="25">
        <v>0</v>
      </c>
      <c r="I75" s="46">
        <f t="shared" si="27"/>
        <v>223.8</v>
      </c>
      <c r="J75" s="29">
        <f t="shared" si="36"/>
        <v>1</v>
      </c>
      <c r="K75" s="29">
        <f t="shared" si="37"/>
        <v>1</v>
      </c>
      <c r="L75" s="29">
        <f t="shared" si="38"/>
        <v>1</v>
      </c>
      <c r="M75" s="29">
        <f t="shared" ca="1" si="28"/>
        <v>1</v>
      </c>
      <c r="N75" s="9"/>
      <c r="O75" s="9"/>
      <c r="P75" s="7"/>
      <c r="Q75" s="7"/>
      <c r="T75" s="20">
        <v>0</v>
      </c>
      <c r="U75" s="31">
        <f t="shared" si="29"/>
        <v>-1650</v>
      </c>
      <c r="V75" s="27">
        <f t="shared" si="30"/>
        <v>-1650</v>
      </c>
      <c r="W75" s="27"/>
      <c r="X75" s="27">
        <f t="shared" si="31"/>
        <v>1813.7536718422157</v>
      </c>
      <c r="Y75" s="27">
        <f t="shared" si="32"/>
        <v>163.75367184221568</v>
      </c>
      <c r="Z75" s="27">
        <f t="shared" si="33"/>
        <v>164</v>
      </c>
      <c r="AA75" s="17">
        <f t="shared" si="34"/>
        <v>164</v>
      </c>
      <c r="AB75" s="24">
        <f t="shared" si="35"/>
        <v>1814</v>
      </c>
    </row>
    <row r="76" spans="1:28" ht="15" customHeight="1" x14ac:dyDescent="0.25">
      <c r="A76" s="28">
        <v>1150</v>
      </c>
      <c r="B76" s="28">
        <v>1650</v>
      </c>
      <c r="C76" s="25">
        <v>5.1100000000000003</v>
      </c>
      <c r="D76" s="25">
        <v>263.73</v>
      </c>
      <c r="E76" s="25">
        <v>212.46</v>
      </c>
      <c r="F76" s="25">
        <v>0</v>
      </c>
      <c r="G76" s="46">
        <f t="shared" si="26"/>
        <v>151.84210526315789</v>
      </c>
      <c r="H76" s="25">
        <v>0</v>
      </c>
      <c r="I76" s="46">
        <f t="shared" si="27"/>
        <v>212.09947368421052</v>
      </c>
      <c r="J76" s="29">
        <f t="shared" si="36"/>
        <v>1</v>
      </c>
      <c r="K76" s="29">
        <f t="shared" si="37"/>
        <v>1</v>
      </c>
      <c r="L76" s="29">
        <f t="shared" si="38"/>
        <v>1</v>
      </c>
      <c r="M76" s="29">
        <f t="shared" ca="1" si="28"/>
        <v>1</v>
      </c>
      <c r="N76" s="9"/>
      <c r="O76" s="9"/>
      <c r="P76" s="7"/>
      <c r="Q76" s="7"/>
      <c r="T76" s="20">
        <v>0</v>
      </c>
      <c r="U76" s="31">
        <f t="shared" si="29"/>
        <v>-1650</v>
      </c>
      <c r="V76" s="27">
        <f t="shared" si="30"/>
        <v>-1650</v>
      </c>
      <c r="W76" s="27"/>
      <c r="X76" s="27">
        <f t="shared" si="31"/>
        <v>1813.7536718422157</v>
      </c>
      <c r="Y76" s="27">
        <f t="shared" si="32"/>
        <v>163.75367184221568</v>
      </c>
      <c r="Z76" s="27">
        <f t="shared" si="33"/>
        <v>164</v>
      </c>
      <c r="AA76" s="17">
        <f t="shared" si="34"/>
        <v>164</v>
      </c>
      <c r="AB76" s="24">
        <f t="shared" si="35"/>
        <v>1814</v>
      </c>
    </row>
    <row r="77" spans="1:28" ht="15" customHeight="1" x14ac:dyDescent="0.25">
      <c r="A77" s="28">
        <v>1000</v>
      </c>
      <c r="B77" s="28">
        <v>1650</v>
      </c>
      <c r="C77" s="25">
        <v>4.45</v>
      </c>
      <c r="D77" s="25">
        <v>263.63</v>
      </c>
      <c r="E77" s="25">
        <v>212.46</v>
      </c>
      <c r="F77" s="25">
        <v>0</v>
      </c>
      <c r="G77" s="46">
        <f t="shared" si="26"/>
        <v>151.75</v>
      </c>
      <c r="H77" s="25">
        <v>0</v>
      </c>
      <c r="I77" s="46">
        <f t="shared" si="27"/>
        <v>201.5275</v>
      </c>
      <c r="J77" s="29">
        <f t="shared" si="36"/>
        <v>1</v>
      </c>
      <c r="K77" s="29">
        <f t="shared" si="37"/>
        <v>1</v>
      </c>
      <c r="L77" s="29">
        <f t="shared" si="38"/>
        <v>1</v>
      </c>
      <c r="M77" s="29">
        <f t="shared" ca="1" si="28"/>
        <v>1</v>
      </c>
      <c r="N77" s="9"/>
      <c r="O77" s="9"/>
      <c r="P77" s="7"/>
      <c r="Q77" s="7"/>
      <c r="T77" s="20">
        <v>0</v>
      </c>
      <c r="U77" s="31">
        <f t="shared" si="29"/>
        <v>-1650</v>
      </c>
      <c r="V77" s="27">
        <f t="shared" si="30"/>
        <v>-1650</v>
      </c>
      <c r="W77" s="27"/>
      <c r="X77" s="27">
        <f t="shared" si="31"/>
        <v>1813.7536718422157</v>
      </c>
      <c r="Y77" s="27">
        <f t="shared" si="32"/>
        <v>163.75367184221568</v>
      </c>
      <c r="Z77" s="27">
        <f t="shared" si="33"/>
        <v>164</v>
      </c>
      <c r="AA77" s="17">
        <f t="shared" si="34"/>
        <v>164</v>
      </c>
      <c r="AB77" s="24">
        <f t="shared" si="35"/>
        <v>1814</v>
      </c>
    </row>
    <row r="78" spans="1:28" ht="15" customHeight="1" x14ac:dyDescent="0.25">
      <c r="A78" s="28">
        <v>1125</v>
      </c>
      <c r="B78" s="28">
        <v>1650</v>
      </c>
      <c r="C78" s="25">
        <v>5</v>
      </c>
      <c r="D78" s="25">
        <v>263.55</v>
      </c>
      <c r="E78" s="25">
        <v>212.46</v>
      </c>
      <c r="F78" s="25">
        <v>0</v>
      </c>
      <c r="G78" s="46">
        <f t="shared" si="26"/>
        <v>138.57142857142858</v>
      </c>
      <c r="H78" s="25">
        <v>0</v>
      </c>
      <c r="I78" s="46">
        <f t="shared" si="27"/>
        <v>191.9047619047619</v>
      </c>
      <c r="J78" s="29">
        <f t="shared" si="36"/>
        <v>1</v>
      </c>
      <c r="K78" s="29">
        <f t="shared" si="37"/>
        <v>1</v>
      </c>
      <c r="L78" s="29">
        <f t="shared" si="38"/>
        <v>1</v>
      </c>
      <c r="M78" s="29">
        <f t="shared" ca="1" si="28"/>
        <v>1</v>
      </c>
      <c r="N78" s="9"/>
      <c r="O78" s="9"/>
      <c r="P78" s="7"/>
      <c r="Q78" s="7"/>
      <c r="T78" s="20">
        <v>0</v>
      </c>
      <c r="U78" s="31">
        <f t="shared" si="29"/>
        <v>-1650</v>
      </c>
      <c r="V78" s="27">
        <f t="shared" si="30"/>
        <v>-1650</v>
      </c>
      <c r="W78" s="27"/>
      <c r="X78" s="27">
        <f t="shared" si="31"/>
        <v>1813.7536718422157</v>
      </c>
      <c r="Y78" s="27">
        <f t="shared" si="32"/>
        <v>163.75367184221568</v>
      </c>
      <c r="Z78" s="27">
        <f t="shared" si="33"/>
        <v>164</v>
      </c>
      <c r="AA78" s="17">
        <f t="shared" si="34"/>
        <v>164</v>
      </c>
      <c r="AB78" s="24">
        <f t="shared" si="35"/>
        <v>1814</v>
      </c>
    </row>
    <row r="79" spans="1:28" ht="15" customHeight="1" x14ac:dyDescent="0.25">
      <c r="A79" s="28">
        <v>1250</v>
      </c>
      <c r="B79" s="28">
        <v>1650</v>
      </c>
      <c r="C79" s="25">
        <v>5.55</v>
      </c>
      <c r="D79" s="25">
        <v>263.49</v>
      </c>
      <c r="E79" s="25">
        <v>212.46</v>
      </c>
      <c r="F79" s="25">
        <v>0</v>
      </c>
      <c r="G79" s="46">
        <f t="shared" si="26"/>
        <v>126.59090909090909</v>
      </c>
      <c r="H79" s="25">
        <v>0</v>
      </c>
      <c r="I79" s="46">
        <f t="shared" si="27"/>
        <v>183.15681818181818</v>
      </c>
      <c r="J79" s="29">
        <f t="shared" si="36"/>
        <v>1</v>
      </c>
      <c r="K79" s="29">
        <f t="shared" si="37"/>
        <v>1</v>
      </c>
      <c r="L79" s="29">
        <f t="shared" si="38"/>
        <v>1</v>
      </c>
      <c r="M79" s="29">
        <f t="shared" ca="1" si="28"/>
        <v>0</v>
      </c>
      <c r="N79" s="9"/>
      <c r="O79" s="9"/>
      <c r="P79" s="7"/>
      <c r="Q79" s="7"/>
      <c r="T79" s="20">
        <v>0</v>
      </c>
      <c r="U79" s="31">
        <f t="shared" si="29"/>
        <v>-1650</v>
      </c>
      <c r="V79" s="27">
        <f t="shared" si="30"/>
        <v>-1650</v>
      </c>
      <c r="W79" s="27"/>
      <c r="X79" s="27">
        <f t="shared" si="31"/>
        <v>1813.7536718422157</v>
      </c>
      <c r="Y79" s="27">
        <f t="shared" si="32"/>
        <v>163.75367184221568</v>
      </c>
      <c r="Z79" s="27">
        <f t="shared" si="33"/>
        <v>164</v>
      </c>
      <c r="AA79" s="17">
        <f t="shared" si="34"/>
        <v>164</v>
      </c>
      <c r="AB79" s="24">
        <f t="shared" si="35"/>
        <v>1814</v>
      </c>
    </row>
    <row r="80" spans="1:28" ht="15" customHeight="1" x14ac:dyDescent="0.25">
      <c r="A80" s="28">
        <v>1550</v>
      </c>
      <c r="B80" s="28">
        <v>1650</v>
      </c>
      <c r="C80" s="25">
        <v>6.89</v>
      </c>
      <c r="D80" s="25">
        <v>263.47000000000003</v>
      </c>
      <c r="E80" s="25">
        <v>212.46</v>
      </c>
      <c r="F80" s="25">
        <v>0</v>
      </c>
      <c r="G80" s="46">
        <f t="shared" si="26"/>
        <v>108.04347826086956</v>
      </c>
      <c r="H80" s="25">
        <v>0</v>
      </c>
      <c r="I80" s="46">
        <f t="shared" si="27"/>
        <v>175.13521739130437</v>
      </c>
      <c r="J80" s="29">
        <f t="shared" si="36"/>
        <v>1</v>
      </c>
      <c r="K80" s="29">
        <f t="shared" si="37"/>
        <v>1</v>
      </c>
      <c r="L80" s="29">
        <f t="shared" si="38"/>
        <v>1</v>
      </c>
      <c r="M80" s="29">
        <f t="shared" ca="1" si="28"/>
        <v>0</v>
      </c>
      <c r="N80" s="9"/>
      <c r="O80" s="9"/>
      <c r="P80" s="7"/>
      <c r="Q80" s="7"/>
      <c r="T80" s="20">
        <v>0</v>
      </c>
      <c r="U80" s="31">
        <f t="shared" si="29"/>
        <v>-1650</v>
      </c>
      <c r="V80" s="27">
        <f t="shared" si="30"/>
        <v>-1650</v>
      </c>
      <c r="W80" s="27"/>
      <c r="X80" s="27">
        <f t="shared" si="31"/>
        <v>1813.7536718422157</v>
      </c>
      <c r="Y80" s="27">
        <f t="shared" si="32"/>
        <v>163.75367184221568</v>
      </c>
      <c r="Z80" s="27">
        <f t="shared" si="33"/>
        <v>164</v>
      </c>
      <c r="AA80" s="17">
        <f t="shared" si="34"/>
        <v>164</v>
      </c>
      <c r="AB80" s="24">
        <f t="shared" si="35"/>
        <v>1814</v>
      </c>
    </row>
    <row r="81" spans="1:28" ht="15" customHeight="1" x14ac:dyDescent="0.25">
      <c r="A81" s="28">
        <v>930</v>
      </c>
      <c r="B81" s="28">
        <v>1650</v>
      </c>
      <c r="C81" s="25">
        <v>4.13</v>
      </c>
      <c r="D81" s="25">
        <v>263.36</v>
      </c>
      <c r="E81" s="25">
        <v>212.46</v>
      </c>
      <c r="F81" s="25">
        <v>0</v>
      </c>
      <c r="G81" s="46">
        <f t="shared" si="26"/>
        <v>129.375</v>
      </c>
      <c r="H81" s="25">
        <v>0</v>
      </c>
      <c r="I81" s="46">
        <f t="shared" si="27"/>
        <v>167.95291666666665</v>
      </c>
      <c r="J81" s="29">
        <f t="shared" si="36"/>
        <v>1</v>
      </c>
      <c r="K81" s="29">
        <f t="shared" si="37"/>
        <v>1</v>
      </c>
      <c r="L81" s="29">
        <f t="shared" si="38"/>
        <v>1</v>
      </c>
      <c r="M81" s="29">
        <f t="shared" ca="1" si="28"/>
        <v>0</v>
      </c>
      <c r="N81" s="9"/>
      <c r="O81" s="9"/>
      <c r="P81" s="7"/>
      <c r="Q81" s="7"/>
      <c r="T81" s="20">
        <v>0</v>
      </c>
      <c r="U81" s="31">
        <f t="shared" si="29"/>
        <v>-1650</v>
      </c>
      <c r="V81" s="27">
        <f t="shared" si="30"/>
        <v>-1650</v>
      </c>
      <c r="W81" s="27"/>
      <c r="X81" s="27">
        <f t="shared" si="31"/>
        <v>1813.7536718422157</v>
      </c>
      <c r="Y81" s="27">
        <f t="shared" si="32"/>
        <v>163.75367184221568</v>
      </c>
      <c r="Z81" s="27">
        <f t="shared" si="33"/>
        <v>164</v>
      </c>
      <c r="AA81" s="17">
        <f t="shared" si="34"/>
        <v>164</v>
      </c>
      <c r="AB81" s="24">
        <f t="shared" si="35"/>
        <v>1814</v>
      </c>
    </row>
    <row r="82" spans="1:28" ht="15" customHeight="1" x14ac:dyDescent="0.25">
      <c r="A82" s="28">
        <v>1750</v>
      </c>
      <c r="B82" s="28">
        <v>1650</v>
      </c>
      <c r="C82" s="25">
        <v>7.78</v>
      </c>
      <c r="D82" s="25">
        <v>263.37</v>
      </c>
      <c r="E82" s="25">
        <v>212.46</v>
      </c>
      <c r="F82" s="25">
        <v>0</v>
      </c>
      <c r="G82" s="46">
        <f t="shared" si="26"/>
        <v>91.4</v>
      </c>
      <c r="H82" s="25">
        <v>0</v>
      </c>
      <c r="I82" s="46">
        <f t="shared" si="27"/>
        <v>161.08879999999999</v>
      </c>
      <c r="J82" s="29">
        <f t="shared" si="36"/>
        <v>1</v>
      </c>
      <c r="K82" s="29">
        <f t="shared" si="37"/>
        <v>1</v>
      </c>
      <c r="L82" s="29">
        <f t="shared" si="38"/>
        <v>1</v>
      </c>
      <c r="M82" s="29">
        <f t="shared" ca="1" si="28"/>
        <v>0</v>
      </c>
      <c r="N82" s="9"/>
      <c r="O82" s="9"/>
      <c r="P82" s="7"/>
      <c r="Q82" s="7"/>
      <c r="T82" s="20">
        <v>0</v>
      </c>
      <c r="U82" s="31">
        <f t="shared" si="29"/>
        <v>-1650</v>
      </c>
      <c r="V82" s="27">
        <f t="shared" si="30"/>
        <v>-1650</v>
      </c>
      <c r="W82" s="27"/>
      <c r="X82" s="27">
        <f t="shared" si="31"/>
        <v>1813.7536718422157</v>
      </c>
      <c r="Y82" s="27">
        <f t="shared" si="32"/>
        <v>163.75367184221568</v>
      </c>
      <c r="Z82" s="27">
        <f t="shared" si="33"/>
        <v>164</v>
      </c>
      <c r="AA82" s="17">
        <f t="shared" si="34"/>
        <v>164</v>
      </c>
      <c r="AB82" s="24">
        <f t="shared" si="35"/>
        <v>1814</v>
      </c>
    </row>
    <row r="83" spans="1:28" ht="15" customHeight="1" x14ac:dyDescent="0.25">
      <c r="A83" s="28">
        <v>2350</v>
      </c>
      <c r="B83" s="28">
        <v>1650</v>
      </c>
      <c r="C83" s="25">
        <v>10.45</v>
      </c>
      <c r="D83" s="25">
        <v>263.48</v>
      </c>
      <c r="E83" s="25">
        <v>212.46</v>
      </c>
      <c r="F83" s="25">
        <v>0</v>
      </c>
      <c r="G83" s="46">
        <f t="shared" si="26"/>
        <v>64.807692307692307</v>
      </c>
      <c r="H83" s="25">
        <v>0</v>
      </c>
      <c r="I83" s="46">
        <f t="shared" si="27"/>
        <v>154.79038461538462</v>
      </c>
      <c r="J83" s="29">
        <f t="shared" si="36"/>
        <v>1</v>
      </c>
      <c r="K83" s="29">
        <f t="shared" si="37"/>
        <v>1</v>
      </c>
      <c r="L83" s="29">
        <f t="shared" si="38"/>
        <v>1</v>
      </c>
      <c r="M83" s="29">
        <f t="shared" ca="1" si="28"/>
        <v>1</v>
      </c>
      <c r="N83" s="9"/>
      <c r="O83" s="9"/>
      <c r="P83" s="7"/>
      <c r="Q83" s="7"/>
      <c r="T83" s="20">
        <v>0</v>
      </c>
      <c r="U83" s="31">
        <f t="shared" si="29"/>
        <v>-1650</v>
      </c>
      <c r="V83" s="27">
        <f t="shared" si="30"/>
        <v>-1650</v>
      </c>
      <c r="W83" s="27"/>
      <c r="X83" s="27">
        <f t="shared" si="31"/>
        <v>1813.7536718422157</v>
      </c>
      <c r="Y83" s="27">
        <f t="shared" si="32"/>
        <v>163.75367184221568</v>
      </c>
      <c r="Z83" s="27">
        <f t="shared" si="33"/>
        <v>164</v>
      </c>
      <c r="AA83" s="17">
        <f t="shared" si="34"/>
        <v>164</v>
      </c>
      <c r="AB83" s="24">
        <f t="shared" si="35"/>
        <v>1814</v>
      </c>
    </row>
    <row r="84" spans="1:28" ht="15" customHeight="1" x14ac:dyDescent="0.25">
      <c r="A84" s="28">
        <v>690</v>
      </c>
      <c r="B84" s="28">
        <v>30</v>
      </c>
      <c r="C84" s="25">
        <v>3.07</v>
      </c>
      <c r="D84" s="25">
        <v>263.58999999999997</v>
      </c>
      <c r="E84" s="25">
        <v>209.4</v>
      </c>
      <c r="F84" s="25">
        <v>0</v>
      </c>
      <c r="G84" s="46">
        <f t="shared" si="26"/>
        <v>123.88888888888889</v>
      </c>
      <c r="H84" s="25">
        <v>0</v>
      </c>
      <c r="I84" s="46">
        <f t="shared" si="27"/>
        <v>149.33074074074074</v>
      </c>
      <c r="J84" s="29">
        <f t="shared" si="36"/>
        <v>0</v>
      </c>
      <c r="K84" s="29">
        <f t="shared" si="37"/>
        <v>1</v>
      </c>
      <c r="L84" s="29">
        <f t="shared" si="38"/>
        <v>1</v>
      </c>
      <c r="M84" s="29">
        <f t="shared" ca="1" si="28"/>
        <v>1</v>
      </c>
      <c r="N84" s="9"/>
      <c r="O84" s="9"/>
      <c r="P84" s="7"/>
      <c r="Q84" s="7"/>
      <c r="T84" s="20">
        <v>0</v>
      </c>
      <c r="U84" s="31">
        <f t="shared" si="29"/>
        <v>-30</v>
      </c>
      <c r="V84" s="27">
        <f t="shared" si="30"/>
        <v>-30</v>
      </c>
      <c r="W84" s="27"/>
      <c r="X84" s="27">
        <f t="shared" si="31"/>
        <v>32.977339488040286</v>
      </c>
      <c r="Y84" s="27">
        <f t="shared" si="32"/>
        <v>2.9773394880402861</v>
      </c>
      <c r="Z84" s="27">
        <f t="shared" si="33"/>
        <v>3</v>
      </c>
      <c r="AA84" s="17">
        <f t="shared" si="34"/>
        <v>3</v>
      </c>
      <c r="AB84" s="24">
        <f t="shared" si="35"/>
        <v>33</v>
      </c>
    </row>
    <row r="85" spans="1:28" ht="15" customHeight="1" x14ac:dyDescent="0.25">
      <c r="A85" s="28"/>
      <c r="B85" s="28"/>
      <c r="C85" s="25"/>
      <c r="D85" s="25"/>
      <c r="E85" s="25"/>
      <c r="F85" s="25"/>
      <c r="G85" s="25"/>
      <c r="H85" s="25"/>
      <c r="I85" s="25"/>
      <c r="J85" s="29"/>
      <c r="K85" s="29"/>
      <c r="L85" s="29"/>
      <c r="M85" s="29"/>
      <c r="N85" s="9"/>
      <c r="O85" s="9"/>
      <c r="P85" s="7"/>
      <c r="Q85" s="7"/>
      <c r="U85" s="31"/>
      <c r="V85" s="27"/>
      <c r="W85" s="27"/>
      <c r="X85" s="27"/>
      <c r="Y85" s="27"/>
      <c r="Z85" s="27"/>
      <c r="AA85" s="17"/>
    </row>
    <row r="86" spans="1:28" ht="15" customHeight="1" x14ac:dyDescent="0.25">
      <c r="A86" s="28"/>
      <c r="B86" s="28"/>
      <c r="C86" s="25"/>
      <c r="D86" s="25"/>
      <c r="E86" s="25"/>
      <c r="F86" s="25"/>
      <c r="G86" s="25"/>
      <c r="H86" s="25"/>
      <c r="I86" s="25"/>
      <c r="J86" s="29"/>
      <c r="K86" s="29"/>
      <c r="L86" s="29"/>
      <c r="M86" s="29"/>
      <c r="N86" s="9"/>
      <c r="O86" s="9"/>
      <c r="P86" s="7"/>
      <c r="Q86" s="7"/>
      <c r="U86" s="31"/>
      <c r="V86" s="27"/>
      <c r="W86" s="27"/>
      <c r="X86" s="27"/>
      <c r="Y86" s="27"/>
      <c r="Z86" s="27"/>
      <c r="AA86" s="17"/>
    </row>
    <row r="87" spans="1:28" ht="15" customHeight="1" x14ac:dyDescent="0.25">
      <c r="A87" s="28"/>
      <c r="B87" s="28"/>
      <c r="C87" s="25"/>
      <c r="D87" s="25"/>
      <c r="E87" s="25"/>
      <c r="F87" s="25"/>
      <c r="G87" s="25"/>
      <c r="H87" s="25"/>
      <c r="I87" s="25"/>
      <c r="J87" s="29"/>
      <c r="K87" s="29"/>
      <c r="L87" s="29"/>
      <c r="M87" s="29"/>
      <c r="N87" s="9"/>
      <c r="O87" s="9"/>
      <c r="P87" s="7"/>
      <c r="Q87" s="7"/>
      <c r="U87" s="31"/>
      <c r="V87" s="27"/>
      <c r="W87" s="27"/>
      <c r="X87" s="27"/>
      <c r="Y87" s="27"/>
      <c r="Z87" s="27"/>
      <c r="AA87" s="17"/>
    </row>
    <row r="88" spans="1:28" ht="15" customHeight="1" x14ac:dyDescent="0.25">
      <c r="A88" s="28"/>
      <c r="B88" s="28"/>
      <c r="C88" s="25"/>
      <c r="D88" s="25"/>
      <c r="E88" s="25"/>
      <c r="F88" s="25"/>
      <c r="G88" s="25"/>
      <c r="H88" s="25"/>
      <c r="I88" s="25"/>
      <c r="J88" s="29"/>
      <c r="K88" s="29"/>
      <c r="L88" s="29"/>
      <c r="M88" s="29"/>
      <c r="N88" s="9"/>
      <c r="O88" s="9"/>
      <c r="P88" s="7"/>
      <c r="Q88" s="7"/>
      <c r="U88" s="31"/>
      <c r="V88" s="27"/>
      <c r="W88" s="27"/>
      <c r="X88" s="27"/>
      <c r="Y88" s="27"/>
      <c r="Z88" s="27"/>
      <c r="AA88" s="17"/>
    </row>
    <row r="89" spans="1:28" ht="15" customHeight="1" x14ac:dyDescent="0.25">
      <c r="A89" s="28"/>
      <c r="B89" s="28"/>
      <c r="C89" s="25"/>
      <c r="D89" s="25"/>
      <c r="E89" s="25"/>
      <c r="F89" s="25"/>
      <c r="G89" s="25"/>
      <c r="H89" s="25"/>
      <c r="I89" s="25"/>
      <c r="J89" s="29"/>
      <c r="K89" s="29"/>
      <c r="L89" s="29"/>
      <c r="M89" s="29"/>
      <c r="N89" s="9"/>
      <c r="O89" s="9"/>
      <c r="P89" s="7"/>
      <c r="Q89" s="7"/>
      <c r="U89" s="31"/>
      <c r="V89" s="27"/>
      <c r="W89" s="27"/>
      <c r="X89" s="27"/>
      <c r="Y89" s="27"/>
      <c r="Z89" s="27"/>
      <c r="AA89" s="17"/>
    </row>
    <row r="90" spans="1:28" ht="15" customHeight="1" x14ac:dyDescent="0.25">
      <c r="A90" s="28"/>
      <c r="B90" s="28"/>
      <c r="C90" s="25"/>
      <c r="D90" s="25"/>
      <c r="E90" s="25"/>
      <c r="F90" s="25"/>
      <c r="G90" s="25"/>
      <c r="H90" s="25"/>
      <c r="I90" s="25"/>
      <c r="J90" s="29"/>
      <c r="K90" s="29"/>
      <c r="L90" s="29"/>
      <c r="M90" s="29"/>
      <c r="N90" s="9"/>
      <c r="O90" s="9"/>
      <c r="P90" s="7"/>
      <c r="Q90" s="7"/>
      <c r="U90" s="31"/>
      <c r="V90" s="27"/>
      <c r="W90" s="27"/>
      <c r="X90" s="27"/>
      <c r="Y90" s="27"/>
      <c r="Z90" s="27"/>
      <c r="AA90" s="17"/>
    </row>
    <row r="91" spans="1:28" ht="15" customHeight="1" x14ac:dyDescent="0.25">
      <c r="A91" s="28"/>
      <c r="B91" s="28"/>
      <c r="C91" s="25"/>
      <c r="D91" s="25"/>
      <c r="E91" s="25"/>
      <c r="F91" s="25"/>
      <c r="G91" s="25"/>
      <c r="H91" s="25"/>
      <c r="I91" s="25"/>
      <c r="J91" s="29"/>
      <c r="K91" s="29"/>
      <c r="L91" s="29"/>
      <c r="M91" s="29"/>
      <c r="N91" s="9"/>
      <c r="O91" s="9"/>
      <c r="P91" s="7"/>
      <c r="Q91" s="7"/>
      <c r="U91" s="31"/>
      <c r="V91" s="27"/>
      <c r="W91" s="27"/>
      <c r="X91" s="27"/>
      <c r="Y91" s="27"/>
      <c r="Z91" s="27"/>
      <c r="AA91" s="17"/>
    </row>
    <row r="92" spans="1:28" ht="15" customHeight="1" x14ac:dyDescent="0.25">
      <c r="A92" s="28"/>
      <c r="B92" s="28"/>
      <c r="C92" s="25"/>
      <c r="D92" s="25"/>
      <c r="E92" s="25"/>
      <c r="F92" s="25"/>
      <c r="G92" s="25"/>
      <c r="H92" s="25"/>
      <c r="I92" s="25"/>
      <c r="J92" s="29"/>
      <c r="K92" s="29"/>
      <c r="L92" s="29"/>
      <c r="M92" s="29"/>
      <c r="N92" s="9"/>
      <c r="O92" s="9"/>
      <c r="P92" s="7"/>
      <c r="Q92" s="7"/>
      <c r="U92" s="31"/>
      <c r="V92" s="27"/>
      <c r="W92" s="27"/>
      <c r="X92" s="27"/>
      <c r="Y92" s="27"/>
      <c r="Z92" s="27"/>
      <c r="AA92" s="17"/>
    </row>
    <row r="93" spans="1:28" ht="15" customHeight="1" x14ac:dyDescent="0.25">
      <c r="A93" s="28"/>
      <c r="B93" s="28"/>
      <c r="C93" s="25"/>
      <c r="D93" s="25"/>
      <c r="E93" s="25"/>
      <c r="F93" s="25"/>
      <c r="G93" s="25"/>
      <c r="H93" s="25"/>
      <c r="I93" s="25"/>
      <c r="J93" s="29"/>
      <c r="K93" s="29"/>
      <c r="L93" s="29"/>
      <c r="M93" s="29"/>
      <c r="N93" s="9"/>
      <c r="O93" s="9"/>
      <c r="P93" s="7"/>
      <c r="Q93" s="7"/>
      <c r="U93" s="31"/>
      <c r="V93" s="27"/>
      <c r="W93" s="27"/>
      <c r="X93" s="27"/>
      <c r="Y93" s="27"/>
      <c r="Z93" s="27"/>
      <c r="AA93" s="17"/>
    </row>
    <row r="94" spans="1:28" ht="15" customHeight="1" x14ac:dyDescent="0.25">
      <c r="A94" s="28"/>
      <c r="B94" s="28"/>
      <c r="C94" s="25"/>
      <c r="D94" s="25"/>
      <c r="E94" s="25"/>
      <c r="F94" s="25"/>
      <c r="G94" s="25"/>
      <c r="H94" s="25"/>
      <c r="I94" s="25"/>
      <c r="J94" s="29"/>
      <c r="K94" s="29"/>
      <c r="L94" s="29"/>
      <c r="M94" s="29"/>
      <c r="N94" s="9"/>
      <c r="O94" s="9"/>
      <c r="P94" s="7"/>
      <c r="Q94" s="7"/>
      <c r="U94" s="31"/>
      <c r="V94" s="27"/>
      <c r="W94" s="27"/>
      <c r="X94" s="27"/>
      <c r="Y94" s="27"/>
      <c r="Z94" s="27"/>
      <c r="AA94" s="17"/>
    </row>
    <row r="95" spans="1:28" ht="15" customHeight="1" x14ac:dyDescent="0.25">
      <c r="A95" s="28"/>
      <c r="B95" s="28"/>
      <c r="C95" s="25"/>
      <c r="D95" s="25"/>
      <c r="E95" s="25"/>
      <c r="F95" s="25"/>
      <c r="G95" s="25"/>
      <c r="H95" s="25"/>
      <c r="I95" s="25"/>
      <c r="J95" s="29"/>
      <c r="K95" s="29"/>
      <c r="L95" s="29"/>
      <c r="M95" s="29"/>
      <c r="N95" s="9"/>
      <c r="O95" s="9"/>
      <c r="P95" s="7"/>
      <c r="Q95" s="7"/>
      <c r="U95" s="31"/>
      <c r="V95" s="27"/>
      <c r="W95" s="27"/>
      <c r="X95" s="27"/>
      <c r="Y95" s="27"/>
      <c r="Z95" s="27"/>
      <c r="AA95" s="17"/>
    </row>
    <row r="96" spans="1:28" ht="15" customHeight="1" x14ac:dyDescent="0.25">
      <c r="A96" s="28"/>
      <c r="B96" s="28"/>
      <c r="C96" s="25"/>
      <c r="D96" s="25"/>
      <c r="E96" s="25"/>
      <c r="F96" s="25"/>
      <c r="G96" s="25"/>
      <c r="H96" s="25"/>
      <c r="I96" s="25"/>
      <c r="J96" s="29"/>
      <c r="K96" s="29"/>
      <c r="L96" s="29"/>
      <c r="M96" s="29"/>
      <c r="N96" s="9"/>
      <c r="O96" s="9"/>
      <c r="P96" s="7"/>
      <c r="Q96" s="7"/>
      <c r="U96" s="31"/>
      <c r="V96" s="27"/>
      <c r="W96" s="27"/>
      <c r="X96" s="27"/>
      <c r="Y96" s="27"/>
      <c r="Z96" s="27"/>
      <c r="AA96" s="17"/>
    </row>
    <row r="97" spans="1:27" ht="15" customHeight="1" x14ac:dyDescent="0.25">
      <c r="A97" s="28"/>
      <c r="B97" s="28"/>
      <c r="C97" s="25"/>
      <c r="D97" s="25"/>
      <c r="E97" s="25"/>
      <c r="F97" s="25"/>
      <c r="G97" s="25"/>
      <c r="H97" s="25"/>
      <c r="I97" s="25"/>
      <c r="J97" s="29"/>
      <c r="K97" s="29"/>
      <c r="L97" s="29"/>
      <c r="M97" s="29"/>
      <c r="N97" s="9"/>
      <c r="O97" s="9"/>
      <c r="P97" s="7"/>
      <c r="Q97" s="7"/>
      <c r="U97" s="31"/>
      <c r="V97" s="27"/>
      <c r="W97" s="27"/>
      <c r="X97" s="27"/>
      <c r="Y97" s="27"/>
      <c r="Z97" s="27"/>
      <c r="AA97" s="17"/>
    </row>
    <row r="98" spans="1:27" ht="15" customHeight="1" x14ac:dyDescent="0.25">
      <c r="A98" s="28"/>
      <c r="B98" s="28"/>
      <c r="C98" s="25"/>
      <c r="D98" s="25"/>
      <c r="E98" s="25"/>
      <c r="F98" s="25"/>
      <c r="G98" s="25"/>
      <c r="H98" s="25"/>
      <c r="I98" s="25"/>
      <c r="J98" s="29"/>
      <c r="K98" s="29"/>
      <c r="L98" s="29"/>
      <c r="M98" s="29"/>
      <c r="N98" s="9"/>
      <c r="O98" s="9"/>
      <c r="P98" s="7"/>
      <c r="Q98" s="7"/>
      <c r="U98" s="31"/>
      <c r="V98" s="27"/>
      <c r="W98" s="27"/>
      <c r="X98" s="27"/>
      <c r="Y98" s="27"/>
      <c r="Z98" s="27"/>
      <c r="AA98" s="17"/>
    </row>
    <row r="99" spans="1:27" ht="15" customHeight="1" x14ac:dyDescent="0.25">
      <c r="A99" s="28"/>
      <c r="B99" s="28"/>
      <c r="C99" s="25"/>
      <c r="D99" s="25"/>
      <c r="E99" s="25"/>
      <c r="F99" s="25"/>
      <c r="G99" s="25"/>
      <c r="H99" s="25"/>
      <c r="I99" s="25"/>
      <c r="J99" s="29"/>
      <c r="K99" s="29"/>
      <c r="L99" s="29"/>
      <c r="M99" s="29"/>
      <c r="N99" s="9"/>
      <c r="O99" s="9"/>
      <c r="P99" s="7"/>
      <c r="Q99" s="7"/>
      <c r="U99" s="31"/>
      <c r="V99" s="27"/>
      <c r="W99" s="27"/>
      <c r="X99" s="27"/>
      <c r="Y99" s="27"/>
      <c r="Z99" s="27"/>
      <c r="AA99" s="17"/>
    </row>
    <row r="100" spans="1:27" ht="15" customHeight="1" x14ac:dyDescent="0.25">
      <c r="A100" s="28"/>
      <c r="B100" s="28"/>
      <c r="C100" s="25"/>
      <c r="D100" s="25"/>
      <c r="E100" s="25"/>
      <c r="F100" s="25"/>
      <c r="G100" s="25"/>
      <c r="H100" s="25"/>
      <c r="I100" s="25"/>
      <c r="J100" s="29"/>
      <c r="K100" s="29"/>
      <c r="L100" s="29"/>
      <c r="M100" s="29"/>
      <c r="N100" s="9"/>
      <c r="O100" s="9"/>
      <c r="P100" s="7"/>
      <c r="Q100" s="7"/>
      <c r="U100" s="31"/>
      <c r="V100" s="27"/>
      <c r="W100" s="27"/>
      <c r="X100" s="27"/>
      <c r="Y100" s="27"/>
      <c r="Z100" s="27"/>
      <c r="AA100" s="17"/>
    </row>
    <row r="101" spans="1:27" ht="15" customHeight="1" x14ac:dyDescent="0.25">
      <c r="A101" s="28"/>
      <c r="B101" s="28"/>
      <c r="C101" s="25"/>
      <c r="D101" s="25"/>
      <c r="E101" s="25"/>
      <c r="F101" s="25"/>
      <c r="G101" s="25"/>
      <c r="H101" s="25"/>
      <c r="I101" s="25"/>
      <c r="J101" s="29"/>
      <c r="K101" s="29"/>
      <c r="L101" s="29"/>
      <c r="M101" s="29"/>
      <c r="N101" s="9"/>
      <c r="O101" s="9"/>
      <c r="P101" s="7"/>
      <c r="Q101" s="7"/>
      <c r="U101" s="31"/>
      <c r="V101" s="27"/>
      <c r="W101" s="27"/>
      <c r="X101" s="27"/>
      <c r="Y101" s="27"/>
      <c r="Z101" s="27"/>
      <c r="AA101" s="17"/>
    </row>
    <row r="102" spans="1:27" ht="15" customHeight="1" x14ac:dyDescent="0.25">
      <c r="A102" s="28"/>
      <c r="B102" s="28"/>
      <c r="C102" s="25"/>
      <c r="D102" s="25"/>
      <c r="E102" s="25"/>
      <c r="F102" s="25"/>
      <c r="G102" s="25"/>
      <c r="H102" s="25"/>
      <c r="I102" s="25"/>
      <c r="J102" s="29"/>
      <c r="K102" s="29"/>
      <c r="L102" s="29"/>
      <c r="M102" s="29"/>
      <c r="N102" s="9"/>
      <c r="O102" s="9"/>
      <c r="P102" s="7"/>
      <c r="Q102" s="7"/>
      <c r="U102" s="31"/>
      <c r="V102" s="27"/>
      <c r="W102" s="27"/>
      <c r="X102" s="27"/>
      <c r="Y102" s="27"/>
      <c r="Z102" s="27"/>
      <c r="AA102" s="17"/>
    </row>
    <row r="103" spans="1:27" ht="15" customHeight="1" x14ac:dyDescent="0.25">
      <c r="A103" s="28"/>
      <c r="B103" s="28"/>
      <c r="C103" s="25"/>
      <c r="D103" s="25"/>
      <c r="E103" s="25"/>
      <c r="F103" s="25"/>
      <c r="G103" s="25"/>
      <c r="H103" s="25"/>
      <c r="I103" s="25"/>
      <c r="J103" s="29"/>
      <c r="K103" s="29"/>
      <c r="L103" s="29"/>
      <c r="M103" s="29"/>
      <c r="N103" s="9"/>
      <c r="O103" s="9"/>
      <c r="P103" s="7"/>
      <c r="Q103" s="7"/>
      <c r="U103" s="31"/>
      <c r="V103" s="27"/>
      <c r="W103" s="27"/>
      <c r="X103" s="27"/>
      <c r="Y103" s="27"/>
      <c r="Z103" s="27"/>
      <c r="AA103" s="17"/>
    </row>
    <row r="104" spans="1:27" ht="15" customHeight="1" x14ac:dyDescent="0.25">
      <c r="A104" s="28"/>
      <c r="B104" s="28"/>
      <c r="C104" s="25"/>
      <c r="D104" s="25"/>
      <c r="E104" s="25"/>
      <c r="F104" s="25"/>
      <c r="G104" s="25"/>
      <c r="H104" s="25"/>
      <c r="I104" s="25"/>
      <c r="J104" s="29"/>
      <c r="K104" s="29"/>
      <c r="L104" s="29"/>
      <c r="M104" s="29"/>
      <c r="N104" s="9"/>
      <c r="O104" s="9"/>
      <c r="P104" s="7"/>
      <c r="Q104" s="7"/>
      <c r="U104" s="31"/>
      <c r="V104" s="27"/>
      <c r="W104" s="27"/>
      <c r="X104" s="27"/>
      <c r="Y104" s="27"/>
      <c r="Z104" s="27"/>
      <c r="AA104" s="17"/>
    </row>
    <row r="105" spans="1:27" ht="15" customHeight="1" x14ac:dyDescent="0.25">
      <c r="A105" s="28"/>
      <c r="B105" s="28"/>
      <c r="C105" s="25"/>
      <c r="D105" s="25"/>
      <c r="E105" s="25"/>
      <c r="F105" s="25"/>
      <c r="G105" s="25"/>
      <c r="H105" s="25"/>
      <c r="I105" s="25"/>
      <c r="J105" s="29"/>
      <c r="K105" s="29"/>
      <c r="L105" s="29"/>
      <c r="M105" s="29"/>
      <c r="N105" s="9"/>
      <c r="O105" s="9"/>
      <c r="P105" s="7"/>
      <c r="Q105" s="7"/>
      <c r="U105" s="31"/>
      <c r="V105" s="27"/>
      <c r="W105" s="27"/>
      <c r="X105" s="27"/>
      <c r="Y105" s="27"/>
      <c r="Z105" s="27"/>
      <c r="AA105" s="17"/>
    </row>
    <row r="106" spans="1:27" ht="15" customHeight="1" x14ac:dyDescent="0.25">
      <c r="A106" s="28"/>
      <c r="B106" s="28"/>
      <c r="C106" s="25"/>
      <c r="D106" s="25"/>
      <c r="E106" s="25"/>
      <c r="F106" s="25"/>
      <c r="G106" s="25"/>
      <c r="H106" s="25"/>
      <c r="I106" s="25"/>
      <c r="J106" s="29"/>
      <c r="K106" s="29"/>
      <c r="L106" s="29"/>
      <c r="M106" s="29"/>
      <c r="N106" s="9"/>
      <c r="O106" s="9"/>
      <c r="P106" s="7"/>
      <c r="Q106" s="7"/>
      <c r="U106" s="31"/>
      <c r="V106" s="27"/>
      <c r="W106" s="27"/>
      <c r="X106" s="27"/>
      <c r="Y106" s="27"/>
      <c r="Z106" s="27"/>
      <c r="AA106" s="17"/>
    </row>
    <row r="107" spans="1:27" ht="15" customHeight="1" x14ac:dyDescent="0.25">
      <c r="A107" s="28"/>
      <c r="B107" s="28"/>
      <c r="C107" s="25"/>
      <c r="D107" s="25"/>
      <c r="E107" s="25"/>
      <c r="F107" s="25"/>
      <c r="G107" s="25"/>
      <c r="H107" s="25"/>
      <c r="I107" s="25"/>
      <c r="J107" s="29"/>
      <c r="K107" s="29"/>
      <c r="L107" s="29"/>
      <c r="M107" s="29"/>
      <c r="N107" s="9"/>
      <c r="O107" s="9"/>
      <c r="P107" s="7"/>
      <c r="Q107" s="7"/>
      <c r="U107" s="31"/>
      <c r="V107" s="27"/>
      <c r="W107" s="27"/>
      <c r="X107" s="27"/>
      <c r="Y107" s="27"/>
      <c r="Z107" s="27"/>
      <c r="AA107" s="17"/>
    </row>
    <row r="108" spans="1:27" ht="15" customHeight="1" x14ac:dyDescent="0.25">
      <c r="A108" s="28"/>
      <c r="B108" s="28"/>
      <c r="C108" s="25"/>
      <c r="D108" s="25"/>
      <c r="E108" s="25"/>
      <c r="F108" s="25"/>
      <c r="G108" s="25"/>
      <c r="H108" s="25"/>
      <c r="I108" s="25"/>
      <c r="J108" s="29"/>
      <c r="K108" s="29"/>
      <c r="L108" s="29"/>
      <c r="M108" s="29"/>
      <c r="N108" s="9"/>
      <c r="O108" s="9"/>
      <c r="P108" s="7"/>
      <c r="Q108" s="7"/>
      <c r="U108" s="31"/>
      <c r="V108" s="27"/>
      <c r="W108" s="27"/>
      <c r="X108" s="27"/>
      <c r="Y108" s="27"/>
      <c r="Z108" s="27"/>
      <c r="AA108" s="17"/>
    </row>
    <row r="109" spans="1:27" ht="15" customHeight="1" x14ac:dyDescent="0.25">
      <c r="A109" s="28"/>
      <c r="B109" s="28"/>
      <c r="C109" s="25"/>
      <c r="D109" s="25"/>
      <c r="E109" s="25"/>
      <c r="F109" s="25"/>
      <c r="G109" s="25"/>
      <c r="H109" s="25"/>
      <c r="I109" s="25"/>
      <c r="J109" s="29"/>
      <c r="K109" s="29"/>
      <c r="L109" s="29"/>
      <c r="M109" s="29"/>
      <c r="N109" s="9"/>
      <c r="O109" s="9"/>
      <c r="P109" s="7"/>
      <c r="Q109" s="7"/>
      <c r="U109" s="31"/>
      <c r="V109" s="27"/>
      <c r="W109" s="27"/>
      <c r="X109" s="27"/>
      <c r="Y109" s="27"/>
      <c r="Z109" s="27"/>
      <c r="AA109" s="17"/>
    </row>
    <row r="110" spans="1:27" ht="15" customHeight="1" x14ac:dyDescent="0.25">
      <c r="A110" s="28"/>
      <c r="B110" s="28"/>
      <c r="C110" s="25"/>
      <c r="D110" s="25"/>
      <c r="E110" s="25"/>
      <c r="F110" s="25"/>
      <c r="G110" s="25"/>
      <c r="H110" s="25"/>
      <c r="I110" s="25"/>
      <c r="J110" s="29"/>
      <c r="K110" s="29"/>
      <c r="L110" s="29"/>
      <c r="M110" s="29"/>
      <c r="N110" s="9"/>
      <c r="O110" s="9"/>
      <c r="P110" s="7"/>
      <c r="Q110" s="7"/>
      <c r="U110" s="31"/>
      <c r="V110" s="27"/>
      <c r="W110" s="27"/>
      <c r="X110" s="27"/>
      <c r="Y110" s="27"/>
      <c r="Z110" s="27"/>
      <c r="AA110" s="17"/>
    </row>
    <row r="111" spans="1:27" ht="15" customHeight="1" x14ac:dyDescent="0.25">
      <c r="A111" s="28"/>
      <c r="B111" s="28"/>
      <c r="C111" s="25"/>
      <c r="D111" s="25"/>
      <c r="E111" s="25"/>
      <c r="F111" s="25"/>
      <c r="G111" s="25"/>
      <c r="H111" s="25"/>
      <c r="I111" s="25"/>
      <c r="J111" s="29"/>
      <c r="K111" s="29"/>
      <c r="L111" s="29"/>
      <c r="M111" s="29"/>
      <c r="N111" s="9"/>
      <c r="O111" s="9"/>
      <c r="P111" s="7"/>
      <c r="Q111" s="7"/>
      <c r="U111" s="31"/>
      <c r="V111" s="27"/>
      <c r="W111" s="27"/>
      <c r="X111" s="27"/>
      <c r="Y111" s="27"/>
      <c r="Z111" s="27"/>
      <c r="AA111" s="17"/>
    </row>
    <row r="112" spans="1:27" ht="15" customHeight="1" x14ac:dyDescent="0.25">
      <c r="A112" s="28"/>
      <c r="B112" s="28"/>
      <c r="C112" s="25"/>
      <c r="D112" s="25"/>
      <c r="E112" s="25"/>
      <c r="F112" s="25"/>
      <c r="G112" s="25"/>
      <c r="H112" s="25"/>
      <c r="I112" s="25"/>
      <c r="J112" s="29"/>
      <c r="K112" s="29"/>
      <c r="L112" s="29"/>
      <c r="M112" s="29"/>
      <c r="N112" s="9"/>
      <c r="O112" s="9"/>
      <c r="P112" s="7"/>
      <c r="Q112" s="7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5">
      <c r="A113" s="28"/>
      <c r="B113" s="28"/>
      <c r="C113" s="25"/>
      <c r="D113" s="25"/>
      <c r="E113" s="25"/>
      <c r="F113" s="25"/>
      <c r="G113" s="25"/>
      <c r="H113" s="25"/>
      <c r="I113" s="25"/>
      <c r="J113" s="29"/>
      <c r="K113" s="29"/>
      <c r="L113" s="29"/>
      <c r="M113" s="29"/>
      <c r="N113" s="9"/>
      <c r="O113" s="9"/>
      <c r="P113" s="7"/>
      <c r="Q113" s="7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5">
      <c r="A114" s="28"/>
      <c r="B114" s="28"/>
      <c r="C114" s="25"/>
      <c r="D114" s="25"/>
      <c r="E114" s="25"/>
      <c r="F114" s="25"/>
      <c r="G114" s="25"/>
      <c r="H114" s="25"/>
      <c r="I114" s="25"/>
      <c r="J114" s="29"/>
      <c r="K114" s="29"/>
      <c r="L114" s="29"/>
      <c r="M114" s="29"/>
      <c r="N114" s="9"/>
      <c r="O114" s="9"/>
      <c r="P114" s="7"/>
      <c r="Q114" s="7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5">
      <c r="A115" s="28"/>
      <c r="B115" s="28"/>
      <c r="C115" s="25"/>
      <c r="D115" s="25"/>
      <c r="E115" s="25"/>
      <c r="F115" s="25"/>
      <c r="G115" s="25"/>
      <c r="H115" s="25"/>
      <c r="I115" s="25"/>
      <c r="J115" s="29"/>
      <c r="K115" s="29"/>
      <c r="L115" s="29"/>
      <c r="M115" s="29"/>
      <c r="N115" s="9"/>
      <c r="O115" s="9"/>
      <c r="P115" s="7"/>
      <c r="Q115" s="7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28"/>
      <c r="B116" s="28"/>
      <c r="C116" s="25"/>
      <c r="D116" s="25"/>
      <c r="E116" s="25"/>
      <c r="F116" s="25"/>
      <c r="G116" s="25"/>
      <c r="H116" s="25"/>
      <c r="I116" s="25"/>
      <c r="J116" s="29"/>
      <c r="K116" s="29"/>
      <c r="L116" s="29"/>
      <c r="M116" s="29"/>
      <c r="N116" s="9"/>
      <c r="O116" s="9"/>
      <c r="P116" s="7"/>
      <c r="Q116" s="7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5">
      <c r="A117" s="28"/>
      <c r="B117" s="28"/>
      <c r="C117" s="25"/>
      <c r="D117" s="25"/>
      <c r="E117" s="25"/>
      <c r="F117" s="25"/>
      <c r="G117" s="25"/>
      <c r="H117" s="25"/>
      <c r="I117" s="25"/>
      <c r="J117" s="29"/>
      <c r="K117" s="29"/>
      <c r="L117" s="29"/>
      <c r="M117" s="29"/>
      <c r="N117" s="9"/>
      <c r="O117" s="9"/>
      <c r="P117" s="7"/>
      <c r="Q117" s="7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5">
      <c r="A118" s="28"/>
      <c r="B118" s="28"/>
      <c r="C118" s="25"/>
      <c r="D118" s="25"/>
      <c r="E118" s="25"/>
      <c r="F118" s="25"/>
      <c r="G118" s="25"/>
      <c r="H118" s="25"/>
      <c r="I118" s="25"/>
      <c r="J118" s="29"/>
      <c r="K118" s="29"/>
      <c r="L118" s="29"/>
      <c r="M118" s="29"/>
      <c r="N118" s="9"/>
      <c r="O118" s="9"/>
      <c r="P118" s="7"/>
      <c r="Q118" s="7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5">
      <c r="A119" s="28"/>
      <c r="B119" s="28"/>
      <c r="C119" s="25"/>
      <c r="D119" s="25"/>
      <c r="E119" s="25"/>
      <c r="F119" s="25"/>
      <c r="G119" s="25"/>
      <c r="H119" s="25"/>
      <c r="I119" s="25"/>
      <c r="J119" s="29"/>
      <c r="K119" s="29"/>
      <c r="L119" s="29"/>
      <c r="M119" s="29"/>
      <c r="N119" s="9"/>
      <c r="O119" s="9"/>
      <c r="P119" s="7"/>
      <c r="Q119" s="7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5">
      <c r="A120" s="28"/>
      <c r="B120" s="28"/>
      <c r="C120" s="25"/>
      <c r="D120" s="25"/>
      <c r="E120" s="25"/>
      <c r="F120" s="25"/>
      <c r="G120" s="25"/>
      <c r="H120" s="25"/>
      <c r="I120" s="25"/>
      <c r="J120" s="29"/>
      <c r="K120" s="29"/>
      <c r="L120" s="29"/>
      <c r="M120" s="29"/>
      <c r="N120" s="9"/>
      <c r="O120" s="9"/>
      <c r="P120" s="7"/>
      <c r="Q120" s="7"/>
      <c r="U120" s="31"/>
      <c r="V120" s="27"/>
      <c r="W120" s="27"/>
      <c r="X120" s="27"/>
      <c r="Y120" s="27"/>
      <c r="Z120" s="27"/>
      <c r="AA120" s="17"/>
    </row>
    <row r="121" spans="1:27" ht="15" customHeight="1" x14ac:dyDescent="0.25">
      <c r="A121" s="28"/>
      <c r="B121" s="28"/>
      <c r="C121" s="25"/>
      <c r="D121" s="25"/>
      <c r="E121" s="25"/>
      <c r="F121" s="25"/>
      <c r="G121" s="25"/>
      <c r="H121" s="25"/>
      <c r="I121" s="25"/>
      <c r="J121" s="29"/>
      <c r="K121" s="29"/>
      <c r="L121" s="29"/>
      <c r="M121" s="29"/>
      <c r="N121" s="9"/>
      <c r="O121" s="9"/>
      <c r="P121" s="7"/>
      <c r="Q121" s="7"/>
      <c r="U121" s="31"/>
      <c r="V121" s="27"/>
      <c r="W121" s="27"/>
      <c r="X121" s="27"/>
      <c r="Y121" s="27"/>
      <c r="Z121" s="27"/>
      <c r="AA121" s="17"/>
    </row>
    <row r="122" spans="1:27" ht="15" customHeight="1" x14ac:dyDescent="0.25">
      <c r="A122" s="28"/>
      <c r="B122" s="28"/>
      <c r="C122" s="25"/>
      <c r="D122" s="25"/>
      <c r="E122" s="25"/>
      <c r="F122" s="25"/>
      <c r="G122" s="25"/>
      <c r="H122" s="25"/>
      <c r="I122" s="25"/>
      <c r="J122" s="29"/>
      <c r="K122" s="29"/>
      <c r="L122" s="29"/>
      <c r="M122" s="29"/>
      <c r="N122" s="9"/>
      <c r="O122" s="9"/>
      <c r="P122" s="7"/>
      <c r="Q122" s="7"/>
      <c r="U122" s="31"/>
      <c r="V122" s="27"/>
      <c r="W122" s="27"/>
      <c r="X122" s="27"/>
      <c r="Y122" s="27"/>
      <c r="Z122" s="27"/>
      <c r="AA122" s="17"/>
    </row>
    <row r="123" spans="1:27" ht="15" customHeight="1" x14ac:dyDescent="0.25">
      <c r="A123" s="28"/>
      <c r="B123" s="28"/>
      <c r="C123" s="25"/>
      <c r="D123" s="25"/>
      <c r="E123" s="25"/>
      <c r="F123" s="25"/>
      <c r="G123" s="25"/>
      <c r="H123" s="25"/>
      <c r="I123" s="25"/>
      <c r="J123" s="29"/>
      <c r="K123" s="29"/>
      <c r="L123" s="29"/>
      <c r="M123" s="29"/>
      <c r="N123" s="9"/>
      <c r="O123" s="9"/>
      <c r="P123" s="7"/>
      <c r="Q123" s="7"/>
      <c r="U123" s="31"/>
      <c r="V123" s="27"/>
      <c r="W123" s="27"/>
      <c r="X123" s="27"/>
      <c r="Y123" s="27"/>
      <c r="Z123" s="27"/>
      <c r="AA123" s="17"/>
    </row>
    <row r="124" spans="1:27" ht="15" customHeight="1" x14ac:dyDescent="0.25">
      <c r="A124" s="28"/>
      <c r="B124" s="28"/>
      <c r="C124" s="25"/>
      <c r="D124" s="25"/>
      <c r="E124" s="25"/>
      <c r="F124" s="25"/>
      <c r="G124" s="25"/>
      <c r="H124" s="25"/>
      <c r="I124" s="25"/>
      <c r="J124" s="29"/>
      <c r="K124" s="29"/>
      <c r="L124" s="29"/>
      <c r="M124" s="29"/>
      <c r="N124" s="9"/>
      <c r="O124" s="9"/>
      <c r="P124" s="7"/>
      <c r="Q124" s="7"/>
      <c r="U124" s="31"/>
      <c r="V124" s="27"/>
      <c r="W124" s="27"/>
      <c r="X124" s="27"/>
      <c r="Y124" s="27"/>
      <c r="Z124" s="27"/>
      <c r="AA124" s="17"/>
    </row>
    <row r="125" spans="1:27" ht="15" customHeight="1" x14ac:dyDescent="0.25">
      <c r="A125" s="28"/>
      <c r="B125" s="28"/>
      <c r="C125" s="25"/>
      <c r="D125" s="25"/>
      <c r="E125" s="25"/>
      <c r="F125" s="25"/>
      <c r="G125" s="25"/>
      <c r="H125" s="25"/>
      <c r="I125" s="25"/>
      <c r="J125" s="29"/>
      <c r="K125" s="29"/>
      <c r="L125" s="29"/>
      <c r="M125" s="29"/>
      <c r="N125" s="9"/>
      <c r="O125" s="9"/>
      <c r="P125" s="7"/>
      <c r="Q125" s="7"/>
      <c r="U125" s="31"/>
      <c r="V125" s="27"/>
      <c r="W125" s="27"/>
      <c r="X125" s="27"/>
      <c r="Y125" s="27"/>
      <c r="Z125" s="27"/>
      <c r="AA125" s="17"/>
    </row>
    <row r="126" spans="1:27" ht="15" customHeight="1" x14ac:dyDescent="0.25">
      <c r="A126" s="28"/>
      <c r="B126" s="28"/>
      <c r="C126" s="25"/>
      <c r="D126" s="25"/>
      <c r="E126" s="25"/>
      <c r="F126" s="25"/>
      <c r="G126" s="25"/>
      <c r="H126" s="25"/>
      <c r="I126" s="25"/>
      <c r="J126" s="29"/>
      <c r="K126" s="29"/>
      <c r="L126" s="29"/>
      <c r="M126" s="29"/>
      <c r="N126" s="9"/>
      <c r="O126" s="9"/>
      <c r="P126" s="7"/>
      <c r="Q126" s="7"/>
      <c r="U126" s="31"/>
      <c r="V126" s="27"/>
      <c r="W126" s="27"/>
      <c r="X126" s="27"/>
      <c r="Y126" s="27"/>
      <c r="Z126" s="27"/>
      <c r="AA126" s="17"/>
    </row>
    <row r="127" spans="1:27" ht="15" customHeight="1" x14ac:dyDescent="0.25">
      <c r="A127" s="28"/>
      <c r="B127" s="28"/>
      <c r="C127" s="25"/>
      <c r="D127" s="25"/>
      <c r="E127" s="25"/>
      <c r="F127" s="25"/>
      <c r="G127" s="25"/>
      <c r="H127" s="25"/>
      <c r="I127" s="25"/>
      <c r="J127" s="29"/>
      <c r="K127" s="29"/>
      <c r="L127" s="29"/>
      <c r="M127" s="29"/>
      <c r="N127" s="9"/>
      <c r="O127" s="9"/>
      <c r="P127" s="7"/>
      <c r="Q127" s="7"/>
      <c r="U127" s="31"/>
      <c r="V127" s="27"/>
      <c r="W127" s="27"/>
      <c r="X127" s="27"/>
      <c r="Y127" s="27"/>
      <c r="Z127" s="27"/>
      <c r="AA127" s="17"/>
    </row>
    <row r="128" spans="1:27" ht="15" customHeight="1" x14ac:dyDescent="0.25">
      <c r="A128" s="28"/>
      <c r="B128" s="28"/>
      <c r="C128" s="25"/>
      <c r="D128" s="25"/>
      <c r="E128" s="25"/>
      <c r="F128" s="25"/>
      <c r="G128" s="25"/>
      <c r="H128" s="25"/>
      <c r="I128" s="25"/>
      <c r="J128" s="29"/>
      <c r="K128" s="29"/>
      <c r="L128" s="29"/>
      <c r="M128" s="29"/>
      <c r="N128" s="9"/>
      <c r="O128" s="9"/>
      <c r="P128" s="7"/>
      <c r="Q128" s="7"/>
      <c r="U128" s="31"/>
      <c r="V128" s="27"/>
      <c r="W128" s="27"/>
      <c r="X128" s="27"/>
      <c r="Y128" s="27"/>
      <c r="Z128" s="27"/>
      <c r="AA128" s="17"/>
    </row>
    <row r="129" spans="1:27" ht="15" customHeight="1" x14ac:dyDescent="0.25">
      <c r="A129" s="28"/>
      <c r="B129" s="28"/>
      <c r="C129" s="25"/>
      <c r="D129" s="25"/>
      <c r="E129" s="25"/>
      <c r="F129" s="25"/>
      <c r="G129" s="25"/>
      <c r="H129" s="25"/>
      <c r="I129" s="25"/>
      <c r="J129" s="29"/>
      <c r="K129" s="29"/>
      <c r="L129" s="29"/>
      <c r="M129" s="29"/>
      <c r="N129" s="9"/>
      <c r="O129" s="9"/>
      <c r="P129" s="7"/>
      <c r="Q129" s="7"/>
      <c r="U129" s="31"/>
      <c r="V129" s="27"/>
      <c r="W129" s="27"/>
      <c r="X129" s="27"/>
      <c r="Y129" s="27"/>
      <c r="Z129" s="27"/>
      <c r="AA129" s="17"/>
    </row>
    <row r="130" spans="1:27" ht="15" customHeight="1" x14ac:dyDescent="0.25">
      <c r="A130" s="28"/>
      <c r="B130" s="28"/>
      <c r="C130" s="25"/>
      <c r="D130" s="25"/>
      <c r="E130" s="25"/>
      <c r="F130" s="25"/>
      <c r="G130" s="25"/>
      <c r="H130" s="25"/>
      <c r="I130" s="25"/>
      <c r="J130" s="29"/>
      <c r="K130" s="29"/>
      <c r="L130" s="29"/>
      <c r="M130" s="29"/>
      <c r="N130" s="9"/>
      <c r="O130" s="9"/>
      <c r="P130" s="7"/>
      <c r="Q130" s="7"/>
      <c r="U130" s="31"/>
      <c r="V130" s="27"/>
      <c r="W130" s="27"/>
      <c r="X130" s="27"/>
      <c r="Y130" s="27"/>
      <c r="Z130" s="27"/>
      <c r="AA130" s="17"/>
    </row>
    <row r="131" spans="1:27" ht="15" customHeight="1" x14ac:dyDescent="0.25">
      <c r="A131" s="28"/>
      <c r="B131" s="28"/>
      <c r="C131" s="25"/>
      <c r="D131" s="25"/>
      <c r="E131" s="25"/>
      <c r="F131" s="25"/>
      <c r="G131" s="25"/>
      <c r="H131" s="25"/>
      <c r="I131" s="25"/>
      <c r="J131" s="29"/>
      <c r="K131" s="29"/>
      <c r="L131" s="29"/>
      <c r="M131" s="29"/>
      <c r="N131" s="9"/>
      <c r="O131" s="9"/>
      <c r="P131" s="7"/>
      <c r="Q131" s="7"/>
      <c r="U131" s="31"/>
      <c r="V131" s="27"/>
      <c r="W131" s="27"/>
      <c r="X131" s="27"/>
      <c r="Y131" s="27"/>
      <c r="Z131" s="27"/>
      <c r="AA131" s="17"/>
    </row>
    <row r="132" spans="1:27" ht="15" customHeight="1" x14ac:dyDescent="0.25">
      <c r="A132" s="28"/>
      <c r="B132" s="28"/>
      <c r="C132" s="25"/>
      <c r="D132" s="25"/>
      <c r="E132" s="25"/>
      <c r="F132" s="25"/>
      <c r="G132" s="25"/>
      <c r="H132" s="25"/>
      <c r="I132" s="25"/>
      <c r="J132" s="29"/>
      <c r="K132" s="29"/>
      <c r="L132" s="29"/>
      <c r="M132" s="29"/>
      <c r="N132" s="9"/>
      <c r="O132" s="9"/>
      <c r="P132" s="7"/>
      <c r="Q132" s="7"/>
      <c r="U132" s="31"/>
      <c r="V132" s="27"/>
      <c r="W132" s="27"/>
      <c r="X132" s="27"/>
      <c r="Y132" s="27"/>
      <c r="Z132" s="27"/>
      <c r="AA132" s="17"/>
    </row>
    <row r="133" spans="1:27" ht="15" customHeight="1" x14ac:dyDescent="0.25">
      <c r="A133" s="28"/>
      <c r="B133" s="28"/>
      <c r="C133" s="25"/>
      <c r="D133" s="25"/>
      <c r="E133" s="25"/>
      <c r="F133" s="25"/>
      <c r="G133" s="25"/>
      <c r="H133" s="25"/>
      <c r="I133" s="25"/>
      <c r="J133" s="29"/>
      <c r="K133" s="29"/>
      <c r="L133" s="29"/>
      <c r="M133" s="29"/>
      <c r="N133" s="9"/>
      <c r="O133" s="9"/>
      <c r="P133" s="7"/>
      <c r="Q133" s="7"/>
      <c r="U133" s="31"/>
      <c r="V133" s="27"/>
      <c r="W133" s="27"/>
      <c r="X133" s="27"/>
      <c r="Y133" s="27"/>
      <c r="Z133" s="27"/>
      <c r="AA133" s="17"/>
    </row>
    <row r="134" spans="1:27" ht="15" customHeight="1" x14ac:dyDescent="0.25">
      <c r="A134" s="28"/>
      <c r="B134" s="28"/>
      <c r="C134" s="25"/>
      <c r="D134" s="25"/>
      <c r="E134" s="25"/>
      <c r="F134" s="25"/>
      <c r="G134" s="25"/>
      <c r="H134" s="25"/>
      <c r="I134" s="25"/>
      <c r="J134" s="29"/>
      <c r="K134" s="29"/>
      <c r="L134" s="29"/>
      <c r="M134" s="29"/>
      <c r="N134" s="9"/>
      <c r="O134" s="9"/>
      <c r="P134" s="7"/>
      <c r="Q134" s="7"/>
      <c r="U134" s="31"/>
      <c r="V134" s="27"/>
      <c r="W134" s="27"/>
      <c r="X134" s="27"/>
      <c r="Y134" s="27"/>
      <c r="Z134" s="27"/>
      <c r="AA134" s="17"/>
    </row>
    <row r="135" spans="1:27" ht="15" customHeight="1" x14ac:dyDescent="0.25">
      <c r="A135" s="28"/>
      <c r="B135" s="28"/>
      <c r="C135" s="25"/>
      <c r="D135" s="25"/>
      <c r="E135" s="25"/>
      <c r="F135" s="25"/>
      <c r="G135" s="25"/>
      <c r="H135" s="25"/>
      <c r="I135" s="25"/>
      <c r="J135" s="29"/>
      <c r="K135" s="29"/>
      <c r="L135" s="29"/>
      <c r="M135" s="29"/>
      <c r="N135" s="9"/>
      <c r="O135" s="9"/>
      <c r="P135" s="7"/>
      <c r="Q135" s="7"/>
      <c r="U135" s="31"/>
      <c r="V135" s="27"/>
      <c r="W135" s="27"/>
      <c r="X135" s="27"/>
      <c r="Y135" s="27"/>
      <c r="Z135" s="27"/>
      <c r="AA135" s="17"/>
    </row>
    <row r="136" spans="1:27" ht="15" customHeight="1" x14ac:dyDescent="0.25">
      <c r="A136" s="28"/>
      <c r="B136" s="28"/>
      <c r="C136" s="25"/>
      <c r="D136" s="25"/>
      <c r="E136" s="25"/>
      <c r="F136" s="25"/>
      <c r="G136" s="25"/>
      <c r="H136" s="25"/>
      <c r="I136" s="25"/>
      <c r="J136" s="29"/>
      <c r="K136" s="29"/>
      <c r="L136" s="29"/>
      <c r="M136" s="29"/>
      <c r="N136" s="9"/>
      <c r="O136" s="9"/>
      <c r="P136" s="7"/>
      <c r="Q136" s="7"/>
      <c r="U136" s="31"/>
      <c r="V136" s="27"/>
      <c r="W136" s="27"/>
      <c r="X136" s="27"/>
      <c r="Y136" s="27"/>
      <c r="Z136" s="27"/>
      <c r="AA136" s="17"/>
    </row>
    <row r="137" spans="1:27" ht="15" customHeight="1" x14ac:dyDescent="0.25">
      <c r="A137" s="28"/>
      <c r="B137" s="28"/>
      <c r="C137" s="25"/>
      <c r="D137" s="25"/>
      <c r="E137" s="25"/>
      <c r="F137" s="25"/>
      <c r="G137" s="25"/>
      <c r="H137" s="25"/>
      <c r="I137" s="25"/>
      <c r="J137" s="29"/>
      <c r="K137" s="29"/>
      <c r="L137" s="29"/>
      <c r="M137" s="29"/>
      <c r="N137" s="9"/>
      <c r="O137" s="9"/>
      <c r="P137" s="7"/>
      <c r="Q137" s="7"/>
      <c r="U137" s="31"/>
      <c r="V137" s="27"/>
      <c r="W137" s="27"/>
      <c r="X137" s="27"/>
      <c r="Y137" s="27"/>
      <c r="Z137" s="27"/>
      <c r="AA137" s="17"/>
    </row>
    <row r="138" spans="1:27" ht="15" customHeight="1" x14ac:dyDescent="0.25">
      <c r="A138" s="28"/>
      <c r="B138" s="28"/>
      <c r="C138" s="25"/>
      <c r="D138" s="25"/>
      <c r="E138" s="25"/>
      <c r="F138" s="25"/>
      <c r="G138" s="25"/>
      <c r="H138" s="25"/>
      <c r="I138" s="25"/>
      <c r="J138" s="29"/>
      <c r="K138" s="29"/>
      <c r="L138" s="29"/>
      <c r="M138" s="29"/>
      <c r="N138" s="9"/>
      <c r="O138" s="9"/>
      <c r="P138" s="7"/>
      <c r="Q138" s="7"/>
      <c r="U138" s="31"/>
      <c r="V138" s="27"/>
      <c r="W138" s="27"/>
      <c r="X138" s="27"/>
      <c r="Y138" s="27"/>
      <c r="Z138" s="27"/>
      <c r="AA138" s="17"/>
    </row>
    <row r="139" spans="1:27" ht="15" customHeight="1" x14ac:dyDescent="0.25">
      <c r="A139" s="28"/>
      <c r="B139" s="28"/>
      <c r="C139" s="25"/>
      <c r="D139" s="25"/>
      <c r="E139" s="25"/>
      <c r="F139" s="25"/>
      <c r="G139" s="25"/>
      <c r="H139" s="25"/>
      <c r="I139" s="25"/>
      <c r="J139" s="29"/>
      <c r="K139" s="29"/>
      <c r="L139" s="29"/>
      <c r="M139" s="29"/>
      <c r="N139" s="9"/>
      <c r="O139" s="9"/>
      <c r="P139" s="7"/>
      <c r="Q139" s="7"/>
      <c r="U139" s="31"/>
      <c r="V139" s="27"/>
      <c r="W139" s="27"/>
      <c r="X139" s="27"/>
      <c r="Y139" s="27"/>
      <c r="Z139" s="27"/>
      <c r="AA139" s="17"/>
    </row>
    <row r="140" spans="1:27" ht="15" customHeight="1" x14ac:dyDescent="0.25">
      <c r="A140" s="28"/>
      <c r="B140" s="28"/>
      <c r="C140" s="25"/>
      <c r="D140" s="25"/>
      <c r="E140" s="25"/>
      <c r="F140" s="25"/>
      <c r="G140" s="25"/>
      <c r="H140" s="25"/>
      <c r="I140" s="25"/>
      <c r="J140" s="29"/>
      <c r="K140" s="29"/>
      <c r="L140" s="29"/>
      <c r="M140" s="29"/>
      <c r="N140" s="9"/>
      <c r="O140" s="9"/>
      <c r="P140" s="7"/>
      <c r="Q140" s="7"/>
      <c r="U140" s="31"/>
      <c r="V140" s="27"/>
      <c r="W140" s="27"/>
      <c r="X140" s="27"/>
      <c r="Y140" s="27"/>
      <c r="Z140" s="27"/>
      <c r="AA140" s="17"/>
    </row>
    <row r="141" spans="1:27" ht="15" customHeight="1" x14ac:dyDescent="0.25">
      <c r="A141" s="28"/>
      <c r="B141" s="28"/>
      <c r="C141" s="25"/>
      <c r="D141" s="25"/>
      <c r="E141" s="25"/>
      <c r="F141" s="25"/>
      <c r="G141" s="25"/>
      <c r="H141" s="25"/>
      <c r="I141" s="25"/>
      <c r="J141" s="29"/>
      <c r="K141" s="29"/>
      <c r="L141" s="29"/>
      <c r="M141" s="29"/>
      <c r="N141" s="9"/>
      <c r="O141" s="9"/>
      <c r="P141" s="7"/>
      <c r="Q141" s="7"/>
      <c r="U141" s="31"/>
      <c r="V141" s="27"/>
      <c r="W141" s="27"/>
      <c r="X141" s="27"/>
      <c r="Y141" s="27"/>
      <c r="Z141" s="27"/>
      <c r="AA141" s="17"/>
    </row>
    <row r="142" spans="1:27" ht="15" customHeight="1" x14ac:dyDescent="0.25">
      <c r="A142" s="28"/>
      <c r="B142" s="28"/>
      <c r="C142" s="25"/>
      <c r="D142" s="25"/>
      <c r="E142" s="25"/>
      <c r="F142" s="25"/>
      <c r="G142" s="25"/>
      <c r="H142" s="25"/>
      <c r="I142" s="25"/>
      <c r="J142" s="29"/>
      <c r="K142" s="29"/>
      <c r="L142" s="29"/>
      <c r="M142" s="29"/>
      <c r="N142" s="9"/>
      <c r="O142" s="9"/>
      <c r="P142" s="7"/>
      <c r="Q142" s="7"/>
      <c r="U142" s="31"/>
      <c r="V142" s="27"/>
      <c r="W142" s="27"/>
      <c r="X142" s="27"/>
      <c r="Y142" s="27"/>
      <c r="Z142" s="27"/>
      <c r="AA142" s="17"/>
    </row>
    <row r="143" spans="1:27" ht="15" customHeight="1" x14ac:dyDescent="0.25">
      <c r="A143" s="28"/>
      <c r="B143" s="28"/>
      <c r="C143" s="25"/>
      <c r="D143" s="25"/>
      <c r="E143" s="25"/>
      <c r="F143" s="25"/>
      <c r="G143" s="25"/>
      <c r="H143" s="25"/>
      <c r="I143" s="25"/>
      <c r="J143" s="29"/>
      <c r="K143" s="29"/>
      <c r="L143" s="29"/>
      <c r="M143" s="29"/>
      <c r="N143" s="9"/>
      <c r="O143" s="9"/>
      <c r="P143" s="7"/>
      <c r="Q143" s="7"/>
      <c r="U143" s="31"/>
      <c r="V143" s="27"/>
      <c r="W143" s="27"/>
      <c r="X143" s="27"/>
      <c r="Y143" s="27"/>
      <c r="Z143" s="27"/>
      <c r="AA143" s="17"/>
    </row>
    <row r="144" spans="1:27" ht="15" customHeight="1" x14ac:dyDescent="0.25">
      <c r="A144" s="28"/>
      <c r="B144" s="28"/>
      <c r="C144" s="25"/>
      <c r="D144" s="25"/>
      <c r="E144" s="25"/>
      <c r="F144" s="25"/>
      <c r="G144" s="25"/>
      <c r="H144" s="25"/>
      <c r="I144" s="25"/>
      <c r="J144" s="29"/>
      <c r="K144" s="29"/>
      <c r="L144" s="29"/>
      <c r="M144" s="29"/>
      <c r="N144" s="9"/>
      <c r="O144" s="9"/>
      <c r="P144" s="7"/>
      <c r="Q144" s="7"/>
      <c r="U144" s="31"/>
      <c r="V144" s="27"/>
      <c r="W144" s="27"/>
      <c r="X144" s="27"/>
      <c r="Y144" s="27"/>
      <c r="Z144" s="27"/>
      <c r="AA144" s="17"/>
    </row>
    <row r="145" spans="1:27" ht="15" customHeight="1" x14ac:dyDescent="0.25">
      <c r="A145" s="28"/>
      <c r="B145" s="28"/>
      <c r="C145" s="25"/>
      <c r="D145" s="25"/>
      <c r="E145" s="25"/>
      <c r="F145" s="25"/>
      <c r="G145" s="25"/>
      <c r="H145" s="25"/>
      <c r="I145" s="25"/>
      <c r="J145" s="29"/>
      <c r="K145" s="29"/>
      <c r="L145" s="29"/>
      <c r="M145" s="29"/>
      <c r="N145" s="9"/>
      <c r="O145" s="9"/>
      <c r="P145" s="7"/>
      <c r="Q145" s="7"/>
      <c r="U145" s="31"/>
      <c r="V145" s="27"/>
      <c r="W145" s="27"/>
      <c r="X145" s="27"/>
      <c r="Y145" s="27"/>
      <c r="Z145" s="27"/>
      <c r="AA145" s="17"/>
    </row>
    <row r="146" spans="1:27" ht="15" customHeight="1" x14ac:dyDescent="0.25">
      <c r="A146" s="28"/>
      <c r="B146" s="28"/>
      <c r="C146" s="25"/>
      <c r="D146" s="25"/>
      <c r="E146" s="25"/>
      <c r="F146" s="25"/>
      <c r="G146" s="25"/>
      <c r="H146" s="25"/>
      <c r="I146" s="25"/>
      <c r="J146" s="29"/>
      <c r="K146" s="29"/>
      <c r="L146" s="29"/>
      <c r="M146" s="29"/>
      <c r="N146" s="9"/>
      <c r="O146" s="9"/>
      <c r="P146" s="7"/>
      <c r="Q146" s="7"/>
      <c r="U146" s="31"/>
      <c r="V146" s="27"/>
      <c r="W146" s="27"/>
      <c r="X146" s="27"/>
      <c r="Y146" s="27"/>
      <c r="Z146" s="27"/>
      <c r="AA146" s="17"/>
    </row>
    <row r="147" spans="1:27" ht="15" customHeight="1" x14ac:dyDescent="0.25">
      <c r="A147" s="28"/>
      <c r="B147" s="28"/>
      <c r="C147" s="25"/>
      <c r="D147" s="25"/>
      <c r="E147" s="25"/>
      <c r="F147" s="25"/>
      <c r="G147" s="25"/>
      <c r="H147" s="25"/>
      <c r="I147" s="25"/>
      <c r="J147" s="29"/>
      <c r="K147" s="29"/>
      <c r="L147" s="29"/>
      <c r="M147" s="29"/>
      <c r="N147" s="9"/>
      <c r="O147" s="9"/>
      <c r="P147" s="7"/>
      <c r="Q147" s="7"/>
      <c r="U147" s="31"/>
      <c r="V147" s="27"/>
      <c r="W147" s="27"/>
      <c r="X147" s="27"/>
      <c r="Y147" s="27"/>
      <c r="Z147" s="27"/>
      <c r="AA147" s="17"/>
    </row>
    <row r="148" spans="1:27" ht="15" customHeight="1" x14ac:dyDescent="0.25">
      <c r="A148" s="28"/>
      <c r="B148" s="28"/>
      <c r="C148" s="25"/>
      <c r="D148" s="25"/>
      <c r="E148" s="25"/>
      <c r="F148" s="25"/>
      <c r="G148" s="25"/>
      <c r="H148" s="25"/>
      <c r="I148" s="25"/>
      <c r="J148" s="29"/>
      <c r="K148" s="29"/>
      <c r="L148" s="29"/>
      <c r="M148" s="29"/>
      <c r="N148" s="9"/>
      <c r="O148" s="9"/>
      <c r="P148" s="7"/>
      <c r="Q148" s="7"/>
      <c r="U148" s="31"/>
      <c r="V148" s="27"/>
      <c r="W148" s="27"/>
      <c r="X148" s="27"/>
      <c r="Y148" s="27"/>
      <c r="Z148" s="27"/>
      <c r="AA148" s="17"/>
    </row>
    <row r="149" spans="1:27" ht="15" customHeight="1" x14ac:dyDescent="0.25">
      <c r="A149" s="28"/>
      <c r="B149" s="28"/>
      <c r="C149" s="25"/>
      <c r="D149" s="25"/>
      <c r="E149" s="25"/>
      <c r="F149" s="25"/>
      <c r="G149" s="25"/>
      <c r="H149" s="25"/>
      <c r="I149" s="25"/>
      <c r="J149" s="29"/>
      <c r="K149" s="29"/>
      <c r="L149" s="29"/>
      <c r="M149" s="29"/>
      <c r="N149" s="9"/>
      <c r="O149" s="9"/>
      <c r="P149" s="7"/>
      <c r="Q149" s="7"/>
      <c r="U149" s="31"/>
      <c r="V149" s="27"/>
      <c r="W149" s="27"/>
      <c r="X149" s="27"/>
      <c r="Y149" s="27"/>
      <c r="Z149" s="27"/>
      <c r="AA149" s="17"/>
    </row>
    <row r="150" spans="1:27" ht="15" customHeight="1" x14ac:dyDescent="0.25">
      <c r="A150" s="28"/>
      <c r="B150" s="28"/>
      <c r="C150" s="25"/>
      <c r="D150" s="25"/>
      <c r="E150" s="25"/>
      <c r="F150" s="25"/>
      <c r="G150" s="25"/>
      <c r="H150" s="25"/>
      <c r="I150" s="25"/>
      <c r="J150" s="29"/>
      <c r="K150" s="29"/>
      <c r="L150" s="29"/>
      <c r="M150" s="29"/>
      <c r="N150" s="9"/>
      <c r="O150" s="9"/>
      <c r="P150" s="7"/>
      <c r="Q150" s="7"/>
      <c r="U150" s="31"/>
      <c r="V150" s="27"/>
      <c r="W150" s="27"/>
      <c r="X150" s="27"/>
      <c r="Y150" s="27"/>
      <c r="Z150" s="27"/>
      <c r="AA150" s="17"/>
    </row>
    <row r="151" spans="1:27" ht="15" customHeight="1" x14ac:dyDescent="0.25">
      <c r="A151" s="28"/>
      <c r="B151" s="28"/>
      <c r="C151" s="25"/>
      <c r="D151" s="25"/>
      <c r="E151" s="25"/>
      <c r="F151" s="25"/>
      <c r="G151" s="25"/>
      <c r="H151" s="25"/>
      <c r="I151" s="25"/>
      <c r="J151" s="29"/>
      <c r="K151" s="29"/>
      <c r="L151" s="29"/>
      <c r="M151" s="29"/>
      <c r="N151" s="9"/>
      <c r="O151" s="9"/>
      <c r="P151" s="7"/>
      <c r="Q151" s="7"/>
      <c r="U151" s="31"/>
      <c r="V151" s="27"/>
      <c r="W151" s="27"/>
      <c r="X151" s="27"/>
      <c r="Y151" s="27"/>
      <c r="Z151" s="27"/>
      <c r="AA151" s="17"/>
    </row>
    <row r="152" spans="1:27" ht="15" customHeight="1" x14ac:dyDescent="0.25">
      <c r="A152" s="28"/>
      <c r="B152" s="28"/>
      <c r="C152" s="25"/>
      <c r="D152" s="25"/>
      <c r="E152" s="25"/>
      <c r="F152" s="25"/>
      <c r="G152" s="25"/>
      <c r="H152" s="25"/>
      <c r="I152" s="25"/>
      <c r="J152" s="29"/>
      <c r="K152" s="29"/>
      <c r="L152" s="29"/>
      <c r="M152" s="29"/>
      <c r="N152" s="9"/>
      <c r="O152" s="9"/>
      <c r="P152" s="7"/>
      <c r="Q152" s="7"/>
      <c r="U152" s="31"/>
      <c r="V152" s="27"/>
      <c r="W152" s="27"/>
      <c r="X152" s="27"/>
      <c r="Y152" s="27"/>
      <c r="Z152" s="27"/>
      <c r="AA152" s="17"/>
    </row>
    <row r="153" spans="1:27" ht="15" customHeight="1" x14ac:dyDescent="0.25">
      <c r="A153" s="28"/>
      <c r="B153" s="28"/>
      <c r="C153" s="25"/>
      <c r="D153" s="25"/>
      <c r="E153" s="25"/>
      <c r="F153" s="25"/>
      <c r="G153" s="25"/>
      <c r="H153" s="25"/>
      <c r="I153" s="25"/>
      <c r="J153" s="29"/>
      <c r="K153" s="29"/>
      <c r="L153" s="29"/>
      <c r="M153" s="29"/>
      <c r="N153" s="9"/>
      <c r="O153" s="9"/>
      <c r="P153" s="7"/>
      <c r="Q153" s="7"/>
      <c r="U153" s="31"/>
      <c r="V153" s="27"/>
      <c r="W153" s="27"/>
      <c r="X153" s="27"/>
      <c r="Y153" s="27"/>
      <c r="Z153" s="27"/>
      <c r="AA153" s="17"/>
    </row>
    <row r="154" spans="1:27" ht="15" customHeight="1" x14ac:dyDescent="0.25">
      <c r="A154" s="28"/>
      <c r="B154" s="28"/>
      <c r="C154" s="25"/>
      <c r="D154" s="25"/>
      <c r="E154" s="25"/>
      <c r="F154" s="25"/>
      <c r="G154" s="25"/>
      <c r="H154" s="25"/>
      <c r="I154" s="25"/>
      <c r="J154" s="29"/>
      <c r="K154" s="29"/>
      <c r="L154" s="29"/>
      <c r="M154" s="29"/>
      <c r="N154" s="9"/>
      <c r="O154" s="9"/>
      <c r="P154" s="7"/>
      <c r="Q154" s="7"/>
      <c r="U154" s="31"/>
      <c r="V154" s="27"/>
      <c r="W154" s="27"/>
      <c r="X154" s="27"/>
      <c r="Y154" s="27"/>
      <c r="Z154" s="27"/>
      <c r="AA154" s="17"/>
    </row>
    <row r="155" spans="1:27" ht="15" customHeight="1" x14ac:dyDescent="0.25">
      <c r="A155" s="28"/>
      <c r="B155" s="28"/>
      <c r="C155" s="25"/>
      <c r="D155" s="25"/>
      <c r="E155" s="25"/>
      <c r="F155" s="25"/>
      <c r="G155" s="25"/>
      <c r="H155" s="25"/>
      <c r="I155" s="25"/>
      <c r="J155" s="29"/>
      <c r="K155" s="29"/>
      <c r="L155" s="29"/>
      <c r="M155" s="29"/>
      <c r="N155" s="9"/>
      <c r="O155" s="9"/>
      <c r="P155" s="7"/>
      <c r="Q155" s="7"/>
      <c r="U155" s="31"/>
      <c r="V155" s="27"/>
      <c r="W155" s="27"/>
      <c r="X155" s="27"/>
      <c r="Y155" s="27"/>
      <c r="Z155" s="27"/>
      <c r="AA155" s="17"/>
    </row>
    <row r="156" spans="1:27" ht="15" customHeight="1" x14ac:dyDescent="0.25">
      <c r="A156" s="28"/>
      <c r="B156" s="28"/>
      <c r="C156" s="25"/>
      <c r="D156" s="25"/>
      <c r="E156" s="25"/>
      <c r="F156" s="25"/>
      <c r="G156" s="25"/>
      <c r="H156" s="25"/>
      <c r="I156" s="25"/>
      <c r="J156" s="29"/>
      <c r="K156" s="29"/>
      <c r="L156" s="29"/>
      <c r="M156" s="29"/>
      <c r="N156" s="9"/>
      <c r="O156" s="9"/>
      <c r="P156" s="7"/>
      <c r="Q156" s="7"/>
      <c r="U156" s="31"/>
      <c r="V156" s="27"/>
      <c r="W156" s="27"/>
      <c r="X156" s="27"/>
      <c r="Y156" s="27"/>
      <c r="Z156" s="27"/>
      <c r="AA156" s="17"/>
    </row>
    <row r="157" spans="1:27" ht="15" customHeight="1" x14ac:dyDescent="0.25">
      <c r="A157" s="28"/>
      <c r="B157" s="28"/>
      <c r="C157" s="25"/>
      <c r="D157" s="25"/>
      <c r="E157" s="25"/>
      <c r="F157" s="25"/>
      <c r="G157" s="25"/>
      <c r="H157" s="25"/>
      <c r="I157" s="25"/>
      <c r="J157" s="29"/>
      <c r="K157" s="29"/>
      <c r="L157" s="29"/>
      <c r="M157" s="29"/>
      <c r="N157" s="9"/>
      <c r="O157" s="9"/>
      <c r="P157" s="7"/>
      <c r="Q157" s="7"/>
      <c r="U157" s="31"/>
      <c r="V157" s="27"/>
      <c r="W157" s="27"/>
      <c r="X157" s="27"/>
      <c r="Y157" s="27"/>
      <c r="Z157" s="27"/>
      <c r="AA157" s="17"/>
    </row>
    <row r="158" spans="1:27" ht="15" customHeight="1" x14ac:dyDescent="0.25">
      <c r="A158" s="28"/>
      <c r="B158" s="28"/>
      <c r="C158" s="25"/>
      <c r="D158" s="25"/>
      <c r="E158" s="25"/>
      <c r="F158" s="25"/>
      <c r="G158" s="25"/>
      <c r="H158" s="25"/>
      <c r="I158" s="25"/>
      <c r="J158" s="29"/>
      <c r="K158" s="29"/>
      <c r="L158" s="29"/>
      <c r="M158" s="29"/>
      <c r="N158" s="9"/>
      <c r="O158" s="9"/>
      <c r="P158" s="7"/>
      <c r="Q158" s="7"/>
      <c r="U158" s="31"/>
      <c r="V158" s="27"/>
      <c r="W158" s="27"/>
      <c r="X158" s="27"/>
      <c r="Y158" s="27"/>
      <c r="Z158" s="27"/>
      <c r="AA158" s="17"/>
    </row>
    <row r="159" spans="1:27" ht="15" customHeight="1" x14ac:dyDescent="0.25">
      <c r="A159" s="28"/>
      <c r="B159" s="28"/>
      <c r="C159" s="25"/>
      <c r="D159" s="25"/>
      <c r="E159" s="25"/>
      <c r="F159" s="25"/>
      <c r="G159" s="25"/>
      <c r="H159" s="25"/>
      <c r="I159" s="25"/>
      <c r="J159" s="29"/>
      <c r="K159" s="29"/>
      <c r="L159" s="29"/>
      <c r="M159" s="29"/>
      <c r="N159" s="9"/>
      <c r="O159" s="9"/>
      <c r="P159" s="7"/>
      <c r="Q159" s="7"/>
      <c r="U159" s="31"/>
      <c r="V159" s="27"/>
      <c r="W159" s="27"/>
      <c r="X159" s="27"/>
      <c r="Y159" s="27"/>
      <c r="Z159" s="27"/>
      <c r="AA159" s="17"/>
    </row>
    <row r="160" spans="1:27" ht="15" customHeight="1" x14ac:dyDescent="0.25">
      <c r="A160" s="28"/>
      <c r="B160" s="28"/>
      <c r="C160" s="25"/>
      <c r="D160" s="25"/>
      <c r="E160" s="25"/>
      <c r="F160" s="25"/>
      <c r="G160" s="25"/>
      <c r="H160" s="25"/>
      <c r="I160" s="25"/>
      <c r="J160" s="29"/>
      <c r="K160" s="29"/>
      <c r="L160" s="29"/>
      <c r="M160" s="29"/>
      <c r="N160" s="9"/>
      <c r="O160" s="9"/>
      <c r="P160" s="7"/>
      <c r="Q160" s="7"/>
      <c r="U160" s="31"/>
      <c r="V160" s="27"/>
      <c r="W160" s="27"/>
      <c r="X160" s="27"/>
      <c r="Y160" s="27"/>
      <c r="Z160" s="27"/>
      <c r="AA160" s="17"/>
    </row>
    <row r="161" spans="1:27" ht="15" customHeight="1" x14ac:dyDescent="0.25">
      <c r="A161" s="28"/>
      <c r="B161" s="28"/>
      <c r="C161" s="25"/>
      <c r="D161" s="25"/>
      <c r="E161" s="25"/>
      <c r="F161" s="25"/>
      <c r="G161" s="25"/>
      <c r="H161" s="25"/>
      <c r="I161" s="25"/>
      <c r="J161" s="29"/>
      <c r="K161" s="29"/>
      <c r="L161" s="29"/>
      <c r="M161" s="29"/>
      <c r="N161" s="9"/>
      <c r="O161" s="9"/>
      <c r="P161" s="7"/>
      <c r="Q161" s="7"/>
      <c r="U161" s="31"/>
      <c r="V161" s="27"/>
      <c r="W161" s="27"/>
      <c r="X161" s="27"/>
      <c r="Y161" s="27"/>
      <c r="Z161" s="27"/>
      <c r="AA161" s="17"/>
    </row>
    <row r="162" spans="1:27" ht="15" customHeight="1" x14ac:dyDescent="0.25">
      <c r="A162" s="28"/>
      <c r="B162" s="28"/>
      <c r="C162" s="25"/>
      <c r="D162" s="25"/>
      <c r="E162" s="25"/>
      <c r="F162" s="25"/>
      <c r="G162" s="25"/>
      <c r="H162" s="25"/>
      <c r="I162" s="25"/>
      <c r="J162" s="29"/>
      <c r="K162" s="29"/>
      <c r="L162" s="29"/>
      <c r="M162" s="29"/>
      <c r="N162" s="9"/>
      <c r="O162" s="9"/>
      <c r="P162" s="7"/>
      <c r="Q162" s="7"/>
      <c r="U162" s="31"/>
      <c r="V162" s="27"/>
      <c r="W162" s="27"/>
      <c r="X162" s="27"/>
      <c r="Y162" s="27"/>
      <c r="Z162" s="27"/>
      <c r="AA162" s="17"/>
    </row>
    <row r="163" spans="1:27" ht="15" customHeight="1" x14ac:dyDescent="0.25">
      <c r="A163" s="28"/>
      <c r="B163" s="28"/>
      <c r="C163" s="25"/>
      <c r="D163" s="25"/>
      <c r="E163" s="25"/>
      <c r="F163" s="25"/>
      <c r="G163" s="25"/>
      <c r="H163" s="25"/>
      <c r="I163" s="25"/>
      <c r="J163" s="29"/>
      <c r="K163" s="29"/>
      <c r="L163" s="29"/>
      <c r="M163" s="29"/>
      <c r="N163" s="9"/>
      <c r="O163" s="9"/>
      <c r="P163" s="7"/>
      <c r="Q163" s="7"/>
      <c r="U163" s="31"/>
      <c r="V163" s="27"/>
      <c r="W163" s="27"/>
      <c r="X163" s="27"/>
      <c r="Y163" s="27"/>
      <c r="Z163" s="27"/>
      <c r="AA163" s="17"/>
    </row>
    <row r="164" spans="1:27" ht="15" customHeight="1" x14ac:dyDescent="0.25">
      <c r="A164" s="28"/>
      <c r="B164" s="28"/>
      <c r="C164" s="25"/>
      <c r="D164" s="25"/>
      <c r="E164" s="25"/>
      <c r="F164" s="25"/>
      <c r="G164" s="25"/>
      <c r="H164" s="25"/>
      <c r="I164" s="25"/>
      <c r="J164" s="29"/>
      <c r="K164" s="29"/>
      <c r="L164" s="29"/>
      <c r="M164" s="29"/>
      <c r="N164" s="9"/>
      <c r="O164" s="9"/>
      <c r="P164" s="7"/>
      <c r="Q164" s="7"/>
      <c r="U164" s="31"/>
      <c r="V164" s="27"/>
      <c r="W164" s="27"/>
      <c r="X164" s="27"/>
      <c r="Y164" s="27"/>
      <c r="Z164" s="27"/>
      <c r="AA164" s="17"/>
    </row>
    <row r="165" spans="1:27" ht="15" customHeight="1" x14ac:dyDescent="0.25">
      <c r="A165" s="28"/>
      <c r="B165" s="28"/>
      <c r="C165" s="25"/>
      <c r="D165" s="25"/>
      <c r="E165" s="25"/>
      <c r="F165" s="25"/>
      <c r="G165" s="25"/>
      <c r="H165" s="25"/>
      <c r="I165" s="25"/>
      <c r="J165" s="29"/>
      <c r="K165" s="29"/>
      <c r="L165" s="29"/>
      <c r="M165" s="29"/>
      <c r="N165" s="9"/>
      <c r="O165" s="9"/>
      <c r="P165" s="7"/>
      <c r="Q165" s="7"/>
      <c r="U165" s="31"/>
      <c r="V165" s="27"/>
      <c r="W165" s="27"/>
      <c r="X165" s="27"/>
      <c r="Y165" s="27"/>
      <c r="Z165" s="27"/>
      <c r="AA165" s="17"/>
    </row>
    <row r="166" spans="1:27" ht="15" customHeight="1" x14ac:dyDescent="0.25">
      <c r="A166" s="28"/>
      <c r="B166" s="28"/>
      <c r="C166" s="25"/>
      <c r="D166" s="25"/>
      <c r="E166" s="25"/>
      <c r="F166" s="25"/>
      <c r="G166" s="25"/>
      <c r="H166" s="25"/>
      <c r="I166" s="25"/>
      <c r="J166" s="29"/>
      <c r="K166" s="29"/>
      <c r="L166" s="29"/>
      <c r="M166" s="29"/>
      <c r="N166" s="9"/>
      <c r="O166" s="9"/>
      <c r="P166" s="7"/>
      <c r="Q166" s="7"/>
      <c r="U166" s="31"/>
      <c r="V166" s="27"/>
      <c r="W166" s="27"/>
      <c r="X166" s="27"/>
      <c r="Y166" s="27"/>
      <c r="Z166" s="27"/>
      <c r="AA166" s="17"/>
    </row>
    <row r="167" spans="1:27" ht="15" customHeight="1" x14ac:dyDescent="0.25">
      <c r="A167" s="28"/>
      <c r="B167" s="28"/>
      <c r="C167" s="25"/>
      <c r="D167" s="25"/>
      <c r="E167" s="25"/>
      <c r="F167" s="25"/>
      <c r="G167" s="25"/>
      <c r="H167" s="25"/>
      <c r="I167" s="25"/>
      <c r="J167" s="29"/>
      <c r="K167" s="29"/>
      <c r="L167" s="29"/>
      <c r="M167" s="29"/>
      <c r="N167" s="9"/>
      <c r="O167" s="9"/>
      <c r="P167" s="7"/>
      <c r="Q167" s="7"/>
      <c r="U167" s="31"/>
      <c r="V167" s="27"/>
      <c r="W167" s="27"/>
      <c r="X167" s="27"/>
      <c r="Y167" s="27"/>
      <c r="Z167" s="27"/>
      <c r="AA167" s="17"/>
    </row>
    <row r="168" spans="1:27" ht="15" customHeight="1" x14ac:dyDescent="0.25">
      <c r="A168" s="28"/>
      <c r="B168" s="28"/>
      <c r="C168" s="25"/>
      <c r="D168" s="25"/>
      <c r="E168" s="25"/>
      <c r="F168" s="25"/>
      <c r="G168" s="25"/>
      <c r="H168" s="25"/>
      <c r="I168" s="25"/>
      <c r="J168" s="29"/>
      <c r="K168" s="29"/>
      <c r="L168" s="29"/>
      <c r="M168" s="29"/>
      <c r="N168" s="9"/>
      <c r="O168" s="9"/>
      <c r="P168" s="7"/>
      <c r="Q168" s="7"/>
      <c r="U168" s="31"/>
      <c r="V168" s="27"/>
      <c r="W168" s="27"/>
      <c r="X168" s="27"/>
      <c r="Y168" s="27"/>
      <c r="Z168" s="27"/>
      <c r="AA168" s="17"/>
    </row>
    <row r="169" spans="1:27" ht="15" customHeight="1" x14ac:dyDescent="0.25">
      <c r="A169" s="28"/>
      <c r="B169" s="28"/>
      <c r="C169" s="25"/>
      <c r="D169" s="25"/>
      <c r="E169" s="25"/>
      <c r="F169" s="25"/>
      <c r="G169" s="25"/>
      <c r="H169" s="25"/>
      <c r="I169" s="25"/>
      <c r="J169" s="29"/>
      <c r="K169" s="29"/>
      <c r="L169" s="29"/>
      <c r="M169" s="29"/>
      <c r="N169" s="9"/>
      <c r="O169" s="9"/>
      <c r="P169" s="7"/>
      <c r="Q169" s="7"/>
      <c r="U169" s="31"/>
      <c r="V169" s="27"/>
      <c r="W169" s="27"/>
      <c r="X169" s="27"/>
      <c r="Y169" s="27"/>
      <c r="Z169" s="27"/>
      <c r="AA169" s="17"/>
    </row>
    <row r="170" spans="1:27" ht="15" customHeight="1" x14ac:dyDescent="0.25">
      <c r="A170" s="28"/>
      <c r="B170" s="28"/>
      <c r="C170" s="25"/>
      <c r="D170" s="25"/>
      <c r="E170" s="25"/>
      <c r="F170" s="25"/>
      <c r="G170" s="25"/>
      <c r="H170" s="25"/>
      <c r="I170" s="25"/>
      <c r="J170" s="29"/>
      <c r="K170" s="29"/>
      <c r="L170" s="29"/>
      <c r="M170" s="29"/>
      <c r="N170" s="9"/>
      <c r="O170" s="9"/>
      <c r="P170" s="7"/>
      <c r="Q170" s="7"/>
      <c r="U170" s="31"/>
      <c r="V170" s="27"/>
      <c r="W170" s="27"/>
      <c r="X170" s="27"/>
      <c r="Y170" s="27"/>
      <c r="Z170" s="27"/>
      <c r="AA170" s="17"/>
    </row>
    <row r="171" spans="1:27" ht="15" customHeight="1" x14ac:dyDescent="0.25">
      <c r="A171" s="28"/>
      <c r="B171" s="28"/>
      <c r="C171" s="25"/>
      <c r="D171" s="25"/>
      <c r="E171" s="25"/>
      <c r="F171" s="25"/>
      <c r="G171" s="25"/>
      <c r="H171" s="25"/>
      <c r="I171" s="25"/>
      <c r="J171" s="29"/>
      <c r="K171" s="29"/>
      <c r="L171" s="29"/>
      <c r="M171" s="29"/>
      <c r="N171" s="9"/>
      <c r="O171" s="9"/>
      <c r="P171" s="7"/>
      <c r="Q171" s="7"/>
      <c r="U171" s="31"/>
      <c r="V171" s="27"/>
      <c r="W171" s="27"/>
      <c r="X171" s="27"/>
      <c r="Y171" s="27"/>
      <c r="Z171" s="27"/>
      <c r="AA171" s="17"/>
    </row>
    <row r="172" spans="1:27" ht="15" customHeight="1" x14ac:dyDescent="0.25">
      <c r="A172" s="28"/>
      <c r="B172" s="28"/>
      <c r="C172" s="25"/>
      <c r="D172" s="25"/>
      <c r="E172" s="25"/>
      <c r="F172" s="25"/>
      <c r="G172" s="25"/>
      <c r="H172" s="25"/>
      <c r="I172" s="25"/>
      <c r="J172" s="29"/>
      <c r="K172" s="29"/>
      <c r="L172" s="29"/>
      <c r="M172" s="29"/>
      <c r="N172" s="9"/>
      <c r="O172" s="9"/>
      <c r="P172" s="7"/>
      <c r="Q172" s="7"/>
      <c r="U172" s="31"/>
      <c r="V172" s="27"/>
      <c r="W172" s="27"/>
      <c r="X172" s="27"/>
      <c r="Y172" s="27"/>
      <c r="Z172" s="27"/>
      <c r="AA172" s="17"/>
    </row>
    <row r="173" spans="1:27" ht="15" customHeight="1" x14ac:dyDescent="0.25">
      <c r="A173" s="28"/>
      <c r="B173" s="28"/>
      <c r="C173" s="25"/>
      <c r="D173" s="25"/>
      <c r="E173" s="25"/>
      <c r="F173" s="25"/>
      <c r="G173" s="25"/>
      <c r="H173" s="25"/>
      <c r="I173" s="25"/>
      <c r="J173" s="29"/>
      <c r="K173" s="29"/>
      <c r="L173" s="29"/>
      <c r="M173" s="29"/>
      <c r="N173" s="9"/>
      <c r="O173" s="9"/>
      <c r="P173" s="7"/>
      <c r="Q173" s="7"/>
      <c r="U173" s="31"/>
      <c r="V173" s="27"/>
      <c r="W173" s="27"/>
      <c r="X173" s="27"/>
      <c r="Y173" s="27"/>
      <c r="Z173" s="27"/>
      <c r="AA173" s="17"/>
    </row>
    <row r="174" spans="1:27" ht="15" customHeight="1" x14ac:dyDescent="0.25">
      <c r="A174" s="28"/>
      <c r="B174" s="28"/>
      <c r="C174" s="25"/>
      <c r="D174" s="25"/>
      <c r="E174" s="25"/>
      <c r="F174" s="25"/>
      <c r="G174" s="25"/>
      <c r="H174" s="25"/>
      <c r="I174" s="25"/>
      <c r="J174" s="29"/>
      <c r="K174" s="29"/>
      <c r="L174" s="29"/>
      <c r="M174" s="29"/>
      <c r="N174" s="9"/>
      <c r="O174" s="9"/>
      <c r="P174" s="7"/>
      <c r="Q174" s="7"/>
      <c r="U174" s="31"/>
      <c r="V174" s="27"/>
      <c r="W174" s="27"/>
      <c r="X174" s="27"/>
      <c r="Y174" s="27"/>
      <c r="Z174" s="27"/>
      <c r="AA174" s="17"/>
    </row>
    <row r="175" spans="1:27" ht="15" customHeight="1" x14ac:dyDescent="0.25">
      <c r="A175" s="28"/>
      <c r="B175" s="28"/>
      <c r="C175" s="25"/>
      <c r="D175" s="25"/>
      <c r="E175" s="25"/>
      <c r="F175" s="25"/>
      <c r="G175" s="25"/>
      <c r="H175" s="25"/>
      <c r="I175" s="25"/>
      <c r="J175" s="29"/>
      <c r="K175" s="29"/>
      <c r="L175" s="29"/>
      <c r="M175" s="29"/>
      <c r="N175" s="9"/>
      <c r="O175" s="9"/>
      <c r="P175" s="7"/>
      <c r="Q175" s="7"/>
      <c r="U175" s="31"/>
      <c r="V175" s="27"/>
      <c r="W175" s="27"/>
      <c r="X175" s="27"/>
      <c r="Y175" s="27"/>
      <c r="Z175" s="27"/>
      <c r="AA175" s="17"/>
    </row>
    <row r="176" spans="1:27" ht="15" customHeight="1" x14ac:dyDescent="0.25">
      <c r="A176" s="28"/>
      <c r="B176" s="28"/>
      <c r="C176" s="25"/>
      <c r="D176" s="25"/>
      <c r="E176" s="25"/>
      <c r="F176" s="25"/>
      <c r="G176" s="25"/>
      <c r="H176" s="25"/>
      <c r="I176" s="25"/>
      <c r="J176" s="29"/>
      <c r="K176" s="29"/>
      <c r="L176" s="29"/>
      <c r="M176" s="29"/>
      <c r="N176" s="9"/>
      <c r="O176" s="9"/>
      <c r="P176" s="7"/>
      <c r="Q176" s="7"/>
      <c r="U176" s="31"/>
      <c r="V176" s="27"/>
      <c r="W176" s="27"/>
      <c r="X176" s="27"/>
      <c r="Y176" s="27"/>
      <c r="Z176" s="27"/>
      <c r="AA176" s="17"/>
    </row>
    <row r="177" spans="1:27" ht="15" customHeight="1" x14ac:dyDescent="0.25">
      <c r="A177" s="28"/>
      <c r="B177" s="28"/>
      <c r="C177" s="25"/>
      <c r="D177" s="25"/>
      <c r="E177" s="25"/>
      <c r="F177" s="25"/>
      <c r="G177" s="25"/>
      <c r="H177" s="25"/>
      <c r="I177" s="25"/>
      <c r="J177" s="29"/>
      <c r="K177" s="29"/>
      <c r="L177" s="29"/>
      <c r="M177" s="29"/>
      <c r="N177" s="9"/>
      <c r="O177" s="9"/>
      <c r="P177" s="7"/>
      <c r="Q177" s="7"/>
      <c r="U177" s="31"/>
      <c r="V177" s="27"/>
      <c r="W177" s="27"/>
      <c r="X177" s="27"/>
      <c r="Y177" s="27"/>
      <c r="Z177" s="27"/>
      <c r="AA177" s="17"/>
    </row>
    <row r="178" spans="1:27" ht="15" customHeight="1" x14ac:dyDescent="0.25">
      <c r="A178" s="28"/>
      <c r="B178" s="28"/>
      <c r="C178" s="25"/>
      <c r="D178" s="25"/>
      <c r="E178" s="25"/>
      <c r="F178" s="25"/>
      <c r="G178" s="25"/>
      <c r="H178" s="25"/>
      <c r="I178" s="25"/>
      <c r="J178" s="29"/>
      <c r="K178" s="29"/>
      <c r="L178" s="29"/>
      <c r="M178" s="29"/>
      <c r="N178" s="9"/>
      <c r="O178" s="9"/>
      <c r="P178" s="7"/>
      <c r="Q178" s="7"/>
      <c r="U178" s="31"/>
      <c r="V178" s="27"/>
      <c r="W178" s="27"/>
      <c r="X178" s="27"/>
      <c r="Y178" s="27"/>
      <c r="Z178" s="27"/>
      <c r="AA178" s="17"/>
    </row>
    <row r="179" spans="1:27" ht="15" customHeight="1" x14ac:dyDescent="0.25">
      <c r="A179" s="28"/>
      <c r="B179" s="28"/>
      <c r="C179" s="25"/>
      <c r="D179" s="25"/>
      <c r="E179" s="25"/>
      <c r="F179" s="25"/>
      <c r="G179" s="25"/>
      <c r="H179" s="25"/>
      <c r="I179" s="25"/>
      <c r="J179" s="29"/>
      <c r="K179" s="29"/>
      <c r="L179" s="29"/>
      <c r="M179" s="29"/>
      <c r="N179" s="9"/>
      <c r="O179" s="9"/>
      <c r="P179" s="7"/>
      <c r="Q179" s="7"/>
      <c r="U179" s="31"/>
      <c r="V179" s="27"/>
      <c r="W179" s="27"/>
      <c r="X179" s="27"/>
      <c r="Y179" s="27"/>
      <c r="Z179" s="27"/>
      <c r="AA179" s="17"/>
    </row>
    <row r="180" spans="1:27" ht="15" customHeight="1" x14ac:dyDescent="0.25">
      <c r="A180" s="28"/>
      <c r="B180" s="28"/>
      <c r="C180" s="25"/>
      <c r="D180" s="25"/>
      <c r="E180" s="25"/>
      <c r="F180" s="25"/>
      <c r="G180" s="25"/>
      <c r="H180" s="25"/>
      <c r="I180" s="25"/>
      <c r="J180" s="29"/>
      <c r="K180" s="29"/>
      <c r="L180" s="29"/>
      <c r="M180" s="29"/>
      <c r="N180" s="9"/>
      <c r="O180" s="9"/>
      <c r="P180" s="7"/>
      <c r="Q180" s="7"/>
      <c r="U180" s="31"/>
      <c r="V180" s="27"/>
      <c r="W180" s="27"/>
      <c r="X180" s="27"/>
      <c r="Y180" s="27"/>
      <c r="Z180" s="27"/>
      <c r="AA180" s="17"/>
    </row>
    <row r="181" spans="1:27" ht="15" customHeight="1" x14ac:dyDescent="0.25">
      <c r="A181" s="28"/>
      <c r="B181" s="28"/>
      <c r="C181" s="25"/>
      <c r="D181" s="25"/>
      <c r="E181" s="25"/>
      <c r="F181" s="25"/>
      <c r="G181" s="25"/>
      <c r="H181" s="25"/>
      <c r="I181" s="25"/>
      <c r="J181" s="29"/>
      <c r="K181" s="29"/>
      <c r="L181" s="29"/>
      <c r="M181" s="29"/>
      <c r="N181" s="9"/>
      <c r="O181" s="9"/>
      <c r="P181" s="7"/>
      <c r="Q181" s="7"/>
      <c r="U181" s="31"/>
      <c r="V181" s="27"/>
      <c r="W181" s="27"/>
      <c r="X181" s="27"/>
      <c r="Y181" s="27"/>
      <c r="Z181" s="27"/>
      <c r="AA181" s="17"/>
    </row>
    <row r="182" spans="1:27" ht="15" customHeight="1" x14ac:dyDescent="0.25">
      <c r="A182" s="28"/>
      <c r="B182" s="28"/>
      <c r="C182" s="25"/>
      <c r="D182" s="25"/>
      <c r="E182" s="25"/>
      <c r="F182" s="25"/>
      <c r="G182" s="25"/>
      <c r="H182" s="25"/>
      <c r="I182" s="25"/>
      <c r="J182" s="29"/>
      <c r="K182" s="29"/>
      <c r="L182" s="29"/>
      <c r="M182" s="29"/>
      <c r="N182" s="9"/>
      <c r="O182" s="9"/>
      <c r="P182" s="7"/>
      <c r="Q182" s="7"/>
      <c r="U182" s="31"/>
      <c r="V182" s="27"/>
      <c r="W182" s="27"/>
      <c r="X182" s="27"/>
      <c r="Y182" s="27"/>
      <c r="Z182" s="27"/>
      <c r="AA182" s="17"/>
    </row>
    <row r="183" spans="1:27" ht="15" customHeight="1" x14ac:dyDescent="0.25">
      <c r="A183" s="28"/>
      <c r="B183" s="28"/>
      <c r="C183" s="25"/>
      <c r="D183" s="25"/>
      <c r="E183" s="25"/>
      <c r="F183" s="25"/>
      <c r="G183" s="25"/>
      <c r="H183" s="25"/>
      <c r="I183" s="25"/>
      <c r="J183" s="29"/>
      <c r="K183" s="29"/>
      <c r="L183" s="29"/>
      <c r="M183" s="29"/>
      <c r="N183" s="9"/>
      <c r="O183" s="9"/>
      <c r="P183" s="7"/>
      <c r="Q183" s="7"/>
      <c r="U183" s="31"/>
      <c r="V183" s="27"/>
      <c r="W183" s="27"/>
      <c r="X183" s="27"/>
      <c r="Y183" s="27"/>
      <c r="Z183" s="27"/>
      <c r="AA183" s="17"/>
    </row>
    <row r="184" spans="1:27" ht="15" customHeight="1" x14ac:dyDescent="0.25">
      <c r="A184" s="28"/>
      <c r="B184" s="28"/>
      <c r="C184" s="25"/>
      <c r="D184" s="25"/>
      <c r="E184" s="25"/>
      <c r="F184" s="25"/>
      <c r="G184" s="25"/>
      <c r="H184" s="25"/>
      <c r="I184" s="25"/>
      <c r="J184" s="29"/>
      <c r="K184" s="29"/>
      <c r="L184" s="29"/>
      <c r="M184" s="29"/>
      <c r="N184" s="9"/>
      <c r="O184" s="9"/>
      <c r="P184" s="7"/>
      <c r="Q184" s="7"/>
      <c r="U184" s="31"/>
      <c r="V184" s="27"/>
      <c r="W184" s="27"/>
      <c r="X184" s="27"/>
      <c r="Y184" s="27"/>
      <c r="Z184" s="27"/>
      <c r="AA184" s="17"/>
    </row>
    <row r="185" spans="1:27" ht="15" customHeight="1" x14ac:dyDescent="0.25">
      <c r="A185" s="28"/>
      <c r="B185" s="28"/>
      <c r="C185" s="25"/>
      <c r="D185" s="25"/>
      <c r="E185" s="25"/>
      <c r="F185" s="25"/>
      <c r="G185" s="25"/>
      <c r="H185" s="25"/>
      <c r="I185" s="25"/>
      <c r="J185" s="29"/>
      <c r="K185" s="29"/>
      <c r="L185" s="29"/>
      <c r="M185" s="29"/>
      <c r="N185" s="9"/>
      <c r="O185" s="9"/>
      <c r="P185" s="7"/>
      <c r="Q185" s="7"/>
      <c r="U185" s="31"/>
      <c r="V185" s="27"/>
      <c r="W185" s="27"/>
      <c r="X185" s="27"/>
      <c r="Y185" s="27"/>
      <c r="Z185" s="27"/>
      <c r="AA185" s="17"/>
    </row>
    <row r="186" spans="1:27" ht="15" customHeight="1" x14ac:dyDescent="0.25">
      <c r="A186" s="28"/>
      <c r="B186" s="28"/>
      <c r="C186" s="25"/>
      <c r="D186" s="25"/>
      <c r="E186" s="25"/>
      <c r="F186" s="25"/>
      <c r="G186" s="25"/>
      <c r="H186" s="25"/>
      <c r="I186" s="25"/>
      <c r="J186" s="29"/>
      <c r="K186" s="29"/>
      <c r="L186" s="29"/>
      <c r="M186" s="29"/>
      <c r="N186" s="9"/>
      <c r="O186" s="9"/>
      <c r="P186" s="7"/>
      <c r="Q186" s="7"/>
      <c r="U186" s="31"/>
      <c r="V186" s="27"/>
      <c r="W186" s="27"/>
      <c r="X186" s="27"/>
      <c r="Y186" s="27"/>
      <c r="Z186" s="27"/>
      <c r="AA186" s="17"/>
    </row>
    <row r="187" spans="1:27" ht="15" customHeight="1" x14ac:dyDescent="0.25">
      <c r="A187" s="28"/>
      <c r="B187" s="28"/>
      <c r="C187" s="25"/>
      <c r="D187" s="25"/>
      <c r="E187" s="25"/>
      <c r="F187" s="25"/>
      <c r="G187" s="25"/>
      <c r="H187" s="25"/>
      <c r="I187" s="25"/>
      <c r="J187" s="29"/>
      <c r="K187" s="29"/>
      <c r="L187" s="29"/>
      <c r="M187" s="29"/>
      <c r="N187" s="9"/>
      <c r="O187" s="9"/>
      <c r="P187" s="7"/>
      <c r="Q187" s="7"/>
      <c r="U187" s="31"/>
      <c r="V187" s="27"/>
      <c r="W187" s="27"/>
      <c r="X187" s="27"/>
      <c r="Y187" s="27"/>
      <c r="Z187" s="27"/>
      <c r="AA187" s="17"/>
    </row>
    <row r="188" spans="1:27" ht="15" customHeight="1" x14ac:dyDescent="0.25">
      <c r="A188" s="28"/>
      <c r="B188" s="28"/>
      <c r="C188" s="25"/>
      <c r="D188" s="25"/>
      <c r="E188" s="25"/>
      <c r="F188" s="25"/>
      <c r="G188" s="25"/>
      <c r="H188" s="25"/>
      <c r="I188" s="25"/>
      <c r="J188" s="29"/>
      <c r="K188" s="29"/>
      <c r="L188" s="29"/>
      <c r="M188" s="29"/>
      <c r="N188" s="9"/>
      <c r="O188" s="9"/>
      <c r="P188" s="7"/>
      <c r="Q188" s="7"/>
      <c r="U188" s="31"/>
      <c r="V188" s="27"/>
      <c r="W188" s="27"/>
      <c r="X188" s="27"/>
      <c r="Y188" s="27"/>
      <c r="Z188" s="27"/>
      <c r="AA188" s="17"/>
    </row>
    <row r="189" spans="1:27" ht="15" customHeight="1" x14ac:dyDescent="0.25">
      <c r="A189" s="28"/>
      <c r="B189" s="28"/>
      <c r="C189" s="25"/>
      <c r="D189" s="25"/>
      <c r="E189" s="25"/>
      <c r="F189" s="25"/>
      <c r="G189" s="25"/>
      <c r="H189" s="25"/>
      <c r="I189" s="25"/>
      <c r="J189" s="29"/>
      <c r="K189" s="29"/>
      <c r="L189" s="29"/>
      <c r="M189" s="29"/>
      <c r="N189" s="9"/>
      <c r="O189" s="9"/>
      <c r="P189" s="7"/>
      <c r="Q189" s="7"/>
      <c r="U189" s="31"/>
      <c r="V189" s="27"/>
      <c r="W189" s="27"/>
      <c r="X189" s="27"/>
      <c r="Y189" s="27"/>
      <c r="Z189" s="27"/>
      <c r="AA189" s="17"/>
    </row>
    <row r="190" spans="1:27" ht="15" customHeight="1" x14ac:dyDescent="0.25">
      <c r="A190" s="28"/>
      <c r="B190" s="28"/>
      <c r="C190" s="25"/>
      <c r="D190" s="25"/>
      <c r="E190" s="25"/>
      <c r="F190" s="25"/>
      <c r="G190" s="25"/>
      <c r="H190" s="25"/>
      <c r="I190" s="25"/>
      <c r="J190" s="29"/>
      <c r="K190" s="29"/>
      <c r="L190" s="29"/>
      <c r="M190" s="29"/>
      <c r="N190" s="9"/>
      <c r="O190" s="9"/>
      <c r="P190" s="7"/>
      <c r="Q190" s="7"/>
      <c r="U190" s="31"/>
      <c r="V190" s="27"/>
      <c r="W190" s="27"/>
      <c r="X190" s="27"/>
      <c r="Y190" s="27"/>
      <c r="Z190" s="27"/>
      <c r="AA190" s="17"/>
    </row>
    <row r="191" spans="1:27" ht="15" customHeight="1" x14ac:dyDescent="0.25">
      <c r="A191" s="28"/>
      <c r="B191" s="28"/>
      <c r="C191" s="25"/>
      <c r="D191" s="25"/>
      <c r="E191" s="25"/>
      <c r="F191" s="25"/>
      <c r="G191" s="25"/>
      <c r="H191" s="25"/>
      <c r="I191" s="25"/>
      <c r="J191" s="29"/>
      <c r="K191" s="29"/>
      <c r="L191" s="29"/>
      <c r="M191" s="29"/>
      <c r="N191" s="9"/>
      <c r="O191" s="9"/>
      <c r="P191" s="7"/>
      <c r="Q191" s="7"/>
      <c r="U191" s="31"/>
      <c r="V191" s="27"/>
      <c r="W191" s="27"/>
      <c r="X191" s="27"/>
      <c r="Y191" s="27"/>
      <c r="Z191" s="27"/>
      <c r="AA191" s="17"/>
    </row>
    <row r="192" spans="1:27" ht="15" customHeight="1" x14ac:dyDescent="0.25">
      <c r="A192" s="28"/>
      <c r="B192" s="28"/>
      <c r="C192" s="25"/>
      <c r="D192" s="25"/>
      <c r="E192" s="25"/>
      <c r="F192" s="25"/>
      <c r="G192" s="25"/>
      <c r="H192" s="25"/>
      <c r="I192" s="25"/>
      <c r="J192" s="29"/>
      <c r="K192" s="29"/>
      <c r="L192" s="29"/>
      <c r="M192" s="29"/>
      <c r="N192" s="9"/>
      <c r="O192" s="9"/>
      <c r="P192" s="7"/>
      <c r="Q192" s="7"/>
      <c r="U192" s="31"/>
      <c r="V192" s="27"/>
      <c r="W192" s="27"/>
      <c r="X192" s="27"/>
      <c r="Y192" s="27"/>
      <c r="Z192" s="27"/>
      <c r="AA192" s="17"/>
    </row>
    <row r="193" spans="1:27" ht="15" customHeight="1" x14ac:dyDescent="0.25">
      <c r="A193" s="28"/>
      <c r="B193" s="28"/>
      <c r="C193" s="25"/>
      <c r="D193" s="25"/>
      <c r="E193" s="25"/>
      <c r="F193" s="25"/>
      <c r="G193" s="25"/>
      <c r="H193" s="25"/>
      <c r="I193" s="25"/>
      <c r="J193" s="29"/>
      <c r="K193" s="29"/>
      <c r="L193" s="29"/>
      <c r="M193" s="29"/>
      <c r="N193" s="9"/>
      <c r="O193" s="9"/>
      <c r="P193" s="7"/>
      <c r="Q193" s="7"/>
      <c r="U193" s="31"/>
      <c r="V193" s="27"/>
      <c r="W193" s="27"/>
      <c r="X193" s="27"/>
      <c r="Y193" s="27"/>
      <c r="Z193" s="27"/>
      <c r="AA193" s="17"/>
    </row>
    <row r="194" spans="1:27" ht="15" customHeight="1" x14ac:dyDescent="0.25">
      <c r="A194" s="28"/>
      <c r="B194" s="28"/>
      <c r="C194" s="25"/>
      <c r="D194" s="25"/>
      <c r="E194" s="25"/>
      <c r="F194" s="25"/>
      <c r="G194" s="25"/>
      <c r="H194" s="25"/>
      <c r="I194" s="25"/>
      <c r="J194" s="29"/>
      <c r="K194" s="29"/>
      <c r="L194" s="29"/>
      <c r="M194" s="29"/>
      <c r="N194" s="9"/>
      <c r="O194" s="9"/>
      <c r="P194" s="7"/>
      <c r="Q194" s="7"/>
      <c r="U194" s="31"/>
      <c r="V194" s="27"/>
      <c r="W194" s="27"/>
      <c r="X194" s="27"/>
      <c r="Y194" s="27"/>
      <c r="Z194" s="27"/>
      <c r="AA194" s="17"/>
    </row>
    <row r="195" spans="1:27" ht="15" customHeight="1" x14ac:dyDescent="0.25">
      <c r="A195" s="28"/>
      <c r="B195" s="28"/>
      <c r="C195" s="25"/>
      <c r="D195" s="25"/>
      <c r="E195" s="25"/>
      <c r="F195" s="25"/>
      <c r="G195" s="25"/>
      <c r="H195" s="25"/>
      <c r="I195" s="25"/>
      <c r="J195" s="29"/>
      <c r="K195" s="29"/>
      <c r="L195" s="29"/>
      <c r="M195" s="29"/>
      <c r="N195" s="9"/>
      <c r="O195" s="9"/>
      <c r="P195" s="7"/>
      <c r="Q195" s="7"/>
      <c r="U195" s="31"/>
      <c r="V195" s="27"/>
      <c r="W195" s="27"/>
      <c r="X195" s="27"/>
      <c r="Y195" s="27"/>
      <c r="Z195" s="27"/>
      <c r="AA195" s="17"/>
    </row>
    <row r="196" spans="1:27" ht="15" customHeight="1" x14ac:dyDescent="0.25">
      <c r="A196" s="28"/>
      <c r="B196" s="28"/>
      <c r="C196" s="25"/>
      <c r="D196" s="25"/>
      <c r="E196" s="25"/>
      <c r="F196" s="25"/>
      <c r="G196" s="25"/>
      <c r="H196" s="25"/>
      <c r="I196" s="25"/>
      <c r="J196" s="29"/>
      <c r="K196" s="29"/>
      <c r="L196" s="29"/>
      <c r="M196" s="29"/>
      <c r="N196" s="9"/>
      <c r="O196" s="9"/>
      <c r="P196" s="7"/>
      <c r="Q196" s="7"/>
      <c r="U196" s="31"/>
      <c r="V196" s="27"/>
      <c r="W196" s="27"/>
      <c r="X196" s="27"/>
      <c r="Y196" s="27"/>
      <c r="Z196" s="27"/>
      <c r="AA196" s="17"/>
    </row>
    <row r="197" spans="1:27" ht="15" customHeight="1" x14ac:dyDescent="0.25">
      <c r="A197" s="28"/>
      <c r="B197" s="28"/>
      <c r="C197" s="25"/>
      <c r="D197" s="25"/>
      <c r="E197" s="25"/>
      <c r="F197" s="25"/>
      <c r="G197" s="25"/>
      <c r="H197" s="25"/>
      <c r="I197" s="25"/>
      <c r="J197" s="29"/>
      <c r="K197" s="29"/>
      <c r="L197" s="29"/>
      <c r="M197" s="29"/>
      <c r="N197" s="9"/>
      <c r="O197" s="9"/>
      <c r="P197" s="7"/>
      <c r="Q197" s="7"/>
      <c r="U197" s="31"/>
      <c r="V197" s="27"/>
      <c r="W197" s="27"/>
      <c r="X197" s="27"/>
      <c r="Y197" s="27"/>
      <c r="Z197" s="27"/>
      <c r="AA197" s="17"/>
    </row>
    <row r="198" spans="1:27" ht="15" customHeight="1" x14ac:dyDescent="0.25">
      <c r="A198" s="28"/>
      <c r="B198" s="28"/>
      <c r="C198" s="25"/>
      <c r="D198" s="25"/>
      <c r="E198" s="25"/>
      <c r="F198" s="25"/>
      <c r="G198" s="25"/>
      <c r="H198" s="25"/>
      <c r="I198" s="25"/>
      <c r="J198" s="29"/>
      <c r="K198" s="29"/>
      <c r="L198" s="29"/>
      <c r="M198" s="29"/>
      <c r="N198" s="9"/>
      <c r="O198" s="9"/>
      <c r="P198" s="7"/>
      <c r="Q198" s="7"/>
      <c r="U198" s="31"/>
      <c r="V198" s="27"/>
      <c r="W198" s="27"/>
      <c r="X198" s="27"/>
      <c r="Y198" s="27"/>
      <c r="Z198" s="27"/>
      <c r="AA198" s="17"/>
    </row>
    <row r="199" spans="1:27" ht="15" customHeight="1" x14ac:dyDescent="0.25">
      <c r="A199" s="28"/>
      <c r="B199" s="28"/>
      <c r="C199" s="25"/>
      <c r="D199" s="25"/>
      <c r="E199" s="25"/>
      <c r="F199" s="25"/>
      <c r="G199" s="25"/>
      <c r="H199" s="25"/>
      <c r="I199" s="25"/>
      <c r="J199" s="29"/>
      <c r="K199" s="29"/>
      <c r="L199" s="29"/>
      <c r="M199" s="29"/>
      <c r="N199" s="9"/>
      <c r="O199" s="9"/>
      <c r="P199" s="7"/>
      <c r="Q199" s="7"/>
      <c r="U199" s="31"/>
      <c r="V199" s="27"/>
      <c r="W199" s="27"/>
      <c r="X199" s="27"/>
      <c r="Y199" s="27"/>
      <c r="Z199" s="27"/>
      <c r="AA199" s="17"/>
    </row>
    <row r="200" spans="1:27" ht="15" customHeight="1" x14ac:dyDescent="0.25">
      <c r="A200" s="28"/>
      <c r="B200" s="28"/>
      <c r="C200" s="25"/>
      <c r="D200" s="25"/>
      <c r="E200" s="25"/>
      <c r="F200" s="25"/>
      <c r="G200" s="25"/>
      <c r="H200" s="25"/>
      <c r="I200" s="25"/>
      <c r="J200" s="29"/>
      <c r="K200" s="29"/>
      <c r="L200" s="29"/>
      <c r="M200" s="29"/>
      <c r="N200" s="9"/>
      <c r="O200" s="9"/>
      <c r="P200" s="7"/>
      <c r="Q200" s="7"/>
      <c r="U200" s="31"/>
      <c r="V200" s="27"/>
      <c r="W200" s="27"/>
      <c r="X200" s="27"/>
      <c r="Y200" s="27"/>
      <c r="Z200" s="27"/>
      <c r="AA200" s="17"/>
    </row>
    <row r="201" spans="1:27" ht="15" customHeight="1" x14ac:dyDescent="0.25">
      <c r="A201" s="28"/>
      <c r="B201" s="28"/>
      <c r="C201" s="25"/>
      <c r="D201" s="25"/>
      <c r="E201" s="25"/>
      <c r="F201" s="25"/>
      <c r="G201" s="25"/>
      <c r="H201" s="25"/>
      <c r="I201" s="25"/>
      <c r="J201" s="29"/>
      <c r="K201" s="29"/>
      <c r="L201" s="29"/>
      <c r="M201" s="29"/>
      <c r="N201" s="9"/>
      <c r="O201" s="9"/>
      <c r="P201" s="7"/>
      <c r="Q201" s="7"/>
      <c r="U201" s="31"/>
      <c r="V201" s="27"/>
      <c r="W201" s="27"/>
      <c r="X201" s="27"/>
      <c r="Y201" s="27"/>
      <c r="Z201" s="27"/>
      <c r="AA201" s="17"/>
    </row>
    <row r="202" spans="1:27" ht="15" customHeight="1" x14ac:dyDescent="0.25">
      <c r="A202" s="28"/>
      <c r="B202" s="28"/>
      <c r="C202" s="25"/>
      <c r="D202" s="25"/>
      <c r="E202" s="25"/>
      <c r="F202" s="25"/>
      <c r="G202" s="25"/>
      <c r="H202" s="25"/>
      <c r="I202" s="25"/>
      <c r="J202" s="29"/>
      <c r="K202" s="29"/>
      <c r="L202" s="29"/>
      <c r="M202" s="29"/>
      <c r="N202" s="9"/>
      <c r="O202" s="9"/>
      <c r="P202" s="7"/>
      <c r="Q202" s="7"/>
      <c r="U202" s="31"/>
      <c r="V202" s="27"/>
      <c r="W202" s="27"/>
      <c r="X202" s="27"/>
      <c r="Y202" s="27"/>
      <c r="Z202" s="27"/>
      <c r="AA202" s="17"/>
    </row>
    <row r="203" spans="1:27" ht="15" customHeight="1" x14ac:dyDescent="0.25">
      <c r="A203" s="28"/>
      <c r="B203" s="28"/>
      <c r="C203" s="25"/>
      <c r="D203" s="25"/>
      <c r="E203" s="25"/>
      <c r="F203" s="25"/>
      <c r="G203" s="25"/>
      <c r="H203" s="25"/>
      <c r="I203" s="25"/>
      <c r="J203" s="29"/>
      <c r="K203" s="29"/>
      <c r="L203" s="29"/>
      <c r="M203" s="29"/>
      <c r="N203" s="9"/>
      <c r="O203" s="9"/>
      <c r="P203" s="7"/>
      <c r="Q203" s="7"/>
      <c r="U203" s="31"/>
      <c r="V203" s="27"/>
      <c r="W203" s="27"/>
      <c r="X203" s="27"/>
      <c r="Y203" s="27"/>
      <c r="Z203" s="27"/>
      <c r="AA203" s="17"/>
    </row>
    <row r="204" spans="1:27" ht="15" customHeight="1" x14ac:dyDescent="0.25">
      <c r="A204" s="28"/>
      <c r="B204" s="28"/>
      <c r="C204" s="25"/>
      <c r="D204" s="25"/>
      <c r="E204" s="25"/>
      <c r="F204" s="25"/>
      <c r="G204" s="25"/>
      <c r="H204" s="25"/>
      <c r="I204" s="25"/>
      <c r="J204" s="29"/>
      <c r="K204" s="29"/>
      <c r="L204" s="29"/>
      <c r="M204" s="29"/>
      <c r="N204" s="9"/>
      <c r="O204" s="9"/>
      <c r="P204" s="7"/>
      <c r="Q204" s="7"/>
      <c r="U204" s="31"/>
      <c r="V204" s="27"/>
      <c r="W204" s="27"/>
      <c r="X204" s="27"/>
      <c r="Y204" s="27"/>
      <c r="Z204" s="27"/>
      <c r="AA204" s="17"/>
    </row>
    <row r="205" spans="1:27" ht="15" customHeight="1" x14ac:dyDescent="0.25">
      <c r="A205" s="28"/>
      <c r="B205" s="28"/>
      <c r="C205" s="25"/>
      <c r="D205" s="25"/>
      <c r="E205" s="25"/>
      <c r="F205" s="25"/>
      <c r="G205" s="25"/>
      <c r="H205" s="25"/>
      <c r="I205" s="25"/>
      <c r="J205" s="29"/>
      <c r="K205" s="29"/>
      <c r="L205" s="29"/>
      <c r="M205" s="29"/>
      <c r="N205" s="9"/>
      <c r="O205" s="9"/>
      <c r="P205" s="7"/>
      <c r="Q205" s="7"/>
      <c r="U205" s="31"/>
      <c r="V205" s="27"/>
      <c r="W205" s="27"/>
      <c r="X205" s="27"/>
      <c r="Y205" s="27"/>
      <c r="Z205" s="27"/>
      <c r="AA205" s="17"/>
    </row>
    <row r="206" spans="1:27" ht="15" customHeight="1" x14ac:dyDescent="0.25">
      <c r="A206" s="28"/>
      <c r="B206" s="28"/>
      <c r="C206" s="25"/>
      <c r="D206" s="25"/>
      <c r="E206" s="25"/>
      <c r="F206" s="25"/>
      <c r="G206" s="25"/>
      <c r="H206" s="25"/>
      <c r="I206" s="25"/>
      <c r="J206" s="29"/>
      <c r="K206" s="29"/>
      <c r="L206" s="29"/>
      <c r="M206" s="29"/>
      <c r="N206" s="9"/>
      <c r="O206" s="9"/>
      <c r="P206" s="7"/>
      <c r="Q206" s="7"/>
      <c r="U206" s="31"/>
      <c r="V206" s="27"/>
      <c r="W206" s="27"/>
      <c r="X206" s="27"/>
      <c r="Y206" s="27"/>
      <c r="Z206" s="27"/>
      <c r="AA206" s="17"/>
    </row>
    <row r="207" spans="1:27" ht="15" customHeight="1" x14ac:dyDescent="0.25">
      <c r="A207" s="28"/>
      <c r="B207" s="28"/>
      <c r="C207" s="25"/>
      <c r="D207" s="25"/>
      <c r="E207" s="25"/>
      <c r="F207" s="25"/>
      <c r="G207" s="25"/>
      <c r="H207" s="25"/>
      <c r="I207" s="25"/>
      <c r="J207" s="29"/>
      <c r="K207" s="29"/>
      <c r="L207" s="29"/>
      <c r="M207" s="29"/>
      <c r="N207" s="9"/>
      <c r="O207" s="9"/>
      <c r="P207" s="7"/>
      <c r="Q207" s="7"/>
      <c r="U207" s="31"/>
      <c r="V207" s="27"/>
      <c r="W207" s="27"/>
      <c r="X207" s="27"/>
      <c r="Y207" s="27"/>
      <c r="Z207" s="27"/>
      <c r="AA207" s="17"/>
    </row>
    <row r="208" spans="1:27" ht="15" customHeight="1" x14ac:dyDescent="0.25">
      <c r="A208" s="28"/>
      <c r="B208" s="28"/>
      <c r="C208" s="25"/>
      <c r="D208" s="25"/>
      <c r="E208" s="25"/>
      <c r="F208" s="25"/>
      <c r="G208" s="25"/>
      <c r="H208" s="25"/>
      <c r="I208" s="25"/>
      <c r="J208" s="29"/>
      <c r="K208" s="29"/>
      <c r="L208" s="29"/>
      <c r="M208" s="29"/>
      <c r="N208" s="9"/>
      <c r="O208" s="9"/>
      <c r="P208" s="7"/>
      <c r="Q208" s="7"/>
      <c r="U208" s="31"/>
      <c r="V208" s="27"/>
      <c r="W208" s="27"/>
      <c r="X208" s="27"/>
      <c r="Y208" s="27"/>
      <c r="Z208" s="27"/>
      <c r="AA208" s="17"/>
    </row>
    <row r="209" spans="1:27" ht="15" customHeight="1" x14ac:dyDescent="0.25">
      <c r="A209" s="28"/>
      <c r="B209" s="28"/>
      <c r="C209" s="25"/>
      <c r="D209" s="25"/>
      <c r="E209" s="25"/>
      <c r="F209" s="25"/>
      <c r="G209" s="25"/>
      <c r="H209" s="25"/>
      <c r="I209" s="25"/>
      <c r="J209" s="29"/>
      <c r="K209" s="29"/>
      <c r="L209" s="29"/>
      <c r="M209" s="29"/>
      <c r="N209" s="9"/>
      <c r="O209" s="9"/>
      <c r="P209" s="7"/>
      <c r="Q209" s="7"/>
      <c r="U209" s="31"/>
      <c r="V209" s="27"/>
      <c r="W209" s="27"/>
      <c r="X209" s="27"/>
      <c r="Y209" s="27"/>
      <c r="Z209" s="27"/>
      <c r="AA209" s="17"/>
    </row>
    <row r="210" spans="1:27" ht="15" customHeight="1" x14ac:dyDescent="0.25">
      <c r="A210" s="28"/>
      <c r="B210" s="28"/>
      <c r="C210" s="25"/>
      <c r="D210" s="25"/>
      <c r="E210" s="25"/>
      <c r="F210" s="25"/>
      <c r="G210" s="25"/>
      <c r="H210" s="25"/>
      <c r="I210" s="25"/>
      <c r="J210" s="29"/>
      <c r="K210" s="29"/>
      <c r="L210" s="29"/>
      <c r="M210" s="29"/>
      <c r="N210" s="9"/>
      <c r="O210" s="9"/>
      <c r="P210" s="7"/>
      <c r="Q210" s="7"/>
      <c r="U210" s="31"/>
      <c r="V210" s="27"/>
      <c r="W210" s="27"/>
      <c r="X210" s="27"/>
      <c r="Y210" s="27"/>
      <c r="Z210" s="27"/>
      <c r="AA210" s="17"/>
    </row>
    <row r="211" spans="1:27" ht="15" customHeight="1" x14ac:dyDescent="0.25">
      <c r="A211" s="28"/>
      <c r="B211" s="28"/>
      <c r="C211" s="25"/>
      <c r="D211" s="25"/>
      <c r="E211" s="25"/>
      <c r="F211" s="25"/>
      <c r="G211" s="25"/>
      <c r="H211" s="25"/>
      <c r="I211" s="25"/>
      <c r="J211" s="29"/>
      <c r="K211" s="29"/>
      <c r="L211" s="29"/>
      <c r="M211" s="29"/>
      <c r="N211" s="9"/>
      <c r="O211" s="9"/>
      <c r="P211" s="7"/>
      <c r="Q211" s="7"/>
      <c r="U211" s="31"/>
      <c r="V211" s="27"/>
      <c r="W211" s="27"/>
      <c r="X211" s="27"/>
      <c r="Y211" s="27"/>
      <c r="Z211" s="27"/>
      <c r="AA211" s="17"/>
    </row>
    <row r="212" spans="1:27" ht="15" customHeight="1" x14ac:dyDescent="0.25">
      <c r="A212" s="28"/>
      <c r="B212" s="28"/>
      <c r="C212" s="25"/>
      <c r="D212" s="25"/>
      <c r="E212" s="25"/>
      <c r="F212" s="25"/>
      <c r="G212" s="25"/>
      <c r="H212" s="25"/>
      <c r="I212" s="25"/>
      <c r="J212" s="29"/>
      <c r="K212" s="29"/>
      <c r="L212" s="29"/>
      <c r="M212" s="29"/>
      <c r="N212" s="9"/>
      <c r="O212" s="9"/>
      <c r="P212" s="7"/>
      <c r="Q212" s="7"/>
      <c r="U212" s="31"/>
      <c r="V212" s="27"/>
      <c r="W212" s="27"/>
      <c r="X212" s="27"/>
      <c r="Y212" s="27"/>
      <c r="Z212" s="27"/>
      <c r="AA212" s="17"/>
    </row>
    <row r="213" spans="1:27" ht="15" customHeight="1" x14ac:dyDescent="0.25">
      <c r="A213" s="28"/>
      <c r="B213" s="28"/>
      <c r="C213" s="25"/>
      <c r="D213" s="25"/>
      <c r="E213" s="25"/>
      <c r="F213" s="25"/>
      <c r="G213" s="25"/>
      <c r="H213" s="25"/>
      <c r="I213" s="25"/>
      <c r="J213" s="29"/>
      <c r="K213" s="29"/>
      <c r="L213" s="29"/>
      <c r="M213" s="29"/>
      <c r="N213" s="9"/>
      <c r="O213" s="9"/>
      <c r="P213" s="7"/>
      <c r="Q213" s="7"/>
      <c r="U213" s="31"/>
      <c r="V213" s="27"/>
      <c r="W213" s="27"/>
      <c r="X213" s="27"/>
      <c r="Y213" s="27"/>
      <c r="Z213" s="27"/>
      <c r="AA213" s="17"/>
    </row>
    <row r="214" spans="1:27" ht="15" customHeight="1" x14ac:dyDescent="0.25">
      <c r="A214" s="28"/>
      <c r="B214" s="28"/>
      <c r="C214" s="25"/>
      <c r="D214" s="25"/>
      <c r="E214" s="25"/>
      <c r="F214" s="25"/>
      <c r="G214" s="25"/>
      <c r="H214" s="25"/>
      <c r="I214" s="25"/>
      <c r="J214" s="29"/>
      <c r="K214" s="29"/>
      <c r="L214" s="29"/>
      <c r="M214" s="29"/>
      <c r="N214" s="9"/>
      <c r="O214" s="9"/>
      <c r="P214" s="7"/>
      <c r="Q214" s="7"/>
      <c r="U214" s="31"/>
      <c r="V214" s="27"/>
      <c r="W214" s="27"/>
      <c r="X214" s="27"/>
      <c r="Y214" s="27"/>
      <c r="Z214" s="27"/>
      <c r="AA214" s="17"/>
    </row>
    <row r="215" spans="1:27" ht="15" customHeight="1" x14ac:dyDescent="0.25">
      <c r="A215" s="28"/>
      <c r="B215" s="28"/>
      <c r="C215" s="25"/>
      <c r="D215" s="25"/>
      <c r="E215" s="25"/>
      <c r="F215" s="25"/>
      <c r="G215" s="25"/>
      <c r="H215" s="25"/>
      <c r="I215" s="25"/>
      <c r="J215" s="29"/>
      <c r="K215" s="29"/>
      <c r="L215" s="29"/>
      <c r="M215" s="29"/>
      <c r="N215" s="9"/>
      <c r="O215" s="9"/>
      <c r="P215" s="7"/>
      <c r="Q215" s="7"/>
      <c r="U215" s="31"/>
      <c r="V215" s="27"/>
      <c r="W215" s="27"/>
      <c r="X215" s="27"/>
      <c r="Y215" s="27"/>
      <c r="Z215" s="27"/>
      <c r="AA215" s="17"/>
    </row>
    <row r="216" spans="1:27" ht="15" customHeight="1" x14ac:dyDescent="0.25">
      <c r="A216" s="28"/>
      <c r="B216" s="28"/>
      <c r="C216" s="25"/>
      <c r="D216" s="25"/>
      <c r="E216" s="25"/>
      <c r="F216" s="25"/>
      <c r="G216" s="25"/>
      <c r="H216" s="25"/>
      <c r="I216" s="25"/>
      <c r="J216" s="29"/>
      <c r="K216" s="29"/>
      <c r="L216" s="29"/>
      <c r="M216" s="29"/>
      <c r="N216" s="9"/>
      <c r="O216" s="9"/>
      <c r="P216" s="7"/>
      <c r="Q216" s="7"/>
      <c r="U216" s="31"/>
      <c r="V216" s="27"/>
      <c r="W216" s="27"/>
      <c r="X216" s="27"/>
      <c r="Y216" s="27"/>
      <c r="Z216" s="27"/>
      <c r="AA216" s="17"/>
    </row>
    <row r="217" spans="1:27" ht="15" customHeight="1" x14ac:dyDescent="0.25">
      <c r="A217" s="28"/>
      <c r="B217" s="28"/>
      <c r="C217" s="25"/>
      <c r="D217" s="25"/>
      <c r="E217" s="25"/>
      <c r="F217" s="25"/>
      <c r="G217" s="25"/>
      <c r="H217" s="25"/>
      <c r="I217" s="25"/>
      <c r="J217" s="29"/>
      <c r="K217" s="29"/>
      <c r="L217" s="29"/>
      <c r="M217" s="29"/>
      <c r="N217" s="9"/>
      <c r="O217" s="9"/>
      <c r="P217" s="7"/>
      <c r="Q217" s="7"/>
      <c r="U217" s="31"/>
      <c r="V217" s="27"/>
      <c r="W217" s="27"/>
      <c r="X217" s="27"/>
      <c r="Y217" s="27"/>
      <c r="Z217" s="27"/>
      <c r="AA217" s="17"/>
    </row>
    <row r="218" spans="1:27" ht="15" customHeight="1" x14ac:dyDescent="0.25">
      <c r="A218" s="28"/>
      <c r="B218" s="28"/>
      <c r="C218" s="25"/>
      <c r="D218" s="25"/>
      <c r="E218" s="25"/>
      <c r="F218" s="25"/>
      <c r="G218" s="25"/>
      <c r="H218" s="25"/>
      <c r="I218" s="25"/>
      <c r="J218" s="29"/>
      <c r="K218" s="29"/>
      <c r="L218" s="29"/>
      <c r="M218" s="29"/>
      <c r="N218" s="9"/>
      <c r="O218" s="9"/>
      <c r="P218" s="7"/>
      <c r="Q218" s="7"/>
      <c r="U218" s="31"/>
      <c r="V218" s="27"/>
      <c r="W218" s="27"/>
      <c r="X218" s="27"/>
      <c r="Y218" s="27"/>
      <c r="Z218" s="27"/>
      <c r="AA218" s="17"/>
    </row>
    <row r="219" spans="1:27" ht="15" customHeight="1" x14ac:dyDescent="0.25">
      <c r="A219" s="28"/>
      <c r="B219" s="28"/>
      <c r="C219" s="25"/>
      <c r="D219" s="25"/>
      <c r="E219" s="25"/>
      <c r="F219" s="25"/>
      <c r="G219" s="25"/>
      <c r="H219" s="25"/>
      <c r="I219" s="25"/>
      <c r="J219" s="29"/>
      <c r="K219" s="29"/>
      <c r="L219" s="29"/>
      <c r="M219" s="29"/>
      <c r="N219" s="9"/>
      <c r="O219" s="9"/>
      <c r="P219" s="7"/>
      <c r="Q219" s="7"/>
      <c r="U219" s="31"/>
      <c r="V219" s="27"/>
      <c r="W219" s="27"/>
      <c r="X219" s="27"/>
      <c r="Y219" s="27"/>
      <c r="Z219" s="27"/>
      <c r="AA219" s="17"/>
    </row>
    <row r="220" spans="1:27" ht="15" customHeight="1" x14ac:dyDescent="0.25">
      <c r="A220" s="28"/>
      <c r="B220" s="28"/>
      <c r="C220" s="25"/>
      <c r="D220" s="25"/>
      <c r="E220" s="25"/>
      <c r="F220" s="25"/>
      <c r="G220" s="25"/>
      <c r="H220" s="25"/>
      <c r="I220" s="25"/>
      <c r="J220" s="29"/>
      <c r="K220" s="29"/>
      <c r="L220" s="29"/>
      <c r="M220" s="29"/>
      <c r="N220" s="9"/>
      <c r="O220" s="9"/>
      <c r="P220" s="7"/>
      <c r="Q220" s="7"/>
      <c r="U220" s="31"/>
      <c r="V220" s="27"/>
      <c r="W220" s="27"/>
      <c r="X220" s="27"/>
      <c r="Y220" s="27"/>
      <c r="Z220" s="27"/>
      <c r="AA220" s="17"/>
    </row>
    <row r="221" spans="1:27" ht="15" customHeight="1" x14ac:dyDescent="0.25">
      <c r="A221" s="28"/>
      <c r="B221" s="28"/>
      <c r="C221" s="25"/>
      <c r="D221" s="25"/>
      <c r="E221" s="25"/>
      <c r="F221" s="25"/>
      <c r="G221" s="25"/>
      <c r="H221" s="25"/>
      <c r="I221" s="25"/>
      <c r="J221" s="29"/>
      <c r="K221" s="29"/>
      <c r="L221" s="29"/>
      <c r="M221" s="29"/>
      <c r="N221" s="9"/>
      <c r="O221" s="9"/>
      <c r="P221" s="7"/>
      <c r="Q221" s="7"/>
      <c r="U221" s="31"/>
      <c r="V221" s="27"/>
      <c r="W221" s="27"/>
      <c r="X221" s="27"/>
      <c r="Y221" s="27"/>
      <c r="Z221" s="27"/>
      <c r="AA221" s="17"/>
    </row>
    <row r="222" spans="1:27" ht="15" customHeight="1" x14ac:dyDescent="0.25">
      <c r="A222" s="28"/>
      <c r="B222" s="28"/>
      <c r="C222" s="25"/>
      <c r="D222" s="25"/>
      <c r="E222" s="25"/>
      <c r="F222" s="25"/>
      <c r="G222" s="25"/>
      <c r="H222" s="25"/>
      <c r="I222" s="25"/>
      <c r="J222" s="29"/>
      <c r="K222" s="29"/>
      <c r="L222" s="29"/>
      <c r="M222" s="29"/>
      <c r="N222" s="9"/>
      <c r="O222" s="9"/>
      <c r="P222" s="7"/>
      <c r="Q222" s="7"/>
      <c r="U222" s="31"/>
      <c r="V222" s="27"/>
      <c r="W222" s="27"/>
      <c r="X222" s="27"/>
      <c r="Y222" s="27"/>
      <c r="Z222" s="27"/>
      <c r="AA222" s="17"/>
    </row>
    <row r="223" spans="1:27" ht="15" customHeight="1" x14ac:dyDescent="0.25">
      <c r="A223" s="28"/>
      <c r="B223" s="28"/>
      <c r="C223" s="25"/>
      <c r="D223" s="25"/>
      <c r="E223" s="25"/>
      <c r="F223" s="25"/>
      <c r="G223" s="25"/>
      <c r="H223" s="25"/>
      <c r="I223" s="25"/>
      <c r="J223" s="29"/>
      <c r="K223" s="29"/>
      <c r="L223" s="29"/>
      <c r="M223" s="29"/>
      <c r="N223" s="9"/>
      <c r="O223" s="9"/>
      <c r="P223" s="7"/>
      <c r="Q223" s="7"/>
      <c r="U223" s="31"/>
      <c r="V223" s="27"/>
      <c r="W223" s="27"/>
      <c r="X223" s="27"/>
      <c r="Y223" s="27"/>
      <c r="Z223" s="27"/>
      <c r="AA223" s="17"/>
    </row>
    <row r="224" spans="1:27" ht="15" customHeight="1" x14ac:dyDescent="0.25">
      <c r="A224" s="28"/>
      <c r="B224" s="28"/>
      <c r="C224" s="25"/>
      <c r="D224" s="25"/>
      <c r="E224" s="25"/>
      <c r="F224" s="25"/>
      <c r="G224" s="25"/>
      <c r="H224" s="25"/>
      <c r="I224" s="25"/>
      <c r="J224" s="29"/>
      <c r="K224" s="29"/>
      <c r="L224" s="29"/>
      <c r="M224" s="29"/>
      <c r="N224" s="9"/>
      <c r="O224" s="9"/>
      <c r="P224" s="7"/>
      <c r="Q224" s="7"/>
      <c r="U224" s="31"/>
      <c r="V224" s="27"/>
      <c r="W224" s="27"/>
      <c r="X224" s="27"/>
      <c r="Y224" s="27"/>
      <c r="Z224" s="27"/>
      <c r="AA224" s="17"/>
    </row>
    <row r="225" spans="1:27" ht="15" customHeight="1" x14ac:dyDescent="0.25">
      <c r="A225" s="28"/>
      <c r="B225" s="28"/>
      <c r="C225" s="25"/>
      <c r="D225" s="25"/>
      <c r="E225" s="25"/>
      <c r="F225" s="25"/>
      <c r="G225" s="25"/>
      <c r="H225" s="25"/>
      <c r="I225" s="25"/>
      <c r="J225" s="29"/>
      <c r="K225" s="29"/>
      <c r="L225" s="29"/>
      <c r="M225" s="29"/>
      <c r="N225" s="9"/>
      <c r="O225" s="9"/>
      <c r="P225" s="7"/>
      <c r="Q225" s="7"/>
      <c r="U225" s="31"/>
      <c r="V225" s="27"/>
      <c r="W225" s="27"/>
      <c r="X225" s="27"/>
      <c r="Y225" s="27"/>
      <c r="Z225" s="27"/>
      <c r="AA225" s="17"/>
    </row>
    <row r="226" spans="1:27" ht="15" customHeight="1" x14ac:dyDescent="0.25">
      <c r="A226" s="28"/>
      <c r="B226" s="28"/>
      <c r="C226" s="25"/>
      <c r="D226" s="25"/>
      <c r="E226" s="25"/>
      <c r="F226" s="25"/>
      <c r="G226" s="25"/>
      <c r="H226" s="25"/>
      <c r="I226" s="25"/>
      <c r="J226" s="29"/>
      <c r="K226" s="29"/>
      <c r="L226" s="29"/>
      <c r="M226" s="29"/>
      <c r="N226" s="9"/>
      <c r="O226" s="9"/>
      <c r="P226" s="7"/>
      <c r="Q226" s="7"/>
      <c r="U226" s="31"/>
      <c r="V226" s="27"/>
      <c r="W226" s="27"/>
      <c r="X226" s="27"/>
      <c r="Y226" s="27"/>
      <c r="Z226" s="27"/>
      <c r="AA226" s="17"/>
    </row>
    <row r="227" spans="1:27" ht="15" customHeight="1" x14ac:dyDescent="0.25">
      <c r="A227" s="28"/>
      <c r="B227" s="28"/>
      <c r="C227" s="25"/>
      <c r="D227" s="25"/>
      <c r="E227" s="25"/>
      <c r="F227" s="25"/>
      <c r="G227" s="25"/>
      <c r="H227" s="25"/>
      <c r="I227" s="25"/>
      <c r="J227" s="29"/>
      <c r="K227" s="29"/>
      <c r="L227" s="29"/>
      <c r="M227" s="29"/>
      <c r="N227" s="9"/>
      <c r="O227" s="9"/>
      <c r="P227" s="7"/>
      <c r="Q227" s="7"/>
      <c r="U227" s="31"/>
      <c r="V227" s="27"/>
      <c r="W227" s="27"/>
      <c r="X227" s="27"/>
      <c r="Y227" s="27"/>
      <c r="Z227" s="27"/>
      <c r="AA227" s="17"/>
    </row>
    <row r="228" spans="1:27" ht="15" customHeight="1" x14ac:dyDescent="0.25">
      <c r="A228" s="28"/>
      <c r="B228" s="28"/>
      <c r="C228" s="25"/>
      <c r="D228" s="25"/>
      <c r="E228" s="25"/>
      <c r="F228" s="25"/>
      <c r="G228" s="25"/>
      <c r="H228" s="25"/>
      <c r="I228" s="25"/>
      <c r="J228" s="29"/>
      <c r="K228" s="29"/>
      <c r="L228" s="29"/>
      <c r="M228" s="29"/>
      <c r="N228" s="9"/>
      <c r="O228" s="9"/>
      <c r="P228" s="7"/>
      <c r="Q228" s="7"/>
      <c r="U228" s="31"/>
      <c r="V228" s="27"/>
      <c r="W228" s="27"/>
      <c r="X228" s="27"/>
      <c r="Y228" s="27"/>
      <c r="Z228" s="27"/>
      <c r="AA228" s="17"/>
    </row>
    <row r="229" spans="1:27" ht="15" customHeight="1" x14ac:dyDescent="0.25">
      <c r="A229" s="28"/>
      <c r="B229" s="28"/>
      <c r="C229" s="25"/>
      <c r="D229" s="25"/>
      <c r="E229" s="25"/>
      <c r="F229" s="25"/>
      <c r="G229" s="25"/>
      <c r="H229" s="25"/>
      <c r="I229" s="25"/>
      <c r="J229" s="29"/>
      <c r="K229" s="29"/>
      <c r="L229" s="29"/>
      <c r="M229" s="29"/>
      <c r="N229" s="9"/>
      <c r="O229" s="9"/>
      <c r="P229" s="7"/>
      <c r="Q229" s="7"/>
      <c r="U229" s="31"/>
      <c r="V229" s="27"/>
      <c r="W229" s="27"/>
      <c r="X229" s="27"/>
      <c r="Y229" s="27"/>
      <c r="Z229" s="27"/>
      <c r="AA229" s="17"/>
    </row>
    <row r="230" spans="1:27" ht="15" customHeight="1" x14ac:dyDescent="0.25">
      <c r="A230" s="28"/>
      <c r="B230" s="28"/>
      <c r="C230" s="25"/>
      <c r="D230" s="25"/>
      <c r="E230" s="25"/>
      <c r="F230" s="25"/>
      <c r="G230" s="25"/>
      <c r="H230" s="25"/>
      <c r="I230" s="25"/>
      <c r="J230" s="29"/>
      <c r="K230" s="29"/>
      <c r="L230" s="29"/>
      <c r="M230" s="29"/>
      <c r="N230" s="9"/>
      <c r="O230" s="9"/>
      <c r="P230" s="7"/>
      <c r="Q230" s="7"/>
      <c r="U230" s="31"/>
      <c r="V230" s="27"/>
      <c r="W230" s="27"/>
      <c r="X230" s="27"/>
      <c r="Y230" s="27"/>
      <c r="Z230" s="27"/>
      <c r="AA230" s="17"/>
    </row>
    <row r="231" spans="1:27" ht="15" customHeight="1" x14ac:dyDescent="0.25">
      <c r="A231" s="28"/>
      <c r="B231" s="28"/>
      <c r="C231" s="25"/>
      <c r="D231" s="25"/>
      <c r="E231" s="25"/>
      <c r="F231" s="25"/>
      <c r="G231" s="25"/>
      <c r="H231" s="25"/>
      <c r="I231" s="25"/>
      <c r="J231" s="29"/>
      <c r="K231" s="29"/>
      <c r="L231" s="29"/>
      <c r="M231" s="29"/>
      <c r="N231" s="9"/>
      <c r="O231" s="9"/>
      <c r="P231" s="7"/>
      <c r="Q231" s="7"/>
      <c r="U231" s="31"/>
      <c r="V231" s="27"/>
      <c r="W231" s="27"/>
      <c r="X231" s="27"/>
      <c r="Y231" s="27"/>
      <c r="Z231" s="27"/>
      <c r="AA231" s="17"/>
    </row>
    <row r="232" spans="1:27" ht="15" customHeight="1" x14ac:dyDescent="0.25">
      <c r="A232" s="28"/>
      <c r="B232" s="28"/>
      <c r="C232" s="25"/>
      <c r="D232" s="25"/>
      <c r="E232" s="25"/>
      <c r="F232" s="25"/>
      <c r="G232" s="25"/>
      <c r="H232" s="25"/>
      <c r="I232" s="25"/>
      <c r="J232" s="29"/>
      <c r="K232" s="29"/>
      <c r="L232" s="29"/>
      <c r="M232" s="29"/>
      <c r="N232" s="9"/>
      <c r="O232" s="9"/>
      <c r="P232" s="7"/>
      <c r="Q232" s="7"/>
      <c r="U232" s="31"/>
      <c r="V232" s="27"/>
      <c r="W232" s="27"/>
      <c r="X232" s="27"/>
      <c r="Y232" s="27"/>
      <c r="Z232" s="27"/>
      <c r="AA232" s="17"/>
    </row>
    <row r="233" spans="1:27" ht="15" customHeight="1" x14ac:dyDescent="0.25">
      <c r="A233" s="28"/>
      <c r="B233" s="28"/>
      <c r="C233" s="25"/>
      <c r="D233" s="25"/>
      <c r="E233" s="25"/>
      <c r="F233" s="25"/>
      <c r="G233" s="25"/>
      <c r="H233" s="25"/>
      <c r="I233" s="25"/>
      <c r="J233" s="29"/>
      <c r="K233" s="29"/>
      <c r="L233" s="29"/>
      <c r="M233" s="29"/>
      <c r="N233" s="9"/>
      <c r="O233" s="9"/>
      <c r="P233" s="7"/>
      <c r="Q233" s="7"/>
      <c r="U233" s="31"/>
      <c r="V233" s="27"/>
      <c r="W233" s="27"/>
      <c r="X233" s="27"/>
      <c r="Y233" s="27"/>
      <c r="Z233" s="27"/>
      <c r="AA233" s="17"/>
    </row>
    <row r="234" spans="1:27" ht="15" customHeight="1" x14ac:dyDescent="0.25">
      <c r="A234" s="28"/>
      <c r="B234" s="28"/>
      <c r="C234" s="25"/>
      <c r="D234" s="25"/>
      <c r="E234" s="25"/>
      <c r="F234" s="25"/>
      <c r="G234" s="25"/>
      <c r="H234" s="25"/>
      <c r="I234" s="25"/>
      <c r="J234" s="29"/>
      <c r="K234" s="29"/>
      <c r="L234" s="29"/>
      <c r="M234" s="29"/>
      <c r="N234" s="9"/>
      <c r="O234" s="9"/>
      <c r="P234" s="7"/>
      <c r="Q234" s="7"/>
      <c r="U234" s="31"/>
      <c r="V234" s="27"/>
      <c r="W234" s="27"/>
      <c r="X234" s="27"/>
      <c r="Y234" s="27"/>
      <c r="Z234" s="27"/>
      <c r="AA234" s="17"/>
    </row>
    <row r="235" spans="1:27" ht="15" customHeight="1" x14ac:dyDescent="0.25">
      <c r="A235" s="28"/>
      <c r="B235" s="28"/>
      <c r="C235" s="25"/>
      <c r="D235" s="25"/>
      <c r="E235" s="25"/>
      <c r="F235" s="25"/>
      <c r="G235" s="25"/>
      <c r="H235" s="25"/>
      <c r="I235" s="25"/>
      <c r="J235" s="29"/>
      <c r="K235" s="29"/>
      <c r="L235" s="29"/>
      <c r="M235" s="29"/>
      <c r="N235" s="9"/>
      <c r="O235" s="9"/>
      <c r="P235" s="7"/>
      <c r="Q235" s="7"/>
      <c r="U235" s="31"/>
      <c r="V235" s="27"/>
      <c r="W235" s="27"/>
      <c r="X235" s="27"/>
      <c r="Y235" s="27"/>
      <c r="Z235" s="27"/>
      <c r="AA235" s="17"/>
    </row>
    <row r="236" spans="1:27" ht="15" customHeight="1" x14ac:dyDescent="0.25">
      <c r="A236" s="28"/>
      <c r="B236" s="28"/>
      <c r="C236" s="25"/>
      <c r="D236" s="25"/>
      <c r="E236" s="25"/>
      <c r="F236" s="25"/>
      <c r="G236" s="25"/>
      <c r="H236" s="25"/>
      <c r="I236" s="25"/>
      <c r="J236" s="29"/>
      <c r="K236" s="29"/>
      <c r="L236" s="29"/>
      <c r="M236" s="29"/>
      <c r="N236" s="9"/>
      <c r="O236" s="9"/>
      <c r="P236" s="7"/>
      <c r="Q236" s="7"/>
      <c r="U236" s="31"/>
      <c r="V236" s="27"/>
      <c r="W236" s="27"/>
      <c r="X236" s="27"/>
      <c r="Y236" s="27"/>
      <c r="Z236" s="27"/>
      <c r="AA236" s="17"/>
    </row>
    <row r="237" spans="1:27" ht="15" customHeight="1" x14ac:dyDescent="0.25">
      <c r="A237" s="28"/>
      <c r="B237" s="28"/>
      <c r="C237" s="25"/>
      <c r="D237" s="25"/>
      <c r="E237" s="25"/>
      <c r="F237" s="25"/>
      <c r="G237" s="25"/>
      <c r="H237" s="25"/>
      <c r="I237" s="25"/>
      <c r="J237" s="29"/>
      <c r="K237" s="29"/>
      <c r="L237" s="29"/>
      <c r="M237" s="29"/>
      <c r="N237" s="9"/>
      <c r="O237" s="9"/>
      <c r="P237" s="7"/>
      <c r="Q237" s="7"/>
      <c r="U237" s="31"/>
      <c r="V237" s="27"/>
      <c r="W237" s="27"/>
      <c r="X237" s="27"/>
      <c r="Y237" s="27"/>
      <c r="Z237" s="27"/>
      <c r="AA237" s="17"/>
    </row>
    <row r="238" spans="1:27" ht="15" customHeight="1" x14ac:dyDescent="0.25">
      <c r="A238" s="28"/>
      <c r="B238" s="28"/>
      <c r="C238" s="25"/>
      <c r="D238" s="25"/>
      <c r="E238" s="25"/>
      <c r="F238" s="25"/>
      <c r="G238" s="25"/>
      <c r="H238" s="25"/>
      <c r="I238" s="25"/>
      <c r="J238" s="29"/>
      <c r="K238" s="29"/>
      <c r="L238" s="29"/>
      <c r="M238" s="29"/>
      <c r="N238" s="9"/>
      <c r="O238" s="9"/>
      <c r="P238" s="7"/>
      <c r="Q238" s="7"/>
      <c r="U238" s="31"/>
      <c r="V238" s="27"/>
      <c r="W238" s="27"/>
      <c r="X238" s="27"/>
      <c r="Y238" s="27"/>
      <c r="Z238" s="27"/>
      <c r="AA238" s="17"/>
    </row>
    <row r="239" spans="1:27" x14ac:dyDescent="0.2">
      <c r="U239" s="31"/>
      <c r="V239" s="27"/>
      <c r="W239" s="27"/>
      <c r="X239" s="27"/>
      <c r="Y239" s="27"/>
      <c r="Z239" s="27"/>
      <c r="AA239" s="17"/>
    </row>
    <row r="240" spans="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78"/>
  <sheetViews>
    <sheetView topLeftCell="J1" workbookViewId="0">
      <selection activeCell="P11" sqref="P11:S22"/>
    </sheetView>
  </sheetViews>
  <sheetFormatPr defaultRowHeight="14.25" x14ac:dyDescent="0.2"/>
  <cols>
    <col min="1" max="1" width="55.375" style="21" bestFit="1" customWidth="1"/>
    <col min="2" max="2" width="24.625" style="21" bestFit="1" customWidth="1"/>
    <col min="3" max="3" width="19.875" style="21" bestFit="1" customWidth="1"/>
    <col min="4" max="4" width="18.875" style="21" customWidth="1"/>
    <col min="5" max="5" width="19.5" style="21" customWidth="1"/>
    <col min="6" max="9" width="22.125" style="21" bestFit="1" customWidth="1"/>
    <col min="10" max="10" width="19.75" style="21" bestFit="1" customWidth="1"/>
    <col min="11" max="12" width="21.5" style="21" bestFit="1" customWidth="1"/>
    <col min="13" max="13" width="20.5" style="21" bestFit="1" customWidth="1"/>
    <col min="14" max="14" width="49" style="21" bestFit="1" customWidth="1"/>
    <col min="15" max="15" width="12.625" style="21" customWidth="1"/>
    <col min="16" max="16" width="19.5" style="21" customWidth="1"/>
    <col min="17" max="17" width="11.62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2010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219</v>
      </c>
      <c r="B2" s="28">
        <v>190</v>
      </c>
      <c r="C2" s="25">
        <v>0</v>
      </c>
      <c r="D2" s="25">
        <v>265.42</v>
      </c>
      <c r="E2" s="25">
        <v>210.91</v>
      </c>
      <c r="F2" s="25">
        <f t="shared" ref="F2:F33" si="0">($A$71-A2)/(ROW($A$71)-ROW(A2))</f>
        <v>25.956521739130434</v>
      </c>
      <c r="G2" s="25">
        <v>0</v>
      </c>
      <c r="H2" s="25">
        <f t="shared" ref="H2:H33" si="1">($A$71-B2)/(ROW($A$71)-ROW(B2))</f>
        <v>26.376811594202898</v>
      </c>
      <c r="I2" s="25">
        <v>0</v>
      </c>
      <c r="J2" s="29"/>
      <c r="K2" s="29"/>
      <c r="L2" s="29"/>
      <c r="M2" s="29">
        <f t="shared" ref="M2:M33" ca="1" si="2">IF(RAND()&lt;0.5,0,1)</f>
        <v>1</v>
      </c>
      <c r="N2" s="8" t="s">
        <v>38</v>
      </c>
      <c r="O2" s="30">
        <v>0.02</v>
      </c>
      <c r="P2" s="6" t="s">
        <v>39</v>
      </c>
      <c r="Q2" s="7">
        <f>LARGE(A:A,2)</f>
        <v>1986</v>
      </c>
      <c r="T2" s="20">
        <v>0</v>
      </c>
      <c r="U2" s="31">
        <f t="shared" ref="U2:U33" si="3">T2-B2</f>
        <v>-190</v>
      </c>
      <c r="V2" s="27">
        <f t="shared" ref="V2:V33" si="4">ROUND(U2,0)</f>
        <v>-190</v>
      </c>
      <c r="W2" s="27">
        <v>4766</v>
      </c>
      <c r="X2" s="27">
        <f t="shared" ref="X2:X33" si="5">B2/$W$2*$W$3</f>
        <v>208.85648342425515</v>
      </c>
      <c r="Y2" s="27">
        <f t="shared" ref="Y2:Y33" si="6">X2-B2</f>
        <v>18.856483424255146</v>
      </c>
      <c r="Z2" s="27">
        <f t="shared" ref="Z2:Z33" si="7">ROUND(Y2,0)</f>
        <v>19</v>
      </c>
      <c r="AA2" s="17">
        <f t="shared" ref="AA2:AA33" si="8">IF(V2&gt;=0,V2,Z2)</f>
        <v>19</v>
      </c>
      <c r="AB2" s="24">
        <f t="shared" ref="AB2:AB33" si="9">B2+AA2</f>
        <v>209</v>
      </c>
    </row>
    <row r="3" spans="1:28" ht="15" customHeight="1" x14ac:dyDescent="0.25">
      <c r="A3" s="28">
        <v>212</v>
      </c>
      <c r="B3" s="28">
        <v>190</v>
      </c>
      <c r="C3" s="25">
        <v>0</v>
      </c>
      <c r="D3" s="25">
        <v>265.43</v>
      </c>
      <c r="E3" s="25">
        <v>210.91</v>
      </c>
      <c r="F3" s="25">
        <f t="shared" si="0"/>
        <v>26.441176470588236</v>
      </c>
      <c r="G3" s="25">
        <v>0</v>
      </c>
      <c r="H3" s="25">
        <f t="shared" si="1"/>
        <v>26.764705882352942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180</v>
      </c>
      <c r="P3" s="6" t="s">
        <v>41</v>
      </c>
      <c r="Q3" s="7">
        <f>LARGE(A:A,3)</f>
        <v>1984</v>
      </c>
      <c r="T3" s="20">
        <v>0</v>
      </c>
      <c r="U3" s="31">
        <f t="shared" si="3"/>
        <v>-190</v>
      </c>
      <c r="V3" s="27">
        <f t="shared" si="4"/>
        <v>-190</v>
      </c>
      <c r="W3" s="27">
        <v>5239</v>
      </c>
      <c r="X3" s="27">
        <f t="shared" si="5"/>
        <v>208.85648342425515</v>
      </c>
      <c r="Y3" s="27">
        <f t="shared" si="6"/>
        <v>18.856483424255146</v>
      </c>
      <c r="Z3" s="27">
        <f t="shared" si="7"/>
        <v>19</v>
      </c>
      <c r="AA3" s="17">
        <f t="shared" si="8"/>
        <v>19</v>
      </c>
      <c r="AB3" s="24">
        <f t="shared" si="9"/>
        <v>209</v>
      </c>
    </row>
    <row r="4" spans="1:28" ht="15" customHeight="1" x14ac:dyDescent="0.25">
      <c r="A4" s="28">
        <v>204</v>
      </c>
      <c r="B4" s="28">
        <v>190</v>
      </c>
      <c r="C4" s="25">
        <v>0</v>
      </c>
      <c r="D4" s="25">
        <v>265.43</v>
      </c>
      <c r="E4" s="25">
        <v>210.91</v>
      </c>
      <c r="F4" s="25">
        <f t="shared" si="0"/>
        <v>26.955223880597014</v>
      </c>
      <c r="G4" s="25">
        <v>0</v>
      </c>
      <c r="H4" s="25">
        <f t="shared" si="1"/>
        <v>27.164179104477611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1</v>
      </c>
      <c r="N4" s="9" t="s">
        <v>42</v>
      </c>
      <c r="O4" s="32">
        <f>MAX(A:A)</f>
        <v>2010</v>
      </c>
      <c r="P4" s="6" t="s">
        <v>43</v>
      </c>
      <c r="Q4" s="7">
        <f>LARGE(B:B,1)</f>
        <v>1438</v>
      </c>
      <c r="T4" s="20">
        <v>0</v>
      </c>
      <c r="U4" s="31">
        <f t="shared" si="3"/>
        <v>-190</v>
      </c>
      <c r="V4" s="27">
        <f t="shared" si="4"/>
        <v>-190</v>
      </c>
      <c r="W4" s="27"/>
      <c r="X4" s="27">
        <f t="shared" si="5"/>
        <v>208.85648342425515</v>
      </c>
      <c r="Y4" s="27">
        <f t="shared" si="6"/>
        <v>18.856483424255146</v>
      </c>
      <c r="Z4" s="27">
        <f t="shared" si="7"/>
        <v>19</v>
      </c>
      <c r="AA4" s="17">
        <f t="shared" si="8"/>
        <v>19</v>
      </c>
      <c r="AB4" s="24">
        <f t="shared" si="9"/>
        <v>209</v>
      </c>
    </row>
    <row r="5" spans="1:28" ht="15" customHeight="1" x14ac:dyDescent="0.25">
      <c r="A5" s="28">
        <v>196</v>
      </c>
      <c r="B5" s="28">
        <v>190</v>
      </c>
      <c r="C5" s="25">
        <v>0</v>
      </c>
      <c r="D5" s="25">
        <v>265.43</v>
      </c>
      <c r="E5" s="25">
        <v>210.91</v>
      </c>
      <c r="F5" s="25">
        <f t="shared" si="0"/>
        <v>27.484848484848484</v>
      </c>
      <c r="G5" s="25">
        <v>0</v>
      </c>
      <c r="H5" s="25">
        <f t="shared" si="1"/>
        <v>27.575757575757574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0.98</v>
      </c>
      <c r="P5" s="6" t="s">
        <v>45</v>
      </c>
      <c r="Q5" s="7">
        <f>LARGE(B:B,2)</f>
        <v>1382</v>
      </c>
      <c r="T5" s="20">
        <v>0</v>
      </c>
      <c r="U5" s="31">
        <f t="shared" si="3"/>
        <v>-190</v>
      </c>
      <c r="V5" s="27">
        <f t="shared" si="4"/>
        <v>-190</v>
      </c>
      <c r="W5" s="27"/>
      <c r="X5" s="27">
        <f t="shared" si="5"/>
        <v>208.85648342425515</v>
      </c>
      <c r="Y5" s="27">
        <f t="shared" si="6"/>
        <v>18.856483424255146</v>
      </c>
      <c r="Z5" s="27">
        <f t="shared" si="7"/>
        <v>19</v>
      </c>
      <c r="AA5" s="17">
        <f t="shared" si="8"/>
        <v>19</v>
      </c>
      <c r="AB5" s="24">
        <f t="shared" si="9"/>
        <v>209</v>
      </c>
    </row>
    <row r="6" spans="1:28" ht="15" customHeight="1" x14ac:dyDescent="0.25">
      <c r="A6" s="28">
        <v>198</v>
      </c>
      <c r="B6" s="28">
        <v>190</v>
      </c>
      <c r="C6" s="25">
        <v>0</v>
      </c>
      <c r="D6" s="25">
        <v>265.43</v>
      </c>
      <c r="E6" s="25">
        <v>210.91</v>
      </c>
      <c r="F6" s="25">
        <f t="shared" si="0"/>
        <v>27.876923076923077</v>
      </c>
      <c r="G6" s="25">
        <v>0</v>
      </c>
      <c r="H6" s="25">
        <f t="shared" si="1"/>
        <v>28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1.92</v>
      </c>
      <c r="P6" s="6" t="s">
        <v>47</v>
      </c>
      <c r="Q6" s="7">
        <f>LARGE(B:B,3)</f>
        <v>1334</v>
      </c>
      <c r="T6" s="20">
        <v>0</v>
      </c>
      <c r="U6" s="31">
        <f t="shared" si="3"/>
        <v>-190</v>
      </c>
      <c r="V6" s="27">
        <f t="shared" si="4"/>
        <v>-190</v>
      </c>
      <c r="W6" s="27"/>
      <c r="X6" s="27">
        <f t="shared" si="5"/>
        <v>208.85648342425515</v>
      </c>
      <c r="Y6" s="27">
        <f t="shared" si="6"/>
        <v>18.856483424255146</v>
      </c>
      <c r="Z6" s="27">
        <f t="shared" si="7"/>
        <v>19</v>
      </c>
      <c r="AA6" s="17">
        <f t="shared" si="8"/>
        <v>19</v>
      </c>
      <c r="AB6" s="24">
        <f t="shared" si="9"/>
        <v>209</v>
      </c>
    </row>
    <row r="7" spans="1:28" ht="15" customHeight="1" x14ac:dyDescent="0.25">
      <c r="A7" s="28">
        <v>200</v>
      </c>
      <c r="B7" s="28">
        <v>210</v>
      </c>
      <c r="C7" s="25">
        <v>0</v>
      </c>
      <c r="D7" s="25">
        <v>265.43</v>
      </c>
      <c r="E7" s="25">
        <v>211.02</v>
      </c>
      <c r="F7" s="25">
        <f t="shared" si="0"/>
        <v>28.28125</v>
      </c>
      <c r="G7" s="25">
        <v>0</v>
      </c>
      <c r="H7" s="25">
        <f t="shared" si="1"/>
        <v>28.125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0</v>
      </c>
      <c r="N7" s="9" t="s">
        <v>48</v>
      </c>
      <c r="O7" s="33">
        <v>2.76</v>
      </c>
      <c r="P7" s="7"/>
      <c r="Q7" s="7"/>
      <c r="T7" s="20">
        <v>0</v>
      </c>
      <c r="U7" s="31">
        <f t="shared" si="3"/>
        <v>-210</v>
      </c>
      <c r="V7" s="27">
        <f t="shared" si="4"/>
        <v>-210</v>
      </c>
      <c r="W7" s="27"/>
      <c r="X7" s="27">
        <f t="shared" si="5"/>
        <v>230.84137641628197</v>
      </c>
      <c r="Y7" s="27">
        <f t="shared" si="6"/>
        <v>20.841376416281975</v>
      </c>
      <c r="Z7" s="27">
        <f t="shared" si="7"/>
        <v>21</v>
      </c>
      <c r="AA7" s="17">
        <f t="shared" si="8"/>
        <v>21</v>
      </c>
      <c r="AB7" s="24">
        <f t="shared" si="9"/>
        <v>231</v>
      </c>
    </row>
    <row r="8" spans="1:28" ht="15" customHeight="1" x14ac:dyDescent="0.25">
      <c r="A8" s="28">
        <v>201</v>
      </c>
      <c r="B8" s="28">
        <v>210</v>
      </c>
      <c r="C8" s="25">
        <v>0</v>
      </c>
      <c r="D8" s="25">
        <v>265.43</v>
      </c>
      <c r="E8" s="25">
        <v>211.02</v>
      </c>
      <c r="F8" s="25">
        <f t="shared" si="0"/>
        <v>28.714285714285715</v>
      </c>
      <c r="G8" s="25">
        <v>0</v>
      </c>
      <c r="H8" s="25">
        <f t="shared" si="1"/>
        <v>28.571428571428573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0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-210</v>
      </c>
      <c r="V8" s="27">
        <f t="shared" si="4"/>
        <v>-210</v>
      </c>
      <c r="W8" s="27"/>
      <c r="X8" s="27">
        <f t="shared" si="5"/>
        <v>230.84137641628197</v>
      </c>
      <c r="Y8" s="27">
        <f t="shared" si="6"/>
        <v>20.841376416281975</v>
      </c>
      <c r="Z8" s="27">
        <f t="shared" si="7"/>
        <v>21</v>
      </c>
      <c r="AA8" s="17">
        <f t="shared" si="8"/>
        <v>21</v>
      </c>
      <c r="AB8" s="24">
        <f t="shared" si="9"/>
        <v>231</v>
      </c>
    </row>
    <row r="9" spans="1:28" ht="15" customHeight="1" x14ac:dyDescent="0.25">
      <c r="A9" s="28">
        <v>230</v>
      </c>
      <c r="B9" s="28">
        <v>210</v>
      </c>
      <c r="C9" s="25">
        <v>0</v>
      </c>
      <c r="D9" s="25">
        <v>265.43</v>
      </c>
      <c r="E9" s="25">
        <v>211.02</v>
      </c>
      <c r="F9" s="25">
        <f t="shared" si="0"/>
        <v>28.70967741935484</v>
      </c>
      <c r="G9" s="25">
        <v>0</v>
      </c>
      <c r="H9" s="25">
        <f t="shared" si="1"/>
        <v>29.032258064516128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-210</v>
      </c>
      <c r="V9" s="27">
        <f t="shared" si="4"/>
        <v>-210</v>
      </c>
      <c r="W9" s="27"/>
      <c r="X9" s="27">
        <f t="shared" si="5"/>
        <v>230.84137641628197</v>
      </c>
      <c r="Y9" s="27">
        <f t="shared" si="6"/>
        <v>20.841376416281975</v>
      </c>
      <c r="Z9" s="27">
        <f t="shared" si="7"/>
        <v>21</v>
      </c>
      <c r="AA9" s="17">
        <f t="shared" si="8"/>
        <v>21</v>
      </c>
      <c r="AB9" s="24">
        <f t="shared" si="9"/>
        <v>231</v>
      </c>
    </row>
    <row r="10" spans="1:28" ht="15" customHeight="1" x14ac:dyDescent="0.25">
      <c r="A10" s="28">
        <v>260</v>
      </c>
      <c r="B10" s="28">
        <v>210</v>
      </c>
      <c r="C10" s="25">
        <v>0</v>
      </c>
      <c r="D10" s="25">
        <v>265.44</v>
      </c>
      <c r="E10" s="25">
        <v>211.02</v>
      </c>
      <c r="F10" s="25">
        <f t="shared" si="0"/>
        <v>28.688524590163933</v>
      </c>
      <c r="G10" s="25">
        <v>0</v>
      </c>
      <c r="H10" s="25">
        <f t="shared" si="1"/>
        <v>29.508196721311474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-210</v>
      </c>
      <c r="V10" s="27">
        <f t="shared" si="4"/>
        <v>-210</v>
      </c>
      <c r="W10" s="27"/>
      <c r="X10" s="27">
        <f t="shared" si="5"/>
        <v>230.84137641628197</v>
      </c>
      <c r="Y10" s="27">
        <f t="shared" si="6"/>
        <v>20.841376416281975</v>
      </c>
      <c r="Z10" s="27">
        <f t="shared" si="7"/>
        <v>21</v>
      </c>
      <c r="AA10" s="17">
        <f t="shared" si="8"/>
        <v>21</v>
      </c>
      <c r="AB10" s="24">
        <f t="shared" si="9"/>
        <v>231</v>
      </c>
    </row>
    <row r="11" spans="1:28" ht="15" customHeight="1" x14ac:dyDescent="0.25">
      <c r="A11" s="28">
        <v>288</v>
      </c>
      <c r="B11" s="28">
        <v>210</v>
      </c>
      <c r="C11" s="25">
        <v>0</v>
      </c>
      <c r="D11" s="25">
        <v>265.45</v>
      </c>
      <c r="E11" s="25">
        <v>211.02</v>
      </c>
      <c r="F11" s="25">
        <f t="shared" si="0"/>
        <v>28.7</v>
      </c>
      <c r="G11" s="25">
        <v>0</v>
      </c>
      <c r="H11" s="25">
        <f t="shared" si="1"/>
        <v>30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280</v>
      </c>
      <c r="P11" s="14" t="s">
        <v>53</v>
      </c>
      <c r="Q11" s="7">
        <f>MIN(D:D)</f>
        <v>265.42</v>
      </c>
      <c r="T11" s="20">
        <v>0</v>
      </c>
      <c r="U11" s="31">
        <f t="shared" si="3"/>
        <v>-210</v>
      </c>
      <c r="V11" s="27">
        <f t="shared" si="4"/>
        <v>-210</v>
      </c>
      <c r="W11" s="27"/>
      <c r="X11" s="27">
        <f t="shared" si="5"/>
        <v>230.84137641628197</v>
      </c>
      <c r="Y11" s="27">
        <f t="shared" si="6"/>
        <v>20.841376416281975</v>
      </c>
      <c r="Z11" s="27">
        <f t="shared" si="7"/>
        <v>21</v>
      </c>
      <c r="AA11" s="17">
        <f t="shared" si="8"/>
        <v>21</v>
      </c>
      <c r="AB11" s="24">
        <f t="shared" si="9"/>
        <v>231</v>
      </c>
    </row>
    <row r="12" spans="1:28" ht="15" customHeight="1" x14ac:dyDescent="0.25">
      <c r="A12" s="28">
        <v>304</v>
      </c>
      <c r="B12" s="28">
        <v>230</v>
      </c>
      <c r="C12" s="25">
        <v>0</v>
      </c>
      <c r="D12" s="25">
        <v>265.45999999999998</v>
      </c>
      <c r="E12" s="25">
        <v>211.07</v>
      </c>
      <c r="F12" s="25">
        <f t="shared" si="0"/>
        <v>28.915254237288135</v>
      </c>
      <c r="G12" s="25">
        <v>0</v>
      </c>
      <c r="H12" s="25">
        <f t="shared" si="1"/>
        <v>30.16949152542373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1</v>
      </c>
      <c r="N12" s="9" t="s">
        <v>54</v>
      </c>
      <c r="O12" s="34">
        <v>275</v>
      </c>
      <c r="P12" s="15" t="s">
        <v>55</v>
      </c>
      <c r="Q12" s="35">
        <f>D2</f>
        <v>265.42</v>
      </c>
      <c r="T12" s="20">
        <v>0</v>
      </c>
      <c r="U12" s="31">
        <f t="shared" si="3"/>
        <v>-230</v>
      </c>
      <c r="V12" s="27">
        <f t="shared" si="4"/>
        <v>-230</v>
      </c>
      <c r="W12" s="27"/>
      <c r="X12" s="27">
        <f t="shared" si="5"/>
        <v>252.82626940830883</v>
      </c>
      <c r="Y12" s="27">
        <f t="shared" si="6"/>
        <v>22.826269408308832</v>
      </c>
      <c r="Z12" s="27">
        <f t="shared" si="7"/>
        <v>23</v>
      </c>
      <c r="AA12" s="17">
        <f t="shared" si="8"/>
        <v>23</v>
      </c>
      <c r="AB12" s="24">
        <f t="shared" si="9"/>
        <v>253</v>
      </c>
    </row>
    <row r="13" spans="1:28" ht="15" customHeight="1" x14ac:dyDescent="0.25">
      <c r="A13" s="28">
        <v>320</v>
      </c>
      <c r="B13" s="28">
        <v>230</v>
      </c>
      <c r="C13" s="25">
        <v>0</v>
      </c>
      <c r="D13" s="25">
        <v>265.48</v>
      </c>
      <c r="E13" s="25">
        <v>211.07</v>
      </c>
      <c r="F13" s="25">
        <f t="shared" si="0"/>
        <v>29.137931034482758</v>
      </c>
      <c r="G13" s="25">
        <v>0</v>
      </c>
      <c r="H13" s="25">
        <f t="shared" si="1"/>
        <v>30.689655172413794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-230</v>
      </c>
      <c r="V13" s="27">
        <f t="shared" si="4"/>
        <v>-230</v>
      </c>
      <c r="W13" s="27"/>
      <c r="X13" s="27">
        <f t="shared" si="5"/>
        <v>252.82626940830883</v>
      </c>
      <c r="Y13" s="27">
        <f t="shared" si="6"/>
        <v>22.826269408308832</v>
      </c>
      <c r="Z13" s="27">
        <f t="shared" si="7"/>
        <v>23</v>
      </c>
      <c r="AA13" s="17">
        <f t="shared" si="8"/>
        <v>23</v>
      </c>
      <c r="AB13" s="24">
        <f t="shared" si="9"/>
        <v>253</v>
      </c>
    </row>
    <row r="14" spans="1:28" ht="15" customHeight="1" x14ac:dyDescent="0.25">
      <c r="A14" s="28">
        <v>336</v>
      </c>
      <c r="B14" s="28">
        <v>230</v>
      </c>
      <c r="C14" s="25">
        <v>0</v>
      </c>
      <c r="D14" s="25">
        <v>265.49</v>
      </c>
      <c r="E14" s="25">
        <v>211.07</v>
      </c>
      <c r="F14" s="25">
        <f t="shared" si="0"/>
        <v>29.368421052631579</v>
      </c>
      <c r="G14" s="25">
        <v>0</v>
      </c>
      <c r="H14" s="25">
        <f t="shared" si="1"/>
        <v>31.228070175438596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1438</v>
      </c>
      <c r="T14" s="20">
        <v>0</v>
      </c>
      <c r="U14" s="31">
        <f t="shared" si="3"/>
        <v>-230</v>
      </c>
      <c r="V14" s="27">
        <f t="shared" si="4"/>
        <v>-230</v>
      </c>
      <c r="W14" s="27"/>
      <c r="X14" s="27">
        <f t="shared" si="5"/>
        <v>252.82626940830883</v>
      </c>
      <c r="Y14" s="27">
        <f t="shared" si="6"/>
        <v>22.826269408308832</v>
      </c>
      <c r="Z14" s="27">
        <f t="shared" si="7"/>
        <v>23</v>
      </c>
      <c r="AA14" s="17">
        <f t="shared" si="8"/>
        <v>23</v>
      </c>
      <c r="AB14" s="24">
        <f t="shared" si="9"/>
        <v>253</v>
      </c>
    </row>
    <row r="15" spans="1:28" ht="15" customHeight="1" x14ac:dyDescent="0.25">
      <c r="A15" s="28">
        <v>369</v>
      </c>
      <c r="B15" s="28">
        <v>230</v>
      </c>
      <c r="C15" s="25">
        <v>0</v>
      </c>
      <c r="D15" s="25">
        <v>265.52</v>
      </c>
      <c r="E15" s="25">
        <v>211.07</v>
      </c>
      <c r="F15" s="25">
        <f t="shared" si="0"/>
        <v>29.303571428571427</v>
      </c>
      <c r="G15" s="25">
        <v>0</v>
      </c>
      <c r="H15" s="25">
        <f t="shared" si="1"/>
        <v>31.785714285714285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0</v>
      </c>
      <c r="N15" s="9" t="s">
        <v>60</v>
      </c>
      <c r="O15" s="9">
        <f>COUNT(C:C)</f>
        <v>180</v>
      </c>
      <c r="P15" s="14" t="s">
        <v>61</v>
      </c>
      <c r="Q15" s="7">
        <f>MAX(D:D)</f>
        <v>272.3</v>
      </c>
      <c r="R15" s="20">
        <f ca="1">TREND(OFFSET('Z-V'!B1,MATCH(Q15,'Z-V'!A:A,1)-1,,2,1),OFFSET('Z-V'!A1,MATCH(Q15,'Z-V'!A:A,1)-1,,2,1),Q15)</f>
        <v>60479.999999999884</v>
      </c>
      <c r="T15" s="20">
        <v>0</v>
      </c>
      <c r="U15" s="31">
        <f t="shared" si="3"/>
        <v>-230</v>
      </c>
      <c r="V15" s="27">
        <f t="shared" si="4"/>
        <v>-230</v>
      </c>
      <c r="W15" s="27"/>
      <c r="X15" s="27">
        <f t="shared" si="5"/>
        <v>252.82626940830883</v>
      </c>
      <c r="Y15" s="27">
        <f t="shared" si="6"/>
        <v>22.826269408308832</v>
      </c>
      <c r="Z15" s="27">
        <f t="shared" si="7"/>
        <v>23</v>
      </c>
      <c r="AA15" s="17">
        <f t="shared" si="8"/>
        <v>23</v>
      </c>
      <c r="AB15" s="24">
        <f t="shared" si="9"/>
        <v>253</v>
      </c>
    </row>
    <row r="16" spans="1:28" ht="15" customHeight="1" x14ac:dyDescent="0.25">
      <c r="A16" s="28">
        <v>400</v>
      </c>
      <c r="B16" s="28">
        <v>230</v>
      </c>
      <c r="C16" s="25">
        <v>0</v>
      </c>
      <c r="D16" s="25">
        <v>265.54000000000002</v>
      </c>
      <c r="E16" s="25">
        <v>211.07</v>
      </c>
      <c r="F16" s="25">
        <f t="shared" si="0"/>
        <v>29.272727272727273</v>
      </c>
      <c r="G16" s="25">
        <v>0</v>
      </c>
      <c r="H16" s="25">
        <f t="shared" si="1"/>
        <v>32.363636363636367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8.93</v>
      </c>
      <c r="P16" s="14" t="s">
        <v>63</v>
      </c>
      <c r="Q16" s="35">
        <f>D2</f>
        <v>265.42</v>
      </c>
      <c r="R16" s="20">
        <f ca="1">TREND(OFFSET('Z-V'!B1,MATCH(Q16,'Z-V'!A:A,1)-1,,2,1),OFFSET('Z-V'!A1,MATCH(Q16,'Z-V'!A:A,1)-1,,2,1),Q16)</f>
        <v>40266.000000000116</v>
      </c>
      <c r="T16" s="20">
        <v>0</v>
      </c>
      <c r="U16" s="31">
        <f t="shared" si="3"/>
        <v>-230</v>
      </c>
      <c r="V16" s="27">
        <f t="shared" si="4"/>
        <v>-230</v>
      </c>
      <c r="W16" s="27"/>
      <c r="X16" s="27">
        <f t="shared" si="5"/>
        <v>252.82626940830883</v>
      </c>
      <c r="Y16" s="27">
        <f t="shared" si="6"/>
        <v>22.826269408308832</v>
      </c>
      <c r="Z16" s="27">
        <f t="shared" si="7"/>
        <v>23</v>
      </c>
      <c r="AA16" s="17">
        <f t="shared" si="8"/>
        <v>23</v>
      </c>
      <c r="AB16" s="24">
        <f t="shared" si="9"/>
        <v>253</v>
      </c>
    </row>
    <row r="17" spans="1:28" ht="15" customHeight="1" x14ac:dyDescent="0.25">
      <c r="A17" s="28">
        <v>434</v>
      </c>
      <c r="B17" s="28">
        <v>240</v>
      </c>
      <c r="C17" s="25">
        <v>1.93</v>
      </c>
      <c r="D17" s="25">
        <v>265.57</v>
      </c>
      <c r="E17" s="25">
        <v>211.09</v>
      </c>
      <c r="F17" s="25">
        <f t="shared" si="0"/>
        <v>29.185185185185187</v>
      </c>
      <c r="G17" s="25">
        <v>0</v>
      </c>
      <c r="H17" s="25">
        <f t="shared" si="1"/>
        <v>32.777777777777779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271.07</v>
      </c>
      <c r="T17" s="20">
        <v>0</v>
      </c>
      <c r="U17" s="31">
        <f t="shared" si="3"/>
        <v>-240</v>
      </c>
      <c r="V17" s="27">
        <f t="shared" si="4"/>
        <v>-240</v>
      </c>
      <c r="W17" s="27"/>
      <c r="X17" s="27">
        <f t="shared" si="5"/>
        <v>263.81871590432229</v>
      </c>
      <c r="Y17" s="27">
        <f t="shared" si="6"/>
        <v>23.818715904322289</v>
      </c>
      <c r="Z17" s="27">
        <f t="shared" si="7"/>
        <v>24</v>
      </c>
      <c r="AA17" s="17">
        <f t="shared" si="8"/>
        <v>24</v>
      </c>
      <c r="AB17" s="24">
        <f t="shared" si="9"/>
        <v>264</v>
      </c>
    </row>
    <row r="18" spans="1:28" ht="15" customHeight="1" x14ac:dyDescent="0.2">
      <c r="A18" s="28">
        <v>483</v>
      </c>
      <c r="B18" s="28">
        <v>240</v>
      </c>
      <c r="C18" s="25">
        <v>2.15</v>
      </c>
      <c r="D18" s="25">
        <v>265.61</v>
      </c>
      <c r="E18" s="25">
        <v>211.09</v>
      </c>
      <c r="F18" s="25">
        <f t="shared" si="0"/>
        <v>28.811320754716981</v>
      </c>
      <c r="G18" s="25">
        <v>0</v>
      </c>
      <c r="H18" s="25">
        <f t="shared" si="1"/>
        <v>33.39622641509434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1438</v>
      </c>
      <c r="R18" s="20"/>
      <c r="S18" s="20"/>
      <c r="T18" s="20">
        <v>0</v>
      </c>
      <c r="U18" s="31">
        <f t="shared" si="3"/>
        <v>-240</v>
      </c>
      <c r="V18" s="27">
        <f t="shared" si="4"/>
        <v>-240</v>
      </c>
      <c r="W18" s="27"/>
      <c r="X18" s="27">
        <f t="shared" si="5"/>
        <v>263.81871590432229</v>
      </c>
      <c r="Y18" s="27">
        <f t="shared" si="6"/>
        <v>23.818715904322289</v>
      </c>
      <c r="Z18" s="27">
        <f t="shared" si="7"/>
        <v>24</v>
      </c>
      <c r="AA18" s="17">
        <f t="shared" si="8"/>
        <v>24</v>
      </c>
      <c r="AB18" s="24">
        <f t="shared" si="9"/>
        <v>264</v>
      </c>
    </row>
    <row r="19" spans="1:28" ht="15" customHeight="1" x14ac:dyDescent="0.25">
      <c r="A19" s="28">
        <v>532</v>
      </c>
      <c r="B19" s="28">
        <v>240</v>
      </c>
      <c r="C19" s="25">
        <v>2.37</v>
      </c>
      <c r="D19" s="25">
        <v>265.66000000000003</v>
      </c>
      <c r="E19" s="25">
        <v>211.09</v>
      </c>
      <c r="F19" s="25">
        <f t="shared" si="0"/>
        <v>28.423076923076923</v>
      </c>
      <c r="G19" s="25">
        <v>0</v>
      </c>
      <c r="H19" s="25">
        <f t="shared" si="1"/>
        <v>34.03846153846154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1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0.82409856331440023</v>
      </c>
      <c r="R19" s="37">
        <f>MAX(AB:AB)</f>
        <v>1581</v>
      </c>
      <c r="S19" s="37">
        <f>'Z-V'!P8-R19</f>
        <v>7398</v>
      </c>
      <c r="T19" s="20">
        <v>0</v>
      </c>
      <c r="U19" s="31">
        <f t="shared" si="3"/>
        <v>-240</v>
      </c>
      <c r="V19" s="27">
        <f t="shared" si="4"/>
        <v>-240</v>
      </c>
      <c r="W19" s="27"/>
      <c r="X19" s="27">
        <f t="shared" si="5"/>
        <v>263.81871590432229</v>
      </c>
      <c r="Y19" s="27">
        <f t="shared" si="6"/>
        <v>23.818715904322289</v>
      </c>
      <c r="Z19" s="27">
        <f t="shared" si="7"/>
        <v>24</v>
      </c>
      <c r="AA19" s="17">
        <f t="shared" si="8"/>
        <v>24</v>
      </c>
      <c r="AB19" s="24">
        <f t="shared" si="9"/>
        <v>264</v>
      </c>
    </row>
    <row r="20" spans="1:28" ht="15" customHeight="1" x14ac:dyDescent="0.25">
      <c r="A20" s="28">
        <v>582</v>
      </c>
      <c r="B20" s="28">
        <v>240</v>
      </c>
      <c r="C20" s="25">
        <v>2.59</v>
      </c>
      <c r="D20" s="25">
        <v>265.70999999999998</v>
      </c>
      <c r="E20" s="25">
        <v>211.09</v>
      </c>
      <c r="F20" s="25">
        <f t="shared" si="0"/>
        <v>28</v>
      </c>
      <c r="G20" s="25">
        <v>0</v>
      </c>
      <c r="H20" s="25">
        <f t="shared" si="1"/>
        <v>34.705882352941174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1</v>
      </c>
      <c r="N20" s="9" t="s">
        <v>68</v>
      </c>
      <c r="O20" s="9">
        <v>0</v>
      </c>
      <c r="P20" s="14" t="s">
        <v>1</v>
      </c>
      <c r="Q20" s="7">
        <f ca="1">('Z-V'!R16-'Z-V'!R17)*(S20-'Z-V'!R13)/('Z-V'!R9-'Z-V'!R13)+'Z-V'!R17</f>
        <v>0.62240489902767815</v>
      </c>
      <c r="R20" s="20">
        <f ca="1">R15-R16</f>
        <v>20213.999999999767</v>
      </c>
      <c r="S20" s="20">
        <f ca="1">'Z-V'!P9-R20</f>
        <v>33266.000000000233</v>
      </c>
      <c r="T20" s="20">
        <v>0</v>
      </c>
      <c r="U20" s="31">
        <f t="shared" si="3"/>
        <v>-240</v>
      </c>
      <c r="V20" s="27">
        <f t="shared" si="4"/>
        <v>-240</v>
      </c>
      <c r="W20" s="27"/>
      <c r="X20" s="27">
        <f t="shared" si="5"/>
        <v>263.81871590432229</v>
      </c>
      <c r="Y20" s="27">
        <f t="shared" si="6"/>
        <v>23.818715904322289</v>
      </c>
      <c r="Z20" s="27">
        <f t="shared" si="7"/>
        <v>24</v>
      </c>
      <c r="AA20" s="17">
        <f t="shared" si="8"/>
        <v>24</v>
      </c>
      <c r="AB20" s="24">
        <f t="shared" si="9"/>
        <v>264</v>
      </c>
    </row>
    <row r="21" spans="1:28" ht="15" customHeight="1" x14ac:dyDescent="0.25">
      <c r="A21" s="28">
        <v>663</v>
      </c>
      <c r="B21" s="28">
        <v>240</v>
      </c>
      <c r="C21" s="25">
        <v>2.95</v>
      </c>
      <c r="D21" s="25">
        <v>265.77999999999997</v>
      </c>
      <c r="E21" s="25">
        <v>211.09</v>
      </c>
      <c r="F21" s="25">
        <f t="shared" si="0"/>
        <v>26.94</v>
      </c>
      <c r="G21" s="25">
        <v>0</v>
      </c>
      <c r="H21" s="25">
        <f t="shared" si="1"/>
        <v>35.4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0.74214938328003766</v>
      </c>
      <c r="R21" s="20">
        <f>ABS(Q12-Q17)</f>
        <v>5.6499999999999773</v>
      </c>
      <c r="S21" s="20">
        <f>'Z-V'!P10-R21</f>
        <v>16.240000000000023</v>
      </c>
      <c r="T21" s="20">
        <v>0</v>
      </c>
      <c r="U21" s="31">
        <f t="shared" si="3"/>
        <v>-240</v>
      </c>
      <c r="V21" s="27">
        <f t="shared" si="4"/>
        <v>-240</v>
      </c>
      <c r="W21" s="27"/>
      <c r="X21" s="27">
        <f t="shared" si="5"/>
        <v>263.81871590432229</v>
      </c>
      <c r="Y21" s="27">
        <f t="shared" si="6"/>
        <v>23.818715904322289</v>
      </c>
      <c r="Z21" s="27">
        <f t="shared" si="7"/>
        <v>24</v>
      </c>
      <c r="AA21" s="17">
        <f t="shared" si="8"/>
        <v>24</v>
      </c>
      <c r="AB21" s="24">
        <f t="shared" si="9"/>
        <v>264</v>
      </c>
    </row>
    <row r="22" spans="1:28" ht="15" customHeight="1" x14ac:dyDescent="0.25">
      <c r="A22" s="28">
        <v>742</v>
      </c>
      <c r="B22" s="28">
        <v>260</v>
      </c>
      <c r="C22" s="25">
        <v>3.3</v>
      </c>
      <c r="D22" s="25">
        <v>265.85000000000002</v>
      </c>
      <c r="E22" s="25">
        <v>211.14</v>
      </c>
      <c r="F22" s="25">
        <f t="shared" si="0"/>
        <v>25.877551020408163</v>
      </c>
      <c r="G22" s="25">
        <v>0</v>
      </c>
      <c r="H22" s="25">
        <f t="shared" si="1"/>
        <v>35.714285714285715</v>
      </c>
      <c r="I22" s="25">
        <v>0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0</v>
      </c>
      <c r="N22" s="13"/>
      <c r="O22" s="13"/>
      <c r="P22" s="16" t="s">
        <v>71</v>
      </c>
      <c r="Q22" s="13">
        <f ca="1">ROUND(('Z-V'!R21*Q19+'Z-V'!R22*Q20+'Z-V'!R23*Q21)/'Z-V'!R19,4)</f>
        <v>0.74390000000000001</v>
      </c>
      <c r="R22" s="20"/>
      <c r="S22" s="20"/>
      <c r="T22" s="20">
        <v>0</v>
      </c>
      <c r="U22" s="31">
        <f t="shared" si="3"/>
        <v>-260</v>
      </c>
      <c r="V22" s="27">
        <f t="shared" si="4"/>
        <v>-260</v>
      </c>
      <c r="W22" s="27"/>
      <c r="X22" s="27">
        <f t="shared" si="5"/>
        <v>285.80360889634915</v>
      </c>
      <c r="Y22" s="27">
        <f t="shared" si="6"/>
        <v>25.803608896349147</v>
      </c>
      <c r="Z22" s="27">
        <f t="shared" si="7"/>
        <v>26</v>
      </c>
      <c r="AA22" s="17">
        <f t="shared" si="8"/>
        <v>26</v>
      </c>
      <c r="AB22" s="24">
        <f t="shared" si="9"/>
        <v>286</v>
      </c>
    </row>
    <row r="23" spans="1:28" ht="15" customHeight="1" x14ac:dyDescent="0.25">
      <c r="A23" s="28">
        <v>824</v>
      </c>
      <c r="B23" s="28">
        <v>260</v>
      </c>
      <c r="C23" s="25">
        <v>3.66</v>
      </c>
      <c r="D23" s="25">
        <v>265.94</v>
      </c>
      <c r="E23" s="25">
        <v>211.14</v>
      </c>
      <c r="F23" s="25">
        <f t="shared" si="0"/>
        <v>24.708333333333332</v>
      </c>
      <c r="G23" s="25">
        <v>0</v>
      </c>
      <c r="H23" s="25">
        <f t="shared" si="1"/>
        <v>36.458333333333336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-260</v>
      </c>
      <c r="V23" s="27">
        <f t="shared" si="4"/>
        <v>-260</v>
      </c>
      <c r="W23" s="27"/>
      <c r="X23" s="27">
        <f t="shared" si="5"/>
        <v>285.80360889634915</v>
      </c>
      <c r="Y23" s="27">
        <f t="shared" si="6"/>
        <v>25.803608896349147</v>
      </c>
      <c r="Z23" s="27">
        <f t="shared" si="7"/>
        <v>26</v>
      </c>
      <c r="AA23" s="17">
        <f t="shared" si="8"/>
        <v>26</v>
      </c>
      <c r="AB23" s="24">
        <f t="shared" si="9"/>
        <v>286</v>
      </c>
    </row>
    <row r="24" spans="1:28" ht="15" customHeight="1" x14ac:dyDescent="0.25">
      <c r="A24" s="28">
        <v>855</v>
      </c>
      <c r="B24" s="28">
        <v>260</v>
      </c>
      <c r="C24" s="25">
        <v>3.8</v>
      </c>
      <c r="D24" s="25">
        <v>266.02999999999997</v>
      </c>
      <c r="E24" s="25">
        <v>211.14</v>
      </c>
      <c r="F24" s="25">
        <f t="shared" si="0"/>
        <v>24.574468085106382</v>
      </c>
      <c r="G24" s="25">
        <v>0</v>
      </c>
      <c r="H24" s="25">
        <f t="shared" si="1"/>
        <v>37.234042553191486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-260</v>
      </c>
      <c r="V24" s="27">
        <f t="shared" si="4"/>
        <v>-260</v>
      </c>
      <c r="W24" s="27"/>
      <c r="X24" s="27">
        <f t="shared" si="5"/>
        <v>285.80360889634915</v>
      </c>
      <c r="Y24" s="27">
        <f t="shared" si="6"/>
        <v>25.803608896349147</v>
      </c>
      <c r="Z24" s="27">
        <f t="shared" si="7"/>
        <v>26</v>
      </c>
      <c r="AA24" s="17">
        <f t="shared" si="8"/>
        <v>26</v>
      </c>
      <c r="AB24" s="24">
        <f t="shared" si="9"/>
        <v>286</v>
      </c>
    </row>
    <row r="25" spans="1:28" ht="15" customHeight="1" x14ac:dyDescent="0.25">
      <c r="A25" s="28">
        <v>888</v>
      </c>
      <c r="B25" s="28">
        <v>260</v>
      </c>
      <c r="C25" s="25">
        <v>3.95</v>
      </c>
      <c r="D25" s="25">
        <v>266.13</v>
      </c>
      <c r="E25" s="25">
        <v>211.14</v>
      </c>
      <c r="F25" s="25">
        <f t="shared" si="0"/>
        <v>24.391304347826086</v>
      </c>
      <c r="G25" s="25">
        <v>0</v>
      </c>
      <c r="H25" s="25">
        <f t="shared" si="1"/>
        <v>38.043478260869563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0</v>
      </c>
      <c r="N25" s="9"/>
      <c r="O25" s="9"/>
      <c r="P25" s="7"/>
      <c r="Q25" s="7"/>
      <c r="T25" s="20">
        <v>0</v>
      </c>
      <c r="U25" s="31">
        <f t="shared" si="3"/>
        <v>-260</v>
      </c>
      <c r="V25" s="27">
        <f t="shared" si="4"/>
        <v>-260</v>
      </c>
      <c r="W25" s="27"/>
      <c r="X25" s="27">
        <f t="shared" si="5"/>
        <v>285.80360889634915</v>
      </c>
      <c r="Y25" s="27">
        <f t="shared" si="6"/>
        <v>25.803608896349147</v>
      </c>
      <c r="Z25" s="27">
        <f t="shared" si="7"/>
        <v>26</v>
      </c>
      <c r="AA25" s="17">
        <f t="shared" si="8"/>
        <v>26</v>
      </c>
      <c r="AB25" s="24">
        <f t="shared" si="9"/>
        <v>286</v>
      </c>
    </row>
    <row r="26" spans="1:28" ht="15" customHeight="1" x14ac:dyDescent="0.25">
      <c r="A26" s="28">
        <v>920</v>
      </c>
      <c r="B26" s="28">
        <v>260</v>
      </c>
      <c r="C26" s="25">
        <v>4.09</v>
      </c>
      <c r="D26" s="25">
        <v>266.23</v>
      </c>
      <c r="E26" s="25">
        <v>211.14</v>
      </c>
      <c r="F26" s="25">
        <f t="shared" si="0"/>
        <v>24.222222222222221</v>
      </c>
      <c r="G26" s="25">
        <v>0</v>
      </c>
      <c r="H26" s="25">
        <f t="shared" si="1"/>
        <v>38.888888888888886</v>
      </c>
      <c r="I26" s="25">
        <v>0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-260</v>
      </c>
      <c r="V26" s="27">
        <f t="shared" si="4"/>
        <v>-260</v>
      </c>
      <c r="W26" s="27"/>
      <c r="X26" s="27">
        <f t="shared" si="5"/>
        <v>285.80360889634915</v>
      </c>
      <c r="Y26" s="27">
        <f t="shared" si="6"/>
        <v>25.803608896349147</v>
      </c>
      <c r="Z26" s="27">
        <f t="shared" si="7"/>
        <v>26</v>
      </c>
      <c r="AA26" s="17">
        <f t="shared" si="8"/>
        <v>26</v>
      </c>
      <c r="AB26" s="24">
        <f t="shared" si="9"/>
        <v>286</v>
      </c>
    </row>
    <row r="27" spans="1:28" ht="15" customHeight="1" x14ac:dyDescent="0.25">
      <c r="A27" s="28">
        <v>920</v>
      </c>
      <c r="B27" s="28">
        <v>280</v>
      </c>
      <c r="C27" s="25">
        <v>4.09</v>
      </c>
      <c r="D27" s="25">
        <v>266.32</v>
      </c>
      <c r="E27" s="25">
        <v>211.18</v>
      </c>
      <c r="F27" s="25">
        <f t="shared" si="0"/>
        <v>24.772727272727273</v>
      </c>
      <c r="G27" s="25">
        <v>0</v>
      </c>
      <c r="H27" s="25">
        <f t="shared" si="1"/>
        <v>39.31818181818182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1</v>
      </c>
      <c r="N27" s="9"/>
      <c r="O27" s="9"/>
      <c r="P27" s="7"/>
      <c r="Q27" s="7"/>
      <c r="T27" s="20">
        <v>0</v>
      </c>
      <c r="U27" s="31">
        <f t="shared" si="3"/>
        <v>-280</v>
      </c>
      <c r="V27" s="27">
        <f t="shared" si="4"/>
        <v>-280</v>
      </c>
      <c r="W27" s="27"/>
      <c r="X27" s="27">
        <f t="shared" si="5"/>
        <v>307.788501888376</v>
      </c>
      <c r="Y27" s="27">
        <f t="shared" si="6"/>
        <v>27.788501888376004</v>
      </c>
      <c r="Z27" s="27">
        <f t="shared" si="7"/>
        <v>28</v>
      </c>
      <c r="AA27" s="17">
        <f t="shared" si="8"/>
        <v>28</v>
      </c>
      <c r="AB27" s="24">
        <f t="shared" si="9"/>
        <v>308</v>
      </c>
    </row>
    <row r="28" spans="1:28" ht="15" customHeight="1" x14ac:dyDescent="0.25">
      <c r="A28" s="28">
        <v>920</v>
      </c>
      <c r="B28" s="28">
        <v>280</v>
      </c>
      <c r="C28" s="25">
        <v>4.09</v>
      </c>
      <c r="D28" s="25">
        <v>266.42</v>
      </c>
      <c r="E28" s="25">
        <v>211.18</v>
      </c>
      <c r="F28" s="25">
        <f t="shared" si="0"/>
        <v>25.348837209302324</v>
      </c>
      <c r="G28" s="25">
        <v>0</v>
      </c>
      <c r="H28" s="25">
        <f t="shared" si="1"/>
        <v>40.232558139534881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-280</v>
      </c>
      <c r="V28" s="27">
        <f t="shared" si="4"/>
        <v>-280</v>
      </c>
      <c r="W28" s="27"/>
      <c r="X28" s="27">
        <f t="shared" si="5"/>
        <v>307.788501888376</v>
      </c>
      <c r="Y28" s="27">
        <f t="shared" si="6"/>
        <v>27.788501888376004</v>
      </c>
      <c r="Z28" s="27">
        <f t="shared" si="7"/>
        <v>28</v>
      </c>
      <c r="AA28" s="17">
        <f t="shared" si="8"/>
        <v>28</v>
      </c>
      <c r="AB28" s="24">
        <f t="shared" si="9"/>
        <v>308</v>
      </c>
    </row>
    <row r="29" spans="1:28" ht="15" customHeight="1" x14ac:dyDescent="0.25">
      <c r="A29" s="28">
        <v>920</v>
      </c>
      <c r="B29" s="28">
        <v>280</v>
      </c>
      <c r="C29" s="25">
        <v>4.09</v>
      </c>
      <c r="D29" s="25">
        <v>266.51</v>
      </c>
      <c r="E29" s="25">
        <v>211.18</v>
      </c>
      <c r="F29" s="25">
        <f t="shared" si="0"/>
        <v>25.952380952380953</v>
      </c>
      <c r="G29" s="25">
        <v>0</v>
      </c>
      <c r="H29" s="25">
        <f t="shared" si="1"/>
        <v>41.19047619047619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-280</v>
      </c>
      <c r="V29" s="27">
        <f t="shared" si="4"/>
        <v>-280</v>
      </c>
      <c r="W29" s="27"/>
      <c r="X29" s="27">
        <f t="shared" si="5"/>
        <v>307.788501888376</v>
      </c>
      <c r="Y29" s="27">
        <f t="shared" si="6"/>
        <v>27.788501888376004</v>
      </c>
      <c r="Z29" s="27">
        <f t="shared" si="7"/>
        <v>28</v>
      </c>
      <c r="AA29" s="17">
        <f t="shared" si="8"/>
        <v>28</v>
      </c>
      <c r="AB29" s="24">
        <f t="shared" si="9"/>
        <v>308</v>
      </c>
    </row>
    <row r="30" spans="1:28" ht="15" customHeight="1" x14ac:dyDescent="0.25">
      <c r="A30" s="28">
        <v>918</v>
      </c>
      <c r="B30" s="28">
        <v>280</v>
      </c>
      <c r="C30" s="25">
        <v>4.08</v>
      </c>
      <c r="D30" s="25">
        <v>266.61</v>
      </c>
      <c r="E30" s="25">
        <v>211.18</v>
      </c>
      <c r="F30" s="25">
        <f t="shared" si="0"/>
        <v>26.634146341463413</v>
      </c>
      <c r="G30" s="25">
        <v>0</v>
      </c>
      <c r="H30" s="25">
        <f t="shared" si="1"/>
        <v>42.195121951219512</v>
      </c>
      <c r="I30" s="25">
        <v>0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-280</v>
      </c>
      <c r="V30" s="27">
        <f t="shared" si="4"/>
        <v>-280</v>
      </c>
      <c r="W30" s="27"/>
      <c r="X30" s="27">
        <f t="shared" si="5"/>
        <v>307.788501888376</v>
      </c>
      <c r="Y30" s="27">
        <f t="shared" si="6"/>
        <v>27.788501888376004</v>
      </c>
      <c r="Z30" s="27">
        <f t="shared" si="7"/>
        <v>28</v>
      </c>
      <c r="AA30" s="17">
        <f t="shared" si="8"/>
        <v>28</v>
      </c>
      <c r="AB30" s="24">
        <f t="shared" si="9"/>
        <v>308</v>
      </c>
    </row>
    <row r="31" spans="1:28" ht="15" customHeight="1" x14ac:dyDescent="0.25">
      <c r="A31" s="28">
        <v>916</v>
      </c>
      <c r="B31" s="28">
        <v>280</v>
      </c>
      <c r="C31" s="25">
        <v>4.07</v>
      </c>
      <c r="D31" s="25">
        <v>266.7</v>
      </c>
      <c r="E31" s="25">
        <v>211.18</v>
      </c>
      <c r="F31" s="25">
        <f t="shared" si="0"/>
        <v>27.35</v>
      </c>
      <c r="G31" s="25">
        <v>0</v>
      </c>
      <c r="H31" s="25">
        <f t="shared" si="1"/>
        <v>43.25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-280</v>
      </c>
      <c r="V31" s="27">
        <f t="shared" si="4"/>
        <v>-280</v>
      </c>
      <c r="W31" s="27"/>
      <c r="X31" s="27">
        <f t="shared" si="5"/>
        <v>307.788501888376</v>
      </c>
      <c r="Y31" s="27">
        <f t="shared" si="6"/>
        <v>27.788501888376004</v>
      </c>
      <c r="Z31" s="27">
        <f t="shared" si="7"/>
        <v>28</v>
      </c>
      <c r="AA31" s="17">
        <f t="shared" si="8"/>
        <v>28</v>
      </c>
      <c r="AB31" s="24">
        <f t="shared" si="9"/>
        <v>308</v>
      </c>
    </row>
    <row r="32" spans="1:28" ht="15" customHeight="1" x14ac:dyDescent="0.25">
      <c r="A32" s="28">
        <v>915</v>
      </c>
      <c r="B32" s="28">
        <v>290</v>
      </c>
      <c r="C32" s="25">
        <v>4.07</v>
      </c>
      <c r="D32" s="25">
        <v>266.8</v>
      </c>
      <c r="E32" s="25">
        <v>211.2</v>
      </c>
      <c r="F32" s="25">
        <f t="shared" si="0"/>
        <v>28.076923076923077</v>
      </c>
      <c r="G32" s="25">
        <v>0</v>
      </c>
      <c r="H32" s="25">
        <f t="shared" si="1"/>
        <v>44.102564102564102</v>
      </c>
      <c r="I32" s="25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1</v>
      </c>
      <c r="N32" s="9"/>
      <c r="O32" s="9"/>
      <c r="P32" s="7"/>
      <c r="Q32" s="7"/>
      <c r="T32" s="20">
        <v>0</v>
      </c>
      <c r="U32" s="31">
        <f t="shared" si="3"/>
        <v>-290</v>
      </c>
      <c r="V32" s="27">
        <f t="shared" si="4"/>
        <v>-290</v>
      </c>
      <c r="W32" s="27"/>
      <c r="X32" s="27">
        <f t="shared" si="5"/>
        <v>318.78094838438943</v>
      </c>
      <c r="Y32" s="27">
        <f t="shared" si="6"/>
        <v>28.780948384389433</v>
      </c>
      <c r="Z32" s="27">
        <f t="shared" si="7"/>
        <v>29</v>
      </c>
      <c r="AA32" s="17">
        <f t="shared" si="8"/>
        <v>29</v>
      </c>
      <c r="AB32" s="24">
        <f t="shared" si="9"/>
        <v>319</v>
      </c>
    </row>
    <row r="33" spans="1:28" ht="15" customHeight="1" x14ac:dyDescent="0.25">
      <c r="A33" s="28">
        <v>921</v>
      </c>
      <c r="B33" s="28">
        <v>290</v>
      </c>
      <c r="C33" s="25">
        <v>4.09</v>
      </c>
      <c r="D33" s="25">
        <v>266.89</v>
      </c>
      <c r="E33" s="25">
        <v>211.2</v>
      </c>
      <c r="F33" s="25">
        <f t="shared" si="0"/>
        <v>28.657894736842106</v>
      </c>
      <c r="G33" s="25">
        <v>0</v>
      </c>
      <c r="H33" s="25">
        <f t="shared" si="1"/>
        <v>45.263157894736842</v>
      </c>
      <c r="I33" s="25">
        <v>0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-290</v>
      </c>
      <c r="V33" s="27">
        <f t="shared" si="4"/>
        <v>-290</v>
      </c>
      <c r="W33" s="27"/>
      <c r="X33" s="27">
        <f t="shared" si="5"/>
        <v>318.78094838438943</v>
      </c>
      <c r="Y33" s="27">
        <f t="shared" si="6"/>
        <v>28.780948384389433</v>
      </c>
      <c r="Z33" s="27">
        <f t="shared" si="7"/>
        <v>29</v>
      </c>
      <c r="AA33" s="17">
        <f t="shared" si="8"/>
        <v>29</v>
      </c>
      <c r="AB33" s="24">
        <f t="shared" si="9"/>
        <v>319</v>
      </c>
    </row>
    <row r="34" spans="1:28" ht="15" customHeight="1" x14ac:dyDescent="0.25">
      <c r="A34" s="28">
        <v>928</v>
      </c>
      <c r="B34" s="28">
        <v>290</v>
      </c>
      <c r="C34" s="25">
        <v>4.13</v>
      </c>
      <c r="D34" s="25">
        <v>266.99</v>
      </c>
      <c r="E34" s="25">
        <v>211.2</v>
      </c>
      <c r="F34" s="25">
        <f t="shared" ref="F34:F70" si="13">($A$71-A34)/(ROW($A$71)-ROW(A34))</f>
        <v>29.243243243243242</v>
      </c>
      <c r="G34" s="25">
        <v>0</v>
      </c>
      <c r="H34" s="25">
        <f t="shared" ref="H34:H70" si="14">($A$71-B34)/(ROW($A$71)-ROW(B34))</f>
        <v>46.486486486486484</v>
      </c>
      <c r="I34" s="25">
        <v>0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5">IF(RAND()&lt;0.5,0,1)</f>
        <v>1</v>
      </c>
      <c r="N34" s="9"/>
      <c r="O34" s="9"/>
      <c r="P34" s="7"/>
      <c r="Q34" s="7"/>
      <c r="T34" s="20">
        <v>0</v>
      </c>
      <c r="U34" s="31">
        <f t="shared" ref="U34:U65" si="16">T34-B34</f>
        <v>-290</v>
      </c>
      <c r="V34" s="27">
        <f t="shared" ref="V34:V65" si="17">ROUND(U34,0)</f>
        <v>-290</v>
      </c>
      <c r="W34" s="27"/>
      <c r="X34" s="27">
        <f t="shared" ref="X34:X65" si="18">B34/$W$2*$W$3</f>
        <v>318.78094838438943</v>
      </c>
      <c r="Y34" s="27">
        <f t="shared" ref="Y34:Y65" si="19">X34-B34</f>
        <v>28.780948384389433</v>
      </c>
      <c r="Z34" s="27">
        <f t="shared" ref="Z34:Z65" si="20">ROUND(Y34,0)</f>
        <v>29</v>
      </c>
      <c r="AA34" s="17">
        <f t="shared" ref="AA34:AA65" si="21">IF(V34&gt;=0,V34,Z34)</f>
        <v>29</v>
      </c>
      <c r="AB34" s="24">
        <f t="shared" ref="AB34:AB65" si="22">B34+AA34</f>
        <v>319</v>
      </c>
    </row>
    <row r="35" spans="1:28" ht="15" customHeight="1" x14ac:dyDescent="0.25">
      <c r="A35" s="28">
        <v>934</v>
      </c>
      <c r="B35" s="28">
        <v>290</v>
      </c>
      <c r="C35" s="25">
        <v>4.1500000000000004</v>
      </c>
      <c r="D35" s="25">
        <v>267.08</v>
      </c>
      <c r="E35" s="25">
        <v>211.2</v>
      </c>
      <c r="F35" s="25">
        <f t="shared" si="13"/>
        <v>29.888888888888889</v>
      </c>
      <c r="G35" s="25">
        <v>0</v>
      </c>
      <c r="H35" s="25">
        <f t="shared" si="14"/>
        <v>47.777777777777779</v>
      </c>
      <c r="I35" s="25">
        <v>0</v>
      </c>
      <c r="J35" s="29">
        <f t="shared" ref="J35:J66" si="23">IF(ABS(B35-B34)&lt;=50,1,0)</f>
        <v>1</v>
      </c>
      <c r="K35" s="29">
        <f t="shared" ref="K35:K66" si="24">IF(ABS((B35-B34))&lt;=50,1,IF((B35-B34)*(1)&gt;=0,1,-1))</f>
        <v>1</v>
      </c>
      <c r="L35" s="29">
        <f t="shared" si="12"/>
        <v>1</v>
      </c>
      <c r="M35" s="29">
        <f t="shared" ca="1" si="15"/>
        <v>1</v>
      </c>
      <c r="N35" s="9"/>
      <c r="O35" s="9"/>
      <c r="P35" s="7"/>
      <c r="Q35" s="7"/>
      <c r="T35" s="20">
        <v>0</v>
      </c>
      <c r="U35" s="31">
        <f t="shared" si="16"/>
        <v>-290</v>
      </c>
      <c r="V35" s="27">
        <f t="shared" si="17"/>
        <v>-290</v>
      </c>
      <c r="W35" s="27"/>
      <c r="X35" s="27">
        <f t="shared" si="18"/>
        <v>318.78094838438943</v>
      </c>
      <c r="Y35" s="27">
        <f t="shared" si="19"/>
        <v>28.780948384389433</v>
      </c>
      <c r="Z35" s="27">
        <f t="shared" si="20"/>
        <v>29</v>
      </c>
      <c r="AA35" s="17">
        <f t="shared" si="21"/>
        <v>29</v>
      </c>
      <c r="AB35" s="24">
        <f t="shared" si="22"/>
        <v>319</v>
      </c>
    </row>
    <row r="36" spans="1:28" ht="15" customHeight="1" x14ac:dyDescent="0.25">
      <c r="A36" s="28">
        <v>902</v>
      </c>
      <c r="B36" s="28">
        <v>290</v>
      </c>
      <c r="C36" s="25">
        <v>4.01</v>
      </c>
      <c r="D36" s="25">
        <v>267.16000000000003</v>
      </c>
      <c r="E36" s="25">
        <v>211.2</v>
      </c>
      <c r="F36" s="25">
        <f t="shared" si="13"/>
        <v>31.657142857142858</v>
      </c>
      <c r="G36" s="25">
        <v>0</v>
      </c>
      <c r="H36" s="25">
        <f t="shared" si="14"/>
        <v>49.142857142857146</v>
      </c>
      <c r="I36" s="25">
        <v>0</v>
      </c>
      <c r="J36" s="29">
        <f t="shared" si="23"/>
        <v>1</v>
      </c>
      <c r="K36" s="29">
        <f t="shared" si="24"/>
        <v>1</v>
      </c>
      <c r="L36" s="29">
        <f t="shared" si="12"/>
        <v>1</v>
      </c>
      <c r="M36" s="29">
        <f t="shared" ca="1" si="15"/>
        <v>0</v>
      </c>
      <c r="N36" s="9"/>
      <c r="O36" s="9"/>
      <c r="P36" s="7"/>
      <c r="Q36" s="7"/>
      <c r="T36" s="20">
        <v>0</v>
      </c>
      <c r="U36" s="31">
        <f t="shared" si="16"/>
        <v>-290</v>
      </c>
      <c r="V36" s="27">
        <f t="shared" si="17"/>
        <v>-290</v>
      </c>
      <c r="W36" s="27"/>
      <c r="X36" s="27">
        <f t="shared" si="18"/>
        <v>318.78094838438943</v>
      </c>
      <c r="Y36" s="27">
        <f t="shared" si="19"/>
        <v>28.780948384389433</v>
      </c>
      <c r="Z36" s="27">
        <f t="shared" si="20"/>
        <v>29</v>
      </c>
      <c r="AA36" s="17">
        <f t="shared" si="21"/>
        <v>29</v>
      </c>
      <c r="AB36" s="24">
        <f t="shared" si="22"/>
        <v>319</v>
      </c>
    </row>
    <row r="37" spans="1:28" ht="15" customHeight="1" x14ac:dyDescent="0.25">
      <c r="A37" s="28">
        <v>870</v>
      </c>
      <c r="B37" s="28">
        <v>310</v>
      </c>
      <c r="C37" s="25">
        <v>3.87</v>
      </c>
      <c r="D37" s="25">
        <v>267.24</v>
      </c>
      <c r="E37" s="25">
        <v>211.25</v>
      </c>
      <c r="F37" s="25">
        <f t="shared" si="13"/>
        <v>33.529411764705884</v>
      </c>
      <c r="G37" s="25">
        <v>0</v>
      </c>
      <c r="H37" s="25">
        <f t="shared" si="14"/>
        <v>50</v>
      </c>
      <c r="I37" s="25">
        <v>0</v>
      </c>
      <c r="J37" s="29">
        <f t="shared" si="23"/>
        <v>1</v>
      </c>
      <c r="K37" s="29">
        <f t="shared" si="24"/>
        <v>1</v>
      </c>
      <c r="L37" s="29">
        <f t="shared" si="12"/>
        <v>1</v>
      </c>
      <c r="M37" s="29">
        <f t="shared" ca="1" si="15"/>
        <v>0</v>
      </c>
      <c r="N37" s="9"/>
      <c r="O37" s="9"/>
      <c r="P37" s="7"/>
      <c r="Q37" s="7"/>
      <c r="T37" s="20">
        <v>0</v>
      </c>
      <c r="U37" s="31">
        <f t="shared" si="16"/>
        <v>-310</v>
      </c>
      <c r="V37" s="27">
        <f t="shared" si="17"/>
        <v>-310</v>
      </c>
      <c r="W37" s="27"/>
      <c r="X37" s="27">
        <f t="shared" si="18"/>
        <v>340.76584137641629</v>
      </c>
      <c r="Y37" s="27">
        <f t="shared" si="19"/>
        <v>30.76584137641629</v>
      </c>
      <c r="Z37" s="27">
        <f t="shared" si="20"/>
        <v>31</v>
      </c>
      <c r="AA37" s="17">
        <f t="shared" si="21"/>
        <v>31</v>
      </c>
      <c r="AB37" s="24">
        <f t="shared" si="22"/>
        <v>341</v>
      </c>
    </row>
    <row r="38" spans="1:28" ht="15" customHeight="1" x14ac:dyDescent="0.25">
      <c r="A38" s="28">
        <v>837</v>
      </c>
      <c r="B38" s="28">
        <v>310</v>
      </c>
      <c r="C38" s="25">
        <v>3.72</v>
      </c>
      <c r="D38" s="25">
        <v>267.31</v>
      </c>
      <c r="E38" s="25">
        <v>211.25</v>
      </c>
      <c r="F38" s="25">
        <f t="shared" si="13"/>
        <v>35.545454545454547</v>
      </c>
      <c r="G38" s="25">
        <v>0</v>
      </c>
      <c r="H38" s="25">
        <f t="shared" si="14"/>
        <v>51.515151515151516</v>
      </c>
      <c r="I38" s="25">
        <v>0</v>
      </c>
      <c r="J38" s="29">
        <f t="shared" si="23"/>
        <v>1</v>
      </c>
      <c r="K38" s="29">
        <f t="shared" si="24"/>
        <v>1</v>
      </c>
      <c r="L38" s="29">
        <f t="shared" si="12"/>
        <v>1</v>
      </c>
      <c r="M38" s="29">
        <f t="shared" ca="1" si="15"/>
        <v>0</v>
      </c>
      <c r="N38" s="9"/>
      <c r="O38" s="9"/>
      <c r="P38" s="7"/>
      <c r="Q38" s="7"/>
      <c r="T38" s="20">
        <v>0</v>
      </c>
      <c r="U38" s="31">
        <f t="shared" si="16"/>
        <v>-310</v>
      </c>
      <c r="V38" s="27">
        <f t="shared" si="17"/>
        <v>-310</v>
      </c>
      <c r="W38" s="27"/>
      <c r="X38" s="27">
        <f t="shared" si="18"/>
        <v>340.76584137641629</v>
      </c>
      <c r="Y38" s="27">
        <f t="shared" si="19"/>
        <v>30.76584137641629</v>
      </c>
      <c r="Z38" s="27">
        <f t="shared" si="20"/>
        <v>31</v>
      </c>
      <c r="AA38" s="17">
        <f t="shared" si="21"/>
        <v>31</v>
      </c>
      <c r="AB38" s="24">
        <f t="shared" si="22"/>
        <v>341</v>
      </c>
    </row>
    <row r="39" spans="1:28" ht="15" customHeight="1" x14ac:dyDescent="0.25">
      <c r="A39" s="28">
        <v>820</v>
      </c>
      <c r="B39" s="28">
        <v>310</v>
      </c>
      <c r="C39" s="25">
        <v>3.65</v>
      </c>
      <c r="D39" s="25">
        <v>267.38</v>
      </c>
      <c r="E39" s="25">
        <v>211.25</v>
      </c>
      <c r="F39" s="25">
        <f t="shared" si="13"/>
        <v>37.1875</v>
      </c>
      <c r="G39" s="25">
        <v>0</v>
      </c>
      <c r="H39" s="25">
        <f t="shared" si="14"/>
        <v>53.125</v>
      </c>
      <c r="I39" s="25">
        <v>0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1</v>
      </c>
      <c r="M39" s="29">
        <f t="shared" ca="1" si="15"/>
        <v>1</v>
      </c>
      <c r="N39" s="9"/>
      <c r="O39" s="9"/>
      <c r="P39" s="7"/>
      <c r="Q39" s="7"/>
      <c r="T39" s="20">
        <v>0</v>
      </c>
      <c r="U39" s="31">
        <f t="shared" si="16"/>
        <v>-310</v>
      </c>
      <c r="V39" s="27">
        <f t="shared" si="17"/>
        <v>-310</v>
      </c>
      <c r="W39" s="27"/>
      <c r="X39" s="27">
        <f t="shared" si="18"/>
        <v>340.76584137641629</v>
      </c>
      <c r="Y39" s="27">
        <f t="shared" si="19"/>
        <v>30.76584137641629</v>
      </c>
      <c r="Z39" s="27">
        <f t="shared" si="20"/>
        <v>31</v>
      </c>
      <c r="AA39" s="17">
        <f t="shared" si="21"/>
        <v>31</v>
      </c>
      <c r="AB39" s="24">
        <f t="shared" si="22"/>
        <v>341</v>
      </c>
    </row>
    <row r="40" spans="1:28" ht="15" customHeight="1" x14ac:dyDescent="0.25">
      <c r="A40" s="28">
        <v>806</v>
      </c>
      <c r="B40" s="28">
        <v>310</v>
      </c>
      <c r="C40" s="25">
        <v>3.58</v>
      </c>
      <c r="D40" s="25">
        <v>267.45</v>
      </c>
      <c r="E40" s="25">
        <v>211.25</v>
      </c>
      <c r="F40" s="25">
        <f t="shared" si="13"/>
        <v>38.838709677419352</v>
      </c>
      <c r="G40" s="25">
        <v>0</v>
      </c>
      <c r="H40" s="25">
        <f t="shared" si="14"/>
        <v>54.838709677419352</v>
      </c>
      <c r="I40" s="25">
        <v>0</v>
      </c>
      <c r="J40" s="29">
        <f t="shared" si="23"/>
        <v>1</v>
      </c>
      <c r="K40" s="29">
        <f t="shared" si="24"/>
        <v>1</v>
      </c>
      <c r="L40" s="29">
        <f t="shared" si="25"/>
        <v>1</v>
      </c>
      <c r="M40" s="29">
        <f t="shared" ca="1" si="15"/>
        <v>1</v>
      </c>
      <c r="N40" s="9"/>
      <c r="O40" s="9"/>
      <c r="P40" s="7"/>
      <c r="Q40" s="7"/>
      <c r="T40" s="20">
        <v>0</v>
      </c>
      <c r="U40" s="31">
        <f t="shared" si="16"/>
        <v>-310</v>
      </c>
      <c r="V40" s="27">
        <f t="shared" si="17"/>
        <v>-310</v>
      </c>
      <c r="W40" s="27"/>
      <c r="X40" s="27">
        <f t="shared" si="18"/>
        <v>340.76584137641629</v>
      </c>
      <c r="Y40" s="27">
        <f t="shared" si="19"/>
        <v>30.76584137641629</v>
      </c>
      <c r="Z40" s="27">
        <f t="shared" si="20"/>
        <v>31</v>
      </c>
      <c r="AA40" s="17">
        <f t="shared" si="21"/>
        <v>31</v>
      </c>
      <c r="AB40" s="24">
        <f t="shared" si="22"/>
        <v>341</v>
      </c>
    </row>
    <row r="41" spans="1:28" ht="15" customHeight="1" x14ac:dyDescent="0.25">
      <c r="A41" s="28">
        <v>789</v>
      </c>
      <c r="B41" s="28">
        <v>310</v>
      </c>
      <c r="C41" s="25">
        <v>3.51</v>
      </c>
      <c r="D41" s="25">
        <v>267.52</v>
      </c>
      <c r="E41" s="25">
        <v>211.25</v>
      </c>
      <c r="F41" s="25">
        <f t="shared" si="13"/>
        <v>40.700000000000003</v>
      </c>
      <c r="G41" s="25">
        <v>0</v>
      </c>
      <c r="H41" s="25">
        <f t="shared" si="14"/>
        <v>56.666666666666664</v>
      </c>
      <c r="I41" s="25">
        <v>0</v>
      </c>
      <c r="J41" s="29">
        <f t="shared" si="23"/>
        <v>1</v>
      </c>
      <c r="K41" s="29">
        <f t="shared" si="24"/>
        <v>1</v>
      </c>
      <c r="L41" s="29">
        <f t="shared" si="25"/>
        <v>1</v>
      </c>
      <c r="M41" s="29">
        <f t="shared" ca="1" si="15"/>
        <v>1</v>
      </c>
      <c r="N41" s="9"/>
      <c r="O41" s="9"/>
      <c r="P41" s="7"/>
      <c r="Q41" s="7"/>
      <c r="T41" s="20">
        <v>0</v>
      </c>
      <c r="U41" s="31">
        <f t="shared" si="16"/>
        <v>-310</v>
      </c>
      <c r="V41" s="27">
        <f t="shared" si="17"/>
        <v>-310</v>
      </c>
      <c r="W41" s="27"/>
      <c r="X41" s="27">
        <f t="shared" si="18"/>
        <v>340.76584137641629</v>
      </c>
      <c r="Y41" s="27">
        <f t="shared" si="19"/>
        <v>30.76584137641629</v>
      </c>
      <c r="Z41" s="27">
        <f t="shared" si="20"/>
        <v>31</v>
      </c>
      <c r="AA41" s="17">
        <f t="shared" si="21"/>
        <v>31</v>
      </c>
      <c r="AB41" s="24">
        <f t="shared" si="22"/>
        <v>341</v>
      </c>
    </row>
    <row r="42" spans="1:28" ht="15" customHeight="1" x14ac:dyDescent="0.25">
      <c r="A42" s="28">
        <v>756</v>
      </c>
      <c r="B42" s="28">
        <v>320</v>
      </c>
      <c r="C42" s="25">
        <v>3.36</v>
      </c>
      <c r="D42" s="25">
        <v>267.58</v>
      </c>
      <c r="E42" s="25">
        <v>211.27</v>
      </c>
      <c r="F42" s="25">
        <f t="shared" si="13"/>
        <v>43.241379310344826</v>
      </c>
      <c r="G42" s="25">
        <v>0</v>
      </c>
      <c r="H42" s="25">
        <f t="shared" si="14"/>
        <v>58.275862068965516</v>
      </c>
      <c r="I42" s="25">
        <v>0</v>
      </c>
      <c r="J42" s="29">
        <f t="shared" si="23"/>
        <v>1</v>
      </c>
      <c r="K42" s="29">
        <f t="shared" si="24"/>
        <v>1</v>
      </c>
      <c r="L42" s="29">
        <f t="shared" si="25"/>
        <v>1</v>
      </c>
      <c r="M42" s="29">
        <f t="shared" ca="1" si="15"/>
        <v>1</v>
      </c>
      <c r="N42" s="9"/>
      <c r="O42" s="9"/>
      <c r="P42" s="7"/>
      <c r="Q42" s="7"/>
      <c r="T42" s="20">
        <v>0</v>
      </c>
      <c r="U42" s="31">
        <f t="shared" si="16"/>
        <v>-320</v>
      </c>
      <c r="V42" s="27">
        <f t="shared" si="17"/>
        <v>-320</v>
      </c>
      <c r="W42" s="27"/>
      <c r="X42" s="27">
        <f t="shared" si="18"/>
        <v>351.75828787242972</v>
      </c>
      <c r="Y42" s="27">
        <f t="shared" si="19"/>
        <v>31.758287872429719</v>
      </c>
      <c r="Z42" s="27">
        <f t="shared" si="20"/>
        <v>32</v>
      </c>
      <c r="AA42" s="17">
        <f t="shared" si="21"/>
        <v>32</v>
      </c>
      <c r="AB42" s="24">
        <f t="shared" si="22"/>
        <v>352</v>
      </c>
    </row>
    <row r="43" spans="1:28" ht="15" customHeight="1" x14ac:dyDescent="0.25">
      <c r="A43" s="28">
        <v>724</v>
      </c>
      <c r="B43" s="28">
        <v>320</v>
      </c>
      <c r="C43" s="25">
        <v>3.22</v>
      </c>
      <c r="D43" s="25">
        <v>267.64</v>
      </c>
      <c r="E43" s="25">
        <v>211.27</v>
      </c>
      <c r="F43" s="25">
        <f t="shared" si="13"/>
        <v>45.928571428571431</v>
      </c>
      <c r="G43" s="25">
        <v>0</v>
      </c>
      <c r="H43" s="25">
        <f t="shared" si="14"/>
        <v>60.357142857142854</v>
      </c>
      <c r="I43" s="25">
        <v>0</v>
      </c>
      <c r="J43" s="29">
        <f t="shared" si="23"/>
        <v>1</v>
      </c>
      <c r="K43" s="29">
        <f t="shared" si="24"/>
        <v>1</v>
      </c>
      <c r="L43" s="29">
        <f t="shared" si="25"/>
        <v>1</v>
      </c>
      <c r="M43" s="29">
        <f t="shared" ca="1" si="15"/>
        <v>0</v>
      </c>
      <c r="N43" s="9"/>
      <c r="O43" s="9"/>
      <c r="P43" s="7"/>
      <c r="Q43" s="7"/>
      <c r="T43" s="20">
        <v>0</v>
      </c>
      <c r="U43" s="31">
        <f t="shared" si="16"/>
        <v>-320</v>
      </c>
      <c r="V43" s="27">
        <f t="shared" si="17"/>
        <v>-320</v>
      </c>
      <c r="W43" s="27"/>
      <c r="X43" s="27">
        <f t="shared" si="18"/>
        <v>351.75828787242972</v>
      </c>
      <c r="Y43" s="27">
        <f t="shared" si="19"/>
        <v>31.758287872429719</v>
      </c>
      <c r="Z43" s="27">
        <f t="shared" si="20"/>
        <v>32</v>
      </c>
      <c r="AA43" s="17">
        <f t="shared" si="21"/>
        <v>32</v>
      </c>
      <c r="AB43" s="24">
        <f t="shared" si="22"/>
        <v>352</v>
      </c>
    </row>
    <row r="44" spans="1:28" ht="15" customHeight="1" x14ac:dyDescent="0.25">
      <c r="A44" s="28">
        <v>692</v>
      </c>
      <c r="B44" s="28">
        <v>320</v>
      </c>
      <c r="C44" s="25">
        <v>3.07</v>
      </c>
      <c r="D44" s="25">
        <v>267.69</v>
      </c>
      <c r="E44" s="25">
        <v>211.27</v>
      </c>
      <c r="F44" s="25">
        <f t="shared" si="13"/>
        <v>48.814814814814817</v>
      </c>
      <c r="G44" s="25">
        <v>0</v>
      </c>
      <c r="H44" s="25">
        <f t="shared" si="14"/>
        <v>62.592592592592595</v>
      </c>
      <c r="I44" s="25">
        <v>0</v>
      </c>
      <c r="J44" s="29">
        <f t="shared" si="23"/>
        <v>1</v>
      </c>
      <c r="K44" s="29">
        <f t="shared" si="24"/>
        <v>1</v>
      </c>
      <c r="L44" s="29">
        <f t="shared" si="25"/>
        <v>1</v>
      </c>
      <c r="M44" s="29">
        <f t="shared" ca="1" si="15"/>
        <v>0</v>
      </c>
      <c r="N44" s="9"/>
      <c r="O44" s="9"/>
      <c r="P44" s="7"/>
      <c r="Q44" s="7"/>
      <c r="T44" s="20">
        <v>0</v>
      </c>
      <c r="U44" s="31">
        <f t="shared" si="16"/>
        <v>-320</v>
      </c>
      <c r="V44" s="27">
        <f t="shared" si="17"/>
        <v>-320</v>
      </c>
      <c r="W44" s="27"/>
      <c r="X44" s="27">
        <f t="shared" si="18"/>
        <v>351.75828787242972</v>
      </c>
      <c r="Y44" s="27">
        <f t="shared" si="19"/>
        <v>31.758287872429719</v>
      </c>
      <c r="Z44" s="27">
        <f t="shared" si="20"/>
        <v>32</v>
      </c>
      <c r="AA44" s="17">
        <f t="shared" si="21"/>
        <v>32</v>
      </c>
      <c r="AB44" s="24">
        <f t="shared" si="22"/>
        <v>352</v>
      </c>
    </row>
    <row r="45" spans="1:28" ht="15" customHeight="1" x14ac:dyDescent="0.25">
      <c r="A45" s="28">
        <v>724</v>
      </c>
      <c r="B45" s="28">
        <v>320</v>
      </c>
      <c r="C45" s="25">
        <v>3.22</v>
      </c>
      <c r="D45" s="25">
        <v>267.74</v>
      </c>
      <c r="E45" s="25">
        <v>211.27</v>
      </c>
      <c r="F45" s="25">
        <f t="shared" si="13"/>
        <v>49.46153846153846</v>
      </c>
      <c r="G45" s="25">
        <v>0</v>
      </c>
      <c r="H45" s="25">
        <f t="shared" si="14"/>
        <v>65</v>
      </c>
      <c r="I45" s="25">
        <v>0</v>
      </c>
      <c r="J45" s="29">
        <f t="shared" si="23"/>
        <v>1</v>
      </c>
      <c r="K45" s="29">
        <f t="shared" si="24"/>
        <v>1</v>
      </c>
      <c r="L45" s="29">
        <f t="shared" si="25"/>
        <v>1</v>
      </c>
      <c r="M45" s="29">
        <f t="shared" ca="1" si="15"/>
        <v>1</v>
      </c>
      <c r="N45" s="9"/>
      <c r="O45" s="9"/>
      <c r="P45" s="7"/>
      <c r="Q45" s="7"/>
      <c r="T45" s="20">
        <v>0</v>
      </c>
      <c r="U45" s="31">
        <f t="shared" si="16"/>
        <v>-320</v>
      </c>
      <c r="V45" s="27">
        <f t="shared" si="17"/>
        <v>-320</v>
      </c>
      <c r="W45" s="27"/>
      <c r="X45" s="27">
        <f t="shared" si="18"/>
        <v>351.75828787242972</v>
      </c>
      <c r="Y45" s="27">
        <f t="shared" si="19"/>
        <v>31.758287872429719</v>
      </c>
      <c r="Z45" s="27">
        <f t="shared" si="20"/>
        <v>32</v>
      </c>
      <c r="AA45" s="17">
        <f t="shared" si="21"/>
        <v>32</v>
      </c>
      <c r="AB45" s="24">
        <f t="shared" si="22"/>
        <v>352</v>
      </c>
    </row>
    <row r="46" spans="1:28" ht="15" customHeight="1" x14ac:dyDescent="0.25">
      <c r="A46" s="28">
        <v>756</v>
      </c>
      <c r="B46" s="28">
        <v>320</v>
      </c>
      <c r="C46" s="25">
        <v>3.36</v>
      </c>
      <c r="D46" s="25">
        <v>267.8</v>
      </c>
      <c r="E46" s="25">
        <v>211.27</v>
      </c>
      <c r="F46" s="25">
        <f t="shared" si="13"/>
        <v>50.16</v>
      </c>
      <c r="G46" s="25">
        <v>0</v>
      </c>
      <c r="H46" s="25">
        <f t="shared" si="14"/>
        <v>67.599999999999994</v>
      </c>
      <c r="I46" s="25">
        <v>0</v>
      </c>
      <c r="J46" s="29">
        <f t="shared" si="23"/>
        <v>1</v>
      </c>
      <c r="K46" s="29">
        <f t="shared" si="24"/>
        <v>1</v>
      </c>
      <c r="L46" s="29">
        <f t="shared" si="25"/>
        <v>1</v>
      </c>
      <c r="M46" s="29">
        <f t="shared" ca="1" si="15"/>
        <v>1</v>
      </c>
      <c r="N46" s="9"/>
      <c r="O46" s="9"/>
      <c r="P46" s="7"/>
      <c r="Q46" s="7"/>
      <c r="T46" s="20">
        <v>0</v>
      </c>
      <c r="U46" s="31">
        <f t="shared" si="16"/>
        <v>-320</v>
      </c>
      <c r="V46" s="27">
        <f t="shared" si="17"/>
        <v>-320</v>
      </c>
      <c r="W46" s="27"/>
      <c r="X46" s="27">
        <f t="shared" si="18"/>
        <v>351.75828787242972</v>
      </c>
      <c r="Y46" s="27">
        <f t="shared" si="19"/>
        <v>31.758287872429719</v>
      </c>
      <c r="Z46" s="27">
        <f t="shared" si="20"/>
        <v>32</v>
      </c>
      <c r="AA46" s="17">
        <f t="shared" si="21"/>
        <v>32</v>
      </c>
      <c r="AB46" s="24">
        <f t="shared" si="22"/>
        <v>352</v>
      </c>
    </row>
    <row r="47" spans="1:28" ht="15" customHeight="1" x14ac:dyDescent="0.25">
      <c r="A47" s="28">
        <v>789</v>
      </c>
      <c r="B47" s="28">
        <v>340</v>
      </c>
      <c r="C47" s="25">
        <v>3.51</v>
      </c>
      <c r="D47" s="25">
        <v>267.87</v>
      </c>
      <c r="E47" s="25">
        <v>211.32</v>
      </c>
      <c r="F47" s="25">
        <f t="shared" si="13"/>
        <v>50.875</v>
      </c>
      <c r="G47" s="25">
        <v>0</v>
      </c>
      <c r="H47" s="25">
        <f t="shared" si="14"/>
        <v>69.583333333333329</v>
      </c>
      <c r="I47" s="25">
        <v>0</v>
      </c>
      <c r="J47" s="29">
        <f t="shared" si="23"/>
        <v>1</v>
      </c>
      <c r="K47" s="29">
        <f t="shared" si="24"/>
        <v>1</v>
      </c>
      <c r="L47" s="29">
        <f t="shared" si="25"/>
        <v>1</v>
      </c>
      <c r="M47" s="29">
        <f t="shared" ca="1" si="15"/>
        <v>1</v>
      </c>
      <c r="N47" s="9"/>
      <c r="O47" s="9"/>
      <c r="P47" s="7"/>
      <c r="Q47" s="7"/>
      <c r="T47" s="20">
        <v>0</v>
      </c>
      <c r="U47" s="31">
        <f t="shared" si="16"/>
        <v>-340</v>
      </c>
      <c r="V47" s="27">
        <f t="shared" si="17"/>
        <v>-340</v>
      </c>
      <c r="W47" s="27"/>
      <c r="X47" s="27">
        <f t="shared" si="18"/>
        <v>373.74318086445658</v>
      </c>
      <c r="Y47" s="27">
        <f t="shared" si="19"/>
        <v>33.743180864456576</v>
      </c>
      <c r="Z47" s="27">
        <f t="shared" si="20"/>
        <v>34</v>
      </c>
      <c r="AA47" s="17">
        <f t="shared" si="21"/>
        <v>34</v>
      </c>
      <c r="AB47" s="24">
        <f t="shared" si="22"/>
        <v>374</v>
      </c>
    </row>
    <row r="48" spans="1:28" ht="15" customHeight="1" x14ac:dyDescent="0.25">
      <c r="A48" s="28">
        <v>758</v>
      </c>
      <c r="B48" s="28">
        <v>340</v>
      </c>
      <c r="C48" s="25">
        <v>3.37</v>
      </c>
      <c r="D48" s="25">
        <v>267.92</v>
      </c>
      <c r="E48" s="25">
        <v>211.32</v>
      </c>
      <c r="F48" s="25">
        <f t="shared" si="13"/>
        <v>54.434782608695649</v>
      </c>
      <c r="G48" s="25">
        <v>0</v>
      </c>
      <c r="H48" s="25">
        <f t="shared" si="14"/>
        <v>72.608695652173907</v>
      </c>
      <c r="I48" s="25">
        <v>0</v>
      </c>
      <c r="J48" s="29">
        <f t="shared" si="23"/>
        <v>1</v>
      </c>
      <c r="K48" s="29">
        <f t="shared" si="24"/>
        <v>1</v>
      </c>
      <c r="L48" s="29">
        <f t="shared" si="25"/>
        <v>1</v>
      </c>
      <c r="M48" s="29">
        <f t="shared" ca="1" si="15"/>
        <v>0</v>
      </c>
      <c r="N48" s="9"/>
      <c r="O48" s="9"/>
      <c r="P48" s="7"/>
      <c r="Q48" s="7"/>
      <c r="T48" s="20">
        <v>0</v>
      </c>
      <c r="U48" s="31">
        <f t="shared" si="16"/>
        <v>-340</v>
      </c>
      <c r="V48" s="27">
        <f t="shared" si="17"/>
        <v>-340</v>
      </c>
      <c r="W48" s="27"/>
      <c r="X48" s="27">
        <f t="shared" si="18"/>
        <v>373.74318086445658</v>
      </c>
      <c r="Y48" s="27">
        <f t="shared" si="19"/>
        <v>33.743180864456576</v>
      </c>
      <c r="Z48" s="27">
        <f t="shared" si="20"/>
        <v>34</v>
      </c>
      <c r="AA48" s="17">
        <f t="shared" si="21"/>
        <v>34</v>
      </c>
      <c r="AB48" s="24">
        <f t="shared" si="22"/>
        <v>374</v>
      </c>
    </row>
    <row r="49" spans="1:28" ht="15" customHeight="1" x14ac:dyDescent="0.25">
      <c r="A49" s="28">
        <v>728</v>
      </c>
      <c r="B49" s="28">
        <v>340</v>
      </c>
      <c r="C49" s="25">
        <v>3.23</v>
      </c>
      <c r="D49" s="25">
        <v>267.98</v>
      </c>
      <c r="E49" s="25">
        <v>211.32</v>
      </c>
      <c r="F49" s="25">
        <f t="shared" si="13"/>
        <v>58.272727272727273</v>
      </c>
      <c r="G49" s="25">
        <v>0</v>
      </c>
      <c r="H49" s="25">
        <f t="shared" si="14"/>
        <v>75.909090909090907</v>
      </c>
      <c r="I49" s="25">
        <v>0</v>
      </c>
      <c r="J49" s="29">
        <f t="shared" si="23"/>
        <v>1</v>
      </c>
      <c r="K49" s="29">
        <f t="shared" si="24"/>
        <v>1</v>
      </c>
      <c r="L49" s="29">
        <f t="shared" si="25"/>
        <v>1</v>
      </c>
      <c r="M49" s="29">
        <f t="shared" ca="1" si="15"/>
        <v>0</v>
      </c>
      <c r="N49" s="9"/>
      <c r="O49" s="9"/>
      <c r="P49" s="7"/>
      <c r="Q49" s="7"/>
      <c r="T49" s="20">
        <v>0</v>
      </c>
      <c r="U49" s="31">
        <f t="shared" si="16"/>
        <v>-340</v>
      </c>
      <c r="V49" s="27">
        <f t="shared" si="17"/>
        <v>-340</v>
      </c>
      <c r="W49" s="27"/>
      <c r="X49" s="27">
        <f t="shared" si="18"/>
        <v>373.74318086445658</v>
      </c>
      <c r="Y49" s="27">
        <f t="shared" si="19"/>
        <v>33.743180864456576</v>
      </c>
      <c r="Z49" s="27">
        <f t="shared" si="20"/>
        <v>34</v>
      </c>
      <c r="AA49" s="17">
        <f t="shared" si="21"/>
        <v>34</v>
      </c>
      <c r="AB49" s="24">
        <f t="shared" si="22"/>
        <v>374</v>
      </c>
    </row>
    <row r="50" spans="1:28" ht="15" customHeight="1" x14ac:dyDescent="0.25">
      <c r="A50" s="28">
        <v>696</v>
      </c>
      <c r="B50" s="28">
        <v>340</v>
      </c>
      <c r="C50" s="25">
        <v>3.09</v>
      </c>
      <c r="D50" s="25">
        <v>268.02999999999997</v>
      </c>
      <c r="E50" s="25">
        <v>211.32</v>
      </c>
      <c r="F50" s="25">
        <f t="shared" si="13"/>
        <v>62.571428571428569</v>
      </c>
      <c r="G50" s="25">
        <v>0</v>
      </c>
      <c r="H50" s="25">
        <f t="shared" si="14"/>
        <v>79.523809523809518</v>
      </c>
      <c r="I50" s="25">
        <v>0</v>
      </c>
      <c r="J50" s="29">
        <f t="shared" si="23"/>
        <v>1</v>
      </c>
      <c r="K50" s="29">
        <f t="shared" si="24"/>
        <v>1</v>
      </c>
      <c r="L50" s="29">
        <f t="shared" si="25"/>
        <v>1</v>
      </c>
      <c r="M50" s="29">
        <f t="shared" ca="1" si="15"/>
        <v>0</v>
      </c>
      <c r="N50" s="9"/>
      <c r="O50" s="9"/>
      <c r="P50" s="7"/>
      <c r="Q50" s="7"/>
      <c r="T50" s="20">
        <v>0</v>
      </c>
      <c r="U50" s="31">
        <f t="shared" si="16"/>
        <v>-340</v>
      </c>
      <c r="V50" s="27">
        <f t="shared" si="17"/>
        <v>-340</v>
      </c>
      <c r="W50" s="27"/>
      <c r="X50" s="27">
        <f t="shared" si="18"/>
        <v>373.74318086445658</v>
      </c>
      <c r="Y50" s="27">
        <f t="shared" si="19"/>
        <v>33.743180864456576</v>
      </c>
      <c r="Z50" s="27">
        <f t="shared" si="20"/>
        <v>34</v>
      </c>
      <c r="AA50" s="17">
        <f t="shared" si="21"/>
        <v>34</v>
      </c>
      <c r="AB50" s="24">
        <f t="shared" si="22"/>
        <v>374</v>
      </c>
    </row>
    <row r="51" spans="1:28" ht="15" customHeight="1" x14ac:dyDescent="0.25">
      <c r="A51" s="28">
        <v>680</v>
      </c>
      <c r="B51" s="28">
        <v>340</v>
      </c>
      <c r="C51" s="25">
        <v>3.02</v>
      </c>
      <c r="D51" s="25">
        <v>268.07</v>
      </c>
      <c r="E51" s="25">
        <v>211.32</v>
      </c>
      <c r="F51" s="25">
        <f t="shared" si="13"/>
        <v>66.5</v>
      </c>
      <c r="G51" s="25">
        <v>0</v>
      </c>
      <c r="H51" s="25">
        <f t="shared" si="14"/>
        <v>83.5</v>
      </c>
      <c r="I51" s="25">
        <v>0</v>
      </c>
      <c r="J51" s="29">
        <f t="shared" si="23"/>
        <v>1</v>
      </c>
      <c r="K51" s="29">
        <f t="shared" si="24"/>
        <v>1</v>
      </c>
      <c r="L51" s="29">
        <f t="shared" si="25"/>
        <v>1</v>
      </c>
      <c r="M51" s="29">
        <f t="shared" ca="1" si="15"/>
        <v>1</v>
      </c>
      <c r="N51" s="9"/>
      <c r="O51" s="9"/>
      <c r="P51" s="7"/>
      <c r="Q51" s="7"/>
      <c r="T51" s="20">
        <v>0</v>
      </c>
      <c r="U51" s="31">
        <f t="shared" si="16"/>
        <v>-340</v>
      </c>
      <c r="V51" s="27">
        <f t="shared" si="17"/>
        <v>-340</v>
      </c>
      <c r="W51" s="27"/>
      <c r="X51" s="27">
        <f t="shared" si="18"/>
        <v>373.74318086445658</v>
      </c>
      <c r="Y51" s="27">
        <f t="shared" si="19"/>
        <v>33.743180864456576</v>
      </c>
      <c r="Z51" s="27">
        <f t="shared" si="20"/>
        <v>34</v>
      </c>
      <c r="AA51" s="17">
        <f t="shared" si="21"/>
        <v>34</v>
      </c>
      <c r="AB51" s="24">
        <f t="shared" si="22"/>
        <v>374</v>
      </c>
    </row>
    <row r="52" spans="1:28" ht="15" customHeight="1" x14ac:dyDescent="0.25">
      <c r="A52" s="28">
        <v>664</v>
      </c>
      <c r="B52" s="28">
        <v>360</v>
      </c>
      <c r="C52" s="25">
        <v>2.95</v>
      </c>
      <c r="D52" s="25">
        <v>268.11</v>
      </c>
      <c r="E52" s="25">
        <v>211.36</v>
      </c>
      <c r="F52" s="25">
        <f t="shared" si="13"/>
        <v>70.84210526315789</v>
      </c>
      <c r="G52" s="25">
        <v>0</v>
      </c>
      <c r="H52" s="25">
        <f t="shared" si="14"/>
        <v>86.84210526315789</v>
      </c>
      <c r="I52" s="25">
        <v>0</v>
      </c>
      <c r="J52" s="29">
        <f t="shared" si="23"/>
        <v>1</v>
      </c>
      <c r="K52" s="29">
        <f t="shared" si="24"/>
        <v>1</v>
      </c>
      <c r="L52" s="29">
        <f t="shared" si="25"/>
        <v>1</v>
      </c>
      <c r="M52" s="29">
        <f t="shared" ca="1" si="15"/>
        <v>0</v>
      </c>
      <c r="N52" s="9"/>
      <c r="O52" s="9"/>
      <c r="P52" s="7"/>
      <c r="Q52" s="7"/>
      <c r="T52" s="20">
        <v>0</v>
      </c>
      <c r="U52" s="31">
        <f t="shared" si="16"/>
        <v>-360</v>
      </c>
      <c r="V52" s="27">
        <f t="shared" si="17"/>
        <v>-360</v>
      </c>
      <c r="W52" s="27"/>
      <c r="X52" s="27">
        <f t="shared" si="18"/>
        <v>395.72807385648343</v>
      </c>
      <c r="Y52" s="27">
        <f t="shared" si="19"/>
        <v>35.728073856483434</v>
      </c>
      <c r="Z52" s="27">
        <f t="shared" si="20"/>
        <v>36</v>
      </c>
      <c r="AA52" s="17">
        <f t="shared" si="21"/>
        <v>36</v>
      </c>
      <c r="AB52" s="24">
        <f t="shared" si="22"/>
        <v>396</v>
      </c>
    </row>
    <row r="53" spans="1:28" ht="15" customHeight="1" x14ac:dyDescent="0.25">
      <c r="A53" s="28">
        <v>648</v>
      </c>
      <c r="B53" s="28">
        <v>360</v>
      </c>
      <c r="C53" s="25">
        <v>2.88</v>
      </c>
      <c r="D53" s="25">
        <v>268.14</v>
      </c>
      <c r="E53" s="25">
        <v>211.36</v>
      </c>
      <c r="F53" s="25">
        <f t="shared" si="13"/>
        <v>75.666666666666671</v>
      </c>
      <c r="G53" s="25">
        <v>0</v>
      </c>
      <c r="H53" s="25">
        <f t="shared" si="14"/>
        <v>91.666666666666671</v>
      </c>
      <c r="I53" s="25">
        <v>0</v>
      </c>
      <c r="J53" s="29">
        <f t="shared" si="23"/>
        <v>1</v>
      </c>
      <c r="K53" s="29">
        <f t="shared" si="24"/>
        <v>1</v>
      </c>
      <c r="L53" s="29">
        <f t="shared" si="25"/>
        <v>1</v>
      </c>
      <c r="M53" s="29">
        <f t="shared" ca="1" si="15"/>
        <v>0</v>
      </c>
      <c r="N53" s="9"/>
      <c r="O53" s="9"/>
      <c r="P53" s="7"/>
      <c r="Q53" s="7"/>
      <c r="T53" s="20">
        <v>0</v>
      </c>
      <c r="U53" s="31">
        <f t="shared" si="16"/>
        <v>-360</v>
      </c>
      <c r="V53" s="27">
        <f t="shared" si="17"/>
        <v>-360</v>
      </c>
      <c r="W53" s="27"/>
      <c r="X53" s="27">
        <f t="shared" si="18"/>
        <v>395.72807385648343</v>
      </c>
      <c r="Y53" s="27">
        <f t="shared" si="19"/>
        <v>35.728073856483434</v>
      </c>
      <c r="Z53" s="27">
        <f t="shared" si="20"/>
        <v>36</v>
      </c>
      <c r="AA53" s="17">
        <f t="shared" si="21"/>
        <v>36</v>
      </c>
      <c r="AB53" s="24">
        <f t="shared" si="22"/>
        <v>396</v>
      </c>
    </row>
    <row r="54" spans="1:28" ht="15" customHeight="1" x14ac:dyDescent="0.25">
      <c r="A54" s="28">
        <v>712</v>
      </c>
      <c r="B54" s="28">
        <v>360</v>
      </c>
      <c r="C54" s="25">
        <v>3.17</v>
      </c>
      <c r="D54" s="25">
        <v>268.19</v>
      </c>
      <c r="E54" s="25">
        <v>211.36</v>
      </c>
      <c r="F54" s="25">
        <f t="shared" si="13"/>
        <v>76.352941176470594</v>
      </c>
      <c r="G54" s="25">
        <v>0</v>
      </c>
      <c r="H54" s="25">
        <f t="shared" si="14"/>
        <v>97.058823529411768</v>
      </c>
      <c r="I54" s="25">
        <v>0</v>
      </c>
      <c r="J54" s="29">
        <f t="shared" si="23"/>
        <v>1</v>
      </c>
      <c r="K54" s="29">
        <f t="shared" si="24"/>
        <v>1</v>
      </c>
      <c r="L54" s="29">
        <f t="shared" si="25"/>
        <v>1</v>
      </c>
      <c r="M54" s="29">
        <f t="shared" ca="1" si="15"/>
        <v>0</v>
      </c>
      <c r="N54" s="9"/>
      <c r="O54" s="9"/>
      <c r="P54" s="7"/>
      <c r="Q54" s="7"/>
      <c r="T54" s="20">
        <v>0</v>
      </c>
      <c r="U54" s="31">
        <f t="shared" si="16"/>
        <v>-360</v>
      </c>
      <c r="V54" s="27">
        <f t="shared" si="17"/>
        <v>-360</v>
      </c>
      <c r="W54" s="27"/>
      <c r="X54" s="27">
        <f t="shared" si="18"/>
        <v>395.72807385648343</v>
      </c>
      <c r="Y54" s="27">
        <f t="shared" si="19"/>
        <v>35.728073856483434</v>
      </c>
      <c r="Z54" s="27">
        <f t="shared" si="20"/>
        <v>36</v>
      </c>
      <c r="AA54" s="17">
        <f t="shared" si="21"/>
        <v>36</v>
      </c>
      <c r="AB54" s="24">
        <f t="shared" si="22"/>
        <v>396</v>
      </c>
    </row>
    <row r="55" spans="1:28" ht="15" customHeight="1" x14ac:dyDescent="0.25">
      <c r="A55" s="28">
        <v>777</v>
      </c>
      <c r="B55" s="28">
        <v>360</v>
      </c>
      <c r="C55" s="25">
        <v>0</v>
      </c>
      <c r="D55" s="25">
        <v>268.24</v>
      </c>
      <c r="E55" s="25">
        <v>211.36</v>
      </c>
      <c r="F55" s="25">
        <f t="shared" si="13"/>
        <v>77.0625</v>
      </c>
      <c r="G55" s="25">
        <v>0</v>
      </c>
      <c r="H55" s="25">
        <f t="shared" si="14"/>
        <v>103.125</v>
      </c>
      <c r="I55" s="25">
        <v>0</v>
      </c>
      <c r="J55" s="29">
        <f t="shared" si="23"/>
        <v>1</v>
      </c>
      <c r="K55" s="29">
        <f t="shared" si="24"/>
        <v>1</v>
      </c>
      <c r="L55" s="29">
        <f t="shared" si="25"/>
        <v>1</v>
      </c>
      <c r="M55" s="29">
        <f t="shared" ca="1" si="15"/>
        <v>0</v>
      </c>
      <c r="N55" s="9"/>
      <c r="O55" s="9"/>
      <c r="P55" s="7"/>
      <c r="Q55" s="7"/>
      <c r="T55" s="20">
        <v>0</v>
      </c>
      <c r="U55" s="31">
        <f t="shared" si="16"/>
        <v>-360</v>
      </c>
      <c r="V55" s="27">
        <f t="shared" si="17"/>
        <v>-360</v>
      </c>
      <c r="W55" s="27"/>
      <c r="X55" s="27">
        <f t="shared" si="18"/>
        <v>395.72807385648343</v>
      </c>
      <c r="Y55" s="27">
        <f t="shared" si="19"/>
        <v>35.728073856483434</v>
      </c>
      <c r="Z55" s="27">
        <f t="shared" si="20"/>
        <v>36</v>
      </c>
      <c r="AA55" s="17">
        <f t="shared" si="21"/>
        <v>36</v>
      </c>
      <c r="AB55" s="24">
        <f t="shared" si="22"/>
        <v>396</v>
      </c>
    </row>
    <row r="56" spans="1:28" ht="15" customHeight="1" x14ac:dyDescent="0.25">
      <c r="A56" s="28">
        <v>842</v>
      </c>
      <c r="B56" s="28">
        <v>360</v>
      </c>
      <c r="C56" s="25">
        <v>0</v>
      </c>
      <c r="D56" s="25">
        <v>268.31</v>
      </c>
      <c r="E56" s="25">
        <v>211.36</v>
      </c>
      <c r="F56" s="25">
        <f t="shared" si="13"/>
        <v>77.86666666666666</v>
      </c>
      <c r="G56" s="25">
        <v>0</v>
      </c>
      <c r="H56" s="25">
        <f t="shared" si="14"/>
        <v>110</v>
      </c>
      <c r="I56" s="25">
        <v>0</v>
      </c>
      <c r="J56" s="29">
        <f t="shared" si="23"/>
        <v>1</v>
      </c>
      <c r="K56" s="29">
        <f t="shared" si="24"/>
        <v>1</v>
      </c>
      <c r="L56" s="29">
        <f t="shared" si="25"/>
        <v>1</v>
      </c>
      <c r="M56" s="29">
        <f t="shared" ca="1" si="15"/>
        <v>1</v>
      </c>
      <c r="N56" s="9"/>
      <c r="O56" s="9"/>
      <c r="P56" s="7"/>
      <c r="Q56" s="7"/>
      <c r="T56" s="20">
        <v>0</v>
      </c>
      <c r="U56" s="31">
        <f t="shared" si="16"/>
        <v>-360</v>
      </c>
      <c r="V56" s="27">
        <f t="shared" si="17"/>
        <v>-360</v>
      </c>
      <c r="W56" s="27"/>
      <c r="X56" s="27">
        <f t="shared" si="18"/>
        <v>395.72807385648343</v>
      </c>
      <c r="Y56" s="27">
        <f t="shared" si="19"/>
        <v>35.728073856483434</v>
      </c>
      <c r="Z56" s="27">
        <f t="shared" si="20"/>
        <v>36</v>
      </c>
      <c r="AA56" s="17">
        <f t="shared" si="21"/>
        <v>36</v>
      </c>
      <c r="AB56" s="24">
        <f t="shared" si="22"/>
        <v>396</v>
      </c>
    </row>
    <row r="57" spans="1:28" ht="15" customHeight="1" x14ac:dyDescent="0.25">
      <c r="A57" s="28">
        <v>808</v>
      </c>
      <c r="B57" s="28">
        <v>370</v>
      </c>
      <c r="C57" s="25">
        <v>0</v>
      </c>
      <c r="D57" s="25">
        <v>268.36</v>
      </c>
      <c r="E57" s="25">
        <v>211.39</v>
      </c>
      <c r="F57" s="25">
        <f t="shared" si="13"/>
        <v>85.857142857142861</v>
      </c>
      <c r="G57" s="25">
        <v>0</v>
      </c>
      <c r="H57" s="25">
        <f t="shared" si="14"/>
        <v>117.14285714285714</v>
      </c>
      <c r="I57" s="25">
        <v>0</v>
      </c>
      <c r="J57" s="29">
        <f t="shared" si="23"/>
        <v>1</v>
      </c>
      <c r="K57" s="29">
        <f t="shared" si="24"/>
        <v>1</v>
      </c>
      <c r="L57" s="29">
        <f t="shared" si="25"/>
        <v>1</v>
      </c>
      <c r="M57" s="29">
        <f t="shared" ca="1" si="15"/>
        <v>1</v>
      </c>
      <c r="N57" s="9"/>
      <c r="O57" s="9"/>
      <c r="P57" s="7"/>
      <c r="Q57" s="7"/>
      <c r="T57" s="20">
        <v>0</v>
      </c>
      <c r="U57" s="31">
        <f t="shared" si="16"/>
        <v>-370</v>
      </c>
      <c r="V57" s="27">
        <f t="shared" si="17"/>
        <v>-370</v>
      </c>
      <c r="W57" s="27"/>
      <c r="X57" s="27">
        <f t="shared" si="18"/>
        <v>406.72052035249686</v>
      </c>
      <c r="Y57" s="27">
        <f t="shared" si="19"/>
        <v>36.720520352496862</v>
      </c>
      <c r="Z57" s="27">
        <f t="shared" si="20"/>
        <v>37</v>
      </c>
      <c r="AA57" s="17">
        <f t="shared" si="21"/>
        <v>37</v>
      </c>
      <c r="AB57" s="24">
        <f t="shared" si="22"/>
        <v>407</v>
      </c>
    </row>
    <row r="58" spans="1:28" ht="15" customHeight="1" x14ac:dyDescent="0.25">
      <c r="A58" s="28">
        <v>777</v>
      </c>
      <c r="B58" s="28">
        <v>370</v>
      </c>
      <c r="C58" s="25">
        <v>0</v>
      </c>
      <c r="D58" s="25">
        <v>268.41000000000003</v>
      </c>
      <c r="E58" s="25">
        <v>211.39</v>
      </c>
      <c r="F58" s="25">
        <f t="shared" si="13"/>
        <v>94.84615384615384</v>
      </c>
      <c r="G58" s="25">
        <v>0</v>
      </c>
      <c r="H58" s="25">
        <f t="shared" si="14"/>
        <v>126.15384615384616</v>
      </c>
      <c r="I58" s="25">
        <v>0</v>
      </c>
      <c r="J58" s="29">
        <f t="shared" si="23"/>
        <v>1</v>
      </c>
      <c r="K58" s="29">
        <f t="shared" si="24"/>
        <v>1</v>
      </c>
      <c r="L58" s="29">
        <f t="shared" si="25"/>
        <v>1</v>
      </c>
      <c r="M58" s="29">
        <f t="shared" ca="1" si="15"/>
        <v>1</v>
      </c>
      <c r="N58" s="9"/>
      <c r="O58" s="9"/>
      <c r="P58" s="7"/>
      <c r="Q58" s="7"/>
      <c r="T58" s="20">
        <v>0</v>
      </c>
      <c r="U58" s="31">
        <f t="shared" si="16"/>
        <v>-370</v>
      </c>
      <c r="V58" s="27">
        <f t="shared" si="17"/>
        <v>-370</v>
      </c>
      <c r="W58" s="27"/>
      <c r="X58" s="27">
        <f t="shared" si="18"/>
        <v>406.72052035249686</v>
      </c>
      <c r="Y58" s="27">
        <f t="shared" si="19"/>
        <v>36.720520352496862</v>
      </c>
      <c r="Z58" s="27">
        <f t="shared" si="20"/>
        <v>37</v>
      </c>
      <c r="AA58" s="17">
        <f t="shared" si="21"/>
        <v>37</v>
      </c>
      <c r="AB58" s="24">
        <f t="shared" si="22"/>
        <v>407</v>
      </c>
    </row>
    <row r="59" spans="1:28" ht="15" customHeight="1" x14ac:dyDescent="0.25">
      <c r="A59" s="28">
        <v>744</v>
      </c>
      <c r="B59" s="28">
        <v>370</v>
      </c>
      <c r="C59" s="25">
        <v>0</v>
      </c>
      <c r="D59" s="25">
        <v>268.45999999999998</v>
      </c>
      <c r="E59" s="25">
        <v>211.39</v>
      </c>
      <c r="F59" s="25">
        <f t="shared" si="13"/>
        <v>105.5</v>
      </c>
      <c r="G59" s="25">
        <v>0</v>
      </c>
      <c r="H59" s="25">
        <f t="shared" si="14"/>
        <v>136.66666666666666</v>
      </c>
      <c r="I59" s="25">
        <v>0</v>
      </c>
      <c r="J59" s="29">
        <f t="shared" si="23"/>
        <v>1</v>
      </c>
      <c r="K59" s="29">
        <f t="shared" si="24"/>
        <v>1</v>
      </c>
      <c r="L59" s="29">
        <f t="shared" si="25"/>
        <v>1</v>
      </c>
      <c r="M59" s="29">
        <f t="shared" ca="1" si="15"/>
        <v>0</v>
      </c>
      <c r="N59" s="9"/>
      <c r="O59" s="9"/>
      <c r="P59" s="7"/>
      <c r="Q59" s="7"/>
      <c r="T59" s="20">
        <v>0</v>
      </c>
      <c r="U59" s="31">
        <f t="shared" si="16"/>
        <v>-370</v>
      </c>
      <c r="V59" s="27">
        <f t="shared" si="17"/>
        <v>-370</v>
      </c>
      <c r="W59" s="27"/>
      <c r="X59" s="27">
        <f t="shared" si="18"/>
        <v>406.72052035249686</v>
      </c>
      <c r="Y59" s="27">
        <f t="shared" si="19"/>
        <v>36.720520352496862</v>
      </c>
      <c r="Z59" s="27">
        <f t="shared" si="20"/>
        <v>37</v>
      </c>
      <c r="AA59" s="17">
        <f t="shared" si="21"/>
        <v>37</v>
      </c>
      <c r="AB59" s="24">
        <f t="shared" si="22"/>
        <v>407</v>
      </c>
    </row>
    <row r="60" spans="1:28" ht="15" customHeight="1" x14ac:dyDescent="0.25">
      <c r="A60" s="28">
        <v>842</v>
      </c>
      <c r="B60" s="28">
        <v>370</v>
      </c>
      <c r="C60" s="25">
        <v>3.74</v>
      </c>
      <c r="D60" s="25">
        <v>268.52</v>
      </c>
      <c r="E60" s="25">
        <v>211.39</v>
      </c>
      <c r="F60" s="25">
        <f t="shared" si="13"/>
        <v>106.18181818181819</v>
      </c>
      <c r="G60" s="25">
        <v>0</v>
      </c>
      <c r="H60" s="25">
        <f t="shared" si="14"/>
        <v>149.09090909090909</v>
      </c>
      <c r="I60" s="25">
        <v>0</v>
      </c>
      <c r="J60" s="29">
        <f t="shared" si="23"/>
        <v>1</v>
      </c>
      <c r="K60" s="29">
        <f t="shared" si="24"/>
        <v>1</v>
      </c>
      <c r="L60" s="29">
        <f t="shared" si="25"/>
        <v>1</v>
      </c>
      <c r="M60" s="29">
        <f t="shared" ca="1" si="15"/>
        <v>0</v>
      </c>
      <c r="N60" s="9"/>
      <c r="O60" s="9"/>
      <c r="P60" s="7"/>
      <c r="Q60" s="7"/>
      <c r="T60" s="20">
        <v>0</v>
      </c>
      <c r="U60" s="31">
        <f t="shared" si="16"/>
        <v>-370</v>
      </c>
      <c r="V60" s="27">
        <f t="shared" si="17"/>
        <v>-370</v>
      </c>
      <c r="W60" s="27"/>
      <c r="X60" s="27">
        <f t="shared" si="18"/>
        <v>406.72052035249686</v>
      </c>
      <c r="Y60" s="27">
        <f t="shared" si="19"/>
        <v>36.720520352496862</v>
      </c>
      <c r="Z60" s="27">
        <f t="shared" si="20"/>
        <v>37</v>
      </c>
      <c r="AA60" s="17">
        <f t="shared" si="21"/>
        <v>37</v>
      </c>
      <c r="AB60" s="24">
        <f t="shared" si="22"/>
        <v>407</v>
      </c>
    </row>
    <row r="61" spans="1:28" ht="15" customHeight="1" x14ac:dyDescent="0.25">
      <c r="A61" s="28">
        <v>939</v>
      </c>
      <c r="B61" s="28">
        <v>370</v>
      </c>
      <c r="C61" s="25">
        <v>4.17</v>
      </c>
      <c r="D61" s="25">
        <v>268.60000000000002</v>
      </c>
      <c r="E61" s="25">
        <v>211.39</v>
      </c>
      <c r="F61" s="25">
        <f t="shared" si="13"/>
        <v>107.1</v>
      </c>
      <c r="G61" s="25">
        <v>0</v>
      </c>
      <c r="H61" s="25">
        <f t="shared" si="14"/>
        <v>164</v>
      </c>
      <c r="I61" s="25">
        <v>0</v>
      </c>
      <c r="J61" s="29">
        <f t="shared" si="23"/>
        <v>1</v>
      </c>
      <c r="K61" s="29">
        <f t="shared" si="24"/>
        <v>1</v>
      </c>
      <c r="L61" s="29">
        <f t="shared" si="25"/>
        <v>1</v>
      </c>
      <c r="M61" s="29">
        <f t="shared" ca="1" si="15"/>
        <v>1</v>
      </c>
      <c r="N61" s="9"/>
      <c r="O61" s="9"/>
      <c r="P61" s="7"/>
      <c r="Q61" s="7"/>
      <c r="T61" s="20">
        <v>0</v>
      </c>
      <c r="U61" s="31">
        <f t="shared" si="16"/>
        <v>-370</v>
      </c>
      <c r="V61" s="27">
        <f t="shared" si="17"/>
        <v>-370</v>
      </c>
      <c r="W61" s="27"/>
      <c r="X61" s="27">
        <f t="shared" si="18"/>
        <v>406.72052035249686</v>
      </c>
      <c r="Y61" s="27">
        <f t="shared" si="19"/>
        <v>36.720520352496862</v>
      </c>
      <c r="Z61" s="27">
        <f t="shared" si="20"/>
        <v>37</v>
      </c>
      <c r="AA61" s="17">
        <f t="shared" si="21"/>
        <v>37</v>
      </c>
      <c r="AB61" s="24">
        <f t="shared" si="22"/>
        <v>407</v>
      </c>
    </row>
    <row r="62" spans="1:28" ht="15" customHeight="1" x14ac:dyDescent="0.25">
      <c r="A62" s="28">
        <v>1036</v>
      </c>
      <c r="B62" s="28">
        <v>390</v>
      </c>
      <c r="C62" s="25">
        <v>4.6100000000000003</v>
      </c>
      <c r="D62" s="25">
        <v>268.68</v>
      </c>
      <c r="E62" s="25">
        <v>211.43</v>
      </c>
      <c r="F62" s="25">
        <f t="shared" si="13"/>
        <v>108.22222222222223</v>
      </c>
      <c r="G62" s="25">
        <v>0</v>
      </c>
      <c r="H62" s="25">
        <f t="shared" si="14"/>
        <v>180</v>
      </c>
      <c r="I62" s="25">
        <v>0</v>
      </c>
      <c r="J62" s="29">
        <f t="shared" si="23"/>
        <v>1</v>
      </c>
      <c r="K62" s="29">
        <f t="shared" si="24"/>
        <v>1</v>
      </c>
      <c r="L62" s="29">
        <f t="shared" si="25"/>
        <v>1</v>
      </c>
      <c r="M62" s="29">
        <f t="shared" ca="1" si="15"/>
        <v>1</v>
      </c>
      <c r="N62" s="9"/>
      <c r="O62" s="9"/>
      <c r="P62" s="7"/>
      <c r="Q62" s="7"/>
      <c r="T62" s="20">
        <v>0</v>
      </c>
      <c r="U62" s="31">
        <f t="shared" si="16"/>
        <v>-390</v>
      </c>
      <c r="V62" s="27">
        <f t="shared" si="17"/>
        <v>-390</v>
      </c>
      <c r="W62" s="27"/>
      <c r="X62" s="27">
        <f t="shared" si="18"/>
        <v>428.70541334452372</v>
      </c>
      <c r="Y62" s="27">
        <f t="shared" si="19"/>
        <v>38.70541334452372</v>
      </c>
      <c r="Z62" s="27">
        <f t="shared" si="20"/>
        <v>39</v>
      </c>
      <c r="AA62" s="17">
        <f t="shared" si="21"/>
        <v>39</v>
      </c>
      <c r="AB62" s="24">
        <f t="shared" si="22"/>
        <v>429</v>
      </c>
    </row>
    <row r="63" spans="1:28" ht="15" customHeight="1" x14ac:dyDescent="0.25">
      <c r="A63" s="28">
        <v>1101</v>
      </c>
      <c r="B63" s="28">
        <v>390</v>
      </c>
      <c r="C63" s="25">
        <v>4.8899999999999997</v>
      </c>
      <c r="D63" s="25">
        <v>268.77</v>
      </c>
      <c r="E63" s="25">
        <v>211.43</v>
      </c>
      <c r="F63" s="25">
        <f t="shared" si="13"/>
        <v>113.625</v>
      </c>
      <c r="G63" s="25">
        <v>0</v>
      </c>
      <c r="H63" s="25">
        <f t="shared" si="14"/>
        <v>202.5</v>
      </c>
      <c r="I63" s="25">
        <v>0</v>
      </c>
      <c r="J63" s="29">
        <f t="shared" si="23"/>
        <v>1</v>
      </c>
      <c r="K63" s="29">
        <f t="shared" si="24"/>
        <v>1</v>
      </c>
      <c r="L63" s="29">
        <f t="shared" si="25"/>
        <v>1</v>
      </c>
      <c r="M63" s="29">
        <f t="shared" ca="1" si="15"/>
        <v>1</v>
      </c>
      <c r="N63" s="9"/>
      <c r="O63" s="9"/>
      <c r="P63" s="7"/>
      <c r="Q63" s="7"/>
      <c r="T63" s="20">
        <v>0</v>
      </c>
      <c r="U63" s="31">
        <f t="shared" si="16"/>
        <v>-390</v>
      </c>
      <c r="V63" s="27">
        <f t="shared" si="17"/>
        <v>-390</v>
      </c>
      <c r="W63" s="27"/>
      <c r="X63" s="27">
        <f t="shared" si="18"/>
        <v>428.70541334452372</v>
      </c>
      <c r="Y63" s="27">
        <f t="shared" si="19"/>
        <v>38.70541334452372</v>
      </c>
      <c r="Z63" s="27">
        <f t="shared" si="20"/>
        <v>39</v>
      </c>
      <c r="AA63" s="17">
        <f t="shared" si="21"/>
        <v>39</v>
      </c>
      <c r="AB63" s="24">
        <f t="shared" si="22"/>
        <v>429</v>
      </c>
    </row>
    <row r="64" spans="1:28" ht="15" customHeight="1" x14ac:dyDescent="0.25">
      <c r="A64" s="28">
        <v>1166</v>
      </c>
      <c r="B64" s="28">
        <v>390</v>
      </c>
      <c r="C64" s="25">
        <v>5.18</v>
      </c>
      <c r="D64" s="25">
        <v>268.87</v>
      </c>
      <c r="E64" s="25">
        <v>211.43</v>
      </c>
      <c r="F64" s="25">
        <f t="shared" si="13"/>
        <v>120.57142857142857</v>
      </c>
      <c r="G64" s="25">
        <v>0</v>
      </c>
      <c r="H64" s="25">
        <f t="shared" si="14"/>
        <v>231.42857142857142</v>
      </c>
      <c r="I64" s="25">
        <v>0</v>
      </c>
      <c r="J64" s="29">
        <f t="shared" si="23"/>
        <v>1</v>
      </c>
      <c r="K64" s="29">
        <f t="shared" si="24"/>
        <v>1</v>
      </c>
      <c r="L64" s="29">
        <f t="shared" si="25"/>
        <v>1</v>
      </c>
      <c r="M64" s="29">
        <f t="shared" ca="1" si="15"/>
        <v>0</v>
      </c>
      <c r="N64" s="9"/>
      <c r="O64" s="9"/>
      <c r="P64" s="7"/>
      <c r="Q64" s="7"/>
      <c r="T64" s="20">
        <v>0</v>
      </c>
      <c r="U64" s="31">
        <f t="shared" si="16"/>
        <v>-390</v>
      </c>
      <c r="V64" s="27">
        <f t="shared" si="17"/>
        <v>-390</v>
      </c>
      <c r="W64" s="27"/>
      <c r="X64" s="27">
        <f t="shared" si="18"/>
        <v>428.70541334452372</v>
      </c>
      <c r="Y64" s="27">
        <f t="shared" si="19"/>
        <v>38.70541334452372</v>
      </c>
      <c r="Z64" s="27">
        <f t="shared" si="20"/>
        <v>39</v>
      </c>
      <c r="AA64" s="17">
        <f t="shared" si="21"/>
        <v>39</v>
      </c>
      <c r="AB64" s="24">
        <f t="shared" si="22"/>
        <v>429</v>
      </c>
    </row>
    <row r="65" spans="1:28" ht="15" customHeight="1" x14ac:dyDescent="0.25">
      <c r="A65" s="28">
        <v>1230</v>
      </c>
      <c r="B65" s="28">
        <v>390</v>
      </c>
      <c r="C65" s="25">
        <v>5.47</v>
      </c>
      <c r="D65" s="25">
        <v>268.98</v>
      </c>
      <c r="E65" s="25">
        <v>211.43</v>
      </c>
      <c r="F65" s="25">
        <f t="shared" si="13"/>
        <v>130</v>
      </c>
      <c r="G65" s="25">
        <v>0</v>
      </c>
      <c r="H65" s="25">
        <f t="shared" si="14"/>
        <v>270</v>
      </c>
      <c r="I65" s="25">
        <v>0</v>
      </c>
      <c r="J65" s="29">
        <f t="shared" si="23"/>
        <v>1</v>
      </c>
      <c r="K65" s="29">
        <f t="shared" si="24"/>
        <v>1</v>
      </c>
      <c r="L65" s="29">
        <f t="shared" si="25"/>
        <v>1</v>
      </c>
      <c r="M65" s="29">
        <f t="shared" ca="1" si="15"/>
        <v>1</v>
      </c>
      <c r="N65" s="9"/>
      <c r="O65" s="9"/>
      <c r="P65" s="7"/>
      <c r="Q65" s="7"/>
      <c r="T65" s="20">
        <v>0</v>
      </c>
      <c r="U65" s="31">
        <f t="shared" si="16"/>
        <v>-390</v>
      </c>
      <c r="V65" s="27">
        <f t="shared" si="17"/>
        <v>-390</v>
      </c>
      <c r="W65" s="27"/>
      <c r="X65" s="27">
        <f t="shared" si="18"/>
        <v>428.70541334452372</v>
      </c>
      <c r="Y65" s="27">
        <f t="shared" si="19"/>
        <v>38.70541334452372</v>
      </c>
      <c r="Z65" s="27">
        <f t="shared" si="20"/>
        <v>39</v>
      </c>
      <c r="AA65" s="17">
        <f t="shared" si="21"/>
        <v>39</v>
      </c>
      <c r="AB65" s="24">
        <f t="shared" si="22"/>
        <v>429</v>
      </c>
    </row>
    <row r="66" spans="1:28" ht="15" customHeight="1" x14ac:dyDescent="0.25">
      <c r="A66" s="28">
        <v>1394</v>
      </c>
      <c r="B66" s="28">
        <v>390</v>
      </c>
      <c r="C66" s="25">
        <v>6.19</v>
      </c>
      <c r="D66" s="25">
        <v>269.10000000000002</v>
      </c>
      <c r="E66" s="25">
        <v>211.43</v>
      </c>
      <c r="F66" s="25">
        <f t="shared" si="13"/>
        <v>123.2</v>
      </c>
      <c r="G66" s="25">
        <v>0</v>
      </c>
      <c r="H66" s="25">
        <f t="shared" si="14"/>
        <v>324</v>
      </c>
      <c r="I66" s="25">
        <v>0</v>
      </c>
      <c r="J66" s="29">
        <f t="shared" si="23"/>
        <v>1</v>
      </c>
      <c r="K66" s="29">
        <f t="shared" si="24"/>
        <v>1</v>
      </c>
      <c r="L66" s="29">
        <f t="shared" si="25"/>
        <v>1</v>
      </c>
      <c r="M66" s="29">
        <f t="shared" ref="M66:M97" ca="1" si="26">IF(RAND()&lt;0.5,0,1)</f>
        <v>1</v>
      </c>
      <c r="N66" s="9"/>
      <c r="O66" s="9"/>
      <c r="P66" s="7"/>
      <c r="Q66" s="7"/>
      <c r="T66" s="20">
        <v>0</v>
      </c>
      <c r="U66" s="31">
        <f t="shared" ref="U66:U97" si="27">T66-B66</f>
        <v>-390</v>
      </c>
      <c r="V66" s="27">
        <f t="shared" ref="V66:V97" si="28">ROUND(U66,0)</f>
        <v>-390</v>
      </c>
      <c r="W66" s="27"/>
      <c r="X66" s="27">
        <f t="shared" ref="X66:X97" si="29">B66/$W$2*$W$3</f>
        <v>428.70541334452372</v>
      </c>
      <c r="Y66" s="27">
        <f t="shared" ref="Y66:Y97" si="30">X66-B66</f>
        <v>38.70541334452372</v>
      </c>
      <c r="Z66" s="27">
        <f t="shared" ref="Z66:Z97" si="31">ROUND(Y66,0)</f>
        <v>39</v>
      </c>
      <c r="AA66" s="17">
        <f t="shared" ref="AA66:AA97" si="32">IF(V66&gt;=0,V66,Z66)</f>
        <v>39</v>
      </c>
      <c r="AB66" s="24">
        <f t="shared" ref="AB66:AB97" si="33">B66+AA66</f>
        <v>429</v>
      </c>
    </row>
    <row r="67" spans="1:28" ht="15" customHeight="1" x14ac:dyDescent="0.25">
      <c r="A67" s="28">
        <v>1557</v>
      </c>
      <c r="B67" s="28">
        <v>410</v>
      </c>
      <c r="C67" s="25">
        <v>6.92</v>
      </c>
      <c r="D67" s="25">
        <v>269.23</v>
      </c>
      <c r="E67" s="25">
        <v>211.48</v>
      </c>
      <c r="F67" s="25">
        <f t="shared" si="13"/>
        <v>113.25</v>
      </c>
      <c r="G67" s="25">
        <v>0</v>
      </c>
      <c r="H67" s="25">
        <f t="shared" si="14"/>
        <v>400</v>
      </c>
      <c r="I67" s="25">
        <v>0</v>
      </c>
      <c r="J67" s="29">
        <f t="shared" ref="J67:J98" si="34">IF(ABS(B67-B66)&lt;=50,1,0)</f>
        <v>1</v>
      </c>
      <c r="K67" s="29">
        <f t="shared" ref="K67:K98" si="35">IF(ABS((B67-B66))&lt;=50,1,IF((B67-B66)*(1)&gt;=0,1,-1))</f>
        <v>1</v>
      </c>
      <c r="L67" s="29">
        <f t="shared" si="25"/>
        <v>1</v>
      </c>
      <c r="M67" s="29">
        <f t="shared" ca="1" si="26"/>
        <v>1</v>
      </c>
      <c r="N67" s="9"/>
      <c r="O67" s="9"/>
      <c r="P67" s="7"/>
      <c r="Q67" s="7"/>
      <c r="T67" s="20">
        <v>0</v>
      </c>
      <c r="U67" s="31">
        <f t="shared" si="27"/>
        <v>-410</v>
      </c>
      <c r="V67" s="27">
        <f t="shared" si="28"/>
        <v>-410</v>
      </c>
      <c r="W67" s="27"/>
      <c r="X67" s="27">
        <f t="shared" si="29"/>
        <v>450.69030633655058</v>
      </c>
      <c r="Y67" s="27">
        <f t="shared" si="30"/>
        <v>40.690306336550577</v>
      </c>
      <c r="Z67" s="27">
        <f t="shared" si="31"/>
        <v>41</v>
      </c>
      <c r="AA67" s="17">
        <f t="shared" si="32"/>
        <v>41</v>
      </c>
      <c r="AB67" s="24">
        <f t="shared" si="33"/>
        <v>451</v>
      </c>
    </row>
    <row r="68" spans="1:28" ht="15" customHeight="1" x14ac:dyDescent="0.25">
      <c r="A68" s="28">
        <v>1720</v>
      </c>
      <c r="B68" s="28">
        <v>410</v>
      </c>
      <c r="C68" s="25">
        <v>7.65</v>
      </c>
      <c r="D68" s="25">
        <v>269.38</v>
      </c>
      <c r="E68" s="25">
        <v>211.48</v>
      </c>
      <c r="F68" s="25">
        <f t="shared" si="13"/>
        <v>96.666666666666671</v>
      </c>
      <c r="G68" s="25">
        <v>0</v>
      </c>
      <c r="H68" s="25">
        <f t="shared" si="14"/>
        <v>533.33333333333337</v>
      </c>
      <c r="I68" s="25">
        <v>0</v>
      </c>
      <c r="J68" s="29">
        <f t="shared" si="34"/>
        <v>1</v>
      </c>
      <c r="K68" s="29">
        <f t="shared" si="35"/>
        <v>1</v>
      </c>
      <c r="L68" s="29">
        <f t="shared" si="25"/>
        <v>1</v>
      </c>
      <c r="M68" s="29">
        <f t="shared" ca="1" si="26"/>
        <v>1</v>
      </c>
      <c r="N68" s="9"/>
      <c r="O68" s="9"/>
      <c r="P68" s="7"/>
      <c r="Q68" s="7"/>
      <c r="T68" s="20">
        <v>0</v>
      </c>
      <c r="U68" s="31">
        <f t="shared" si="27"/>
        <v>-410</v>
      </c>
      <c r="V68" s="27">
        <f t="shared" si="28"/>
        <v>-410</v>
      </c>
      <c r="W68" s="27"/>
      <c r="X68" s="27">
        <f t="shared" si="29"/>
        <v>450.69030633655058</v>
      </c>
      <c r="Y68" s="27">
        <f t="shared" si="30"/>
        <v>40.690306336550577</v>
      </c>
      <c r="Z68" s="27">
        <f t="shared" si="31"/>
        <v>41</v>
      </c>
      <c r="AA68" s="17">
        <f t="shared" si="32"/>
        <v>41</v>
      </c>
      <c r="AB68" s="24">
        <f t="shared" si="33"/>
        <v>451</v>
      </c>
    </row>
    <row r="69" spans="1:28" ht="15" customHeight="1" x14ac:dyDescent="0.25">
      <c r="A69" s="28">
        <v>1816</v>
      </c>
      <c r="B69" s="28">
        <v>410</v>
      </c>
      <c r="C69" s="25">
        <v>8.07</v>
      </c>
      <c r="D69" s="25">
        <v>269.55</v>
      </c>
      <c r="E69" s="25">
        <v>211.48</v>
      </c>
      <c r="F69" s="25">
        <f t="shared" si="13"/>
        <v>97</v>
      </c>
      <c r="G69" s="25">
        <v>0</v>
      </c>
      <c r="H69" s="25">
        <f t="shared" si="14"/>
        <v>800</v>
      </c>
      <c r="I69" s="25">
        <v>0</v>
      </c>
      <c r="J69" s="29">
        <f t="shared" si="34"/>
        <v>1</v>
      </c>
      <c r="K69" s="29">
        <f t="shared" si="35"/>
        <v>1</v>
      </c>
      <c r="L69" s="29">
        <f t="shared" si="25"/>
        <v>1</v>
      </c>
      <c r="M69" s="29">
        <f t="shared" ca="1" si="26"/>
        <v>0</v>
      </c>
      <c r="N69" s="9"/>
      <c r="O69" s="9"/>
      <c r="P69" s="7"/>
      <c r="Q69" s="7"/>
      <c r="T69" s="20">
        <v>0</v>
      </c>
      <c r="U69" s="31">
        <f t="shared" si="27"/>
        <v>-410</v>
      </c>
      <c r="V69" s="27">
        <f t="shared" si="28"/>
        <v>-410</v>
      </c>
      <c r="W69" s="27"/>
      <c r="X69" s="27">
        <f t="shared" si="29"/>
        <v>450.69030633655058</v>
      </c>
      <c r="Y69" s="27">
        <f t="shared" si="30"/>
        <v>40.690306336550577</v>
      </c>
      <c r="Z69" s="27">
        <f t="shared" si="31"/>
        <v>41</v>
      </c>
      <c r="AA69" s="17">
        <f t="shared" si="32"/>
        <v>41</v>
      </c>
      <c r="AB69" s="24">
        <f t="shared" si="33"/>
        <v>451</v>
      </c>
    </row>
    <row r="70" spans="1:28" ht="15" customHeight="1" x14ac:dyDescent="0.25">
      <c r="A70" s="28">
        <v>1914</v>
      </c>
      <c r="B70" s="28">
        <v>410</v>
      </c>
      <c r="C70" s="25">
        <v>8.51</v>
      </c>
      <c r="D70" s="25">
        <v>269.72000000000003</v>
      </c>
      <c r="E70" s="25">
        <v>211.48</v>
      </c>
      <c r="F70" s="25">
        <f t="shared" si="13"/>
        <v>96</v>
      </c>
      <c r="G70" s="25">
        <v>0</v>
      </c>
      <c r="H70" s="25">
        <f t="shared" si="14"/>
        <v>1600</v>
      </c>
      <c r="I70" s="25">
        <v>0</v>
      </c>
      <c r="J70" s="29">
        <f t="shared" si="34"/>
        <v>1</v>
      </c>
      <c r="K70" s="29">
        <f t="shared" si="35"/>
        <v>1</v>
      </c>
      <c r="L70" s="29">
        <f t="shared" si="25"/>
        <v>1</v>
      </c>
      <c r="M70" s="29">
        <f t="shared" ca="1" si="26"/>
        <v>1</v>
      </c>
      <c r="N70" s="9"/>
      <c r="O70" s="9"/>
      <c r="P70" s="7"/>
      <c r="Q70" s="7"/>
      <c r="T70" s="20">
        <v>0</v>
      </c>
      <c r="U70" s="31">
        <f t="shared" si="27"/>
        <v>-410</v>
      </c>
      <c r="V70" s="27">
        <f t="shared" si="28"/>
        <v>-410</v>
      </c>
      <c r="W70" s="27"/>
      <c r="X70" s="27">
        <f t="shared" si="29"/>
        <v>450.69030633655058</v>
      </c>
      <c r="Y70" s="27">
        <f t="shared" si="30"/>
        <v>40.690306336550577</v>
      </c>
      <c r="Z70" s="27">
        <f t="shared" si="31"/>
        <v>41</v>
      </c>
      <c r="AA70" s="17">
        <f t="shared" si="32"/>
        <v>41</v>
      </c>
      <c r="AB70" s="24">
        <f t="shared" si="33"/>
        <v>451</v>
      </c>
    </row>
    <row r="71" spans="1:28" ht="15" customHeight="1" x14ac:dyDescent="0.25">
      <c r="A71" s="40">
        <v>2010</v>
      </c>
      <c r="B71" s="28">
        <v>410</v>
      </c>
      <c r="C71" s="25">
        <v>8.93</v>
      </c>
      <c r="D71" s="25">
        <v>269.91000000000003</v>
      </c>
      <c r="E71" s="25">
        <v>211.48</v>
      </c>
      <c r="F71" s="39">
        <v>0</v>
      </c>
      <c r="G71" s="39">
        <v>0</v>
      </c>
      <c r="H71" s="39">
        <v>0</v>
      </c>
      <c r="I71" s="39">
        <v>0</v>
      </c>
      <c r="J71" s="29">
        <f t="shared" si="34"/>
        <v>1</v>
      </c>
      <c r="K71" s="29">
        <f t="shared" si="35"/>
        <v>1</v>
      </c>
      <c r="L71" s="29">
        <f t="shared" ref="L71:L102" si="36">IF(OR(COUNTIF(K67:K71,1)=5,COUNTIF(K67:K71,-1)=5),1,0)</f>
        <v>1</v>
      </c>
      <c r="M71" s="29">
        <f t="shared" ca="1" si="26"/>
        <v>0</v>
      </c>
      <c r="N71" s="9"/>
      <c r="O71" s="9"/>
      <c r="P71" s="7"/>
      <c r="Q71" s="7"/>
      <c r="T71" s="20">
        <v>0</v>
      </c>
      <c r="U71" s="31">
        <f t="shared" si="27"/>
        <v>-410</v>
      </c>
      <c r="V71" s="27">
        <f t="shared" si="28"/>
        <v>-410</v>
      </c>
      <c r="W71" s="27"/>
      <c r="X71" s="27">
        <f t="shared" si="29"/>
        <v>450.69030633655058</v>
      </c>
      <c r="Y71" s="27">
        <f t="shared" si="30"/>
        <v>40.690306336550577</v>
      </c>
      <c r="Z71" s="27">
        <f t="shared" si="31"/>
        <v>41</v>
      </c>
      <c r="AA71" s="17">
        <f t="shared" si="32"/>
        <v>41</v>
      </c>
      <c r="AB71" s="24">
        <f t="shared" si="33"/>
        <v>451</v>
      </c>
    </row>
    <row r="72" spans="1:28" ht="15" customHeight="1" x14ac:dyDescent="0.25">
      <c r="A72" s="28">
        <v>1986</v>
      </c>
      <c r="B72" s="28">
        <v>420</v>
      </c>
      <c r="C72" s="25">
        <v>8.83</v>
      </c>
      <c r="D72" s="25">
        <v>270.08</v>
      </c>
      <c r="E72" s="25">
        <v>211.5</v>
      </c>
      <c r="F72" s="25">
        <v>0</v>
      </c>
      <c r="G72" s="25">
        <f t="shared" ref="G72:G103" si="37">($A$71-A72)/(ROW(A72)-ROW($A$71))</f>
        <v>24</v>
      </c>
      <c r="H72" s="25">
        <v>0</v>
      </c>
      <c r="I72" s="25">
        <f t="shared" ref="I72:I103" si="38">($A$71-B72)/(ROW(B72)-ROW($A$71))</f>
        <v>1590</v>
      </c>
      <c r="J72" s="29">
        <f t="shared" si="34"/>
        <v>1</v>
      </c>
      <c r="K72" s="29">
        <f t="shared" si="35"/>
        <v>1</v>
      </c>
      <c r="L72" s="29">
        <f t="shared" si="36"/>
        <v>1</v>
      </c>
      <c r="M72" s="29">
        <f t="shared" ca="1" si="26"/>
        <v>0</v>
      </c>
      <c r="N72" s="9"/>
      <c r="O72" s="9"/>
      <c r="P72" s="7"/>
      <c r="Q72" s="7"/>
      <c r="T72" s="20">
        <v>0</v>
      </c>
      <c r="U72" s="31">
        <f t="shared" si="27"/>
        <v>-420</v>
      </c>
      <c r="V72" s="27">
        <f t="shared" si="28"/>
        <v>-420</v>
      </c>
      <c r="W72" s="27"/>
      <c r="X72" s="27">
        <f t="shared" si="29"/>
        <v>461.68275283256395</v>
      </c>
      <c r="Y72" s="27">
        <f t="shared" si="30"/>
        <v>41.682752832563949</v>
      </c>
      <c r="Z72" s="27">
        <f t="shared" si="31"/>
        <v>42</v>
      </c>
      <c r="AA72" s="17">
        <f t="shared" si="32"/>
        <v>42</v>
      </c>
      <c r="AB72" s="24">
        <f t="shared" si="33"/>
        <v>462</v>
      </c>
    </row>
    <row r="73" spans="1:28" ht="15" customHeight="1" x14ac:dyDescent="0.25">
      <c r="A73" s="28">
        <v>1960</v>
      </c>
      <c r="B73" s="28">
        <v>420</v>
      </c>
      <c r="C73" s="25">
        <v>8.7100000000000009</v>
      </c>
      <c r="D73" s="25">
        <v>270.25</v>
      </c>
      <c r="E73" s="25">
        <v>211.5</v>
      </c>
      <c r="F73" s="25">
        <v>0</v>
      </c>
      <c r="G73" s="25">
        <f t="shared" si="37"/>
        <v>25</v>
      </c>
      <c r="H73" s="25">
        <v>0</v>
      </c>
      <c r="I73" s="25">
        <f t="shared" si="38"/>
        <v>795</v>
      </c>
      <c r="J73" s="29">
        <f t="shared" si="34"/>
        <v>1</v>
      </c>
      <c r="K73" s="29">
        <f t="shared" si="35"/>
        <v>1</v>
      </c>
      <c r="L73" s="29">
        <f t="shared" si="36"/>
        <v>1</v>
      </c>
      <c r="M73" s="29">
        <f t="shared" ca="1" si="26"/>
        <v>0</v>
      </c>
      <c r="N73" s="9"/>
      <c r="O73" s="9"/>
      <c r="P73" s="7"/>
      <c r="Q73" s="7"/>
      <c r="T73" s="20">
        <v>0</v>
      </c>
      <c r="U73" s="31">
        <f t="shared" si="27"/>
        <v>-420</v>
      </c>
      <c r="V73" s="27">
        <f t="shared" si="28"/>
        <v>-420</v>
      </c>
      <c r="W73" s="27"/>
      <c r="X73" s="27">
        <f t="shared" si="29"/>
        <v>461.68275283256395</v>
      </c>
      <c r="Y73" s="27">
        <f t="shared" si="30"/>
        <v>41.682752832563949</v>
      </c>
      <c r="Z73" s="27">
        <f t="shared" si="31"/>
        <v>42</v>
      </c>
      <c r="AA73" s="17">
        <f t="shared" si="32"/>
        <v>42</v>
      </c>
      <c r="AB73" s="24">
        <f t="shared" si="33"/>
        <v>462</v>
      </c>
    </row>
    <row r="74" spans="1:28" ht="15" customHeight="1" x14ac:dyDescent="0.25">
      <c r="A74" s="28">
        <v>1936</v>
      </c>
      <c r="B74" s="28">
        <v>420</v>
      </c>
      <c r="C74" s="25">
        <v>8.61</v>
      </c>
      <c r="D74" s="25">
        <v>270.42</v>
      </c>
      <c r="E74" s="25">
        <v>211.5</v>
      </c>
      <c r="F74" s="25">
        <v>0</v>
      </c>
      <c r="G74" s="25">
        <f t="shared" si="37"/>
        <v>24.666666666666668</v>
      </c>
      <c r="H74" s="25">
        <v>0</v>
      </c>
      <c r="I74" s="25">
        <f t="shared" si="38"/>
        <v>530</v>
      </c>
      <c r="J74" s="29">
        <f t="shared" si="34"/>
        <v>1</v>
      </c>
      <c r="K74" s="29">
        <f t="shared" si="35"/>
        <v>1</v>
      </c>
      <c r="L74" s="29">
        <f t="shared" si="36"/>
        <v>1</v>
      </c>
      <c r="M74" s="29">
        <f t="shared" ca="1" si="26"/>
        <v>0</v>
      </c>
      <c r="N74" s="9"/>
      <c r="O74" s="9"/>
      <c r="P74" s="7"/>
      <c r="Q74" s="7"/>
      <c r="T74" s="20">
        <v>0</v>
      </c>
      <c r="U74" s="31">
        <f t="shared" si="27"/>
        <v>-420</v>
      </c>
      <c r="V74" s="27">
        <f t="shared" si="28"/>
        <v>-420</v>
      </c>
      <c r="W74" s="27"/>
      <c r="X74" s="27">
        <f t="shared" si="29"/>
        <v>461.68275283256395</v>
      </c>
      <c r="Y74" s="27">
        <f t="shared" si="30"/>
        <v>41.682752832563949</v>
      </c>
      <c r="Z74" s="27">
        <f t="shared" si="31"/>
        <v>42</v>
      </c>
      <c r="AA74" s="17">
        <f t="shared" si="32"/>
        <v>42</v>
      </c>
      <c r="AB74" s="24">
        <f t="shared" si="33"/>
        <v>462</v>
      </c>
    </row>
    <row r="75" spans="1:28" ht="15" customHeight="1" x14ac:dyDescent="0.25">
      <c r="A75" s="28">
        <v>1953</v>
      </c>
      <c r="B75" s="28">
        <v>420</v>
      </c>
      <c r="C75" s="25">
        <v>8.68</v>
      </c>
      <c r="D75" s="25">
        <v>270.58</v>
      </c>
      <c r="E75" s="25">
        <v>211.5</v>
      </c>
      <c r="F75" s="25">
        <v>0</v>
      </c>
      <c r="G75" s="25">
        <f t="shared" si="37"/>
        <v>14.25</v>
      </c>
      <c r="H75" s="25">
        <v>0</v>
      </c>
      <c r="I75" s="25">
        <f t="shared" si="38"/>
        <v>397.5</v>
      </c>
      <c r="J75" s="29">
        <f t="shared" si="34"/>
        <v>1</v>
      </c>
      <c r="K75" s="29">
        <f t="shared" si="35"/>
        <v>1</v>
      </c>
      <c r="L75" s="29">
        <f t="shared" si="36"/>
        <v>1</v>
      </c>
      <c r="M75" s="29">
        <f t="shared" ca="1" si="26"/>
        <v>1</v>
      </c>
      <c r="N75" s="9"/>
      <c r="O75" s="9"/>
      <c r="P75" s="7"/>
      <c r="Q75" s="7"/>
      <c r="T75" s="20">
        <v>0</v>
      </c>
      <c r="U75" s="31">
        <f t="shared" si="27"/>
        <v>-420</v>
      </c>
      <c r="V75" s="27">
        <f t="shared" si="28"/>
        <v>-420</v>
      </c>
      <c r="W75" s="27"/>
      <c r="X75" s="27">
        <f t="shared" si="29"/>
        <v>461.68275283256395</v>
      </c>
      <c r="Y75" s="27">
        <f t="shared" si="30"/>
        <v>41.682752832563949</v>
      </c>
      <c r="Z75" s="27">
        <f t="shared" si="31"/>
        <v>42</v>
      </c>
      <c r="AA75" s="17">
        <f t="shared" si="32"/>
        <v>42</v>
      </c>
      <c r="AB75" s="24">
        <f t="shared" si="33"/>
        <v>462</v>
      </c>
    </row>
    <row r="76" spans="1:28" ht="15" customHeight="1" x14ac:dyDescent="0.25">
      <c r="A76" s="28">
        <v>1968</v>
      </c>
      <c r="B76" s="28">
        <v>420</v>
      </c>
      <c r="C76" s="25">
        <v>8.75</v>
      </c>
      <c r="D76" s="25">
        <v>270.75</v>
      </c>
      <c r="E76" s="25">
        <v>211.5</v>
      </c>
      <c r="F76" s="25">
        <v>0</v>
      </c>
      <c r="G76" s="25">
        <f t="shared" si="37"/>
        <v>8.4</v>
      </c>
      <c r="H76" s="25">
        <v>0</v>
      </c>
      <c r="I76" s="25">
        <f t="shared" si="38"/>
        <v>318</v>
      </c>
      <c r="J76" s="29">
        <f t="shared" si="34"/>
        <v>1</v>
      </c>
      <c r="K76" s="29">
        <f t="shared" si="35"/>
        <v>1</v>
      </c>
      <c r="L76" s="29">
        <f t="shared" si="36"/>
        <v>1</v>
      </c>
      <c r="M76" s="29">
        <f t="shared" ca="1" si="26"/>
        <v>1</v>
      </c>
      <c r="N76" s="7"/>
      <c r="O76" s="7"/>
      <c r="P76" s="7"/>
      <c r="Q76" s="7"/>
      <c r="T76" s="20">
        <v>0</v>
      </c>
      <c r="U76" s="31">
        <f t="shared" si="27"/>
        <v>-420</v>
      </c>
      <c r="V76" s="27">
        <f t="shared" si="28"/>
        <v>-420</v>
      </c>
      <c r="W76" s="27"/>
      <c r="X76" s="27">
        <f t="shared" si="29"/>
        <v>461.68275283256395</v>
      </c>
      <c r="Y76" s="27">
        <f t="shared" si="30"/>
        <v>41.682752832563949</v>
      </c>
      <c r="Z76" s="27">
        <f t="shared" si="31"/>
        <v>42</v>
      </c>
      <c r="AA76" s="17">
        <f t="shared" si="32"/>
        <v>42</v>
      </c>
      <c r="AB76" s="24">
        <f t="shared" si="33"/>
        <v>462</v>
      </c>
    </row>
    <row r="77" spans="1:28" ht="15" customHeight="1" x14ac:dyDescent="0.25">
      <c r="A77" s="28">
        <v>1984</v>
      </c>
      <c r="B77" s="28">
        <v>440</v>
      </c>
      <c r="C77" s="25">
        <v>8.82</v>
      </c>
      <c r="D77" s="25">
        <v>270.92</v>
      </c>
      <c r="E77" s="25">
        <v>211.53</v>
      </c>
      <c r="F77" s="25">
        <v>0</v>
      </c>
      <c r="G77" s="25">
        <f t="shared" si="37"/>
        <v>4.333333333333333</v>
      </c>
      <c r="H77" s="25">
        <v>0</v>
      </c>
      <c r="I77" s="25">
        <f t="shared" si="38"/>
        <v>261.66666666666669</v>
      </c>
      <c r="J77" s="29">
        <f t="shared" si="34"/>
        <v>1</v>
      </c>
      <c r="K77" s="29">
        <f t="shared" si="35"/>
        <v>1</v>
      </c>
      <c r="L77" s="29">
        <f t="shared" si="36"/>
        <v>1</v>
      </c>
      <c r="M77" s="29">
        <f t="shared" ca="1" si="26"/>
        <v>1</v>
      </c>
      <c r="N77" s="7"/>
      <c r="O77" s="7"/>
      <c r="P77" s="7"/>
      <c r="Q77" s="7"/>
      <c r="T77" s="20">
        <v>0</v>
      </c>
      <c r="U77" s="31">
        <f t="shared" si="27"/>
        <v>-440</v>
      </c>
      <c r="V77" s="27">
        <f t="shared" si="28"/>
        <v>-440</v>
      </c>
      <c r="W77" s="27"/>
      <c r="X77" s="27">
        <f t="shared" si="29"/>
        <v>483.66764582459081</v>
      </c>
      <c r="Y77" s="27">
        <f t="shared" si="30"/>
        <v>43.667645824590807</v>
      </c>
      <c r="Z77" s="27">
        <f t="shared" si="31"/>
        <v>44</v>
      </c>
      <c r="AA77" s="17">
        <f t="shared" si="32"/>
        <v>44</v>
      </c>
      <c r="AB77" s="24">
        <f t="shared" si="33"/>
        <v>484</v>
      </c>
    </row>
    <row r="78" spans="1:28" ht="15" customHeight="1" x14ac:dyDescent="0.25">
      <c r="A78" s="28">
        <v>1904</v>
      </c>
      <c r="B78" s="28">
        <v>440</v>
      </c>
      <c r="C78" s="25">
        <v>8.4600000000000009</v>
      </c>
      <c r="D78" s="25">
        <v>271.07</v>
      </c>
      <c r="E78" s="25">
        <v>211.53</v>
      </c>
      <c r="F78" s="25">
        <v>0</v>
      </c>
      <c r="G78" s="25">
        <f t="shared" si="37"/>
        <v>15.142857142857142</v>
      </c>
      <c r="H78" s="25">
        <v>0</v>
      </c>
      <c r="I78" s="25">
        <f t="shared" si="38"/>
        <v>224.28571428571428</v>
      </c>
      <c r="J78" s="29">
        <f t="shared" si="34"/>
        <v>1</v>
      </c>
      <c r="K78" s="29">
        <f t="shared" si="35"/>
        <v>1</v>
      </c>
      <c r="L78" s="29">
        <f t="shared" si="36"/>
        <v>1</v>
      </c>
      <c r="M78" s="29">
        <f t="shared" ca="1" si="26"/>
        <v>0</v>
      </c>
      <c r="N78" s="7"/>
      <c r="O78" s="7"/>
      <c r="P78" s="7"/>
      <c r="Q78" s="7"/>
      <c r="T78" s="20">
        <v>0</v>
      </c>
      <c r="U78" s="31">
        <f t="shared" si="27"/>
        <v>-440</v>
      </c>
      <c r="V78" s="27">
        <f t="shared" si="28"/>
        <v>-440</v>
      </c>
      <c r="W78" s="27"/>
      <c r="X78" s="27">
        <f t="shared" si="29"/>
        <v>483.66764582459081</v>
      </c>
      <c r="Y78" s="27">
        <f t="shared" si="30"/>
        <v>43.667645824590807</v>
      </c>
      <c r="Z78" s="27">
        <f t="shared" si="31"/>
        <v>44</v>
      </c>
      <c r="AA78" s="17">
        <f t="shared" si="32"/>
        <v>44</v>
      </c>
      <c r="AB78" s="24">
        <f t="shared" si="33"/>
        <v>484</v>
      </c>
    </row>
    <row r="79" spans="1:28" ht="15" customHeight="1" x14ac:dyDescent="0.25">
      <c r="A79" s="28">
        <v>1822</v>
      </c>
      <c r="B79" s="28">
        <v>440</v>
      </c>
      <c r="C79" s="25">
        <v>8.1</v>
      </c>
      <c r="D79" s="25">
        <v>271.20999999999998</v>
      </c>
      <c r="E79" s="25">
        <v>211.53</v>
      </c>
      <c r="F79" s="25">
        <v>0</v>
      </c>
      <c r="G79" s="25">
        <f t="shared" si="37"/>
        <v>23.5</v>
      </c>
      <c r="H79" s="25">
        <v>0</v>
      </c>
      <c r="I79" s="25">
        <f t="shared" si="38"/>
        <v>196.25</v>
      </c>
      <c r="J79" s="29">
        <f t="shared" si="34"/>
        <v>1</v>
      </c>
      <c r="K79" s="29">
        <f t="shared" si="35"/>
        <v>1</v>
      </c>
      <c r="L79" s="29">
        <f t="shared" si="36"/>
        <v>1</v>
      </c>
      <c r="M79" s="29">
        <f t="shared" ca="1" si="26"/>
        <v>1</v>
      </c>
      <c r="N79" s="7"/>
      <c r="O79" s="7"/>
      <c r="P79" s="7"/>
      <c r="Q79" s="7"/>
      <c r="T79" s="20">
        <v>0</v>
      </c>
      <c r="U79" s="31">
        <f t="shared" si="27"/>
        <v>-440</v>
      </c>
      <c r="V79" s="27">
        <f t="shared" si="28"/>
        <v>-440</v>
      </c>
      <c r="W79" s="27"/>
      <c r="X79" s="27">
        <f t="shared" si="29"/>
        <v>483.66764582459081</v>
      </c>
      <c r="Y79" s="27">
        <f t="shared" si="30"/>
        <v>43.667645824590807</v>
      </c>
      <c r="Z79" s="27">
        <f t="shared" si="31"/>
        <v>44</v>
      </c>
      <c r="AA79" s="17">
        <f t="shared" si="32"/>
        <v>44</v>
      </c>
      <c r="AB79" s="24">
        <f t="shared" si="33"/>
        <v>484</v>
      </c>
    </row>
    <row r="80" spans="1:28" ht="15" customHeight="1" x14ac:dyDescent="0.25">
      <c r="A80" s="28">
        <v>1742</v>
      </c>
      <c r="B80" s="40">
        <v>440</v>
      </c>
      <c r="C80" s="25">
        <v>7.74</v>
      </c>
      <c r="D80" s="25">
        <v>271.33999999999997</v>
      </c>
      <c r="E80" s="25">
        <v>211.53</v>
      </c>
      <c r="F80" s="25">
        <v>0</v>
      </c>
      <c r="G80" s="25">
        <f t="shared" si="37"/>
        <v>29.777777777777779</v>
      </c>
      <c r="H80" s="25">
        <v>0</v>
      </c>
      <c r="I80" s="25">
        <f t="shared" si="38"/>
        <v>174.44444444444446</v>
      </c>
      <c r="J80" s="29">
        <f t="shared" si="34"/>
        <v>1</v>
      </c>
      <c r="K80" s="29">
        <f t="shared" si="35"/>
        <v>1</v>
      </c>
      <c r="L80" s="29">
        <f t="shared" si="36"/>
        <v>1</v>
      </c>
      <c r="M80" s="29">
        <f t="shared" ca="1" si="26"/>
        <v>0</v>
      </c>
      <c r="N80" s="7"/>
      <c r="O80" s="7"/>
      <c r="P80" s="7"/>
      <c r="Q80" s="7"/>
      <c r="T80" s="20">
        <v>0</v>
      </c>
      <c r="U80" s="31">
        <f t="shared" si="27"/>
        <v>-440</v>
      </c>
      <c r="V80" s="27">
        <f t="shared" si="28"/>
        <v>-440</v>
      </c>
      <c r="W80" s="27"/>
      <c r="X80" s="27">
        <f t="shared" si="29"/>
        <v>483.66764582459081</v>
      </c>
      <c r="Y80" s="27">
        <f t="shared" si="30"/>
        <v>43.667645824590807</v>
      </c>
      <c r="Z80" s="27">
        <f t="shared" si="31"/>
        <v>44</v>
      </c>
      <c r="AA80" s="17">
        <f t="shared" si="32"/>
        <v>44</v>
      </c>
      <c r="AB80" s="24">
        <f t="shared" si="33"/>
        <v>484</v>
      </c>
    </row>
    <row r="81" spans="1:28" ht="15" customHeight="1" x14ac:dyDescent="0.25">
      <c r="A81" s="28">
        <v>1725</v>
      </c>
      <c r="B81" s="28">
        <v>440</v>
      </c>
      <c r="C81" s="25">
        <v>7.67</v>
      </c>
      <c r="D81" s="25">
        <v>271.47000000000003</v>
      </c>
      <c r="E81" s="25">
        <v>211.53</v>
      </c>
      <c r="F81" s="25">
        <v>0</v>
      </c>
      <c r="G81" s="25">
        <f t="shared" si="37"/>
        <v>28.5</v>
      </c>
      <c r="H81" s="25">
        <v>0</v>
      </c>
      <c r="I81" s="25">
        <f t="shared" si="38"/>
        <v>157</v>
      </c>
      <c r="J81" s="29">
        <f t="shared" si="34"/>
        <v>1</v>
      </c>
      <c r="K81" s="29">
        <f t="shared" si="35"/>
        <v>1</v>
      </c>
      <c r="L81" s="29">
        <f t="shared" si="36"/>
        <v>1</v>
      </c>
      <c r="M81" s="29">
        <f t="shared" ca="1" si="26"/>
        <v>0</v>
      </c>
      <c r="N81" s="7"/>
      <c r="O81" s="7"/>
      <c r="P81" s="7"/>
      <c r="Q81" s="7"/>
      <c r="T81" s="20">
        <v>0</v>
      </c>
      <c r="U81" s="31">
        <f t="shared" si="27"/>
        <v>-440</v>
      </c>
      <c r="V81" s="27">
        <f t="shared" si="28"/>
        <v>-440</v>
      </c>
      <c r="W81" s="27"/>
      <c r="X81" s="27">
        <f t="shared" si="29"/>
        <v>483.66764582459081</v>
      </c>
      <c r="Y81" s="27">
        <f t="shared" si="30"/>
        <v>43.667645824590807</v>
      </c>
      <c r="Z81" s="27">
        <f t="shared" si="31"/>
        <v>44</v>
      </c>
      <c r="AA81" s="17">
        <f t="shared" si="32"/>
        <v>44</v>
      </c>
      <c r="AB81" s="24">
        <f t="shared" si="33"/>
        <v>484</v>
      </c>
    </row>
    <row r="82" spans="1:28" ht="15" customHeight="1" x14ac:dyDescent="0.25">
      <c r="A82" s="28">
        <v>1710</v>
      </c>
      <c r="B82" s="28">
        <v>450</v>
      </c>
      <c r="C82" s="25">
        <v>7.6</v>
      </c>
      <c r="D82" s="25">
        <v>271.60000000000002</v>
      </c>
      <c r="E82" s="25">
        <v>211.54</v>
      </c>
      <c r="F82" s="25">
        <v>0</v>
      </c>
      <c r="G82" s="25">
        <f t="shared" si="37"/>
        <v>27.272727272727273</v>
      </c>
      <c r="H82" s="25">
        <v>0</v>
      </c>
      <c r="I82" s="25">
        <f t="shared" si="38"/>
        <v>141.81818181818181</v>
      </c>
      <c r="J82" s="29">
        <f t="shared" si="34"/>
        <v>1</v>
      </c>
      <c r="K82" s="29">
        <f t="shared" si="35"/>
        <v>1</v>
      </c>
      <c r="L82" s="29">
        <f t="shared" si="36"/>
        <v>1</v>
      </c>
      <c r="M82" s="29">
        <f t="shared" ca="1" si="26"/>
        <v>1</v>
      </c>
      <c r="N82" s="7"/>
      <c r="O82" s="7"/>
      <c r="P82" s="7"/>
      <c r="Q82" s="7"/>
      <c r="T82" s="20">
        <v>0</v>
      </c>
      <c r="U82" s="31">
        <f t="shared" si="27"/>
        <v>-450</v>
      </c>
      <c r="V82" s="27">
        <f t="shared" si="28"/>
        <v>-450</v>
      </c>
      <c r="W82" s="27"/>
      <c r="X82" s="27">
        <f t="shared" si="29"/>
        <v>494.66009232060424</v>
      </c>
      <c r="Y82" s="27">
        <f t="shared" si="30"/>
        <v>44.660092320604235</v>
      </c>
      <c r="Z82" s="27">
        <f t="shared" si="31"/>
        <v>45</v>
      </c>
      <c r="AA82" s="17">
        <f t="shared" si="32"/>
        <v>45</v>
      </c>
      <c r="AB82" s="24">
        <f t="shared" si="33"/>
        <v>495</v>
      </c>
    </row>
    <row r="83" spans="1:28" ht="15" customHeight="1" x14ac:dyDescent="0.25">
      <c r="A83" s="28">
        <v>1694</v>
      </c>
      <c r="B83" s="28">
        <v>450</v>
      </c>
      <c r="C83" s="25">
        <v>7.53</v>
      </c>
      <c r="D83" s="25">
        <v>271.72000000000003</v>
      </c>
      <c r="E83" s="25">
        <v>211.54</v>
      </c>
      <c r="F83" s="25">
        <v>0</v>
      </c>
      <c r="G83" s="25">
        <f t="shared" si="37"/>
        <v>26.333333333333332</v>
      </c>
      <c r="H83" s="25">
        <v>0</v>
      </c>
      <c r="I83" s="25">
        <f t="shared" si="38"/>
        <v>130</v>
      </c>
      <c r="J83" s="29">
        <f t="shared" si="34"/>
        <v>1</v>
      </c>
      <c r="K83" s="29">
        <f t="shared" si="35"/>
        <v>1</v>
      </c>
      <c r="L83" s="29">
        <f t="shared" si="36"/>
        <v>1</v>
      </c>
      <c r="M83" s="29">
        <f t="shared" ca="1" si="26"/>
        <v>1</v>
      </c>
      <c r="N83" s="7"/>
      <c r="O83" s="7"/>
      <c r="P83" s="7"/>
      <c r="Q83" s="7"/>
      <c r="T83" s="20">
        <v>0</v>
      </c>
      <c r="U83" s="31">
        <f t="shared" si="27"/>
        <v>-450</v>
      </c>
      <c r="V83" s="27">
        <f t="shared" si="28"/>
        <v>-450</v>
      </c>
      <c r="W83" s="27"/>
      <c r="X83" s="27">
        <f t="shared" si="29"/>
        <v>494.66009232060424</v>
      </c>
      <c r="Y83" s="27">
        <f t="shared" si="30"/>
        <v>44.660092320604235</v>
      </c>
      <c r="Z83" s="27">
        <f t="shared" si="31"/>
        <v>45</v>
      </c>
      <c r="AA83" s="17">
        <f t="shared" si="32"/>
        <v>45</v>
      </c>
      <c r="AB83" s="24">
        <f t="shared" si="33"/>
        <v>495</v>
      </c>
    </row>
    <row r="84" spans="1:28" ht="15" customHeight="1" x14ac:dyDescent="0.25">
      <c r="A84" s="28">
        <v>1629</v>
      </c>
      <c r="B84" s="28">
        <v>450</v>
      </c>
      <c r="C84" s="25">
        <v>7.24</v>
      </c>
      <c r="D84" s="25">
        <v>271.83999999999997</v>
      </c>
      <c r="E84" s="25">
        <v>211.54</v>
      </c>
      <c r="F84" s="25">
        <v>0</v>
      </c>
      <c r="G84" s="25">
        <f t="shared" si="37"/>
        <v>29.307692307692307</v>
      </c>
      <c r="H84" s="25">
        <v>0</v>
      </c>
      <c r="I84" s="25">
        <f t="shared" si="38"/>
        <v>120</v>
      </c>
      <c r="J84" s="29">
        <f t="shared" si="34"/>
        <v>1</v>
      </c>
      <c r="K84" s="29">
        <f t="shared" si="35"/>
        <v>1</v>
      </c>
      <c r="L84" s="29">
        <f t="shared" si="36"/>
        <v>1</v>
      </c>
      <c r="M84" s="29">
        <f t="shared" ca="1" si="26"/>
        <v>1</v>
      </c>
      <c r="N84" s="7"/>
      <c r="O84" s="7"/>
      <c r="P84" s="7"/>
      <c r="Q84" s="7"/>
      <c r="T84" s="20">
        <v>0</v>
      </c>
      <c r="U84" s="31">
        <f t="shared" si="27"/>
        <v>-450</v>
      </c>
      <c r="V84" s="27">
        <f t="shared" si="28"/>
        <v>-450</v>
      </c>
      <c r="W84" s="27"/>
      <c r="X84" s="27">
        <f t="shared" si="29"/>
        <v>494.66009232060424</v>
      </c>
      <c r="Y84" s="27">
        <f t="shared" si="30"/>
        <v>44.660092320604235</v>
      </c>
      <c r="Z84" s="27">
        <f t="shared" si="31"/>
        <v>45</v>
      </c>
      <c r="AA84" s="17">
        <f t="shared" si="32"/>
        <v>45</v>
      </c>
      <c r="AB84" s="24">
        <f t="shared" si="33"/>
        <v>495</v>
      </c>
    </row>
    <row r="85" spans="1:28" ht="15" customHeight="1" x14ac:dyDescent="0.25">
      <c r="A85" s="28">
        <v>1563</v>
      </c>
      <c r="B85" s="28">
        <v>450</v>
      </c>
      <c r="C85" s="25">
        <v>6.95</v>
      </c>
      <c r="D85" s="25">
        <v>271.95</v>
      </c>
      <c r="E85" s="25">
        <v>211.54</v>
      </c>
      <c r="F85" s="25">
        <v>0</v>
      </c>
      <c r="G85" s="25">
        <f t="shared" si="37"/>
        <v>31.928571428571427</v>
      </c>
      <c r="H85" s="25">
        <v>0</v>
      </c>
      <c r="I85" s="25">
        <f t="shared" si="38"/>
        <v>111.42857142857143</v>
      </c>
      <c r="J85" s="29">
        <f t="shared" si="34"/>
        <v>1</v>
      </c>
      <c r="K85" s="29">
        <f t="shared" si="35"/>
        <v>1</v>
      </c>
      <c r="L85" s="29">
        <f t="shared" si="36"/>
        <v>1</v>
      </c>
      <c r="M85" s="29">
        <f t="shared" ca="1" si="26"/>
        <v>0</v>
      </c>
      <c r="N85" s="7"/>
      <c r="O85" s="7"/>
      <c r="P85" s="7"/>
      <c r="Q85" s="7"/>
      <c r="T85" s="20">
        <v>0</v>
      </c>
      <c r="U85" s="31">
        <f t="shared" si="27"/>
        <v>-450</v>
      </c>
      <c r="V85" s="27">
        <f t="shared" si="28"/>
        <v>-450</v>
      </c>
      <c r="W85" s="27"/>
      <c r="X85" s="27">
        <f t="shared" si="29"/>
        <v>494.66009232060424</v>
      </c>
      <c r="Y85" s="27">
        <f t="shared" si="30"/>
        <v>44.660092320604235</v>
      </c>
      <c r="Z85" s="27">
        <f t="shared" si="31"/>
        <v>45</v>
      </c>
      <c r="AA85" s="17">
        <f t="shared" si="32"/>
        <v>45</v>
      </c>
      <c r="AB85" s="24">
        <f t="shared" si="33"/>
        <v>495</v>
      </c>
    </row>
    <row r="86" spans="1:28" ht="15" customHeight="1" x14ac:dyDescent="0.25">
      <c r="A86" s="28">
        <v>1498</v>
      </c>
      <c r="B86" s="28">
        <v>450</v>
      </c>
      <c r="C86" s="25">
        <v>6.66</v>
      </c>
      <c r="D86" s="25">
        <v>272.06</v>
      </c>
      <c r="E86" s="25">
        <v>211.54</v>
      </c>
      <c r="F86" s="25">
        <v>0</v>
      </c>
      <c r="G86" s="25">
        <f t="shared" si="37"/>
        <v>34.133333333333333</v>
      </c>
      <c r="H86" s="25">
        <v>0</v>
      </c>
      <c r="I86" s="25">
        <f t="shared" si="38"/>
        <v>104</v>
      </c>
      <c r="J86" s="29">
        <f t="shared" si="34"/>
        <v>1</v>
      </c>
      <c r="K86" s="29">
        <f t="shared" si="35"/>
        <v>1</v>
      </c>
      <c r="L86" s="29">
        <f t="shared" si="36"/>
        <v>1</v>
      </c>
      <c r="M86" s="29">
        <f t="shared" ca="1" si="26"/>
        <v>1</v>
      </c>
      <c r="N86" s="7"/>
      <c r="O86" s="7"/>
      <c r="P86" s="7"/>
      <c r="Q86" s="7"/>
      <c r="T86" s="20">
        <v>0</v>
      </c>
      <c r="U86" s="31">
        <f t="shared" si="27"/>
        <v>-450</v>
      </c>
      <c r="V86" s="27">
        <f t="shared" si="28"/>
        <v>-450</v>
      </c>
      <c r="W86" s="27"/>
      <c r="X86" s="27">
        <f t="shared" si="29"/>
        <v>494.66009232060424</v>
      </c>
      <c r="Y86" s="27">
        <f t="shared" si="30"/>
        <v>44.660092320604235</v>
      </c>
      <c r="Z86" s="27">
        <f t="shared" si="31"/>
        <v>45</v>
      </c>
      <c r="AA86" s="17">
        <f t="shared" si="32"/>
        <v>45</v>
      </c>
      <c r="AB86" s="24">
        <f t="shared" si="33"/>
        <v>495</v>
      </c>
    </row>
    <row r="87" spans="1:28" ht="15" customHeight="1" x14ac:dyDescent="0.25">
      <c r="A87" s="28">
        <v>1482</v>
      </c>
      <c r="B87" s="28">
        <v>470</v>
      </c>
      <c r="C87" s="25">
        <v>6.59</v>
      </c>
      <c r="D87" s="25">
        <v>272.16000000000003</v>
      </c>
      <c r="E87" s="25">
        <v>211.57</v>
      </c>
      <c r="F87" s="25">
        <v>0</v>
      </c>
      <c r="G87" s="25">
        <f t="shared" si="37"/>
        <v>33</v>
      </c>
      <c r="H87" s="25">
        <v>0</v>
      </c>
      <c r="I87" s="25">
        <f t="shared" si="38"/>
        <v>96.25</v>
      </c>
      <c r="J87" s="29">
        <f t="shared" si="34"/>
        <v>1</v>
      </c>
      <c r="K87" s="29">
        <f t="shared" si="35"/>
        <v>1</v>
      </c>
      <c r="L87" s="29">
        <f t="shared" si="36"/>
        <v>1</v>
      </c>
      <c r="M87" s="29">
        <f t="shared" ca="1" si="26"/>
        <v>1</v>
      </c>
      <c r="N87" s="7"/>
      <c r="O87" s="7"/>
      <c r="P87" s="7"/>
      <c r="Q87" s="7"/>
      <c r="T87" s="20">
        <v>0</v>
      </c>
      <c r="U87" s="31">
        <f t="shared" si="27"/>
        <v>-470</v>
      </c>
      <c r="V87" s="27">
        <f t="shared" si="28"/>
        <v>-470</v>
      </c>
      <c r="W87" s="27"/>
      <c r="X87" s="27">
        <f t="shared" si="29"/>
        <v>516.64498531263109</v>
      </c>
      <c r="Y87" s="27">
        <f t="shared" si="30"/>
        <v>46.644985312631093</v>
      </c>
      <c r="Z87" s="27">
        <f t="shared" si="31"/>
        <v>47</v>
      </c>
      <c r="AA87" s="17">
        <f t="shared" si="32"/>
        <v>47</v>
      </c>
      <c r="AB87" s="24">
        <f t="shared" si="33"/>
        <v>517</v>
      </c>
    </row>
    <row r="88" spans="1:28" ht="15" customHeight="1" x14ac:dyDescent="0.25">
      <c r="A88" s="28">
        <v>1467</v>
      </c>
      <c r="B88" s="28">
        <v>470</v>
      </c>
      <c r="C88" s="25">
        <v>6.52</v>
      </c>
      <c r="D88" s="25">
        <v>272.26</v>
      </c>
      <c r="E88" s="25">
        <v>211.57</v>
      </c>
      <c r="F88" s="25">
        <v>0</v>
      </c>
      <c r="G88" s="25">
        <f t="shared" si="37"/>
        <v>31.941176470588236</v>
      </c>
      <c r="H88" s="25">
        <v>0</v>
      </c>
      <c r="I88" s="25">
        <f t="shared" si="38"/>
        <v>90.588235294117652</v>
      </c>
      <c r="J88" s="29">
        <f t="shared" si="34"/>
        <v>1</v>
      </c>
      <c r="K88" s="29">
        <f t="shared" si="35"/>
        <v>1</v>
      </c>
      <c r="L88" s="29">
        <f t="shared" si="36"/>
        <v>1</v>
      </c>
      <c r="M88" s="29">
        <f t="shared" ca="1" si="26"/>
        <v>0</v>
      </c>
      <c r="N88" s="7"/>
      <c r="O88" s="7"/>
      <c r="P88" s="7"/>
      <c r="Q88" s="7"/>
      <c r="T88" s="20">
        <v>0</v>
      </c>
      <c r="U88" s="31">
        <f t="shared" si="27"/>
        <v>-470</v>
      </c>
      <c r="V88" s="27">
        <f t="shared" si="28"/>
        <v>-470</v>
      </c>
      <c r="W88" s="27"/>
      <c r="X88" s="27">
        <f t="shared" si="29"/>
        <v>516.64498531263109</v>
      </c>
      <c r="Y88" s="27">
        <f t="shared" si="30"/>
        <v>46.644985312631093</v>
      </c>
      <c r="Z88" s="27">
        <f t="shared" si="31"/>
        <v>47</v>
      </c>
      <c r="AA88" s="17">
        <f t="shared" si="32"/>
        <v>47</v>
      </c>
      <c r="AB88" s="24">
        <f t="shared" si="33"/>
        <v>517</v>
      </c>
    </row>
    <row r="89" spans="1:28" ht="15" customHeight="1" x14ac:dyDescent="0.25">
      <c r="A89" s="28">
        <v>1450</v>
      </c>
      <c r="B89" s="28">
        <v>1009</v>
      </c>
      <c r="C89" s="25">
        <v>6.45</v>
      </c>
      <c r="D89" s="25">
        <v>272.3</v>
      </c>
      <c r="E89" s="25">
        <v>212.19</v>
      </c>
      <c r="F89" s="25">
        <v>0</v>
      </c>
      <c r="G89" s="25">
        <f t="shared" si="37"/>
        <v>31.111111111111111</v>
      </c>
      <c r="H89" s="25">
        <v>0</v>
      </c>
      <c r="I89" s="25">
        <f t="shared" si="38"/>
        <v>55.611111111111114</v>
      </c>
      <c r="J89" s="29">
        <f t="shared" si="34"/>
        <v>0</v>
      </c>
      <c r="K89" s="29">
        <f t="shared" si="35"/>
        <v>1</v>
      </c>
      <c r="L89" s="29">
        <f t="shared" si="36"/>
        <v>1</v>
      </c>
      <c r="M89" s="29">
        <f t="shared" ca="1" si="26"/>
        <v>0</v>
      </c>
      <c r="N89" s="7"/>
      <c r="O89" s="7"/>
      <c r="P89" s="7"/>
      <c r="Q89" s="7"/>
      <c r="T89" s="20">
        <v>0</v>
      </c>
      <c r="U89" s="31">
        <f t="shared" si="27"/>
        <v>-1009</v>
      </c>
      <c r="V89" s="27">
        <f t="shared" si="28"/>
        <v>-1009</v>
      </c>
      <c r="W89" s="27"/>
      <c r="X89" s="27">
        <f t="shared" si="29"/>
        <v>1109.1378514477549</v>
      </c>
      <c r="Y89" s="27">
        <f t="shared" si="30"/>
        <v>100.13785144775488</v>
      </c>
      <c r="Z89" s="27">
        <f t="shared" si="31"/>
        <v>100</v>
      </c>
      <c r="AA89" s="17">
        <f t="shared" si="32"/>
        <v>100</v>
      </c>
      <c r="AB89" s="24">
        <f t="shared" si="33"/>
        <v>1109</v>
      </c>
    </row>
    <row r="90" spans="1:28" ht="15" customHeight="1" x14ac:dyDescent="0.25">
      <c r="A90" s="28">
        <v>1382</v>
      </c>
      <c r="B90" s="28">
        <v>1382</v>
      </c>
      <c r="C90" s="25">
        <v>6.14</v>
      </c>
      <c r="D90" s="25">
        <v>272.3</v>
      </c>
      <c r="E90" s="25">
        <v>212.38</v>
      </c>
      <c r="F90" s="25">
        <v>0</v>
      </c>
      <c r="G90" s="25">
        <f t="shared" si="37"/>
        <v>33.05263157894737</v>
      </c>
      <c r="H90" s="25">
        <v>0</v>
      </c>
      <c r="I90" s="25">
        <f t="shared" si="38"/>
        <v>33.05263157894737</v>
      </c>
      <c r="J90" s="29">
        <f t="shared" si="34"/>
        <v>0</v>
      </c>
      <c r="K90" s="29">
        <f t="shared" si="35"/>
        <v>1</v>
      </c>
      <c r="L90" s="29">
        <f t="shared" si="36"/>
        <v>1</v>
      </c>
      <c r="M90" s="29">
        <f t="shared" ca="1" si="26"/>
        <v>0</v>
      </c>
      <c r="N90" s="7"/>
      <c r="O90" s="7"/>
      <c r="P90" s="7"/>
      <c r="Q90" s="7"/>
      <c r="T90" s="20">
        <v>0</v>
      </c>
      <c r="U90" s="31">
        <f t="shared" si="27"/>
        <v>-1382</v>
      </c>
      <c r="V90" s="27">
        <f t="shared" si="28"/>
        <v>-1382</v>
      </c>
      <c r="W90" s="27"/>
      <c r="X90" s="27">
        <f t="shared" si="29"/>
        <v>1519.156105749056</v>
      </c>
      <c r="Y90" s="27">
        <f t="shared" si="30"/>
        <v>137.156105749056</v>
      </c>
      <c r="Z90" s="27">
        <f t="shared" si="31"/>
        <v>137</v>
      </c>
      <c r="AA90" s="17">
        <f t="shared" si="32"/>
        <v>137</v>
      </c>
      <c r="AB90" s="24">
        <f t="shared" si="33"/>
        <v>1519</v>
      </c>
    </row>
    <row r="91" spans="1:28" ht="15" customHeight="1" x14ac:dyDescent="0.25">
      <c r="A91" s="28">
        <v>1312</v>
      </c>
      <c r="B91" s="28">
        <v>1312</v>
      </c>
      <c r="C91" s="25">
        <v>5.83</v>
      </c>
      <c r="D91" s="25">
        <v>272.3</v>
      </c>
      <c r="E91" s="25">
        <v>212.36</v>
      </c>
      <c r="F91" s="25">
        <v>0</v>
      </c>
      <c r="G91" s="25">
        <f t="shared" si="37"/>
        <v>34.9</v>
      </c>
      <c r="H91" s="25">
        <v>0</v>
      </c>
      <c r="I91" s="25">
        <f t="shared" si="38"/>
        <v>34.9</v>
      </c>
      <c r="J91" s="29">
        <f t="shared" si="34"/>
        <v>0</v>
      </c>
      <c r="K91" s="29">
        <f t="shared" si="35"/>
        <v>-1</v>
      </c>
      <c r="L91" s="29">
        <f t="shared" si="36"/>
        <v>0</v>
      </c>
      <c r="M91" s="29">
        <f t="shared" ca="1" si="26"/>
        <v>1</v>
      </c>
      <c r="N91" s="7"/>
      <c r="O91" s="7"/>
      <c r="P91" s="7"/>
      <c r="Q91" s="7"/>
      <c r="T91" s="20">
        <v>0</v>
      </c>
      <c r="U91" s="31">
        <f t="shared" si="27"/>
        <v>-1312</v>
      </c>
      <c r="V91" s="27">
        <f t="shared" si="28"/>
        <v>-1312</v>
      </c>
      <c r="W91" s="27"/>
      <c r="X91" s="27">
        <f t="shared" si="29"/>
        <v>1442.2089802769617</v>
      </c>
      <c r="Y91" s="27">
        <f t="shared" si="30"/>
        <v>130.20898027696171</v>
      </c>
      <c r="Z91" s="27">
        <f t="shared" si="31"/>
        <v>130</v>
      </c>
      <c r="AA91" s="17">
        <f t="shared" si="32"/>
        <v>130</v>
      </c>
      <c r="AB91" s="24">
        <f t="shared" si="33"/>
        <v>1442</v>
      </c>
    </row>
    <row r="92" spans="1:28" ht="15" customHeight="1" x14ac:dyDescent="0.25">
      <c r="A92" s="28">
        <v>1244</v>
      </c>
      <c r="B92" s="28">
        <v>1244</v>
      </c>
      <c r="C92" s="25">
        <v>5.53</v>
      </c>
      <c r="D92" s="25">
        <v>272.3</v>
      </c>
      <c r="E92" s="25">
        <v>212.33</v>
      </c>
      <c r="F92" s="25">
        <v>0</v>
      </c>
      <c r="G92" s="25">
        <f t="shared" si="37"/>
        <v>36.476190476190474</v>
      </c>
      <c r="H92" s="25">
        <v>0</v>
      </c>
      <c r="I92" s="25">
        <f t="shared" si="38"/>
        <v>36.476190476190474</v>
      </c>
      <c r="J92" s="29">
        <f t="shared" si="34"/>
        <v>0</v>
      </c>
      <c r="K92" s="29">
        <f t="shared" si="35"/>
        <v>-1</v>
      </c>
      <c r="L92" s="29">
        <f t="shared" si="36"/>
        <v>0</v>
      </c>
      <c r="M92" s="29">
        <f t="shared" ca="1" si="26"/>
        <v>1</v>
      </c>
      <c r="N92" s="7"/>
      <c r="O92" s="7"/>
      <c r="P92" s="7"/>
      <c r="Q92" s="7"/>
      <c r="T92" s="20">
        <v>0</v>
      </c>
      <c r="U92" s="31">
        <f t="shared" si="27"/>
        <v>-1244</v>
      </c>
      <c r="V92" s="27">
        <f t="shared" si="28"/>
        <v>-1244</v>
      </c>
      <c r="W92" s="27"/>
      <c r="X92" s="27">
        <f t="shared" si="29"/>
        <v>1367.4603441040704</v>
      </c>
      <c r="Y92" s="27">
        <f t="shared" si="30"/>
        <v>123.46034410407037</v>
      </c>
      <c r="Z92" s="27">
        <f t="shared" si="31"/>
        <v>123</v>
      </c>
      <c r="AA92" s="17">
        <f t="shared" si="32"/>
        <v>123</v>
      </c>
      <c r="AB92" s="24">
        <f t="shared" si="33"/>
        <v>1367</v>
      </c>
    </row>
    <row r="93" spans="1:28" ht="15" customHeight="1" x14ac:dyDescent="0.25">
      <c r="A93" s="28">
        <v>1180</v>
      </c>
      <c r="B93" s="28">
        <v>1180</v>
      </c>
      <c r="C93" s="25">
        <v>5.25</v>
      </c>
      <c r="D93" s="25">
        <v>272.3</v>
      </c>
      <c r="E93" s="25">
        <v>212.32</v>
      </c>
      <c r="F93" s="25">
        <v>0</v>
      </c>
      <c r="G93" s="25">
        <f t="shared" si="37"/>
        <v>37.727272727272727</v>
      </c>
      <c r="H93" s="25">
        <v>0</v>
      </c>
      <c r="I93" s="25">
        <f t="shared" si="38"/>
        <v>37.727272727272727</v>
      </c>
      <c r="J93" s="29">
        <f t="shared" si="34"/>
        <v>0</v>
      </c>
      <c r="K93" s="29">
        <f t="shared" si="35"/>
        <v>-1</v>
      </c>
      <c r="L93" s="29">
        <f t="shared" si="36"/>
        <v>0</v>
      </c>
      <c r="M93" s="29">
        <f t="shared" ca="1" si="26"/>
        <v>1</v>
      </c>
      <c r="N93" s="7"/>
      <c r="O93" s="7"/>
      <c r="P93" s="7"/>
      <c r="Q93" s="7"/>
      <c r="T93" s="20">
        <v>0</v>
      </c>
      <c r="U93" s="31">
        <f t="shared" si="27"/>
        <v>-1180</v>
      </c>
      <c r="V93" s="27">
        <f t="shared" si="28"/>
        <v>-1180</v>
      </c>
      <c r="W93" s="27"/>
      <c r="X93" s="27">
        <f t="shared" si="29"/>
        <v>1297.1086865295847</v>
      </c>
      <c r="Y93" s="27">
        <f t="shared" si="30"/>
        <v>117.1086865295847</v>
      </c>
      <c r="Z93" s="27">
        <f t="shared" si="31"/>
        <v>117</v>
      </c>
      <c r="AA93" s="17">
        <f t="shared" si="32"/>
        <v>117</v>
      </c>
      <c r="AB93" s="24">
        <f t="shared" si="33"/>
        <v>1297</v>
      </c>
    </row>
    <row r="94" spans="1:28" ht="15" customHeight="1" x14ac:dyDescent="0.25">
      <c r="A94" s="28">
        <v>1119</v>
      </c>
      <c r="B94" s="28">
        <v>1119</v>
      </c>
      <c r="C94" s="25">
        <v>4.97</v>
      </c>
      <c r="D94" s="25">
        <v>272.3</v>
      </c>
      <c r="E94" s="25">
        <v>212.29</v>
      </c>
      <c r="F94" s="25">
        <v>0</v>
      </c>
      <c r="G94" s="25">
        <f t="shared" si="37"/>
        <v>38.739130434782609</v>
      </c>
      <c r="H94" s="25">
        <v>0</v>
      </c>
      <c r="I94" s="25">
        <f t="shared" si="38"/>
        <v>38.739130434782609</v>
      </c>
      <c r="J94" s="29">
        <f t="shared" si="34"/>
        <v>0</v>
      </c>
      <c r="K94" s="29">
        <f t="shared" si="35"/>
        <v>-1</v>
      </c>
      <c r="L94" s="29">
        <f t="shared" si="36"/>
        <v>0</v>
      </c>
      <c r="M94" s="29">
        <f t="shared" ca="1" si="26"/>
        <v>1</v>
      </c>
      <c r="N94" s="7"/>
      <c r="O94" s="7"/>
      <c r="P94" s="7"/>
      <c r="Q94" s="7"/>
      <c r="T94" s="20">
        <v>0</v>
      </c>
      <c r="U94" s="31">
        <f t="shared" si="27"/>
        <v>-1119</v>
      </c>
      <c r="V94" s="27">
        <f t="shared" si="28"/>
        <v>-1119</v>
      </c>
      <c r="W94" s="27"/>
      <c r="X94" s="27">
        <f t="shared" si="29"/>
        <v>1230.0547629039027</v>
      </c>
      <c r="Y94" s="27">
        <f t="shared" si="30"/>
        <v>111.05476290390266</v>
      </c>
      <c r="Z94" s="27">
        <f t="shared" si="31"/>
        <v>111</v>
      </c>
      <c r="AA94" s="17">
        <f t="shared" si="32"/>
        <v>111</v>
      </c>
      <c r="AB94" s="24">
        <f t="shared" si="33"/>
        <v>1230</v>
      </c>
    </row>
    <row r="95" spans="1:28" ht="15" customHeight="1" x14ac:dyDescent="0.2">
      <c r="A95" s="28">
        <v>1056</v>
      </c>
      <c r="B95" s="28">
        <v>1056</v>
      </c>
      <c r="C95" s="25">
        <v>4.6900000000000004</v>
      </c>
      <c r="D95" s="25">
        <v>272.3</v>
      </c>
      <c r="E95" s="25">
        <v>212.23</v>
      </c>
      <c r="F95" s="25">
        <v>0</v>
      </c>
      <c r="G95" s="25">
        <f t="shared" si="37"/>
        <v>39.75</v>
      </c>
      <c r="H95" s="25">
        <v>0</v>
      </c>
      <c r="I95" s="25">
        <f t="shared" si="38"/>
        <v>39.75</v>
      </c>
      <c r="J95" s="29">
        <f t="shared" si="34"/>
        <v>0</v>
      </c>
      <c r="K95" s="29">
        <f t="shared" si="35"/>
        <v>-1</v>
      </c>
      <c r="L95" s="29">
        <f t="shared" si="36"/>
        <v>1</v>
      </c>
      <c r="M95" s="29">
        <f t="shared" ca="1" si="26"/>
        <v>1</v>
      </c>
      <c r="T95" s="20">
        <v>0</v>
      </c>
      <c r="U95" s="31">
        <f t="shared" si="27"/>
        <v>-1056</v>
      </c>
      <c r="V95" s="27">
        <f t="shared" si="28"/>
        <v>-1056</v>
      </c>
      <c r="W95" s="27"/>
      <c r="X95" s="27">
        <f t="shared" si="29"/>
        <v>1160.8023499790181</v>
      </c>
      <c r="Y95" s="27">
        <f t="shared" si="30"/>
        <v>104.80234997901812</v>
      </c>
      <c r="Z95" s="27">
        <f t="shared" si="31"/>
        <v>105</v>
      </c>
      <c r="AA95" s="17">
        <f t="shared" si="32"/>
        <v>105</v>
      </c>
      <c r="AB95" s="24">
        <f t="shared" si="33"/>
        <v>1161</v>
      </c>
    </row>
    <row r="96" spans="1:28" ht="15" customHeight="1" x14ac:dyDescent="0.2">
      <c r="A96" s="28">
        <v>1149</v>
      </c>
      <c r="B96" s="28">
        <v>1149</v>
      </c>
      <c r="C96" s="25">
        <v>5.1100000000000003</v>
      </c>
      <c r="D96" s="25">
        <v>272.3</v>
      </c>
      <c r="E96" s="25">
        <v>212.31</v>
      </c>
      <c r="F96" s="25">
        <v>0</v>
      </c>
      <c r="G96" s="25">
        <f t="shared" si="37"/>
        <v>34.44</v>
      </c>
      <c r="H96" s="25">
        <v>0</v>
      </c>
      <c r="I96" s="25">
        <f t="shared" si="38"/>
        <v>34.44</v>
      </c>
      <c r="J96" s="29">
        <f t="shared" si="34"/>
        <v>0</v>
      </c>
      <c r="K96" s="29">
        <f t="shared" si="35"/>
        <v>1</v>
      </c>
      <c r="L96" s="29">
        <f t="shared" si="36"/>
        <v>0</v>
      </c>
      <c r="M96" s="29">
        <f t="shared" ca="1" si="26"/>
        <v>0</v>
      </c>
      <c r="T96" s="20">
        <v>0</v>
      </c>
      <c r="U96" s="31">
        <f t="shared" si="27"/>
        <v>-1149</v>
      </c>
      <c r="V96" s="27">
        <f t="shared" si="28"/>
        <v>-1149</v>
      </c>
      <c r="W96" s="27"/>
      <c r="X96" s="27">
        <f t="shared" si="29"/>
        <v>1263.032102391943</v>
      </c>
      <c r="Y96" s="27">
        <f t="shared" si="30"/>
        <v>114.032102391943</v>
      </c>
      <c r="Z96" s="27">
        <f t="shared" si="31"/>
        <v>114</v>
      </c>
      <c r="AA96" s="17">
        <f t="shared" si="32"/>
        <v>114</v>
      </c>
      <c r="AB96" s="24">
        <f t="shared" si="33"/>
        <v>1263</v>
      </c>
    </row>
    <row r="97" spans="1:28" ht="15" customHeight="1" x14ac:dyDescent="0.2">
      <c r="A97" s="28">
        <v>1240</v>
      </c>
      <c r="B97" s="28">
        <v>1240</v>
      </c>
      <c r="C97" s="25">
        <v>5.51</v>
      </c>
      <c r="D97" s="25">
        <v>272.3</v>
      </c>
      <c r="E97" s="25">
        <v>212.33</v>
      </c>
      <c r="F97" s="25">
        <v>0</v>
      </c>
      <c r="G97" s="25">
        <f t="shared" si="37"/>
        <v>29.615384615384617</v>
      </c>
      <c r="H97" s="25">
        <v>0</v>
      </c>
      <c r="I97" s="25">
        <f t="shared" si="38"/>
        <v>29.615384615384617</v>
      </c>
      <c r="J97" s="29">
        <f t="shared" si="34"/>
        <v>0</v>
      </c>
      <c r="K97" s="29">
        <f t="shared" si="35"/>
        <v>1</v>
      </c>
      <c r="L97" s="29">
        <f t="shared" si="36"/>
        <v>0</v>
      </c>
      <c r="M97" s="29">
        <f t="shared" ca="1" si="26"/>
        <v>1</v>
      </c>
      <c r="T97" s="20">
        <v>0</v>
      </c>
      <c r="U97" s="31">
        <f t="shared" si="27"/>
        <v>-1240</v>
      </c>
      <c r="V97" s="27">
        <f t="shared" si="28"/>
        <v>-1240</v>
      </c>
      <c r="W97" s="27"/>
      <c r="X97" s="27">
        <f t="shared" si="29"/>
        <v>1363.0633655056652</v>
      </c>
      <c r="Y97" s="27">
        <f t="shared" si="30"/>
        <v>123.06336550566516</v>
      </c>
      <c r="Z97" s="27">
        <f t="shared" si="31"/>
        <v>123</v>
      </c>
      <c r="AA97" s="17">
        <f t="shared" si="32"/>
        <v>123</v>
      </c>
      <c r="AB97" s="24">
        <f t="shared" si="33"/>
        <v>1363</v>
      </c>
    </row>
    <row r="98" spans="1:28" ht="15" customHeight="1" x14ac:dyDescent="0.2">
      <c r="A98" s="28">
        <v>1334</v>
      </c>
      <c r="B98" s="28">
        <v>1334</v>
      </c>
      <c r="C98" s="25">
        <v>5.93</v>
      </c>
      <c r="D98" s="25">
        <v>272.3</v>
      </c>
      <c r="E98" s="25">
        <v>212.36</v>
      </c>
      <c r="F98" s="25">
        <v>0</v>
      </c>
      <c r="G98" s="25">
        <f t="shared" si="37"/>
        <v>25.037037037037038</v>
      </c>
      <c r="H98" s="25">
        <v>0</v>
      </c>
      <c r="I98" s="25">
        <f t="shared" si="38"/>
        <v>25.037037037037038</v>
      </c>
      <c r="J98" s="29">
        <f t="shared" si="34"/>
        <v>0</v>
      </c>
      <c r="K98" s="29">
        <f t="shared" si="35"/>
        <v>1</v>
      </c>
      <c r="L98" s="29">
        <f t="shared" si="36"/>
        <v>0</v>
      </c>
      <c r="M98" s="29">
        <f t="shared" ref="M98:M129" ca="1" si="39">IF(RAND()&lt;0.5,0,1)</f>
        <v>1</v>
      </c>
      <c r="T98" s="20">
        <v>0</v>
      </c>
      <c r="U98" s="31">
        <f t="shared" ref="U98:U129" si="40">T98-B98</f>
        <v>-1334</v>
      </c>
      <c r="V98" s="27">
        <f t="shared" ref="V98:V129" si="41">ROUND(U98,0)</f>
        <v>-1334</v>
      </c>
      <c r="W98" s="27"/>
      <c r="X98" s="27">
        <f t="shared" ref="X98:X129" si="42">B98/$W$2*$W$3</f>
        <v>1466.3923625681914</v>
      </c>
      <c r="Y98" s="27">
        <f t="shared" ref="Y98:Y129" si="43">X98-B98</f>
        <v>132.3923625681914</v>
      </c>
      <c r="Z98" s="27">
        <f t="shared" ref="Z98:Z129" si="44">ROUND(Y98,0)</f>
        <v>132</v>
      </c>
      <c r="AA98" s="17">
        <f t="shared" ref="AA98:AA129" si="45">IF(V98&gt;=0,V98,Z98)</f>
        <v>132</v>
      </c>
      <c r="AB98" s="24">
        <f t="shared" ref="AB98:AB129" si="46">B98+AA98</f>
        <v>1466</v>
      </c>
    </row>
    <row r="99" spans="1:28" ht="15" customHeight="1" x14ac:dyDescent="0.2">
      <c r="A99" s="28">
        <v>1239</v>
      </c>
      <c r="B99" s="28">
        <v>1239</v>
      </c>
      <c r="C99" s="25">
        <v>5.51</v>
      </c>
      <c r="D99" s="25">
        <v>272.3</v>
      </c>
      <c r="E99" s="25">
        <v>212.33</v>
      </c>
      <c r="F99" s="25">
        <v>0</v>
      </c>
      <c r="G99" s="25">
        <f t="shared" si="37"/>
        <v>27.535714285714285</v>
      </c>
      <c r="H99" s="25">
        <v>0</v>
      </c>
      <c r="I99" s="25">
        <f t="shared" si="38"/>
        <v>27.535714285714285</v>
      </c>
      <c r="J99" s="29">
        <f t="shared" ref="J99:J130" si="47">IF(ABS(B99-B98)&lt;=50,1,0)</f>
        <v>0</v>
      </c>
      <c r="K99" s="29">
        <f t="shared" ref="K99:K130" si="48">IF(ABS((B99-B98))&lt;=50,1,IF((B99-B98)*(1)&gt;=0,1,-1))</f>
        <v>-1</v>
      </c>
      <c r="L99" s="29">
        <f t="shared" si="36"/>
        <v>0</v>
      </c>
      <c r="M99" s="29">
        <f t="shared" ca="1" si="39"/>
        <v>1</v>
      </c>
      <c r="T99" s="20">
        <v>0</v>
      </c>
      <c r="U99" s="31">
        <f t="shared" si="40"/>
        <v>-1239</v>
      </c>
      <c r="V99" s="27">
        <f t="shared" si="41"/>
        <v>-1239</v>
      </c>
      <c r="W99" s="27"/>
      <c r="X99" s="27">
        <f t="shared" si="42"/>
        <v>1361.9641208560636</v>
      </c>
      <c r="Y99" s="27">
        <f t="shared" si="43"/>
        <v>122.96412085606357</v>
      </c>
      <c r="Z99" s="27">
        <f t="shared" si="44"/>
        <v>123</v>
      </c>
      <c r="AA99" s="17">
        <f t="shared" si="45"/>
        <v>123</v>
      </c>
      <c r="AB99" s="24">
        <f t="shared" si="46"/>
        <v>1362</v>
      </c>
    </row>
    <row r="100" spans="1:28" ht="15" customHeight="1" x14ac:dyDescent="0.2">
      <c r="A100" s="28">
        <v>1144</v>
      </c>
      <c r="B100" s="28">
        <v>1144</v>
      </c>
      <c r="C100" s="25">
        <v>5.09</v>
      </c>
      <c r="D100" s="25">
        <v>272.3</v>
      </c>
      <c r="E100" s="25">
        <v>212.3</v>
      </c>
      <c r="F100" s="25">
        <v>0</v>
      </c>
      <c r="G100" s="25">
        <f t="shared" si="37"/>
        <v>29.862068965517242</v>
      </c>
      <c r="H100" s="25">
        <v>0</v>
      </c>
      <c r="I100" s="25">
        <f t="shared" si="38"/>
        <v>29.862068965517242</v>
      </c>
      <c r="J100" s="29">
        <f t="shared" si="47"/>
        <v>0</v>
      </c>
      <c r="K100" s="29">
        <f t="shared" si="48"/>
        <v>-1</v>
      </c>
      <c r="L100" s="29">
        <f t="shared" si="36"/>
        <v>0</v>
      </c>
      <c r="M100" s="29">
        <f t="shared" ca="1" si="39"/>
        <v>1</v>
      </c>
      <c r="T100" s="20">
        <v>0</v>
      </c>
      <c r="U100" s="31">
        <f t="shared" si="40"/>
        <v>-1144</v>
      </c>
      <c r="V100" s="27">
        <f t="shared" si="41"/>
        <v>-1144</v>
      </c>
      <c r="W100" s="27"/>
      <c r="X100" s="27">
        <f t="shared" si="42"/>
        <v>1257.5358791439362</v>
      </c>
      <c r="Y100" s="27">
        <f t="shared" si="43"/>
        <v>113.5358791439362</v>
      </c>
      <c r="Z100" s="27">
        <f t="shared" si="44"/>
        <v>114</v>
      </c>
      <c r="AA100" s="17">
        <f t="shared" si="45"/>
        <v>114</v>
      </c>
      <c r="AB100" s="24">
        <f t="shared" si="46"/>
        <v>1258</v>
      </c>
    </row>
    <row r="101" spans="1:28" ht="15" customHeight="1" x14ac:dyDescent="0.2">
      <c r="A101" s="28">
        <v>1050</v>
      </c>
      <c r="B101" s="28">
        <v>1050</v>
      </c>
      <c r="C101" s="25">
        <v>4.67</v>
      </c>
      <c r="D101" s="25">
        <v>272.3</v>
      </c>
      <c r="E101" s="25">
        <v>212.23</v>
      </c>
      <c r="F101" s="25">
        <v>0</v>
      </c>
      <c r="G101" s="25">
        <f t="shared" si="37"/>
        <v>32</v>
      </c>
      <c r="H101" s="25">
        <v>0</v>
      </c>
      <c r="I101" s="25">
        <f t="shared" si="38"/>
        <v>32</v>
      </c>
      <c r="J101" s="29">
        <f t="shared" si="47"/>
        <v>0</v>
      </c>
      <c r="K101" s="29">
        <f t="shared" si="48"/>
        <v>-1</v>
      </c>
      <c r="L101" s="29">
        <f t="shared" si="36"/>
        <v>0</v>
      </c>
      <c r="M101" s="29">
        <f t="shared" ca="1" si="39"/>
        <v>1</v>
      </c>
      <c r="T101" s="20">
        <v>0</v>
      </c>
      <c r="U101" s="31">
        <f t="shared" si="40"/>
        <v>-1050</v>
      </c>
      <c r="V101" s="27">
        <f t="shared" si="41"/>
        <v>-1050</v>
      </c>
      <c r="W101" s="27"/>
      <c r="X101" s="27">
        <f t="shared" si="42"/>
        <v>1154.20688208141</v>
      </c>
      <c r="Y101" s="27">
        <f t="shared" si="43"/>
        <v>104.20688208140996</v>
      </c>
      <c r="Z101" s="27">
        <f t="shared" si="44"/>
        <v>104</v>
      </c>
      <c r="AA101" s="17">
        <f t="shared" si="45"/>
        <v>104</v>
      </c>
      <c r="AB101" s="24">
        <f t="shared" si="46"/>
        <v>1154</v>
      </c>
    </row>
    <row r="102" spans="1:28" ht="15" customHeight="1" x14ac:dyDescent="0.2">
      <c r="A102" s="28">
        <v>1034</v>
      </c>
      <c r="B102" s="28">
        <v>1034</v>
      </c>
      <c r="C102" s="25">
        <v>4.59</v>
      </c>
      <c r="D102" s="25">
        <v>272.3</v>
      </c>
      <c r="E102" s="25">
        <v>212.21</v>
      </c>
      <c r="F102" s="25">
        <v>0</v>
      </c>
      <c r="G102" s="25">
        <f t="shared" si="37"/>
        <v>31.483870967741936</v>
      </c>
      <c r="H102" s="25">
        <v>0</v>
      </c>
      <c r="I102" s="25">
        <f t="shared" si="38"/>
        <v>31.483870967741936</v>
      </c>
      <c r="J102" s="29">
        <f t="shared" si="47"/>
        <v>1</v>
      </c>
      <c r="K102" s="29">
        <f t="shared" si="48"/>
        <v>1</v>
      </c>
      <c r="L102" s="29">
        <f t="shared" si="36"/>
        <v>0</v>
      </c>
      <c r="M102" s="29">
        <f t="shared" ca="1" si="39"/>
        <v>1</v>
      </c>
      <c r="T102" s="20">
        <v>0</v>
      </c>
      <c r="U102" s="31">
        <f t="shared" si="40"/>
        <v>-1034</v>
      </c>
      <c r="V102" s="27">
        <f t="shared" si="41"/>
        <v>-1034</v>
      </c>
      <c r="W102" s="27"/>
      <c r="X102" s="27">
        <f t="shared" si="42"/>
        <v>1136.6189676877887</v>
      </c>
      <c r="Y102" s="27">
        <f t="shared" si="43"/>
        <v>102.61896768778865</v>
      </c>
      <c r="Z102" s="27">
        <f t="shared" si="44"/>
        <v>103</v>
      </c>
      <c r="AA102" s="17">
        <f t="shared" si="45"/>
        <v>103</v>
      </c>
      <c r="AB102" s="24">
        <f t="shared" si="46"/>
        <v>1137</v>
      </c>
    </row>
    <row r="103" spans="1:28" ht="15" customHeight="1" x14ac:dyDescent="0.2">
      <c r="A103" s="28">
        <v>1017</v>
      </c>
      <c r="B103" s="28">
        <v>1017</v>
      </c>
      <c r="C103" s="25">
        <v>4.5199999999999996</v>
      </c>
      <c r="D103" s="25">
        <v>272.3</v>
      </c>
      <c r="E103" s="25">
        <v>212.2</v>
      </c>
      <c r="F103" s="25">
        <v>0</v>
      </c>
      <c r="G103" s="25">
        <f t="shared" si="37"/>
        <v>31.03125</v>
      </c>
      <c r="H103" s="25">
        <v>0</v>
      </c>
      <c r="I103" s="25">
        <f t="shared" si="38"/>
        <v>31.03125</v>
      </c>
      <c r="J103" s="29">
        <f t="shared" si="47"/>
        <v>1</v>
      </c>
      <c r="K103" s="29">
        <f t="shared" si="48"/>
        <v>1</v>
      </c>
      <c r="L103" s="29">
        <f t="shared" ref="L103:L134" si="49">IF(OR(COUNTIF(K99:K103,1)=5,COUNTIF(K99:K103,-1)=5),1,0)</f>
        <v>0</v>
      </c>
      <c r="M103" s="29">
        <f t="shared" ca="1" si="39"/>
        <v>0</v>
      </c>
      <c r="T103" s="20">
        <v>0</v>
      </c>
      <c r="U103" s="31">
        <f t="shared" si="40"/>
        <v>-1017</v>
      </c>
      <c r="V103" s="27">
        <f t="shared" si="41"/>
        <v>-1017</v>
      </c>
      <c r="W103" s="27"/>
      <c r="X103" s="27">
        <f t="shared" si="42"/>
        <v>1117.9318086445658</v>
      </c>
      <c r="Y103" s="27">
        <f t="shared" si="43"/>
        <v>100.93180864456576</v>
      </c>
      <c r="Z103" s="27">
        <f t="shared" si="44"/>
        <v>101</v>
      </c>
      <c r="AA103" s="17">
        <f t="shared" si="45"/>
        <v>101</v>
      </c>
      <c r="AB103" s="24">
        <f t="shared" si="46"/>
        <v>1118</v>
      </c>
    </row>
    <row r="104" spans="1:28" ht="15" customHeight="1" x14ac:dyDescent="0.2">
      <c r="A104" s="28">
        <v>1000</v>
      </c>
      <c r="B104" s="28">
        <v>1000</v>
      </c>
      <c r="C104" s="25">
        <v>4.45</v>
      </c>
      <c r="D104" s="25">
        <v>272.3</v>
      </c>
      <c r="E104" s="25">
        <v>212.18</v>
      </c>
      <c r="F104" s="25">
        <v>0</v>
      </c>
      <c r="G104" s="25">
        <f t="shared" ref="G104:G135" si="50">($A$71-A104)/(ROW(A104)-ROW($A$71))</f>
        <v>30.606060606060606</v>
      </c>
      <c r="H104" s="25">
        <v>0</v>
      </c>
      <c r="I104" s="25">
        <f t="shared" ref="I104:I135" si="51">($A$71-B104)/(ROW(B104)-ROW($A$71))</f>
        <v>30.606060606060606</v>
      </c>
      <c r="J104" s="29">
        <f t="shared" si="47"/>
        <v>1</v>
      </c>
      <c r="K104" s="29">
        <f t="shared" si="48"/>
        <v>1</v>
      </c>
      <c r="L104" s="29">
        <f t="shared" si="49"/>
        <v>0</v>
      </c>
      <c r="M104" s="29">
        <f t="shared" ca="1" si="39"/>
        <v>1</v>
      </c>
      <c r="T104" s="20">
        <v>0</v>
      </c>
      <c r="U104" s="31">
        <f t="shared" si="40"/>
        <v>-1000</v>
      </c>
      <c r="V104" s="27">
        <f t="shared" si="41"/>
        <v>-1000</v>
      </c>
      <c r="W104" s="27"/>
      <c r="X104" s="27">
        <f t="shared" si="42"/>
        <v>1099.2446496013429</v>
      </c>
      <c r="Y104" s="27">
        <f t="shared" si="43"/>
        <v>99.244649601342871</v>
      </c>
      <c r="Z104" s="27">
        <f t="shared" si="44"/>
        <v>99</v>
      </c>
      <c r="AA104" s="17">
        <f t="shared" si="45"/>
        <v>99</v>
      </c>
      <c r="AB104" s="24">
        <f t="shared" si="46"/>
        <v>1099</v>
      </c>
    </row>
    <row r="105" spans="1:28" ht="15" customHeight="1" x14ac:dyDescent="0.2">
      <c r="A105" s="28">
        <v>984</v>
      </c>
      <c r="B105" s="28">
        <v>984</v>
      </c>
      <c r="C105" s="25">
        <v>0</v>
      </c>
      <c r="D105" s="25">
        <v>272.3</v>
      </c>
      <c r="E105" s="25">
        <v>212.17</v>
      </c>
      <c r="F105" s="25">
        <v>0</v>
      </c>
      <c r="G105" s="25">
        <f t="shared" si="50"/>
        <v>30.176470588235293</v>
      </c>
      <c r="H105" s="25">
        <v>0</v>
      </c>
      <c r="I105" s="25">
        <f t="shared" si="51"/>
        <v>30.176470588235293</v>
      </c>
      <c r="J105" s="29">
        <f t="shared" si="47"/>
        <v>1</v>
      </c>
      <c r="K105" s="29">
        <f t="shared" si="48"/>
        <v>1</v>
      </c>
      <c r="L105" s="29">
        <f t="shared" si="49"/>
        <v>0</v>
      </c>
      <c r="M105" s="29">
        <f t="shared" ca="1" si="39"/>
        <v>0</v>
      </c>
      <c r="T105" s="20">
        <v>0</v>
      </c>
      <c r="U105" s="31">
        <f t="shared" si="40"/>
        <v>-984</v>
      </c>
      <c r="V105" s="27">
        <f t="shared" si="41"/>
        <v>-984</v>
      </c>
      <c r="W105" s="27"/>
      <c r="X105" s="27">
        <f t="shared" si="42"/>
        <v>1081.6567352077213</v>
      </c>
      <c r="Y105" s="27">
        <f t="shared" si="43"/>
        <v>97.65673520772134</v>
      </c>
      <c r="Z105" s="27">
        <f t="shared" si="44"/>
        <v>98</v>
      </c>
      <c r="AA105" s="17">
        <f t="shared" si="45"/>
        <v>98</v>
      </c>
      <c r="AB105" s="24">
        <f t="shared" si="46"/>
        <v>1082</v>
      </c>
    </row>
    <row r="106" spans="1:28" ht="15" customHeight="1" x14ac:dyDescent="0.2">
      <c r="A106" s="28">
        <v>969</v>
      </c>
      <c r="B106" s="28">
        <v>969</v>
      </c>
      <c r="C106" s="25">
        <v>0</v>
      </c>
      <c r="D106" s="25">
        <v>272.3</v>
      </c>
      <c r="E106" s="25">
        <v>212.15</v>
      </c>
      <c r="F106" s="25">
        <v>0</v>
      </c>
      <c r="G106" s="25">
        <f t="shared" si="50"/>
        <v>29.742857142857144</v>
      </c>
      <c r="H106" s="25">
        <v>0</v>
      </c>
      <c r="I106" s="25">
        <f t="shared" si="51"/>
        <v>29.742857142857144</v>
      </c>
      <c r="J106" s="29">
        <f t="shared" si="47"/>
        <v>1</v>
      </c>
      <c r="K106" s="29">
        <f t="shared" si="48"/>
        <v>1</v>
      </c>
      <c r="L106" s="29">
        <f t="shared" si="49"/>
        <v>1</v>
      </c>
      <c r="M106" s="29">
        <f t="shared" ca="1" si="39"/>
        <v>0</v>
      </c>
      <c r="T106" s="20">
        <v>0</v>
      </c>
      <c r="U106" s="31">
        <f t="shared" si="40"/>
        <v>-969</v>
      </c>
      <c r="V106" s="27">
        <f t="shared" si="41"/>
        <v>-969</v>
      </c>
      <c r="W106" s="27"/>
      <c r="X106" s="27">
        <f t="shared" si="42"/>
        <v>1065.1680654637012</v>
      </c>
      <c r="Y106" s="27">
        <f t="shared" si="43"/>
        <v>96.168065463701168</v>
      </c>
      <c r="Z106" s="27">
        <f t="shared" si="44"/>
        <v>96</v>
      </c>
      <c r="AA106" s="17">
        <f t="shared" si="45"/>
        <v>96</v>
      </c>
      <c r="AB106" s="24">
        <f t="shared" si="46"/>
        <v>1065</v>
      </c>
    </row>
    <row r="107" spans="1:28" ht="15" customHeight="1" x14ac:dyDescent="0.2">
      <c r="A107" s="28">
        <v>952</v>
      </c>
      <c r="B107" s="28">
        <v>952</v>
      </c>
      <c r="C107" s="25">
        <v>0</v>
      </c>
      <c r="D107" s="25">
        <v>272.3</v>
      </c>
      <c r="E107" s="25">
        <v>212.14</v>
      </c>
      <c r="F107" s="25">
        <v>0</v>
      </c>
      <c r="G107" s="25">
        <f t="shared" si="50"/>
        <v>29.388888888888889</v>
      </c>
      <c r="H107" s="25">
        <v>0</v>
      </c>
      <c r="I107" s="25">
        <f t="shared" si="51"/>
        <v>29.388888888888889</v>
      </c>
      <c r="J107" s="29">
        <f t="shared" si="47"/>
        <v>1</v>
      </c>
      <c r="K107" s="29">
        <f t="shared" si="48"/>
        <v>1</v>
      </c>
      <c r="L107" s="29">
        <f t="shared" si="49"/>
        <v>1</v>
      </c>
      <c r="M107" s="29">
        <f t="shared" ca="1" si="39"/>
        <v>1</v>
      </c>
      <c r="T107" s="20">
        <v>0</v>
      </c>
      <c r="U107" s="31">
        <f t="shared" si="40"/>
        <v>-952</v>
      </c>
      <c r="V107" s="27">
        <f t="shared" si="41"/>
        <v>-952</v>
      </c>
      <c r="W107" s="27"/>
      <c r="X107" s="27">
        <f t="shared" si="42"/>
        <v>1046.4809064204783</v>
      </c>
      <c r="Y107" s="27">
        <f t="shared" si="43"/>
        <v>94.480906420478277</v>
      </c>
      <c r="Z107" s="27">
        <f t="shared" si="44"/>
        <v>94</v>
      </c>
      <c r="AA107" s="17">
        <f t="shared" si="45"/>
        <v>94</v>
      </c>
      <c r="AB107" s="24">
        <f t="shared" si="46"/>
        <v>1046</v>
      </c>
    </row>
    <row r="108" spans="1:28" ht="15" customHeight="1" x14ac:dyDescent="0.2">
      <c r="A108" s="28">
        <v>914</v>
      </c>
      <c r="B108" s="28">
        <v>914</v>
      </c>
      <c r="C108" s="25">
        <v>0</v>
      </c>
      <c r="D108" s="25">
        <v>272.3</v>
      </c>
      <c r="E108" s="25">
        <v>212.1</v>
      </c>
      <c r="F108" s="25">
        <v>0</v>
      </c>
      <c r="G108" s="25">
        <f t="shared" si="50"/>
        <v>29.621621621621621</v>
      </c>
      <c r="H108" s="25">
        <v>0</v>
      </c>
      <c r="I108" s="25">
        <f t="shared" si="51"/>
        <v>29.621621621621621</v>
      </c>
      <c r="J108" s="29">
        <f t="shared" si="47"/>
        <v>1</v>
      </c>
      <c r="K108" s="29">
        <f t="shared" si="48"/>
        <v>1</v>
      </c>
      <c r="L108" s="29">
        <f t="shared" si="49"/>
        <v>1</v>
      </c>
      <c r="M108" s="29">
        <f t="shared" ca="1" si="39"/>
        <v>1</v>
      </c>
      <c r="T108" s="20">
        <v>0</v>
      </c>
      <c r="U108" s="31">
        <f t="shared" si="40"/>
        <v>-914</v>
      </c>
      <c r="V108" s="27">
        <f t="shared" si="41"/>
        <v>-914</v>
      </c>
      <c r="W108" s="27"/>
      <c r="X108" s="27">
        <f t="shared" si="42"/>
        <v>1004.7096097356273</v>
      </c>
      <c r="Y108" s="27">
        <f t="shared" si="43"/>
        <v>90.709609735627282</v>
      </c>
      <c r="Z108" s="27">
        <f t="shared" si="44"/>
        <v>91</v>
      </c>
      <c r="AA108" s="17">
        <f t="shared" si="45"/>
        <v>91</v>
      </c>
      <c r="AB108" s="24">
        <f t="shared" si="46"/>
        <v>1005</v>
      </c>
    </row>
    <row r="109" spans="1:28" ht="15" customHeight="1" x14ac:dyDescent="0.2">
      <c r="A109" s="28">
        <v>873</v>
      </c>
      <c r="B109" s="28">
        <v>873</v>
      </c>
      <c r="C109" s="25">
        <v>0</v>
      </c>
      <c r="D109" s="25">
        <v>272.3</v>
      </c>
      <c r="E109" s="25">
        <v>212.07</v>
      </c>
      <c r="F109" s="25">
        <v>0</v>
      </c>
      <c r="G109" s="25">
        <f t="shared" si="50"/>
        <v>29.921052631578949</v>
      </c>
      <c r="H109" s="25">
        <v>0</v>
      </c>
      <c r="I109" s="25">
        <f t="shared" si="51"/>
        <v>29.921052631578949</v>
      </c>
      <c r="J109" s="29">
        <f t="shared" si="47"/>
        <v>1</v>
      </c>
      <c r="K109" s="29">
        <f t="shared" si="48"/>
        <v>1</v>
      </c>
      <c r="L109" s="29">
        <f t="shared" si="49"/>
        <v>1</v>
      </c>
      <c r="M109" s="29">
        <f t="shared" ca="1" si="39"/>
        <v>1</v>
      </c>
      <c r="T109" s="20">
        <v>0</v>
      </c>
      <c r="U109" s="31">
        <f t="shared" si="40"/>
        <v>-873</v>
      </c>
      <c r="V109" s="27">
        <f t="shared" si="41"/>
        <v>-873</v>
      </c>
      <c r="W109" s="27"/>
      <c r="X109" s="27">
        <f t="shared" si="42"/>
        <v>959.64057910197232</v>
      </c>
      <c r="Y109" s="27">
        <f t="shared" si="43"/>
        <v>86.640579101972321</v>
      </c>
      <c r="Z109" s="27">
        <f t="shared" si="44"/>
        <v>87</v>
      </c>
      <c r="AA109" s="17">
        <f t="shared" si="45"/>
        <v>87</v>
      </c>
      <c r="AB109" s="24">
        <f t="shared" si="46"/>
        <v>960</v>
      </c>
    </row>
    <row r="110" spans="1:28" ht="15" customHeight="1" x14ac:dyDescent="0.2">
      <c r="A110" s="28">
        <v>834</v>
      </c>
      <c r="B110" s="28">
        <v>834</v>
      </c>
      <c r="C110" s="25">
        <v>0</v>
      </c>
      <c r="D110" s="25">
        <v>272.3</v>
      </c>
      <c r="E110" s="25">
        <v>212.03</v>
      </c>
      <c r="F110" s="25">
        <v>0</v>
      </c>
      <c r="G110" s="25">
        <f t="shared" si="50"/>
        <v>30.153846153846153</v>
      </c>
      <c r="H110" s="25">
        <v>0</v>
      </c>
      <c r="I110" s="25">
        <f t="shared" si="51"/>
        <v>30.153846153846153</v>
      </c>
      <c r="J110" s="29">
        <f t="shared" si="47"/>
        <v>1</v>
      </c>
      <c r="K110" s="29">
        <f t="shared" si="48"/>
        <v>1</v>
      </c>
      <c r="L110" s="29">
        <f t="shared" si="49"/>
        <v>1</v>
      </c>
      <c r="M110" s="29">
        <f t="shared" ca="1" si="39"/>
        <v>1</v>
      </c>
      <c r="T110" s="20">
        <v>0</v>
      </c>
      <c r="U110" s="31">
        <f t="shared" si="40"/>
        <v>-834</v>
      </c>
      <c r="V110" s="27">
        <f t="shared" si="41"/>
        <v>-834</v>
      </c>
      <c r="W110" s="27"/>
      <c r="X110" s="27">
        <f t="shared" si="42"/>
        <v>916.77003776751985</v>
      </c>
      <c r="Y110" s="27">
        <f t="shared" si="43"/>
        <v>82.770037767519852</v>
      </c>
      <c r="Z110" s="27">
        <f t="shared" si="44"/>
        <v>83</v>
      </c>
      <c r="AA110" s="17">
        <f t="shared" si="45"/>
        <v>83</v>
      </c>
      <c r="AB110" s="24">
        <f t="shared" si="46"/>
        <v>917</v>
      </c>
    </row>
    <row r="111" spans="1:28" ht="15" customHeight="1" x14ac:dyDescent="0.2">
      <c r="A111" s="28">
        <v>1035</v>
      </c>
      <c r="B111" s="28">
        <v>1035</v>
      </c>
      <c r="C111" s="25">
        <v>4.5999999999999996</v>
      </c>
      <c r="D111" s="25">
        <v>272.3</v>
      </c>
      <c r="E111" s="25">
        <v>212.21</v>
      </c>
      <c r="F111" s="25">
        <v>0</v>
      </c>
      <c r="G111" s="25">
        <f t="shared" si="50"/>
        <v>24.375</v>
      </c>
      <c r="H111" s="25">
        <v>0</v>
      </c>
      <c r="I111" s="25">
        <f t="shared" si="51"/>
        <v>24.375</v>
      </c>
      <c r="J111" s="29">
        <f t="shared" si="47"/>
        <v>0</v>
      </c>
      <c r="K111" s="29">
        <f t="shared" si="48"/>
        <v>1</v>
      </c>
      <c r="L111" s="29">
        <f t="shared" si="49"/>
        <v>1</v>
      </c>
      <c r="M111" s="29">
        <f t="shared" ca="1" si="39"/>
        <v>1</v>
      </c>
      <c r="T111" s="20">
        <v>0</v>
      </c>
      <c r="U111" s="31">
        <f t="shared" si="40"/>
        <v>-1035</v>
      </c>
      <c r="V111" s="27">
        <f t="shared" si="41"/>
        <v>-1035</v>
      </c>
      <c r="W111" s="27"/>
      <c r="X111" s="27">
        <f t="shared" si="42"/>
        <v>1137.7182123373898</v>
      </c>
      <c r="Y111" s="27">
        <f t="shared" si="43"/>
        <v>102.71821233738979</v>
      </c>
      <c r="Z111" s="27">
        <f t="shared" si="44"/>
        <v>103</v>
      </c>
      <c r="AA111" s="17">
        <f t="shared" si="45"/>
        <v>103</v>
      </c>
      <c r="AB111" s="24">
        <f t="shared" si="46"/>
        <v>1138</v>
      </c>
    </row>
    <row r="112" spans="1:28" ht="15" customHeight="1" x14ac:dyDescent="0.2">
      <c r="A112" s="28">
        <v>1238</v>
      </c>
      <c r="B112" s="28">
        <v>1238</v>
      </c>
      <c r="C112" s="25">
        <v>5.5</v>
      </c>
      <c r="D112" s="25">
        <v>272.3</v>
      </c>
      <c r="E112" s="25">
        <v>212.33</v>
      </c>
      <c r="F112" s="25">
        <v>0</v>
      </c>
      <c r="G112" s="25">
        <f t="shared" si="50"/>
        <v>18.829268292682926</v>
      </c>
      <c r="H112" s="25">
        <v>0</v>
      </c>
      <c r="I112" s="25">
        <f t="shared" si="51"/>
        <v>18.829268292682926</v>
      </c>
      <c r="J112" s="29">
        <f t="shared" si="47"/>
        <v>0</v>
      </c>
      <c r="K112" s="29">
        <f t="shared" si="48"/>
        <v>1</v>
      </c>
      <c r="L112" s="29">
        <f t="shared" si="49"/>
        <v>1</v>
      </c>
      <c r="M112" s="29">
        <f t="shared" ca="1" si="39"/>
        <v>0</v>
      </c>
      <c r="T112" s="20">
        <v>0</v>
      </c>
      <c r="U112" s="31">
        <f t="shared" si="40"/>
        <v>-1238</v>
      </c>
      <c r="V112" s="27">
        <f t="shared" si="41"/>
        <v>-1238</v>
      </c>
      <c r="W112" s="27"/>
      <c r="X112" s="27">
        <f t="shared" si="42"/>
        <v>1360.8648762064624</v>
      </c>
      <c r="Y112" s="27">
        <f t="shared" si="43"/>
        <v>122.86487620646244</v>
      </c>
      <c r="Z112" s="27">
        <f t="shared" si="44"/>
        <v>123</v>
      </c>
      <c r="AA112" s="17">
        <f t="shared" si="45"/>
        <v>123</v>
      </c>
      <c r="AB112" s="24">
        <f t="shared" si="46"/>
        <v>1361</v>
      </c>
    </row>
    <row r="113" spans="1:28" ht="15" customHeight="1" x14ac:dyDescent="0.2">
      <c r="A113" s="28">
        <v>1438</v>
      </c>
      <c r="B113" s="28">
        <v>1438</v>
      </c>
      <c r="C113" s="25">
        <v>6.39</v>
      </c>
      <c r="D113" s="25">
        <v>272.3</v>
      </c>
      <c r="E113" s="25">
        <v>212.39</v>
      </c>
      <c r="F113" s="25">
        <v>0</v>
      </c>
      <c r="G113" s="25">
        <f t="shared" si="50"/>
        <v>13.619047619047619</v>
      </c>
      <c r="H113" s="25">
        <v>0</v>
      </c>
      <c r="I113" s="25">
        <f t="shared" si="51"/>
        <v>13.619047619047619</v>
      </c>
      <c r="J113" s="29">
        <f t="shared" si="47"/>
        <v>0</v>
      </c>
      <c r="K113" s="29">
        <f t="shared" si="48"/>
        <v>1</v>
      </c>
      <c r="L113" s="29">
        <f t="shared" si="49"/>
        <v>1</v>
      </c>
      <c r="M113" s="29">
        <f t="shared" ca="1" si="39"/>
        <v>0</v>
      </c>
      <c r="T113" s="20">
        <v>0</v>
      </c>
      <c r="U113" s="31">
        <f t="shared" si="40"/>
        <v>-1438</v>
      </c>
      <c r="V113" s="27">
        <f t="shared" si="41"/>
        <v>-1438</v>
      </c>
      <c r="W113" s="27"/>
      <c r="X113" s="27">
        <f t="shared" si="42"/>
        <v>1580.713806126731</v>
      </c>
      <c r="Y113" s="27">
        <f t="shared" si="43"/>
        <v>142.71380612673101</v>
      </c>
      <c r="Z113" s="27">
        <f t="shared" si="44"/>
        <v>143</v>
      </c>
      <c r="AA113" s="17">
        <f t="shared" si="45"/>
        <v>143</v>
      </c>
      <c r="AB113" s="24">
        <f t="shared" si="46"/>
        <v>1581</v>
      </c>
    </row>
    <row r="114" spans="1:28" ht="15" customHeight="1" x14ac:dyDescent="0.2">
      <c r="A114" s="28">
        <v>1188</v>
      </c>
      <c r="B114" s="28">
        <v>1188</v>
      </c>
      <c r="C114" s="25">
        <v>5.28</v>
      </c>
      <c r="D114" s="25">
        <v>272.3</v>
      </c>
      <c r="E114" s="25">
        <v>212.32</v>
      </c>
      <c r="F114" s="25">
        <v>0</v>
      </c>
      <c r="G114" s="25">
        <f t="shared" si="50"/>
        <v>19.11627906976744</v>
      </c>
      <c r="H114" s="25">
        <v>0</v>
      </c>
      <c r="I114" s="25">
        <f t="shared" si="51"/>
        <v>19.11627906976744</v>
      </c>
      <c r="J114" s="29">
        <f t="shared" si="47"/>
        <v>0</v>
      </c>
      <c r="K114" s="29">
        <f t="shared" si="48"/>
        <v>-1</v>
      </c>
      <c r="L114" s="29">
        <f t="shared" si="49"/>
        <v>0</v>
      </c>
      <c r="M114" s="29">
        <f t="shared" ca="1" si="39"/>
        <v>1</v>
      </c>
      <c r="T114" s="20">
        <v>0</v>
      </c>
      <c r="U114" s="31">
        <f t="shared" si="40"/>
        <v>-1188</v>
      </c>
      <c r="V114" s="27">
        <f t="shared" si="41"/>
        <v>-1188</v>
      </c>
      <c r="W114" s="27"/>
      <c r="X114" s="27">
        <f t="shared" si="42"/>
        <v>1305.9026437263954</v>
      </c>
      <c r="Y114" s="27">
        <f t="shared" si="43"/>
        <v>117.90264372639535</v>
      </c>
      <c r="Z114" s="27">
        <f t="shared" si="44"/>
        <v>118</v>
      </c>
      <c r="AA114" s="17">
        <f t="shared" si="45"/>
        <v>118</v>
      </c>
      <c r="AB114" s="24">
        <f t="shared" si="46"/>
        <v>1306</v>
      </c>
    </row>
    <row r="115" spans="1:28" ht="15" customHeight="1" x14ac:dyDescent="0.2">
      <c r="A115" s="28">
        <v>936</v>
      </c>
      <c r="B115" s="28">
        <v>936</v>
      </c>
      <c r="C115" s="25">
        <v>4.16</v>
      </c>
      <c r="D115" s="25">
        <v>272.3</v>
      </c>
      <c r="E115" s="25">
        <v>212.12</v>
      </c>
      <c r="F115" s="25">
        <v>0</v>
      </c>
      <c r="G115" s="25">
        <f t="shared" si="50"/>
        <v>24.40909090909091</v>
      </c>
      <c r="H115" s="25">
        <v>0</v>
      </c>
      <c r="I115" s="25">
        <f t="shared" si="51"/>
        <v>24.40909090909091</v>
      </c>
      <c r="J115" s="29">
        <f t="shared" si="47"/>
        <v>0</v>
      </c>
      <c r="K115" s="29">
        <f t="shared" si="48"/>
        <v>-1</v>
      </c>
      <c r="L115" s="29">
        <f t="shared" si="49"/>
        <v>0</v>
      </c>
      <c r="M115" s="29">
        <f t="shared" ca="1" si="39"/>
        <v>0</v>
      </c>
      <c r="T115" s="20">
        <v>0</v>
      </c>
      <c r="U115" s="31">
        <f t="shared" si="40"/>
        <v>-936</v>
      </c>
      <c r="V115" s="27">
        <f t="shared" si="41"/>
        <v>-936</v>
      </c>
      <c r="W115" s="27"/>
      <c r="X115" s="27">
        <f t="shared" si="42"/>
        <v>1028.892992026857</v>
      </c>
      <c r="Y115" s="27">
        <f t="shared" si="43"/>
        <v>92.892992026856973</v>
      </c>
      <c r="Z115" s="27">
        <f t="shared" si="44"/>
        <v>93</v>
      </c>
      <c r="AA115" s="17">
        <f t="shared" si="45"/>
        <v>93</v>
      </c>
      <c r="AB115" s="24">
        <f t="shared" si="46"/>
        <v>1029</v>
      </c>
    </row>
    <row r="116" spans="1:28" ht="15" customHeight="1" x14ac:dyDescent="0.2">
      <c r="A116" s="28">
        <v>686</v>
      </c>
      <c r="B116" s="28">
        <v>686</v>
      </c>
      <c r="C116" s="25">
        <v>3.05</v>
      </c>
      <c r="D116" s="25">
        <v>272.3</v>
      </c>
      <c r="E116" s="25">
        <v>211.85</v>
      </c>
      <c r="F116" s="25">
        <v>0</v>
      </c>
      <c r="G116" s="25">
        <f t="shared" si="50"/>
        <v>29.422222222222221</v>
      </c>
      <c r="H116" s="25">
        <v>0</v>
      </c>
      <c r="I116" s="25">
        <f t="shared" si="51"/>
        <v>29.422222222222221</v>
      </c>
      <c r="J116" s="29">
        <f t="shared" si="47"/>
        <v>0</v>
      </c>
      <c r="K116" s="29">
        <f t="shared" si="48"/>
        <v>-1</v>
      </c>
      <c r="L116" s="29">
        <f t="shared" si="49"/>
        <v>0</v>
      </c>
      <c r="M116" s="29">
        <f t="shared" ca="1" si="39"/>
        <v>1</v>
      </c>
      <c r="T116" s="20">
        <v>0</v>
      </c>
      <c r="U116" s="31">
        <f t="shared" si="40"/>
        <v>-686</v>
      </c>
      <c r="V116" s="27">
        <f t="shared" si="41"/>
        <v>-686</v>
      </c>
      <c r="W116" s="27"/>
      <c r="X116" s="27">
        <f t="shared" si="42"/>
        <v>754.0818296265212</v>
      </c>
      <c r="Y116" s="27">
        <f t="shared" si="43"/>
        <v>68.081829626521198</v>
      </c>
      <c r="Z116" s="27">
        <f t="shared" si="44"/>
        <v>68</v>
      </c>
      <c r="AA116" s="17">
        <f t="shared" si="45"/>
        <v>68</v>
      </c>
      <c r="AB116" s="24">
        <f t="shared" si="46"/>
        <v>754</v>
      </c>
    </row>
    <row r="117" spans="1:28" ht="15" customHeight="1" x14ac:dyDescent="0.2">
      <c r="A117" s="28">
        <v>686</v>
      </c>
      <c r="B117" s="28">
        <v>686</v>
      </c>
      <c r="C117" s="25">
        <v>3.05</v>
      </c>
      <c r="D117" s="25">
        <v>272.3</v>
      </c>
      <c r="E117" s="25">
        <v>211.85</v>
      </c>
      <c r="F117" s="25">
        <v>0</v>
      </c>
      <c r="G117" s="25">
        <f t="shared" si="50"/>
        <v>28.782608695652176</v>
      </c>
      <c r="H117" s="25">
        <v>0</v>
      </c>
      <c r="I117" s="25">
        <f t="shared" si="51"/>
        <v>28.782608695652176</v>
      </c>
      <c r="J117" s="29">
        <f t="shared" si="47"/>
        <v>1</v>
      </c>
      <c r="K117" s="29">
        <f t="shared" si="48"/>
        <v>1</v>
      </c>
      <c r="L117" s="29">
        <f t="shared" si="49"/>
        <v>0</v>
      </c>
      <c r="M117" s="29">
        <f t="shared" ca="1" si="39"/>
        <v>0</v>
      </c>
      <c r="T117" s="20">
        <v>0</v>
      </c>
      <c r="U117" s="31">
        <f t="shared" si="40"/>
        <v>-686</v>
      </c>
      <c r="V117" s="27">
        <f t="shared" si="41"/>
        <v>-686</v>
      </c>
      <c r="W117" s="27"/>
      <c r="X117" s="27">
        <f t="shared" si="42"/>
        <v>754.0818296265212</v>
      </c>
      <c r="Y117" s="27">
        <f t="shared" si="43"/>
        <v>68.081829626521198</v>
      </c>
      <c r="Z117" s="27">
        <f t="shared" si="44"/>
        <v>68</v>
      </c>
      <c r="AA117" s="17">
        <f t="shared" si="45"/>
        <v>68</v>
      </c>
      <c r="AB117" s="24">
        <f t="shared" si="46"/>
        <v>754</v>
      </c>
    </row>
    <row r="118" spans="1:28" ht="15" customHeight="1" x14ac:dyDescent="0.2">
      <c r="A118" s="28">
        <v>686</v>
      </c>
      <c r="B118" s="28">
        <v>686</v>
      </c>
      <c r="C118" s="25">
        <v>3.05</v>
      </c>
      <c r="D118" s="25">
        <v>272.3</v>
      </c>
      <c r="E118" s="25">
        <v>211.85</v>
      </c>
      <c r="F118" s="25">
        <v>0</v>
      </c>
      <c r="G118" s="25">
        <f t="shared" si="50"/>
        <v>28.170212765957448</v>
      </c>
      <c r="H118" s="25">
        <v>0</v>
      </c>
      <c r="I118" s="25">
        <f t="shared" si="51"/>
        <v>28.170212765957448</v>
      </c>
      <c r="J118" s="29">
        <f t="shared" si="47"/>
        <v>1</v>
      </c>
      <c r="K118" s="29">
        <f t="shared" si="48"/>
        <v>1</v>
      </c>
      <c r="L118" s="29">
        <f t="shared" si="49"/>
        <v>0</v>
      </c>
      <c r="M118" s="29">
        <f t="shared" ca="1" si="39"/>
        <v>1</v>
      </c>
      <c r="T118" s="20">
        <v>0</v>
      </c>
      <c r="U118" s="31">
        <f t="shared" si="40"/>
        <v>-686</v>
      </c>
      <c r="V118" s="27">
        <f t="shared" si="41"/>
        <v>-686</v>
      </c>
      <c r="W118" s="27"/>
      <c r="X118" s="27">
        <f t="shared" si="42"/>
        <v>754.0818296265212</v>
      </c>
      <c r="Y118" s="27">
        <f t="shared" si="43"/>
        <v>68.081829626521198</v>
      </c>
      <c r="Z118" s="27">
        <f t="shared" si="44"/>
        <v>68</v>
      </c>
      <c r="AA118" s="17">
        <f t="shared" si="45"/>
        <v>68</v>
      </c>
      <c r="AB118" s="24">
        <f t="shared" si="46"/>
        <v>754</v>
      </c>
    </row>
    <row r="119" spans="1:28" ht="15" customHeight="1" x14ac:dyDescent="0.2">
      <c r="A119" s="28">
        <v>686</v>
      </c>
      <c r="B119" s="28">
        <v>686</v>
      </c>
      <c r="C119" s="25">
        <v>3.05</v>
      </c>
      <c r="D119" s="25">
        <v>272.3</v>
      </c>
      <c r="E119" s="25">
        <v>211.85</v>
      </c>
      <c r="F119" s="25">
        <v>0</v>
      </c>
      <c r="G119" s="25">
        <f t="shared" si="50"/>
        <v>27.583333333333332</v>
      </c>
      <c r="H119" s="25">
        <v>0</v>
      </c>
      <c r="I119" s="25">
        <f t="shared" si="51"/>
        <v>27.583333333333332</v>
      </c>
      <c r="J119" s="29">
        <f t="shared" si="47"/>
        <v>1</v>
      </c>
      <c r="K119" s="29">
        <f t="shared" si="48"/>
        <v>1</v>
      </c>
      <c r="L119" s="29">
        <f t="shared" si="49"/>
        <v>0</v>
      </c>
      <c r="M119" s="29">
        <f t="shared" ca="1" si="39"/>
        <v>0</v>
      </c>
      <c r="T119" s="20">
        <v>0</v>
      </c>
      <c r="U119" s="31">
        <f t="shared" si="40"/>
        <v>-686</v>
      </c>
      <c r="V119" s="27">
        <f t="shared" si="41"/>
        <v>-686</v>
      </c>
      <c r="W119" s="27"/>
      <c r="X119" s="27">
        <f t="shared" si="42"/>
        <v>754.0818296265212</v>
      </c>
      <c r="Y119" s="27">
        <f t="shared" si="43"/>
        <v>68.081829626521198</v>
      </c>
      <c r="Z119" s="27">
        <f t="shared" si="44"/>
        <v>68</v>
      </c>
      <c r="AA119" s="17">
        <f t="shared" si="45"/>
        <v>68</v>
      </c>
      <c r="AB119" s="24">
        <f t="shared" si="46"/>
        <v>754</v>
      </c>
    </row>
    <row r="120" spans="1:28" ht="15" customHeight="1" x14ac:dyDescent="0.2">
      <c r="A120" s="28">
        <v>651</v>
      </c>
      <c r="B120" s="28">
        <v>651</v>
      </c>
      <c r="C120" s="25">
        <v>2.89</v>
      </c>
      <c r="D120" s="25">
        <v>272.3</v>
      </c>
      <c r="E120" s="25">
        <v>211.8</v>
      </c>
      <c r="F120" s="25">
        <v>0</v>
      </c>
      <c r="G120" s="25">
        <f t="shared" si="50"/>
        <v>27.73469387755102</v>
      </c>
      <c r="H120" s="25">
        <v>0</v>
      </c>
      <c r="I120" s="25">
        <f t="shared" si="51"/>
        <v>27.73469387755102</v>
      </c>
      <c r="J120" s="29">
        <f t="shared" si="47"/>
        <v>1</v>
      </c>
      <c r="K120" s="29">
        <f t="shared" si="48"/>
        <v>1</v>
      </c>
      <c r="L120" s="29">
        <f t="shared" si="49"/>
        <v>0</v>
      </c>
      <c r="M120" s="29">
        <f t="shared" ca="1" si="39"/>
        <v>1</v>
      </c>
      <c r="T120" s="20">
        <v>0</v>
      </c>
      <c r="U120" s="31">
        <f t="shared" si="40"/>
        <v>-651</v>
      </c>
      <c r="V120" s="27">
        <f t="shared" si="41"/>
        <v>-651</v>
      </c>
      <c r="W120" s="27"/>
      <c r="X120" s="27">
        <f t="shared" si="42"/>
        <v>715.60826689047428</v>
      </c>
      <c r="Y120" s="27">
        <f t="shared" si="43"/>
        <v>64.608266890474283</v>
      </c>
      <c r="Z120" s="27">
        <f t="shared" si="44"/>
        <v>65</v>
      </c>
      <c r="AA120" s="17">
        <f t="shared" si="45"/>
        <v>65</v>
      </c>
      <c r="AB120" s="24">
        <f t="shared" si="46"/>
        <v>716</v>
      </c>
    </row>
    <row r="121" spans="1:28" ht="15" customHeight="1" x14ac:dyDescent="0.2">
      <c r="A121" s="28">
        <v>616</v>
      </c>
      <c r="B121" s="28">
        <v>616</v>
      </c>
      <c r="C121" s="25">
        <v>2.74</v>
      </c>
      <c r="D121" s="25">
        <v>272.3</v>
      </c>
      <c r="E121" s="25">
        <v>211.76</v>
      </c>
      <c r="F121" s="25">
        <v>0</v>
      </c>
      <c r="G121" s="25">
        <f t="shared" si="50"/>
        <v>27.88</v>
      </c>
      <c r="H121" s="25">
        <v>0</v>
      </c>
      <c r="I121" s="25">
        <f t="shared" si="51"/>
        <v>27.88</v>
      </c>
      <c r="J121" s="29">
        <f t="shared" si="47"/>
        <v>1</v>
      </c>
      <c r="K121" s="29">
        <f t="shared" si="48"/>
        <v>1</v>
      </c>
      <c r="L121" s="29">
        <f t="shared" si="49"/>
        <v>1</v>
      </c>
      <c r="M121" s="29">
        <f t="shared" ca="1" si="39"/>
        <v>0</v>
      </c>
      <c r="T121" s="20">
        <v>0</v>
      </c>
      <c r="U121" s="31">
        <f t="shared" si="40"/>
        <v>-616</v>
      </c>
      <c r="V121" s="27">
        <f t="shared" si="41"/>
        <v>-616</v>
      </c>
      <c r="W121" s="27"/>
      <c r="X121" s="27">
        <f t="shared" si="42"/>
        <v>677.13470415442714</v>
      </c>
      <c r="Y121" s="27">
        <f t="shared" si="43"/>
        <v>61.134704154427141</v>
      </c>
      <c r="Z121" s="27">
        <f t="shared" si="44"/>
        <v>61</v>
      </c>
      <c r="AA121" s="17">
        <f t="shared" si="45"/>
        <v>61</v>
      </c>
      <c r="AB121" s="24">
        <f t="shared" si="46"/>
        <v>677</v>
      </c>
    </row>
    <row r="122" spans="1:28" ht="15" customHeight="1" x14ac:dyDescent="0.2">
      <c r="A122" s="28">
        <v>582</v>
      </c>
      <c r="B122" s="28">
        <v>582</v>
      </c>
      <c r="C122" s="25">
        <v>2.59</v>
      </c>
      <c r="D122" s="25">
        <v>272.3</v>
      </c>
      <c r="E122" s="25">
        <v>211.71</v>
      </c>
      <c r="F122" s="25">
        <v>0</v>
      </c>
      <c r="G122" s="25">
        <f t="shared" si="50"/>
        <v>28</v>
      </c>
      <c r="H122" s="25">
        <v>0</v>
      </c>
      <c r="I122" s="25">
        <f t="shared" si="51"/>
        <v>28</v>
      </c>
      <c r="J122" s="29">
        <f t="shared" si="47"/>
        <v>1</v>
      </c>
      <c r="K122" s="29">
        <f t="shared" si="48"/>
        <v>1</v>
      </c>
      <c r="L122" s="29">
        <f t="shared" si="49"/>
        <v>1</v>
      </c>
      <c r="M122" s="29">
        <f t="shared" ca="1" si="39"/>
        <v>0</v>
      </c>
      <c r="T122" s="20">
        <v>0</v>
      </c>
      <c r="U122" s="31">
        <f t="shared" si="40"/>
        <v>-582</v>
      </c>
      <c r="V122" s="27">
        <f t="shared" si="41"/>
        <v>-582</v>
      </c>
      <c r="W122" s="27"/>
      <c r="X122" s="27">
        <f t="shared" si="42"/>
        <v>639.76038606798147</v>
      </c>
      <c r="Y122" s="27">
        <f t="shared" si="43"/>
        <v>57.760386067981472</v>
      </c>
      <c r="Z122" s="27">
        <f t="shared" si="44"/>
        <v>58</v>
      </c>
      <c r="AA122" s="17">
        <f t="shared" si="45"/>
        <v>58</v>
      </c>
      <c r="AB122" s="24">
        <f t="shared" si="46"/>
        <v>640</v>
      </c>
    </row>
    <row r="123" spans="1:28" ht="15" customHeight="1" x14ac:dyDescent="0.2">
      <c r="A123" s="28">
        <v>572</v>
      </c>
      <c r="B123" s="28">
        <v>580</v>
      </c>
      <c r="C123" s="25">
        <v>2.54</v>
      </c>
      <c r="D123" s="25">
        <v>272.3</v>
      </c>
      <c r="E123" s="25">
        <v>211.71</v>
      </c>
      <c r="F123" s="25">
        <v>0</v>
      </c>
      <c r="G123" s="25">
        <f t="shared" si="50"/>
        <v>27.653846153846153</v>
      </c>
      <c r="H123" s="25">
        <v>0</v>
      </c>
      <c r="I123" s="25">
        <f t="shared" si="51"/>
        <v>27.5</v>
      </c>
      <c r="J123" s="29">
        <f t="shared" si="47"/>
        <v>1</v>
      </c>
      <c r="K123" s="29">
        <f t="shared" si="48"/>
        <v>1</v>
      </c>
      <c r="L123" s="29">
        <f t="shared" si="49"/>
        <v>1</v>
      </c>
      <c r="M123" s="29">
        <f t="shared" ca="1" si="39"/>
        <v>1</v>
      </c>
      <c r="T123" s="20">
        <v>0</v>
      </c>
      <c r="U123" s="31">
        <f t="shared" si="40"/>
        <v>-580</v>
      </c>
      <c r="V123" s="27">
        <f t="shared" si="41"/>
        <v>-580</v>
      </c>
      <c r="W123" s="27"/>
      <c r="X123" s="27">
        <f t="shared" si="42"/>
        <v>637.56189676877887</v>
      </c>
      <c r="Y123" s="27">
        <f t="shared" si="43"/>
        <v>57.561896768778865</v>
      </c>
      <c r="Z123" s="27">
        <f t="shared" si="44"/>
        <v>58</v>
      </c>
      <c r="AA123" s="17">
        <f t="shared" si="45"/>
        <v>58</v>
      </c>
      <c r="AB123" s="24">
        <f t="shared" si="46"/>
        <v>638</v>
      </c>
    </row>
    <row r="124" spans="1:28" ht="15" customHeight="1" x14ac:dyDescent="0.2">
      <c r="A124" s="28">
        <v>562</v>
      </c>
      <c r="B124" s="28">
        <v>580</v>
      </c>
      <c r="C124" s="25">
        <v>2.5</v>
      </c>
      <c r="D124" s="25">
        <v>272.3</v>
      </c>
      <c r="E124" s="25">
        <v>211.71</v>
      </c>
      <c r="F124" s="25">
        <v>0</v>
      </c>
      <c r="G124" s="25">
        <f t="shared" si="50"/>
        <v>27.320754716981131</v>
      </c>
      <c r="H124" s="25">
        <v>0</v>
      </c>
      <c r="I124" s="25">
        <f t="shared" si="51"/>
        <v>26.981132075471699</v>
      </c>
      <c r="J124" s="29">
        <f t="shared" si="47"/>
        <v>1</v>
      </c>
      <c r="K124" s="29">
        <f t="shared" si="48"/>
        <v>1</v>
      </c>
      <c r="L124" s="29">
        <f t="shared" si="49"/>
        <v>1</v>
      </c>
      <c r="M124" s="29">
        <f t="shared" ca="1" si="39"/>
        <v>1</v>
      </c>
      <c r="T124" s="20">
        <v>0</v>
      </c>
      <c r="U124" s="31">
        <f t="shared" si="40"/>
        <v>-580</v>
      </c>
      <c r="V124" s="27">
        <f t="shared" si="41"/>
        <v>-580</v>
      </c>
      <c r="W124" s="27"/>
      <c r="X124" s="27">
        <f t="shared" si="42"/>
        <v>637.56189676877887</v>
      </c>
      <c r="Y124" s="27">
        <f t="shared" si="43"/>
        <v>57.561896768778865</v>
      </c>
      <c r="Z124" s="27">
        <f t="shared" si="44"/>
        <v>58</v>
      </c>
      <c r="AA124" s="17">
        <f t="shared" si="45"/>
        <v>58</v>
      </c>
      <c r="AB124" s="24">
        <f t="shared" si="46"/>
        <v>638</v>
      </c>
    </row>
    <row r="125" spans="1:28" ht="15" customHeight="1" x14ac:dyDescent="0.2">
      <c r="A125" s="28">
        <v>552</v>
      </c>
      <c r="B125" s="28">
        <v>580</v>
      </c>
      <c r="C125" s="25">
        <v>2.4500000000000002</v>
      </c>
      <c r="D125" s="25">
        <v>272.29000000000002</v>
      </c>
      <c r="E125" s="25">
        <v>211.71</v>
      </c>
      <c r="F125" s="25">
        <v>0</v>
      </c>
      <c r="G125" s="25">
        <f t="shared" si="50"/>
        <v>27</v>
      </c>
      <c r="H125" s="25">
        <v>0</v>
      </c>
      <c r="I125" s="25">
        <f t="shared" si="51"/>
        <v>26.481481481481481</v>
      </c>
      <c r="J125" s="29">
        <f t="shared" si="47"/>
        <v>1</v>
      </c>
      <c r="K125" s="29">
        <f t="shared" si="48"/>
        <v>1</v>
      </c>
      <c r="L125" s="29">
        <f t="shared" si="49"/>
        <v>1</v>
      </c>
      <c r="M125" s="29">
        <f t="shared" ca="1" si="39"/>
        <v>0</v>
      </c>
      <c r="T125" s="20">
        <v>0</v>
      </c>
      <c r="U125" s="31">
        <f t="shared" si="40"/>
        <v>-580</v>
      </c>
      <c r="V125" s="27">
        <f t="shared" si="41"/>
        <v>-580</v>
      </c>
      <c r="W125" s="27"/>
      <c r="X125" s="27">
        <f t="shared" si="42"/>
        <v>637.56189676877887</v>
      </c>
      <c r="Y125" s="27">
        <f t="shared" si="43"/>
        <v>57.561896768778865</v>
      </c>
      <c r="Z125" s="27">
        <f t="shared" si="44"/>
        <v>58</v>
      </c>
      <c r="AA125" s="17">
        <f t="shared" si="45"/>
        <v>58</v>
      </c>
      <c r="AB125" s="24">
        <f t="shared" si="46"/>
        <v>638</v>
      </c>
    </row>
    <row r="126" spans="1:28" ht="15" customHeight="1" x14ac:dyDescent="0.2">
      <c r="A126" s="28">
        <v>520</v>
      </c>
      <c r="B126" s="28">
        <v>580</v>
      </c>
      <c r="C126" s="25">
        <v>2.31</v>
      </c>
      <c r="D126" s="25">
        <v>272.29000000000002</v>
      </c>
      <c r="E126" s="25">
        <v>211.71</v>
      </c>
      <c r="F126" s="25">
        <v>0</v>
      </c>
      <c r="G126" s="25">
        <f t="shared" si="50"/>
        <v>27.09090909090909</v>
      </c>
      <c r="H126" s="25">
        <v>0</v>
      </c>
      <c r="I126" s="25">
        <f t="shared" si="51"/>
        <v>26</v>
      </c>
      <c r="J126" s="29">
        <f t="shared" si="47"/>
        <v>1</v>
      </c>
      <c r="K126" s="29">
        <f t="shared" si="48"/>
        <v>1</v>
      </c>
      <c r="L126" s="29">
        <f t="shared" si="49"/>
        <v>1</v>
      </c>
      <c r="M126" s="29">
        <f t="shared" ca="1" si="39"/>
        <v>1</v>
      </c>
      <c r="T126" s="20">
        <v>0</v>
      </c>
      <c r="U126" s="31">
        <f t="shared" si="40"/>
        <v>-580</v>
      </c>
      <c r="V126" s="27">
        <f t="shared" si="41"/>
        <v>-580</v>
      </c>
      <c r="W126" s="27"/>
      <c r="X126" s="27">
        <f t="shared" si="42"/>
        <v>637.56189676877887</v>
      </c>
      <c r="Y126" s="27">
        <f t="shared" si="43"/>
        <v>57.561896768778865</v>
      </c>
      <c r="Z126" s="27">
        <f t="shared" si="44"/>
        <v>58</v>
      </c>
      <c r="AA126" s="17">
        <f t="shared" si="45"/>
        <v>58</v>
      </c>
      <c r="AB126" s="24">
        <f t="shared" si="46"/>
        <v>638</v>
      </c>
    </row>
    <row r="127" spans="1:28" ht="15" customHeight="1" x14ac:dyDescent="0.2">
      <c r="A127" s="28">
        <v>488</v>
      </c>
      <c r="B127" s="28">
        <v>580</v>
      </c>
      <c r="C127" s="25">
        <v>2.17</v>
      </c>
      <c r="D127" s="25">
        <v>272.27999999999997</v>
      </c>
      <c r="E127" s="25">
        <v>211.71</v>
      </c>
      <c r="F127" s="25">
        <v>0</v>
      </c>
      <c r="G127" s="25">
        <f t="shared" si="50"/>
        <v>27.178571428571427</v>
      </c>
      <c r="H127" s="25">
        <v>0</v>
      </c>
      <c r="I127" s="25">
        <f t="shared" si="51"/>
        <v>25.535714285714285</v>
      </c>
      <c r="J127" s="29">
        <f t="shared" si="47"/>
        <v>1</v>
      </c>
      <c r="K127" s="29">
        <f t="shared" si="48"/>
        <v>1</v>
      </c>
      <c r="L127" s="29">
        <f t="shared" si="49"/>
        <v>1</v>
      </c>
      <c r="M127" s="29">
        <f t="shared" ca="1" si="39"/>
        <v>1</v>
      </c>
      <c r="T127" s="20">
        <v>0</v>
      </c>
      <c r="U127" s="31">
        <f t="shared" si="40"/>
        <v>-580</v>
      </c>
      <c r="V127" s="27">
        <f t="shared" si="41"/>
        <v>-580</v>
      </c>
      <c r="W127" s="27"/>
      <c r="X127" s="27">
        <f t="shared" si="42"/>
        <v>637.56189676877887</v>
      </c>
      <c r="Y127" s="27">
        <f t="shared" si="43"/>
        <v>57.561896768778865</v>
      </c>
      <c r="Z127" s="27">
        <f t="shared" si="44"/>
        <v>58</v>
      </c>
      <c r="AA127" s="17">
        <f t="shared" si="45"/>
        <v>58</v>
      </c>
      <c r="AB127" s="24">
        <f t="shared" si="46"/>
        <v>638</v>
      </c>
    </row>
    <row r="128" spans="1:28" ht="15" customHeight="1" x14ac:dyDescent="0.2">
      <c r="A128" s="28">
        <v>456</v>
      </c>
      <c r="B128" s="28">
        <v>580</v>
      </c>
      <c r="C128" s="25">
        <v>2.0299999999999998</v>
      </c>
      <c r="D128" s="25">
        <v>272.27</v>
      </c>
      <c r="E128" s="25">
        <v>211.71</v>
      </c>
      <c r="F128" s="25">
        <v>0</v>
      </c>
      <c r="G128" s="25">
        <f t="shared" si="50"/>
        <v>27.263157894736842</v>
      </c>
      <c r="H128" s="25">
        <v>0</v>
      </c>
      <c r="I128" s="25">
        <f t="shared" si="51"/>
        <v>25.087719298245613</v>
      </c>
      <c r="J128" s="29">
        <f t="shared" si="47"/>
        <v>1</v>
      </c>
      <c r="K128" s="29">
        <f t="shared" si="48"/>
        <v>1</v>
      </c>
      <c r="L128" s="29">
        <f t="shared" si="49"/>
        <v>1</v>
      </c>
      <c r="M128" s="29">
        <f t="shared" ca="1" si="39"/>
        <v>0</v>
      </c>
      <c r="T128" s="20">
        <v>0</v>
      </c>
      <c r="U128" s="31">
        <f t="shared" si="40"/>
        <v>-580</v>
      </c>
      <c r="V128" s="27">
        <f t="shared" si="41"/>
        <v>-580</v>
      </c>
      <c r="W128" s="27"/>
      <c r="X128" s="27">
        <f t="shared" si="42"/>
        <v>637.56189676877887</v>
      </c>
      <c r="Y128" s="27">
        <f t="shared" si="43"/>
        <v>57.561896768778865</v>
      </c>
      <c r="Z128" s="27">
        <f t="shared" si="44"/>
        <v>58</v>
      </c>
      <c r="AA128" s="17">
        <f t="shared" si="45"/>
        <v>58</v>
      </c>
      <c r="AB128" s="24">
        <f t="shared" si="46"/>
        <v>638</v>
      </c>
    </row>
    <row r="129" spans="1:28" ht="15" customHeight="1" x14ac:dyDescent="0.2">
      <c r="A129" s="28">
        <v>520</v>
      </c>
      <c r="B129" s="28">
        <v>580</v>
      </c>
      <c r="C129" s="25">
        <v>2.31</v>
      </c>
      <c r="D129" s="25">
        <v>272.26</v>
      </c>
      <c r="E129" s="25">
        <v>211.71</v>
      </c>
      <c r="F129" s="25">
        <v>0</v>
      </c>
      <c r="G129" s="25">
        <f t="shared" si="50"/>
        <v>25.689655172413794</v>
      </c>
      <c r="H129" s="25">
        <v>0</v>
      </c>
      <c r="I129" s="25">
        <f t="shared" si="51"/>
        <v>24.655172413793103</v>
      </c>
      <c r="J129" s="29">
        <f t="shared" si="47"/>
        <v>1</v>
      </c>
      <c r="K129" s="29">
        <f t="shared" si="48"/>
        <v>1</v>
      </c>
      <c r="L129" s="29">
        <f t="shared" si="49"/>
        <v>1</v>
      </c>
      <c r="M129" s="29">
        <f t="shared" ca="1" si="39"/>
        <v>1</v>
      </c>
      <c r="T129" s="20">
        <v>0</v>
      </c>
      <c r="U129" s="31">
        <f t="shared" si="40"/>
        <v>-580</v>
      </c>
      <c r="V129" s="27">
        <f t="shared" si="41"/>
        <v>-580</v>
      </c>
      <c r="W129" s="27"/>
      <c r="X129" s="27">
        <f t="shared" si="42"/>
        <v>637.56189676877887</v>
      </c>
      <c r="Y129" s="27">
        <f t="shared" si="43"/>
        <v>57.561896768778865</v>
      </c>
      <c r="Z129" s="27">
        <f t="shared" si="44"/>
        <v>58</v>
      </c>
      <c r="AA129" s="17">
        <f t="shared" si="45"/>
        <v>58</v>
      </c>
      <c r="AB129" s="24">
        <f t="shared" si="46"/>
        <v>638</v>
      </c>
    </row>
    <row r="130" spans="1:28" ht="15" customHeight="1" x14ac:dyDescent="0.2">
      <c r="A130" s="28">
        <v>585</v>
      </c>
      <c r="B130" s="28">
        <v>580</v>
      </c>
      <c r="C130" s="25">
        <v>2.6</v>
      </c>
      <c r="D130" s="25">
        <v>272.26</v>
      </c>
      <c r="E130" s="25">
        <v>211.71</v>
      </c>
      <c r="F130" s="25">
        <v>0</v>
      </c>
      <c r="G130" s="25">
        <f t="shared" si="50"/>
        <v>24.152542372881356</v>
      </c>
      <c r="H130" s="25">
        <v>0</v>
      </c>
      <c r="I130" s="25">
        <f t="shared" si="51"/>
        <v>24.237288135593221</v>
      </c>
      <c r="J130" s="29">
        <f t="shared" si="47"/>
        <v>1</v>
      </c>
      <c r="K130" s="29">
        <f t="shared" si="48"/>
        <v>1</v>
      </c>
      <c r="L130" s="29">
        <f t="shared" si="49"/>
        <v>1</v>
      </c>
      <c r="M130" s="29">
        <f t="shared" ref="M130:M161" ca="1" si="52">IF(RAND()&lt;0.5,0,1)</f>
        <v>1</v>
      </c>
      <c r="T130" s="20">
        <v>0</v>
      </c>
      <c r="U130" s="31">
        <f t="shared" ref="U130:U161" si="53">T130-B130</f>
        <v>-580</v>
      </c>
      <c r="V130" s="27">
        <f t="shared" ref="V130:V161" si="54">ROUND(U130,0)</f>
        <v>-580</v>
      </c>
      <c r="W130" s="27"/>
      <c r="X130" s="27">
        <f t="shared" ref="X130:X161" si="55">B130/$W$2*$W$3</f>
        <v>637.56189676877887</v>
      </c>
      <c r="Y130" s="27">
        <f t="shared" ref="Y130:Y161" si="56">X130-B130</f>
        <v>57.561896768778865</v>
      </c>
      <c r="Z130" s="27">
        <f t="shared" ref="Z130:Z161" si="57">ROUND(Y130,0)</f>
        <v>58</v>
      </c>
      <c r="AA130" s="17">
        <f t="shared" ref="AA130:AA161" si="58">IF(V130&gt;=0,V130,Z130)</f>
        <v>58</v>
      </c>
      <c r="AB130" s="24">
        <f t="shared" ref="AB130:AB161" si="59">B130+AA130</f>
        <v>638</v>
      </c>
    </row>
    <row r="131" spans="1:28" ht="15" customHeight="1" x14ac:dyDescent="0.2">
      <c r="A131" s="28">
        <v>650</v>
      </c>
      <c r="B131" s="28">
        <v>580</v>
      </c>
      <c r="C131" s="25">
        <v>2.89</v>
      </c>
      <c r="D131" s="25">
        <v>272.27</v>
      </c>
      <c r="E131" s="25">
        <v>211.71</v>
      </c>
      <c r="F131" s="25">
        <v>0</v>
      </c>
      <c r="G131" s="25">
        <f t="shared" si="50"/>
        <v>22.666666666666668</v>
      </c>
      <c r="H131" s="25">
        <v>0</v>
      </c>
      <c r="I131" s="25">
        <f t="shared" si="51"/>
        <v>23.833333333333332</v>
      </c>
      <c r="J131" s="29">
        <f t="shared" ref="J131:J162" si="60">IF(ABS(B131-B130)&lt;=50,1,0)</f>
        <v>1</v>
      </c>
      <c r="K131" s="29">
        <f t="shared" ref="K131:K162" si="61">IF(ABS((B131-B130))&lt;=50,1,IF((B131-B130)*(1)&gt;=0,1,-1))</f>
        <v>1</v>
      </c>
      <c r="L131" s="29">
        <f t="shared" si="49"/>
        <v>1</v>
      </c>
      <c r="M131" s="29">
        <f t="shared" ca="1" si="52"/>
        <v>0</v>
      </c>
      <c r="T131" s="20">
        <v>0</v>
      </c>
      <c r="U131" s="31">
        <f t="shared" si="53"/>
        <v>-580</v>
      </c>
      <c r="V131" s="27">
        <f t="shared" si="54"/>
        <v>-580</v>
      </c>
      <c r="W131" s="27"/>
      <c r="X131" s="27">
        <f t="shared" si="55"/>
        <v>637.56189676877887</v>
      </c>
      <c r="Y131" s="27">
        <f t="shared" si="56"/>
        <v>57.561896768778865</v>
      </c>
      <c r="Z131" s="27">
        <f t="shared" si="57"/>
        <v>58</v>
      </c>
      <c r="AA131" s="17">
        <f t="shared" si="58"/>
        <v>58</v>
      </c>
      <c r="AB131" s="24">
        <f t="shared" si="59"/>
        <v>638</v>
      </c>
    </row>
    <row r="132" spans="1:28" ht="15" customHeight="1" x14ac:dyDescent="0.2">
      <c r="A132" s="28">
        <v>562</v>
      </c>
      <c r="B132" s="28">
        <v>580</v>
      </c>
      <c r="C132" s="25">
        <v>2.5</v>
      </c>
      <c r="D132" s="25">
        <v>272.27</v>
      </c>
      <c r="E132" s="25">
        <v>211.71</v>
      </c>
      <c r="F132" s="25">
        <v>0</v>
      </c>
      <c r="G132" s="25">
        <f t="shared" si="50"/>
        <v>23.737704918032787</v>
      </c>
      <c r="H132" s="25">
        <v>0</v>
      </c>
      <c r="I132" s="25">
        <f t="shared" si="51"/>
        <v>23.442622950819672</v>
      </c>
      <c r="J132" s="29">
        <f t="shared" si="60"/>
        <v>1</v>
      </c>
      <c r="K132" s="29">
        <f t="shared" si="61"/>
        <v>1</v>
      </c>
      <c r="L132" s="29">
        <f t="shared" si="49"/>
        <v>1</v>
      </c>
      <c r="M132" s="29">
        <f t="shared" ca="1" si="52"/>
        <v>1</v>
      </c>
      <c r="T132" s="20">
        <v>0</v>
      </c>
      <c r="U132" s="31">
        <f t="shared" si="53"/>
        <v>-580</v>
      </c>
      <c r="V132" s="27">
        <f t="shared" si="54"/>
        <v>-580</v>
      </c>
      <c r="W132" s="27"/>
      <c r="X132" s="27">
        <f t="shared" si="55"/>
        <v>637.56189676877887</v>
      </c>
      <c r="Y132" s="27">
        <f t="shared" si="56"/>
        <v>57.561896768778865</v>
      </c>
      <c r="Z132" s="27">
        <f t="shared" si="57"/>
        <v>58</v>
      </c>
      <c r="AA132" s="17">
        <f t="shared" si="58"/>
        <v>58</v>
      </c>
      <c r="AB132" s="24">
        <f t="shared" si="59"/>
        <v>638</v>
      </c>
    </row>
    <row r="133" spans="1:28" ht="15" customHeight="1" x14ac:dyDescent="0.2">
      <c r="A133" s="28">
        <v>476</v>
      </c>
      <c r="B133" s="28">
        <v>580</v>
      </c>
      <c r="C133" s="25">
        <v>2.11</v>
      </c>
      <c r="D133" s="25">
        <v>272.26</v>
      </c>
      <c r="E133" s="25">
        <v>211.71</v>
      </c>
      <c r="F133" s="25">
        <v>0</v>
      </c>
      <c r="G133" s="25">
        <f t="shared" si="50"/>
        <v>24.741935483870968</v>
      </c>
      <c r="H133" s="25">
        <v>0</v>
      </c>
      <c r="I133" s="25">
        <f t="shared" si="51"/>
        <v>23.06451612903226</v>
      </c>
      <c r="J133" s="29">
        <f t="shared" si="60"/>
        <v>1</v>
      </c>
      <c r="K133" s="29">
        <f t="shared" si="61"/>
        <v>1</v>
      </c>
      <c r="L133" s="29">
        <f t="shared" si="49"/>
        <v>1</v>
      </c>
      <c r="M133" s="29">
        <f t="shared" ca="1" si="52"/>
        <v>0</v>
      </c>
      <c r="T133" s="20">
        <v>0</v>
      </c>
      <c r="U133" s="31">
        <f t="shared" si="53"/>
        <v>-580</v>
      </c>
      <c r="V133" s="27">
        <f t="shared" si="54"/>
        <v>-580</v>
      </c>
      <c r="W133" s="27"/>
      <c r="X133" s="27">
        <f t="shared" si="55"/>
        <v>637.56189676877887</v>
      </c>
      <c r="Y133" s="27">
        <f t="shared" si="56"/>
        <v>57.561896768778865</v>
      </c>
      <c r="Z133" s="27">
        <f t="shared" si="57"/>
        <v>58</v>
      </c>
      <c r="AA133" s="17">
        <f t="shared" si="58"/>
        <v>58</v>
      </c>
      <c r="AB133" s="24">
        <f t="shared" si="59"/>
        <v>638</v>
      </c>
    </row>
    <row r="134" spans="1:28" ht="15" customHeight="1" x14ac:dyDescent="0.2">
      <c r="A134" s="28">
        <v>388</v>
      </c>
      <c r="B134" s="28">
        <v>580</v>
      </c>
      <c r="C134" s="25">
        <v>1.73</v>
      </c>
      <c r="D134" s="25">
        <v>272.24</v>
      </c>
      <c r="E134" s="25">
        <v>211.71</v>
      </c>
      <c r="F134" s="25">
        <v>0</v>
      </c>
      <c r="G134" s="25">
        <f t="shared" si="50"/>
        <v>25.746031746031747</v>
      </c>
      <c r="H134" s="25">
        <v>0</v>
      </c>
      <c r="I134" s="25">
        <f t="shared" si="51"/>
        <v>22.698412698412699</v>
      </c>
      <c r="J134" s="29">
        <f t="shared" si="60"/>
        <v>1</v>
      </c>
      <c r="K134" s="29">
        <f t="shared" si="61"/>
        <v>1</v>
      </c>
      <c r="L134" s="29">
        <f t="shared" si="49"/>
        <v>1</v>
      </c>
      <c r="M134" s="29">
        <f t="shared" ca="1" si="52"/>
        <v>0</v>
      </c>
      <c r="T134" s="20">
        <v>0</v>
      </c>
      <c r="U134" s="31">
        <f t="shared" si="53"/>
        <v>-580</v>
      </c>
      <c r="V134" s="27">
        <f t="shared" si="54"/>
        <v>-580</v>
      </c>
      <c r="W134" s="27"/>
      <c r="X134" s="27">
        <f t="shared" si="55"/>
        <v>637.56189676877887</v>
      </c>
      <c r="Y134" s="27">
        <f t="shared" si="56"/>
        <v>57.561896768778865</v>
      </c>
      <c r="Z134" s="27">
        <f t="shared" si="57"/>
        <v>58</v>
      </c>
      <c r="AA134" s="17">
        <f t="shared" si="58"/>
        <v>58</v>
      </c>
      <c r="AB134" s="24">
        <f t="shared" si="59"/>
        <v>638</v>
      </c>
    </row>
    <row r="135" spans="1:28" ht="15" customHeight="1" x14ac:dyDescent="0.2">
      <c r="A135" s="28">
        <v>405</v>
      </c>
      <c r="B135" s="28">
        <v>580</v>
      </c>
      <c r="C135" s="25">
        <v>1.8</v>
      </c>
      <c r="D135" s="25">
        <v>272.22000000000003</v>
      </c>
      <c r="E135" s="25">
        <v>211.71</v>
      </c>
      <c r="F135" s="25">
        <v>0</v>
      </c>
      <c r="G135" s="25">
        <f t="shared" si="50"/>
        <v>25.078125</v>
      </c>
      <c r="H135" s="25">
        <v>0</v>
      </c>
      <c r="I135" s="25">
        <f t="shared" si="51"/>
        <v>22.34375</v>
      </c>
      <c r="J135" s="29">
        <f t="shared" si="60"/>
        <v>1</v>
      </c>
      <c r="K135" s="29">
        <f t="shared" si="61"/>
        <v>1</v>
      </c>
      <c r="L135" s="29">
        <f t="shared" ref="L135:L166" si="62">IF(OR(COUNTIF(K131:K135,1)=5,COUNTIF(K131:K135,-1)=5),1,0)</f>
        <v>1</v>
      </c>
      <c r="M135" s="29">
        <f t="shared" ca="1" si="52"/>
        <v>1</v>
      </c>
      <c r="T135" s="20">
        <v>0</v>
      </c>
      <c r="U135" s="31">
        <f t="shared" si="53"/>
        <v>-580</v>
      </c>
      <c r="V135" s="27">
        <f t="shared" si="54"/>
        <v>-580</v>
      </c>
      <c r="W135" s="27"/>
      <c r="X135" s="27">
        <f t="shared" si="55"/>
        <v>637.56189676877887</v>
      </c>
      <c r="Y135" s="27">
        <f t="shared" si="56"/>
        <v>57.561896768778865</v>
      </c>
      <c r="Z135" s="27">
        <f t="shared" si="57"/>
        <v>58</v>
      </c>
      <c r="AA135" s="17">
        <f t="shared" si="58"/>
        <v>58</v>
      </c>
      <c r="AB135" s="24">
        <f t="shared" si="59"/>
        <v>638</v>
      </c>
    </row>
    <row r="136" spans="1:28" ht="15" customHeight="1" x14ac:dyDescent="0.2">
      <c r="A136" s="28">
        <v>420</v>
      </c>
      <c r="B136" s="28">
        <v>580</v>
      </c>
      <c r="C136" s="25">
        <v>1.87</v>
      </c>
      <c r="D136" s="25">
        <v>272.2</v>
      </c>
      <c r="E136" s="25">
        <v>211.71</v>
      </c>
      <c r="F136" s="25">
        <v>0</v>
      </c>
      <c r="G136" s="25">
        <f t="shared" ref="G136:G167" si="63">($A$71-A136)/(ROW(A136)-ROW($A$71))</f>
        <v>24.46153846153846</v>
      </c>
      <c r="H136" s="25">
        <v>0</v>
      </c>
      <c r="I136" s="25">
        <f t="shared" ref="I136:I167" si="64">($A$71-B136)/(ROW(B136)-ROW($A$71))</f>
        <v>22</v>
      </c>
      <c r="J136" s="29">
        <f t="shared" si="60"/>
        <v>1</v>
      </c>
      <c r="K136" s="29">
        <f t="shared" si="61"/>
        <v>1</v>
      </c>
      <c r="L136" s="29">
        <f t="shared" si="62"/>
        <v>1</v>
      </c>
      <c r="M136" s="29">
        <f t="shared" ca="1" si="52"/>
        <v>0</v>
      </c>
      <c r="T136" s="20">
        <v>0</v>
      </c>
      <c r="U136" s="31">
        <f t="shared" si="53"/>
        <v>-580</v>
      </c>
      <c r="V136" s="27">
        <f t="shared" si="54"/>
        <v>-580</v>
      </c>
      <c r="W136" s="27"/>
      <c r="X136" s="27">
        <f t="shared" si="55"/>
        <v>637.56189676877887</v>
      </c>
      <c r="Y136" s="27">
        <f t="shared" si="56"/>
        <v>57.561896768778865</v>
      </c>
      <c r="Z136" s="27">
        <f t="shared" si="57"/>
        <v>58</v>
      </c>
      <c r="AA136" s="17">
        <f t="shared" si="58"/>
        <v>58</v>
      </c>
      <c r="AB136" s="24">
        <f t="shared" si="59"/>
        <v>638</v>
      </c>
    </row>
    <row r="137" spans="1:28" ht="15" customHeight="1" x14ac:dyDescent="0.2">
      <c r="A137" s="28">
        <v>436</v>
      </c>
      <c r="B137" s="28">
        <v>580</v>
      </c>
      <c r="C137" s="25">
        <v>1.94</v>
      </c>
      <c r="D137" s="25">
        <v>272.19</v>
      </c>
      <c r="E137" s="25">
        <v>211.71</v>
      </c>
      <c r="F137" s="25">
        <v>0</v>
      </c>
      <c r="G137" s="25">
        <f t="shared" si="63"/>
        <v>23.848484848484848</v>
      </c>
      <c r="H137" s="25">
        <v>0</v>
      </c>
      <c r="I137" s="25">
        <f t="shared" si="64"/>
        <v>21.666666666666668</v>
      </c>
      <c r="J137" s="29">
        <f t="shared" si="60"/>
        <v>1</v>
      </c>
      <c r="K137" s="29">
        <f t="shared" si="61"/>
        <v>1</v>
      </c>
      <c r="L137" s="29">
        <f t="shared" si="62"/>
        <v>1</v>
      </c>
      <c r="M137" s="29">
        <f t="shared" ca="1" si="52"/>
        <v>0</v>
      </c>
      <c r="T137" s="20">
        <v>0</v>
      </c>
      <c r="U137" s="31">
        <f t="shared" si="53"/>
        <v>-580</v>
      </c>
      <c r="V137" s="27">
        <f t="shared" si="54"/>
        <v>-580</v>
      </c>
      <c r="W137" s="27"/>
      <c r="X137" s="27">
        <f t="shared" si="55"/>
        <v>637.56189676877887</v>
      </c>
      <c r="Y137" s="27">
        <f t="shared" si="56"/>
        <v>57.561896768778865</v>
      </c>
      <c r="Z137" s="27">
        <f t="shared" si="57"/>
        <v>58</v>
      </c>
      <c r="AA137" s="17">
        <f t="shared" si="58"/>
        <v>58</v>
      </c>
      <c r="AB137" s="24">
        <f t="shared" si="59"/>
        <v>638</v>
      </c>
    </row>
    <row r="138" spans="1:28" ht="15" customHeight="1" x14ac:dyDescent="0.2">
      <c r="A138" s="28">
        <v>404</v>
      </c>
      <c r="B138" s="28">
        <v>580</v>
      </c>
      <c r="C138" s="25">
        <v>1.79</v>
      </c>
      <c r="D138" s="25">
        <v>272.17</v>
      </c>
      <c r="E138" s="25">
        <v>211.71</v>
      </c>
      <c r="F138" s="25">
        <v>0</v>
      </c>
      <c r="G138" s="25">
        <f t="shared" si="63"/>
        <v>23.970149253731343</v>
      </c>
      <c r="H138" s="25">
        <v>0</v>
      </c>
      <c r="I138" s="25">
        <f t="shared" si="64"/>
        <v>21.343283582089551</v>
      </c>
      <c r="J138" s="29">
        <f t="shared" si="60"/>
        <v>1</v>
      </c>
      <c r="K138" s="29">
        <f t="shared" si="61"/>
        <v>1</v>
      </c>
      <c r="L138" s="29">
        <f t="shared" si="62"/>
        <v>1</v>
      </c>
      <c r="M138" s="29">
        <f t="shared" ca="1" si="52"/>
        <v>1</v>
      </c>
      <c r="T138" s="20">
        <v>0</v>
      </c>
      <c r="U138" s="31">
        <f t="shared" si="53"/>
        <v>-580</v>
      </c>
      <c r="V138" s="27">
        <f t="shared" si="54"/>
        <v>-580</v>
      </c>
      <c r="W138" s="27"/>
      <c r="X138" s="27">
        <f t="shared" si="55"/>
        <v>637.56189676877887</v>
      </c>
      <c r="Y138" s="27">
        <f t="shared" si="56"/>
        <v>57.561896768778865</v>
      </c>
      <c r="Z138" s="27">
        <f t="shared" si="57"/>
        <v>58</v>
      </c>
      <c r="AA138" s="17">
        <f t="shared" si="58"/>
        <v>58</v>
      </c>
      <c r="AB138" s="24">
        <f t="shared" si="59"/>
        <v>638</v>
      </c>
    </row>
    <row r="139" spans="1:28" ht="15" customHeight="1" x14ac:dyDescent="0.2">
      <c r="A139" s="28">
        <v>372</v>
      </c>
      <c r="B139" s="28">
        <v>580</v>
      </c>
      <c r="C139" s="25">
        <v>1.65</v>
      </c>
      <c r="D139" s="25">
        <v>272.14999999999998</v>
      </c>
      <c r="E139" s="25">
        <v>211.71</v>
      </c>
      <c r="F139" s="25">
        <v>0</v>
      </c>
      <c r="G139" s="25">
        <f t="shared" si="63"/>
        <v>24.088235294117649</v>
      </c>
      <c r="H139" s="25">
        <v>0</v>
      </c>
      <c r="I139" s="25">
        <f t="shared" si="64"/>
        <v>21.029411764705884</v>
      </c>
      <c r="J139" s="29">
        <f t="shared" si="60"/>
        <v>1</v>
      </c>
      <c r="K139" s="29">
        <f t="shared" si="61"/>
        <v>1</v>
      </c>
      <c r="L139" s="29">
        <f t="shared" si="62"/>
        <v>1</v>
      </c>
      <c r="M139" s="29">
        <f t="shared" ca="1" si="52"/>
        <v>0</v>
      </c>
      <c r="T139" s="20">
        <v>0</v>
      </c>
      <c r="U139" s="31">
        <f t="shared" si="53"/>
        <v>-580</v>
      </c>
      <c r="V139" s="27">
        <f t="shared" si="54"/>
        <v>-580</v>
      </c>
      <c r="W139" s="27"/>
      <c r="X139" s="27">
        <f t="shared" si="55"/>
        <v>637.56189676877887</v>
      </c>
      <c r="Y139" s="27">
        <f t="shared" si="56"/>
        <v>57.561896768778865</v>
      </c>
      <c r="Z139" s="27">
        <f t="shared" si="57"/>
        <v>58</v>
      </c>
      <c r="AA139" s="17">
        <f t="shared" si="58"/>
        <v>58</v>
      </c>
      <c r="AB139" s="24">
        <f t="shared" si="59"/>
        <v>638</v>
      </c>
    </row>
    <row r="140" spans="1:28" ht="15" customHeight="1" x14ac:dyDescent="0.2">
      <c r="A140" s="28">
        <v>339</v>
      </c>
      <c r="B140" s="28">
        <v>580</v>
      </c>
      <c r="C140" s="25">
        <v>1.51</v>
      </c>
      <c r="D140" s="25">
        <v>272.13</v>
      </c>
      <c r="E140" s="25">
        <v>211.71</v>
      </c>
      <c r="F140" s="25">
        <v>0</v>
      </c>
      <c r="G140" s="25">
        <f t="shared" si="63"/>
        <v>24.217391304347824</v>
      </c>
      <c r="H140" s="25">
        <v>0</v>
      </c>
      <c r="I140" s="25">
        <f t="shared" si="64"/>
        <v>20.724637681159422</v>
      </c>
      <c r="J140" s="29">
        <f t="shared" si="60"/>
        <v>1</v>
      </c>
      <c r="K140" s="29">
        <f t="shared" si="61"/>
        <v>1</v>
      </c>
      <c r="L140" s="29">
        <f t="shared" si="62"/>
        <v>1</v>
      </c>
      <c r="M140" s="29">
        <f t="shared" ca="1" si="52"/>
        <v>1</v>
      </c>
      <c r="T140" s="20">
        <v>0</v>
      </c>
      <c r="U140" s="31">
        <f t="shared" si="53"/>
        <v>-580</v>
      </c>
      <c r="V140" s="27">
        <f t="shared" si="54"/>
        <v>-580</v>
      </c>
      <c r="W140" s="27"/>
      <c r="X140" s="27">
        <f t="shared" si="55"/>
        <v>637.56189676877887</v>
      </c>
      <c r="Y140" s="27">
        <f t="shared" si="56"/>
        <v>57.561896768778865</v>
      </c>
      <c r="Z140" s="27">
        <f t="shared" si="57"/>
        <v>58</v>
      </c>
      <c r="AA140" s="17">
        <f t="shared" si="58"/>
        <v>58</v>
      </c>
      <c r="AB140" s="24">
        <f t="shared" si="59"/>
        <v>638</v>
      </c>
    </row>
    <row r="141" spans="1:28" ht="15" customHeight="1" x14ac:dyDescent="0.2">
      <c r="A141" s="28">
        <v>388</v>
      </c>
      <c r="B141" s="28">
        <v>580</v>
      </c>
      <c r="C141" s="25">
        <v>1.73</v>
      </c>
      <c r="D141" s="25">
        <v>272.11</v>
      </c>
      <c r="E141" s="25">
        <v>211.71</v>
      </c>
      <c r="F141" s="25">
        <v>0</v>
      </c>
      <c r="G141" s="25">
        <f t="shared" si="63"/>
        <v>23.171428571428571</v>
      </c>
      <c r="H141" s="25">
        <v>0</v>
      </c>
      <c r="I141" s="25">
        <f t="shared" si="64"/>
        <v>20.428571428571427</v>
      </c>
      <c r="J141" s="29">
        <f t="shared" si="60"/>
        <v>1</v>
      </c>
      <c r="K141" s="29">
        <f t="shared" si="61"/>
        <v>1</v>
      </c>
      <c r="L141" s="29">
        <f t="shared" si="62"/>
        <v>1</v>
      </c>
      <c r="M141" s="29">
        <f t="shared" ca="1" si="52"/>
        <v>1</v>
      </c>
      <c r="T141" s="20">
        <v>0</v>
      </c>
      <c r="U141" s="31">
        <f t="shared" si="53"/>
        <v>-580</v>
      </c>
      <c r="V141" s="27">
        <f t="shared" si="54"/>
        <v>-580</v>
      </c>
      <c r="W141" s="27"/>
      <c r="X141" s="27">
        <f t="shared" si="55"/>
        <v>637.56189676877887</v>
      </c>
      <c r="Y141" s="27">
        <f t="shared" si="56"/>
        <v>57.561896768778865</v>
      </c>
      <c r="Z141" s="27">
        <f t="shared" si="57"/>
        <v>58</v>
      </c>
      <c r="AA141" s="17">
        <f t="shared" si="58"/>
        <v>58</v>
      </c>
      <c r="AB141" s="24">
        <f t="shared" si="59"/>
        <v>638</v>
      </c>
    </row>
    <row r="142" spans="1:28" ht="15" customHeight="1" x14ac:dyDescent="0.2">
      <c r="A142" s="28">
        <v>436</v>
      </c>
      <c r="B142" s="28">
        <v>580</v>
      </c>
      <c r="C142" s="25">
        <v>1.94</v>
      </c>
      <c r="D142" s="25">
        <v>272.08999999999997</v>
      </c>
      <c r="E142" s="25">
        <v>211.71</v>
      </c>
      <c r="F142" s="25">
        <v>0</v>
      </c>
      <c r="G142" s="25">
        <f t="shared" si="63"/>
        <v>22.169014084507044</v>
      </c>
      <c r="H142" s="25">
        <v>0</v>
      </c>
      <c r="I142" s="25">
        <f t="shared" si="64"/>
        <v>20.140845070422536</v>
      </c>
      <c r="J142" s="29">
        <f t="shared" si="60"/>
        <v>1</v>
      </c>
      <c r="K142" s="29">
        <f t="shared" si="61"/>
        <v>1</v>
      </c>
      <c r="L142" s="29">
        <f t="shared" si="62"/>
        <v>1</v>
      </c>
      <c r="M142" s="29">
        <f t="shared" ca="1" si="52"/>
        <v>0</v>
      </c>
      <c r="T142" s="20">
        <v>0</v>
      </c>
      <c r="U142" s="31">
        <f t="shared" si="53"/>
        <v>-580</v>
      </c>
      <c r="V142" s="27">
        <f t="shared" si="54"/>
        <v>-580</v>
      </c>
      <c r="W142" s="27"/>
      <c r="X142" s="27">
        <f t="shared" si="55"/>
        <v>637.56189676877887</v>
      </c>
      <c r="Y142" s="27">
        <f t="shared" si="56"/>
        <v>57.561896768778865</v>
      </c>
      <c r="Z142" s="27">
        <f t="shared" si="57"/>
        <v>58</v>
      </c>
      <c r="AA142" s="17">
        <f t="shared" si="58"/>
        <v>58</v>
      </c>
      <c r="AB142" s="24">
        <f t="shared" si="59"/>
        <v>638</v>
      </c>
    </row>
    <row r="143" spans="1:28" ht="15" customHeight="1" x14ac:dyDescent="0.2">
      <c r="A143" s="28">
        <v>486</v>
      </c>
      <c r="B143" s="28">
        <v>580</v>
      </c>
      <c r="C143" s="25">
        <v>2.16</v>
      </c>
      <c r="D143" s="25">
        <v>272.08</v>
      </c>
      <c r="E143" s="25">
        <v>211.71</v>
      </c>
      <c r="F143" s="25">
        <v>0</v>
      </c>
      <c r="G143" s="25">
        <f t="shared" si="63"/>
        <v>21.166666666666668</v>
      </c>
      <c r="H143" s="25">
        <v>0</v>
      </c>
      <c r="I143" s="25">
        <f t="shared" si="64"/>
        <v>19.861111111111111</v>
      </c>
      <c r="J143" s="29">
        <f t="shared" si="60"/>
        <v>1</v>
      </c>
      <c r="K143" s="29">
        <f t="shared" si="61"/>
        <v>1</v>
      </c>
      <c r="L143" s="29">
        <f t="shared" si="62"/>
        <v>1</v>
      </c>
      <c r="M143" s="29">
        <f t="shared" ca="1" si="52"/>
        <v>0</v>
      </c>
      <c r="T143" s="20">
        <v>0</v>
      </c>
      <c r="U143" s="31">
        <f t="shared" si="53"/>
        <v>-580</v>
      </c>
      <c r="V143" s="27">
        <f t="shared" si="54"/>
        <v>-580</v>
      </c>
      <c r="W143" s="27"/>
      <c r="X143" s="27">
        <f t="shared" si="55"/>
        <v>637.56189676877887</v>
      </c>
      <c r="Y143" s="27">
        <f t="shared" si="56"/>
        <v>57.561896768778865</v>
      </c>
      <c r="Z143" s="27">
        <f t="shared" si="57"/>
        <v>58</v>
      </c>
      <c r="AA143" s="17">
        <f t="shared" si="58"/>
        <v>58</v>
      </c>
      <c r="AB143" s="24">
        <f t="shared" si="59"/>
        <v>638</v>
      </c>
    </row>
    <row r="144" spans="1:28" ht="15" customHeight="1" x14ac:dyDescent="0.2">
      <c r="A144" s="28">
        <v>453</v>
      </c>
      <c r="B144" s="28">
        <v>580</v>
      </c>
      <c r="C144" s="25">
        <v>2.0099999999999998</v>
      </c>
      <c r="D144" s="25">
        <v>272.07</v>
      </c>
      <c r="E144" s="25">
        <v>211.71</v>
      </c>
      <c r="F144" s="25">
        <v>0</v>
      </c>
      <c r="G144" s="25">
        <f t="shared" si="63"/>
        <v>21.328767123287673</v>
      </c>
      <c r="H144" s="25">
        <v>0</v>
      </c>
      <c r="I144" s="25">
        <f t="shared" si="64"/>
        <v>19.589041095890412</v>
      </c>
      <c r="J144" s="29">
        <f t="shared" si="60"/>
        <v>1</v>
      </c>
      <c r="K144" s="29">
        <f t="shared" si="61"/>
        <v>1</v>
      </c>
      <c r="L144" s="29">
        <f t="shared" si="62"/>
        <v>1</v>
      </c>
      <c r="M144" s="29">
        <f t="shared" ca="1" si="52"/>
        <v>1</v>
      </c>
      <c r="T144" s="20">
        <v>0</v>
      </c>
      <c r="U144" s="31">
        <f t="shared" si="53"/>
        <v>-580</v>
      </c>
      <c r="V144" s="27">
        <f t="shared" si="54"/>
        <v>-580</v>
      </c>
      <c r="W144" s="27"/>
      <c r="X144" s="27">
        <f t="shared" si="55"/>
        <v>637.56189676877887</v>
      </c>
      <c r="Y144" s="27">
        <f t="shared" si="56"/>
        <v>57.561896768778865</v>
      </c>
      <c r="Z144" s="27">
        <f t="shared" si="57"/>
        <v>58</v>
      </c>
      <c r="AA144" s="17">
        <f t="shared" si="58"/>
        <v>58</v>
      </c>
      <c r="AB144" s="24">
        <f t="shared" si="59"/>
        <v>638</v>
      </c>
    </row>
    <row r="145" spans="1:28" ht="15" customHeight="1" x14ac:dyDescent="0.2">
      <c r="A145" s="28">
        <v>422</v>
      </c>
      <c r="B145" s="28">
        <v>580</v>
      </c>
      <c r="C145" s="25">
        <v>1.87</v>
      </c>
      <c r="D145" s="25">
        <v>272.06</v>
      </c>
      <c r="E145" s="25">
        <v>211.71</v>
      </c>
      <c r="F145" s="25">
        <v>0</v>
      </c>
      <c r="G145" s="25">
        <f t="shared" si="63"/>
        <v>21.45945945945946</v>
      </c>
      <c r="H145" s="25">
        <v>0</v>
      </c>
      <c r="I145" s="25">
        <f t="shared" si="64"/>
        <v>19.324324324324323</v>
      </c>
      <c r="J145" s="29">
        <f t="shared" si="60"/>
        <v>1</v>
      </c>
      <c r="K145" s="29">
        <f t="shared" si="61"/>
        <v>1</v>
      </c>
      <c r="L145" s="29">
        <f t="shared" si="62"/>
        <v>1</v>
      </c>
      <c r="M145" s="29">
        <f t="shared" ca="1" si="52"/>
        <v>1</v>
      </c>
      <c r="T145" s="20">
        <v>0</v>
      </c>
      <c r="U145" s="31">
        <f t="shared" si="53"/>
        <v>-580</v>
      </c>
      <c r="V145" s="27">
        <f t="shared" si="54"/>
        <v>-580</v>
      </c>
      <c r="W145" s="27"/>
      <c r="X145" s="27">
        <f t="shared" si="55"/>
        <v>637.56189676877887</v>
      </c>
      <c r="Y145" s="27">
        <f t="shared" si="56"/>
        <v>57.561896768778865</v>
      </c>
      <c r="Z145" s="27">
        <f t="shared" si="57"/>
        <v>58</v>
      </c>
      <c r="AA145" s="17">
        <f t="shared" si="58"/>
        <v>58</v>
      </c>
      <c r="AB145" s="24">
        <f t="shared" si="59"/>
        <v>638</v>
      </c>
    </row>
    <row r="146" spans="1:28" ht="15" customHeight="1" x14ac:dyDescent="0.2">
      <c r="A146" s="28">
        <v>388</v>
      </c>
      <c r="B146" s="28">
        <v>580</v>
      </c>
      <c r="C146" s="25">
        <v>1.73</v>
      </c>
      <c r="D146" s="25">
        <v>272.04000000000002</v>
      </c>
      <c r="E146" s="25">
        <v>211.71</v>
      </c>
      <c r="F146" s="25">
        <v>0</v>
      </c>
      <c r="G146" s="25">
        <f t="shared" si="63"/>
        <v>21.626666666666665</v>
      </c>
      <c r="H146" s="25">
        <v>0</v>
      </c>
      <c r="I146" s="25">
        <f t="shared" si="64"/>
        <v>19.066666666666666</v>
      </c>
      <c r="J146" s="29">
        <f t="shared" si="60"/>
        <v>1</v>
      </c>
      <c r="K146" s="29">
        <f t="shared" si="61"/>
        <v>1</v>
      </c>
      <c r="L146" s="29">
        <f t="shared" si="62"/>
        <v>1</v>
      </c>
      <c r="M146" s="29">
        <f t="shared" ca="1" si="52"/>
        <v>0</v>
      </c>
      <c r="T146" s="20">
        <v>0</v>
      </c>
      <c r="U146" s="31">
        <f t="shared" si="53"/>
        <v>-580</v>
      </c>
      <c r="V146" s="27">
        <f t="shared" si="54"/>
        <v>-580</v>
      </c>
      <c r="W146" s="27"/>
      <c r="X146" s="27">
        <f t="shared" si="55"/>
        <v>637.56189676877887</v>
      </c>
      <c r="Y146" s="27">
        <f t="shared" si="56"/>
        <v>57.561896768778865</v>
      </c>
      <c r="Z146" s="27">
        <f t="shared" si="57"/>
        <v>58</v>
      </c>
      <c r="AA146" s="17">
        <f t="shared" si="58"/>
        <v>58</v>
      </c>
      <c r="AB146" s="24">
        <f t="shared" si="59"/>
        <v>638</v>
      </c>
    </row>
    <row r="147" spans="1:28" ht="15" customHeight="1" x14ac:dyDescent="0.2">
      <c r="A147" s="28">
        <v>372</v>
      </c>
      <c r="B147" s="28">
        <v>580</v>
      </c>
      <c r="C147" s="25">
        <v>0</v>
      </c>
      <c r="D147" s="25">
        <v>272.02</v>
      </c>
      <c r="E147" s="25">
        <v>211.71</v>
      </c>
      <c r="F147" s="25">
        <v>0</v>
      </c>
      <c r="G147" s="25">
        <f t="shared" si="63"/>
        <v>21.55263157894737</v>
      </c>
      <c r="H147" s="25">
        <v>0</v>
      </c>
      <c r="I147" s="25">
        <f t="shared" si="64"/>
        <v>18.815789473684209</v>
      </c>
      <c r="J147" s="29">
        <f t="shared" si="60"/>
        <v>1</v>
      </c>
      <c r="K147" s="29">
        <f t="shared" si="61"/>
        <v>1</v>
      </c>
      <c r="L147" s="29">
        <f t="shared" si="62"/>
        <v>1</v>
      </c>
      <c r="M147" s="29">
        <f t="shared" ca="1" si="52"/>
        <v>0</v>
      </c>
      <c r="T147" s="20">
        <v>0</v>
      </c>
      <c r="U147" s="31">
        <f t="shared" si="53"/>
        <v>-580</v>
      </c>
      <c r="V147" s="27">
        <f t="shared" si="54"/>
        <v>-580</v>
      </c>
      <c r="W147" s="27"/>
      <c r="X147" s="27">
        <f t="shared" si="55"/>
        <v>637.56189676877887</v>
      </c>
      <c r="Y147" s="27">
        <f t="shared" si="56"/>
        <v>57.561896768778865</v>
      </c>
      <c r="Z147" s="27">
        <f t="shared" si="57"/>
        <v>58</v>
      </c>
      <c r="AA147" s="17">
        <f t="shared" si="58"/>
        <v>58</v>
      </c>
      <c r="AB147" s="24">
        <f t="shared" si="59"/>
        <v>638</v>
      </c>
    </row>
    <row r="148" spans="1:28" ht="15" customHeight="1" x14ac:dyDescent="0.2">
      <c r="A148" s="28">
        <v>356</v>
      </c>
      <c r="B148" s="28">
        <v>580</v>
      </c>
      <c r="C148" s="25">
        <v>0</v>
      </c>
      <c r="D148" s="25">
        <v>271.99</v>
      </c>
      <c r="E148" s="25">
        <v>211.71</v>
      </c>
      <c r="F148" s="25">
        <v>0</v>
      </c>
      <c r="G148" s="25">
        <f t="shared" si="63"/>
        <v>21.480519480519479</v>
      </c>
      <c r="H148" s="25">
        <v>0</v>
      </c>
      <c r="I148" s="25">
        <f t="shared" si="64"/>
        <v>18.571428571428573</v>
      </c>
      <c r="J148" s="29">
        <f t="shared" si="60"/>
        <v>1</v>
      </c>
      <c r="K148" s="29">
        <f t="shared" si="61"/>
        <v>1</v>
      </c>
      <c r="L148" s="29">
        <f t="shared" si="62"/>
        <v>1</v>
      </c>
      <c r="M148" s="29">
        <f t="shared" ca="1" si="52"/>
        <v>0</v>
      </c>
      <c r="T148" s="20">
        <v>0</v>
      </c>
      <c r="U148" s="31">
        <f t="shared" si="53"/>
        <v>-580</v>
      </c>
      <c r="V148" s="27">
        <f t="shared" si="54"/>
        <v>-580</v>
      </c>
      <c r="W148" s="27"/>
      <c r="X148" s="27">
        <f t="shared" si="55"/>
        <v>637.56189676877887</v>
      </c>
      <c r="Y148" s="27">
        <f t="shared" si="56"/>
        <v>57.561896768778865</v>
      </c>
      <c r="Z148" s="27">
        <f t="shared" si="57"/>
        <v>58</v>
      </c>
      <c r="AA148" s="17">
        <f t="shared" si="58"/>
        <v>58</v>
      </c>
      <c r="AB148" s="24">
        <f t="shared" si="59"/>
        <v>638</v>
      </c>
    </row>
    <row r="149" spans="1:28" ht="15" customHeight="1" x14ac:dyDescent="0.2">
      <c r="A149" s="28">
        <v>339</v>
      </c>
      <c r="B149" s="28">
        <v>580</v>
      </c>
      <c r="C149" s="25">
        <v>0</v>
      </c>
      <c r="D149" s="25">
        <v>271.97000000000003</v>
      </c>
      <c r="E149" s="25">
        <v>211.71</v>
      </c>
      <c r="F149" s="25">
        <v>0</v>
      </c>
      <c r="G149" s="25">
        <f t="shared" si="63"/>
        <v>21.423076923076923</v>
      </c>
      <c r="H149" s="25">
        <v>0</v>
      </c>
      <c r="I149" s="25">
        <f t="shared" si="64"/>
        <v>18.333333333333332</v>
      </c>
      <c r="J149" s="29">
        <f t="shared" si="60"/>
        <v>1</v>
      </c>
      <c r="K149" s="29">
        <f t="shared" si="61"/>
        <v>1</v>
      </c>
      <c r="L149" s="29">
        <f t="shared" si="62"/>
        <v>1</v>
      </c>
      <c r="M149" s="29">
        <f t="shared" ca="1" si="52"/>
        <v>1</v>
      </c>
      <c r="T149" s="20">
        <v>0</v>
      </c>
      <c r="U149" s="31">
        <f t="shared" si="53"/>
        <v>-580</v>
      </c>
      <c r="V149" s="27">
        <f t="shared" si="54"/>
        <v>-580</v>
      </c>
      <c r="W149" s="27"/>
      <c r="X149" s="27">
        <f t="shared" si="55"/>
        <v>637.56189676877887</v>
      </c>
      <c r="Y149" s="27">
        <f t="shared" si="56"/>
        <v>57.561896768778865</v>
      </c>
      <c r="Z149" s="27">
        <f t="shared" si="57"/>
        <v>58</v>
      </c>
      <c r="AA149" s="17">
        <f t="shared" si="58"/>
        <v>58</v>
      </c>
      <c r="AB149" s="24">
        <f t="shared" si="59"/>
        <v>638</v>
      </c>
    </row>
    <row r="150" spans="1:28" ht="15" customHeight="1" x14ac:dyDescent="0.2">
      <c r="A150" s="28">
        <v>339</v>
      </c>
      <c r="B150" s="28">
        <v>580</v>
      </c>
      <c r="C150" s="25">
        <v>0</v>
      </c>
      <c r="D150" s="25">
        <v>271.94</v>
      </c>
      <c r="E150" s="25">
        <v>211.71</v>
      </c>
      <c r="F150" s="25">
        <v>0</v>
      </c>
      <c r="G150" s="25">
        <f t="shared" si="63"/>
        <v>21.151898734177216</v>
      </c>
      <c r="H150" s="25">
        <v>0</v>
      </c>
      <c r="I150" s="25">
        <f t="shared" si="64"/>
        <v>18.101265822784811</v>
      </c>
      <c r="J150" s="29">
        <f t="shared" si="60"/>
        <v>1</v>
      </c>
      <c r="K150" s="29">
        <f t="shared" si="61"/>
        <v>1</v>
      </c>
      <c r="L150" s="29">
        <f t="shared" si="62"/>
        <v>1</v>
      </c>
      <c r="M150" s="29">
        <f t="shared" ca="1" si="52"/>
        <v>0</v>
      </c>
      <c r="T150" s="20">
        <v>0</v>
      </c>
      <c r="U150" s="31">
        <f t="shared" si="53"/>
        <v>-580</v>
      </c>
      <c r="V150" s="27">
        <f t="shared" si="54"/>
        <v>-580</v>
      </c>
      <c r="W150" s="27"/>
      <c r="X150" s="27">
        <f t="shared" si="55"/>
        <v>637.56189676877887</v>
      </c>
      <c r="Y150" s="27">
        <f t="shared" si="56"/>
        <v>57.561896768778865</v>
      </c>
      <c r="Z150" s="27">
        <f t="shared" si="57"/>
        <v>58</v>
      </c>
      <c r="AA150" s="17">
        <f t="shared" si="58"/>
        <v>58</v>
      </c>
      <c r="AB150" s="24">
        <f t="shared" si="59"/>
        <v>638</v>
      </c>
    </row>
    <row r="151" spans="1:28" ht="15" customHeight="1" x14ac:dyDescent="0.2">
      <c r="A151" s="28">
        <v>339</v>
      </c>
      <c r="B151" s="28">
        <v>580</v>
      </c>
      <c r="C151" s="25">
        <v>0</v>
      </c>
      <c r="D151" s="25">
        <v>271.92</v>
      </c>
      <c r="E151" s="25">
        <v>211.71</v>
      </c>
      <c r="F151" s="25">
        <v>0</v>
      </c>
      <c r="G151" s="25">
        <f t="shared" si="63"/>
        <v>20.887499999999999</v>
      </c>
      <c r="H151" s="25">
        <v>0</v>
      </c>
      <c r="I151" s="25">
        <f t="shared" si="64"/>
        <v>17.875</v>
      </c>
      <c r="J151" s="29">
        <f t="shared" si="60"/>
        <v>1</v>
      </c>
      <c r="K151" s="29">
        <f t="shared" si="61"/>
        <v>1</v>
      </c>
      <c r="L151" s="29">
        <f t="shared" si="62"/>
        <v>1</v>
      </c>
      <c r="M151" s="29">
        <f t="shared" ca="1" si="52"/>
        <v>0</v>
      </c>
      <c r="T151" s="20">
        <v>0</v>
      </c>
      <c r="U151" s="31">
        <f t="shared" si="53"/>
        <v>-580</v>
      </c>
      <c r="V151" s="27">
        <f t="shared" si="54"/>
        <v>-580</v>
      </c>
      <c r="W151" s="27"/>
      <c r="X151" s="27">
        <f t="shared" si="55"/>
        <v>637.56189676877887</v>
      </c>
      <c r="Y151" s="27">
        <f t="shared" si="56"/>
        <v>57.561896768778865</v>
      </c>
      <c r="Z151" s="27">
        <f t="shared" si="57"/>
        <v>58</v>
      </c>
      <c r="AA151" s="17">
        <f t="shared" si="58"/>
        <v>58</v>
      </c>
      <c r="AB151" s="24">
        <f t="shared" si="59"/>
        <v>638</v>
      </c>
    </row>
    <row r="152" spans="1:28" ht="15" customHeight="1" x14ac:dyDescent="0.2">
      <c r="A152" s="28">
        <v>339</v>
      </c>
      <c r="B152" s="28">
        <v>580</v>
      </c>
      <c r="C152" s="25">
        <v>0</v>
      </c>
      <c r="D152" s="25">
        <v>271.89999999999998</v>
      </c>
      <c r="E152" s="25">
        <v>211.71</v>
      </c>
      <c r="F152" s="25">
        <v>0</v>
      </c>
      <c r="G152" s="25">
        <f t="shared" si="63"/>
        <v>20.62962962962963</v>
      </c>
      <c r="H152" s="25">
        <v>0</v>
      </c>
      <c r="I152" s="25">
        <f t="shared" si="64"/>
        <v>17.654320987654319</v>
      </c>
      <c r="J152" s="29">
        <f t="shared" si="60"/>
        <v>1</v>
      </c>
      <c r="K152" s="29">
        <f t="shared" si="61"/>
        <v>1</v>
      </c>
      <c r="L152" s="29">
        <f t="shared" si="62"/>
        <v>1</v>
      </c>
      <c r="M152" s="29">
        <f t="shared" ca="1" si="52"/>
        <v>1</v>
      </c>
      <c r="T152" s="20">
        <v>0</v>
      </c>
      <c r="U152" s="31">
        <f t="shared" si="53"/>
        <v>-580</v>
      </c>
      <c r="V152" s="27">
        <f t="shared" si="54"/>
        <v>-580</v>
      </c>
      <c r="W152" s="27"/>
      <c r="X152" s="27">
        <f t="shared" si="55"/>
        <v>637.56189676877887</v>
      </c>
      <c r="Y152" s="27">
        <f t="shared" si="56"/>
        <v>57.561896768778865</v>
      </c>
      <c r="Z152" s="27">
        <f t="shared" si="57"/>
        <v>58</v>
      </c>
      <c r="AA152" s="17">
        <f t="shared" si="58"/>
        <v>58</v>
      </c>
      <c r="AB152" s="24">
        <f t="shared" si="59"/>
        <v>638</v>
      </c>
    </row>
    <row r="153" spans="1:28" ht="15" customHeight="1" x14ac:dyDescent="0.2">
      <c r="A153" s="28">
        <v>322</v>
      </c>
      <c r="B153" s="28">
        <v>580</v>
      </c>
      <c r="C153" s="25">
        <v>0</v>
      </c>
      <c r="D153" s="25">
        <v>271.87</v>
      </c>
      <c r="E153" s="25">
        <v>211.71</v>
      </c>
      <c r="F153" s="25">
        <v>0</v>
      </c>
      <c r="G153" s="25">
        <f t="shared" si="63"/>
        <v>20.585365853658537</v>
      </c>
      <c r="H153" s="25">
        <v>0</v>
      </c>
      <c r="I153" s="25">
        <f t="shared" si="64"/>
        <v>17.439024390243901</v>
      </c>
      <c r="J153" s="29">
        <f t="shared" si="60"/>
        <v>1</v>
      </c>
      <c r="K153" s="29">
        <f t="shared" si="61"/>
        <v>1</v>
      </c>
      <c r="L153" s="29">
        <f t="shared" si="62"/>
        <v>1</v>
      </c>
      <c r="M153" s="29">
        <f t="shared" ca="1" si="52"/>
        <v>1</v>
      </c>
      <c r="T153" s="20">
        <v>0</v>
      </c>
      <c r="U153" s="31">
        <f t="shared" si="53"/>
        <v>-580</v>
      </c>
      <c r="V153" s="27">
        <f t="shared" si="54"/>
        <v>-580</v>
      </c>
      <c r="W153" s="27"/>
      <c r="X153" s="27">
        <f t="shared" si="55"/>
        <v>637.56189676877887</v>
      </c>
      <c r="Y153" s="27">
        <f t="shared" si="56"/>
        <v>57.561896768778865</v>
      </c>
      <c r="Z153" s="27">
        <f t="shared" si="57"/>
        <v>58</v>
      </c>
      <c r="AA153" s="17">
        <f t="shared" si="58"/>
        <v>58</v>
      </c>
      <c r="AB153" s="24">
        <f t="shared" si="59"/>
        <v>638</v>
      </c>
    </row>
    <row r="154" spans="1:28" ht="15" customHeight="1" x14ac:dyDescent="0.2">
      <c r="A154" s="28">
        <v>306</v>
      </c>
      <c r="B154" s="28">
        <v>580</v>
      </c>
      <c r="C154" s="25">
        <v>0</v>
      </c>
      <c r="D154" s="25">
        <v>271.83999999999997</v>
      </c>
      <c r="E154" s="25">
        <v>211.71</v>
      </c>
      <c r="F154" s="25">
        <v>0</v>
      </c>
      <c r="G154" s="25">
        <f t="shared" si="63"/>
        <v>20.53012048192771</v>
      </c>
      <c r="H154" s="25">
        <v>0</v>
      </c>
      <c r="I154" s="25">
        <f t="shared" si="64"/>
        <v>17.228915662650603</v>
      </c>
      <c r="J154" s="29">
        <f t="shared" si="60"/>
        <v>1</v>
      </c>
      <c r="K154" s="29">
        <f t="shared" si="61"/>
        <v>1</v>
      </c>
      <c r="L154" s="29">
        <f t="shared" si="62"/>
        <v>1</v>
      </c>
      <c r="M154" s="29">
        <f t="shared" ca="1" si="52"/>
        <v>1</v>
      </c>
      <c r="T154" s="20">
        <v>0</v>
      </c>
      <c r="U154" s="31">
        <f t="shared" si="53"/>
        <v>-580</v>
      </c>
      <c r="V154" s="27">
        <f t="shared" si="54"/>
        <v>-580</v>
      </c>
      <c r="W154" s="27"/>
      <c r="X154" s="27">
        <f t="shared" si="55"/>
        <v>637.56189676877887</v>
      </c>
      <c r="Y154" s="27">
        <f t="shared" si="56"/>
        <v>57.561896768778865</v>
      </c>
      <c r="Z154" s="27">
        <f t="shared" si="57"/>
        <v>58</v>
      </c>
      <c r="AA154" s="17">
        <f t="shared" si="58"/>
        <v>58</v>
      </c>
      <c r="AB154" s="24">
        <f t="shared" si="59"/>
        <v>638</v>
      </c>
    </row>
    <row r="155" spans="1:28" ht="15" customHeight="1" x14ac:dyDescent="0.2">
      <c r="A155" s="28">
        <v>290</v>
      </c>
      <c r="B155" s="28">
        <v>580</v>
      </c>
      <c r="C155" s="25">
        <v>0</v>
      </c>
      <c r="D155" s="25">
        <v>271.81</v>
      </c>
      <c r="E155" s="25">
        <v>211.71</v>
      </c>
      <c r="F155" s="25">
        <v>0</v>
      </c>
      <c r="G155" s="25">
        <f t="shared" si="63"/>
        <v>20.476190476190474</v>
      </c>
      <c r="H155" s="25">
        <v>0</v>
      </c>
      <c r="I155" s="25">
        <f t="shared" si="64"/>
        <v>17.023809523809526</v>
      </c>
      <c r="J155" s="29">
        <f t="shared" si="60"/>
        <v>1</v>
      </c>
      <c r="K155" s="29">
        <f t="shared" si="61"/>
        <v>1</v>
      </c>
      <c r="L155" s="29">
        <f t="shared" si="62"/>
        <v>1</v>
      </c>
      <c r="M155" s="29">
        <f t="shared" ca="1" si="52"/>
        <v>0</v>
      </c>
      <c r="T155" s="20">
        <v>0</v>
      </c>
      <c r="U155" s="31">
        <f t="shared" si="53"/>
        <v>-580</v>
      </c>
      <c r="V155" s="27">
        <f t="shared" si="54"/>
        <v>-580</v>
      </c>
      <c r="W155" s="27"/>
      <c r="X155" s="27">
        <f t="shared" si="55"/>
        <v>637.56189676877887</v>
      </c>
      <c r="Y155" s="27">
        <f t="shared" si="56"/>
        <v>57.561896768778865</v>
      </c>
      <c r="Z155" s="27">
        <f t="shared" si="57"/>
        <v>58</v>
      </c>
      <c r="AA155" s="17">
        <f t="shared" si="58"/>
        <v>58</v>
      </c>
      <c r="AB155" s="24">
        <f t="shared" si="59"/>
        <v>638</v>
      </c>
    </row>
    <row r="156" spans="1:28" ht="15" customHeight="1" x14ac:dyDescent="0.2">
      <c r="A156" s="28">
        <v>290</v>
      </c>
      <c r="B156" s="28">
        <v>580</v>
      </c>
      <c r="C156" s="25">
        <v>0</v>
      </c>
      <c r="D156" s="25">
        <v>271.79000000000002</v>
      </c>
      <c r="E156" s="25">
        <v>211.71</v>
      </c>
      <c r="F156" s="25">
        <v>0</v>
      </c>
      <c r="G156" s="25">
        <f t="shared" si="63"/>
        <v>20.235294117647058</v>
      </c>
      <c r="H156" s="25">
        <v>0</v>
      </c>
      <c r="I156" s="25">
        <f t="shared" si="64"/>
        <v>16.823529411764707</v>
      </c>
      <c r="J156" s="29">
        <f t="shared" si="60"/>
        <v>1</v>
      </c>
      <c r="K156" s="29">
        <f t="shared" si="61"/>
        <v>1</v>
      </c>
      <c r="L156" s="29">
        <f t="shared" si="62"/>
        <v>1</v>
      </c>
      <c r="M156" s="29">
        <f t="shared" ca="1" si="52"/>
        <v>1</v>
      </c>
      <c r="T156" s="20">
        <v>0</v>
      </c>
      <c r="U156" s="31">
        <f t="shared" si="53"/>
        <v>-580</v>
      </c>
      <c r="V156" s="27">
        <f t="shared" si="54"/>
        <v>-580</v>
      </c>
      <c r="W156" s="27"/>
      <c r="X156" s="27">
        <f t="shared" si="55"/>
        <v>637.56189676877887</v>
      </c>
      <c r="Y156" s="27">
        <f t="shared" si="56"/>
        <v>57.561896768778865</v>
      </c>
      <c r="Z156" s="27">
        <f t="shared" si="57"/>
        <v>58</v>
      </c>
      <c r="AA156" s="17">
        <f t="shared" si="58"/>
        <v>58</v>
      </c>
      <c r="AB156" s="24">
        <f t="shared" si="59"/>
        <v>638</v>
      </c>
    </row>
    <row r="157" spans="1:28" ht="15" customHeight="1" x14ac:dyDescent="0.2">
      <c r="A157" s="28">
        <v>290</v>
      </c>
      <c r="B157" s="28">
        <v>580</v>
      </c>
      <c r="C157" s="25">
        <v>0</v>
      </c>
      <c r="D157" s="25">
        <v>271.76</v>
      </c>
      <c r="E157" s="25">
        <v>211.71</v>
      </c>
      <c r="F157" s="25">
        <v>0</v>
      </c>
      <c r="G157" s="25">
        <f t="shared" si="63"/>
        <v>20</v>
      </c>
      <c r="H157" s="25">
        <v>0</v>
      </c>
      <c r="I157" s="25">
        <f t="shared" si="64"/>
        <v>16.627906976744185</v>
      </c>
      <c r="J157" s="29">
        <f t="shared" si="60"/>
        <v>1</v>
      </c>
      <c r="K157" s="29">
        <f t="shared" si="61"/>
        <v>1</v>
      </c>
      <c r="L157" s="29">
        <f t="shared" si="62"/>
        <v>1</v>
      </c>
      <c r="M157" s="29">
        <f t="shared" ca="1" si="52"/>
        <v>0</v>
      </c>
      <c r="T157" s="20">
        <v>0</v>
      </c>
      <c r="U157" s="31">
        <f t="shared" si="53"/>
        <v>-580</v>
      </c>
      <c r="V157" s="27">
        <f t="shared" si="54"/>
        <v>-580</v>
      </c>
      <c r="W157" s="27"/>
      <c r="X157" s="27">
        <f t="shared" si="55"/>
        <v>637.56189676877887</v>
      </c>
      <c r="Y157" s="27">
        <f t="shared" si="56"/>
        <v>57.561896768778865</v>
      </c>
      <c r="Z157" s="27">
        <f t="shared" si="57"/>
        <v>58</v>
      </c>
      <c r="AA157" s="17">
        <f t="shared" si="58"/>
        <v>58</v>
      </c>
      <c r="AB157" s="24">
        <f t="shared" si="59"/>
        <v>638</v>
      </c>
    </row>
    <row r="158" spans="1:28" ht="15" customHeight="1" x14ac:dyDescent="0.2">
      <c r="A158" s="28">
        <v>290</v>
      </c>
      <c r="B158" s="28">
        <v>580</v>
      </c>
      <c r="C158" s="25">
        <v>0</v>
      </c>
      <c r="D158" s="25">
        <v>271.73</v>
      </c>
      <c r="E158" s="25">
        <v>211.71</v>
      </c>
      <c r="F158" s="25">
        <v>0</v>
      </c>
      <c r="G158" s="25">
        <f t="shared" si="63"/>
        <v>19.770114942528735</v>
      </c>
      <c r="H158" s="25">
        <v>0</v>
      </c>
      <c r="I158" s="25">
        <f t="shared" si="64"/>
        <v>16.436781609195403</v>
      </c>
      <c r="J158" s="29">
        <f t="shared" si="60"/>
        <v>1</v>
      </c>
      <c r="K158" s="29">
        <f t="shared" si="61"/>
        <v>1</v>
      </c>
      <c r="L158" s="29">
        <f t="shared" si="62"/>
        <v>1</v>
      </c>
      <c r="M158" s="29">
        <f t="shared" ca="1" si="52"/>
        <v>0</v>
      </c>
      <c r="T158" s="20">
        <v>0</v>
      </c>
      <c r="U158" s="31">
        <f t="shared" si="53"/>
        <v>-580</v>
      </c>
      <c r="V158" s="27">
        <f t="shared" si="54"/>
        <v>-580</v>
      </c>
      <c r="W158" s="27"/>
      <c r="X158" s="27">
        <f t="shared" si="55"/>
        <v>637.56189676877887</v>
      </c>
      <c r="Y158" s="27">
        <f t="shared" si="56"/>
        <v>57.561896768778865</v>
      </c>
      <c r="Z158" s="27">
        <f t="shared" si="57"/>
        <v>58</v>
      </c>
      <c r="AA158" s="17">
        <f t="shared" si="58"/>
        <v>58</v>
      </c>
      <c r="AB158" s="24">
        <f t="shared" si="59"/>
        <v>638</v>
      </c>
    </row>
    <row r="159" spans="1:28" ht="15" customHeight="1" x14ac:dyDescent="0.2">
      <c r="A159" s="28">
        <v>338</v>
      </c>
      <c r="B159" s="28">
        <v>580</v>
      </c>
      <c r="C159" s="25">
        <v>0</v>
      </c>
      <c r="D159" s="25">
        <v>271.7</v>
      </c>
      <c r="E159" s="25">
        <v>211.71</v>
      </c>
      <c r="F159" s="25">
        <v>0</v>
      </c>
      <c r="G159" s="25">
        <f t="shared" si="63"/>
        <v>19</v>
      </c>
      <c r="H159" s="25">
        <v>0</v>
      </c>
      <c r="I159" s="25">
        <f t="shared" si="64"/>
        <v>16.25</v>
      </c>
      <c r="J159" s="29">
        <f t="shared" si="60"/>
        <v>1</v>
      </c>
      <c r="K159" s="29">
        <f t="shared" si="61"/>
        <v>1</v>
      </c>
      <c r="L159" s="29">
        <f t="shared" si="62"/>
        <v>1</v>
      </c>
      <c r="M159" s="29">
        <f t="shared" ca="1" si="52"/>
        <v>0</v>
      </c>
      <c r="T159" s="20">
        <v>0</v>
      </c>
      <c r="U159" s="31">
        <f t="shared" si="53"/>
        <v>-580</v>
      </c>
      <c r="V159" s="27">
        <f t="shared" si="54"/>
        <v>-580</v>
      </c>
      <c r="W159" s="27"/>
      <c r="X159" s="27">
        <f t="shared" si="55"/>
        <v>637.56189676877887</v>
      </c>
      <c r="Y159" s="27">
        <f t="shared" si="56"/>
        <v>57.561896768778865</v>
      </c>
      <c r="Z159" s="27">
        <f t="shared" si="57"/>
        <v>58</v>
      </c>
      <c r="AA159" s="17">
        <f t="shared" si="58"/>
        <v>58</v>
      </c>
      <c r="AB159" s="24">
        <f t="shared" si="59"/>
        <v>638</v>
      </c>
    </row>
    <row r="160" spans="1:28" ht="15" customHeight="1" x14ac:dyDescent="0.2">
      <c r="A160" s="28">
        <v>387</v>
      </c>
      <c r="B160" s="28">
        <v>580</v>
      </c>
      <c r="C160" s="25">
        <v>0</v>
      </c>
      <c r="D160" s="25">
        <v>271.68</v>
      </c>
      <c r="E160" s="25">
        <v>211.71</v>
      </c>
      <c r="F160" s="25">
        <v>0</v>
      </c>
      <c r="G160" s="25">
        <f t="shared" si="63"/>
        <v>18.235955056179776</v>
      </c>
      <c r="H160" s="25">
        <v>0</v>
      </c>
      <c r="I160" s="25">
        <f t="shared" si="64"/>
        <v>16.067415730337078</v>
      </c>
      <c r="J160" s="29">
        <f t="shared" si="60"/>
        <v>1</v>
      </c>
      <c r="K160" s="29">
        <f t="shared" si="61"/>
        <v>1</v>
      </c>
      <c r="L160" s="29">
        <f t="shared" si="62"/>
        <v>1</v>
      </c>
      <c r="M160" s="29">
        <f t="shared" ca="1" si="52"/>
        <v>0</v>
      </c>
      <c r="T160" s="20">
        <v>0</v>
      </c>
      <c r="U160" s="31">
        <f t="shared" si="53"/>
        <v>-580</v>
      </c>
      <c r="V160" s="27">
        <f t="shared" si="54"/>
        <v>-580</v>
      </c>
      <c r="W160" s="27"/>
      <c r="X160" s="27">
        <f t="shared" si="55"/>
        <v>637.56189676877887</v>
      </c>
      <c r="Y160" s="27">
        <f t="shared" si="56"/>
        <v>57.561896768778865</v>
      </c>
      <c r="Z160" s="27">
        <f t="shared" si="57"/>
        <v>58</v>
      </c>
      <c r="AA160" s="17">
        <f t="shared" si="58"/>
        <v>58</v>
      </c>
      <c r="AB160" s="24">
        <f t="shared" si="59"/>
        <v>638</v>
      </c>
    </row>
    <row r="161" spans="1:28" ht="15" customHeight="1" x14ac:dyDescent="0.2">
      <c r="A161" s="28">
        <v>435</v>
      </c>
      <c r="B161" s="28">
        <v>580</v>
      </c>
      <c r="C161" s="25">
        <v>0</v>
      </c>
      <c r="D161" s="25">
        <v>271.67</v>
      </c>
      <c r="E161" s="25">
        <v>211.71</v>
      </c>
      <c r="F161" s="25">
        <v>0</v>
      </c>
      <c r="G161" s="25">
        <f t="shared" si="63"/>
        <v>17.5</v>
      </c>
      <c r="H161" s="25">
        <v>0</v>
      </c>
      <c r="I161" s="25">
        <f t="shared" si="64"/>
        <v>15.888888888888889</v>
      </c>
      <c r="J161" s="29">
        <f t="shared" si="60"/>
        <v>1</v>
      </c>
      <c r="K161" s="29">
        <f t="shared" si="61"/>
        <v>1</v>
      </c>
      <c r="L161" s="29">
        <f t="shared" si="62"/>
        <v>1</v>
      </c>
      <c r="M161" s="29">
        <f t="shared" ca="1" si="52"/>
        <v>1</v>
      </c>
      <c r="T161" s="20">
        <v>0</v>
      </c>
      <c r="U161" s="31">
        <f t="shared" si="53"/>
        <v>-580</v>
      </c>
      <c r="V161" s="27">
        <f t="shared" si="54"/>
        <v>-580</v>
      </c>
      <c r="W161" s="27"/>
      <c r="X161" s="27">
        <f t="shared" si="55"/>
        <v>637.56189676877887</v>
      </c>
      <c r="Y161" s="27">
        <f t="shared" si="56"/>
        <v>57.561896768778865</v>
      </c>
      <c r="Z161" s="27">
        <f t="shared" si="57"/>
        <v>58</v>
      </c>
      <c r="AA161" s="17">
        <f t="shared" si="58"/>
        <v>58</v>
      </c>
      <c r="AB161" s="24">
        <f t="shared" si="59"/>
        <v>638</v>
      </c>
    </row>
    <row r="162" spans="1:28" ht="15" customHeight="1" x14ac:dyDescent="0.2">
      <c r="A162" s="28">
        <v>387</v>
      </c>
      <c r="B162" s="28">
        <v>580</v>
      </c>
      <c r="C162" s="25">
        <v>0</v>
      </c>
      <c r="D162" s="25">
        <v>271.64999999999998</v>
      </c>
      <c r="E162" s="25">
        <v>211.71</v>
      </c>
      <c r="F162" s="25">
        <v>0</v>
      </c>
      <c r="G162" s="25">
        <f t="shared" si="63"/>
        <v>17.835164835164836</v>
      </c>
      <c r="H162" s="25">
        <v>0</v>
      </c>
      <c r="I162" s="25">
        <f t="shared" si="64"/>
        <v>15.714285714285714</v>
      </c>
      <c r="J162" s="29">
        <f t="shared" si="60"/>
        <v>1</v>
      </c>
      <c r="K162" s="29">
        <f t="shared" si="61"/>
        <v>1</v>
      </c>
      <c r="L162" s="29">
        <f t="shared" si="62"/>
        <v>1</v>
      </c>
      <c r="M162" s="29">
        <f t="shared" ref="M162:M181" ca="1" si="65">IF(RAND()&lt;0.5,0,1)</f>
        <v>1</v>
      </c>
      <c r="T162" s="20">
        <v>0</v>
      </c>
      <c r="U162" s="31">
        <f t="shared" ref="U162:U193" si="66">T162-B162</f>
        <v>-580</v>
      </c>
      <c r="V162" s="27">
        <f t="shared" ref="V162:V193" si="67">ROUND(U162,0)</f>
        <v>-580</v>
      </c>
      <c r="W162" s="27"/>
      <c r="X162" s="27">
        <f t="shared" ref="X162:X181" si="68">B162/$W$2*$W$3</f>
        <v>637.56189676877887</v>
      </c>
      <c r="Y162" s="27">
        <f t="shared" ref="Y162:Y193" si="69">X162-B162</f>
        <v>57.561896768778865</v>
      </c>
      <c r="Z162" s="27">
        <f t="shared" ref="Z162:Z193" si="70">ROUND(Y162,0)</f>
        <v>58</v>
      </c>
      <c r="AA162" s="17">
        <f t="shared" ref="AA162:AA193" si="71">IF(V162&gt;=0,V162,Z162)</f>
        <v>58</v>
      </c>
      <c r="AB162" s="24">
        <f t="shared" ref="AB162:AB193" si="72">B162+AA162</f>
        <v>638</v>
      </c>
    </row>
    <row r="163" spans="1:28" ht="15" customHeight="1" x14ac:dyDescent="0.2">
      <c r="A163" s="28">
        <v>338</v>
      </c>
      <c r="B163" s="28">
        <v>580</v>
      </c>
      <c r="C163" s="25">
        <v>0</v>
      </c>
      <c r="D163" s="25">
        <v>271.63</v>
      </c>
      <c r="E163" s="25">
        <v>211.71</v>
      </c>
      <c r="F163" s="25">
        <v>0</v>
      </c>
      <c r="G163" s="25">
        <f t="shared" si="63"/>
        <v>18.173913043478262</v>
      </c>
      <c r="H163" s="25">
        <v>0</v>
      </c>
      <c r="I163" s="25">
        <f t="shared" si="64"/>
        <v>15.543478260869565</v>
      </c>
      <c r="J163" s="29">
        <f t="shared" ref="J163:J181" si="73">IF(ABS(B163-B162)&lt;=50,1,0)</f>
        <v>1</v>
      </c>
      <c r="K163" s="29">
        <f t="shared" ref="K163:K181" si="74">IF(ABS((B163-B162))&lt;=50,1,IF((B163-B162)*(1)&gt;=0,1,-1))</f>
        <v>1</v>
      </c>
      <c r="L163" s="29">
        <f t="shared" si="62"/>
        <v>1</v>
      </c>
      <c r="M163" s="29">
        <f t="shared" ca="1" si="65"/>
        <v>0</v>
      </c>
      <c r="T163" s="20">
        <v>0</v>
      </c>
      <c r="U163" s="31">
        <f t="shared" si="66"/>
        <v>-580</v>
      </c>
      <c r="V163" s="27">
        <f t="shared" si="67"/>
        <v>-580</v>
      </c>
      <c r="W163" s="27"/>
      <c r="X163" s="27">
        <f t="shared" si="68"/>
        <v>637.56189676877887</v>
      </c>
      <c r="Y163" s="27">
        <f t="shared" si="69"/>
        <v>57.561896768778865</v>
      </c>
      <c r="Z163" s="27">
        <f t="shared" si="70"/>
        <v>58</v>
      </c>
      <c r="AA163" s="17">
        <f t="shared" si="71"/>
        <v>58</v>
      </c>
      <c r="AB163" s="24">
        <f t="shared" si="72"/>
        <v>638</v>
      </c>
    </row>
    <row r="164" spans="1:28" ht="15" customHeight="1" x14ac:dyDescent="0.2">
      <c r="A164" s="28">
        <v>290</v>
      </c>
      <c r="B164" s="28">
        <v>580</v>
      </c>
      <c r="C164" s="25">
        <v>0</v>
      </c>
      <c r="D164" s="25">
        <v>271.60000000000002</v>
      </c>
      <c r="E164" s="25">
        <v>211.71</v>
      </c>
      <c r="F164" s="25">
        <v>0</v>
      </c>
      <c r="G164" s="25">
        <f t="shared" si="63"/>
        <v>18.49462365591398</v>
      </c>
      <c r="H164" s="25">
        <v>0</v>
      </c>
      <c r="I164" s="25">
        <f t="shared" si="64"/>
        <v>15.376344086021506</v>
      </c>
      <c r="J164" s="29">
        <f t="shared" si="73"/>
        <v>1</v>
      </c>
      <c r="K164" s="29">
        <f t="shared" si="74"/>
        <v>1</v>
      </c>
      <c r="L164" s="29">
        <f t="shared" si="62"/>
        <v>1</v>
      </c>
      <c r="M164" s="29">
        <f t="shared" ca="1" si="65"/>
        <v>1</v>
      </c>
      <c r="T164" s="20">
        <v>0</v>
      </c>
      <c r="U164" s="31">
        <f t="shared" si="66"/>
        <v>-580</v>
      </c>
      <c r="V164" s="27">
        <f t="shared" si="67"/>
        <v>-580</v>
      </c>
      <c r="W164" s="27"/>
      <c r="X164" s="27">
        <f t="shared" si="68"/>
        <v>637.56189676877887</v>
      </c>
      <c r="Y164" s="27">
        <f t="shared" si="69"/>
        <v>57.561896768778865</v>
      </c>
      <c r="Z164" s="27">
        <f t="shared" si="70"/>
        <v>58</v>
      </c>
      <c r="AA164" s="17">
        <f t="shared" si="71"/>
        <v>58</v>
      </c>
      <c r="AB164" s="24">
        <f t="shared" si="72"/>
        <v>638</v>
      </c>
    </row>
    <row r="165" spans="1:28" ht="15" customHeight="1" x14ac:dyDescent="0.2">
      <c r="A165" s="28">
        <v>290</v>
      </c>
      <c r="B165" s="28">
        <v>580</v>
      </c>
      <c r="C165" s="25">
        <v>0</v>
      </c>
      <c r="D165" s="25">
        <v>271.57</v>
      </c>
      <c r="E165" s="25">
        <v>211.71</v>
      </c>
      <c r="F165" s="25">
        <v>0</v>
      </c>
      <c r="G165" s="25">
        <f t="shared" si="63"/>
        <v>18.297872340425531</v>
      </c>
      <c r="H165" s="25">
        <v>0</v>
      </c>
      <c r="I165" s="25">
        <f t="shared" si="64"/>
        <v>15.212765957446809</v>
      </c>
      <c r="J165" s="29">
        <f t="shared" si="73"/>
        <v>1</v>
      </c>
      <c r="K165" s="29">
        <f t="shared" si="74"/>
        <v>1</v>
      </c>
      <c r="L165" s="29">
        <f t="shared" si="62"/>
        <v>1</v>
      </c>
      <c r="M165" s="29">
        <f t="shared" ca="1" si="65"/>
        <v>0</v>
      </c>
      <c r="T165" s="20">
        <v>0</v>
      </c>
      <c r="U165" s="31">
        <f t="shared" si="66"/>
        <v>-580</v>
      </c>
      <c r="V165" s="27">
        <f t="shared" si="67"/>
        <v>-580</v>
      </c>
      <c r="W165" s="27"/>
      <c r="X165" s="27">
        <f t="shared" si="68"/>
        <v>637.56189676877887</v>
      </c>
      <c r="Y165" s="27">
        <f t="shared" si="69"/>
        <v>57.561896768778865</v>
      </c>
      <c r="Z165" s="27">
        <f t="shared" si="70"/>
        <v>58</v>
      </c>
      <c r="AA165" s="17">
        <f t="shared" si="71"/>
        <v>58</v>
      </c>
      <c r="AB165" s="24">
        <f t="shared" si="72"/>
        <v>638</v>
      </c>
    </row>
    <row r="166" spans="1:28" ht="15" customHeight="1" x14ac:dyDescent="0.2">
      <c r="A166" s="28">
        <v>290</v>
      </c>
      <c r="B166" s="28">
        <v>580</v>
      </c>
      <c r="C166" s="25">
        <v>0</v>
      </c>
      <c r="D166" s="25">
        <v>271.54000000000002</v>
      </c>
      <c r="E166" s="25">
        <v>211.71</v>
      </c>
      <c r="F166" s="25">
        <v>0</v>
      </c>
      <c r="G166" s="25">
        <f t="shared" si="63"/>
        <v>18.105263157894736</v>
      </c>
      <c r="H166" s="25">
        <v>0</v>
      </c>
      <c r="I166" s="25">
        <f t="shared" si="64"/>
        <v>15.052631578947368</v>
      </c>
      <c r="J166" s="29">
        <f t="shared" si="73"/>
        <v>1</v>
      </c>
      <c r="K166" s="29">
        <f t="shared" si="74"/>
        <v>1</v>
      </c>
      <c r="L166" s="29">
        <f t="shared" si="62"/>
        <v>1</v>
      </c>
      <c r="M166" s="29">
        <f t="shared" ca="1" si="65"/>
        <v>0</v>
      </c>
      <c r="T166" s="20">
        <v>0</v>
      </c>
      <c r="U166" s="31">
        <f t="shared" si="66"/>
        <v>-580</v>
      </c>
      <c r="V166" s="27">
        <f t="shared" si="67"/>
        <v>-580</v>
      </c>
      <c r="W166" s="27"/>
      <c r="X166" s="27">
        <f t="shared" si="68"/>
        <v>637.56189676877887</v>
      </c>
      <c r="Y166" s="27">
        <f t="shared" si="69"/>
        <v>57.561896768778865</v>
      </c>
      <c r="Z166" s="27">
        <f t="shared" si="70"/>
        <v>58</v>
      </c>
      <c r="AA166" s="17">
        <f t="shared" si="71"/>
        <v>58</v>
      </c>
      <c r="AB166" s="24">
        <f t="shared" si="72"/>
        <v>638</v>
      </c>
    </row>
    <row r="167" spans="1:28" ht="15" customHeight="1" x14ac:dyDescent="0.2">
      <c r="A167" s="28">
        <v>290</v>
      </c>
      <c r="B167" s="28">
        <v>580</v>
      </c>
      <c r="C167" s="25">
        <v>0</v>
      </c>
      <c r="D167" s="25">
        <v>271.51</v>
      </c>
      <c r="E167" s="25">
        <v>211.71</v>
      </c>
      <c r="F167" s="25">
        <v>0</v>
      </c>
      <c r="G167" s="25">
        <f t="shared" si="63"/>
        <v>17.916666666666668</v>
      </c>
      <c r="H167" s="25">
        <v>0</v>
      </c>
      <c r="I167" s="25">
        <f t="shared" si="64"/>
        <v>14.895833333333334</v>
      </c>
      <c r="J167" s="29">
        <f t="shared" si="73"/>
        <v>1</v>
      </c>
      <c r="K167" s="29">
        <f t="shared" si="74"/>
        <v>1</v>
      </c>
      <c r="L167" s="29">
        <f t="shared" ref="L167:L198" si="75">IF(OR(COUNTIF(K163:K167,1)=5,COUNTIF(K163:K167,-1)=5),1,0)</f>
        <v>1</v>
      </c>
      <c r="M167" s="29">
        <f t="shared" ca="1" si="65"/>
        <v>1</v>
      </c>
      <c r="T167" s="20">
        <v>0</v>
      </c>
      <c r="U167" s="31">
        <f t="shared" si="66"/>
        <v>-580</v>
      </c>
      <c r="V167" s="27">
        <f t="shared" si="67"/>
        <v>-580</v>
      </c>
      <c r="W167" s="27"/>
      <c r="X167" s="27">
        <f t="shared" si="68"/>
        <v>637.56189676877887</v>
      </c>
      <c r="Y167" s="27">
        <f t="shared" si="69"/>
        <v>57.561896768778865</v>
      </c>
      <c r="Z167" s="27">
        <f t="shared" si="70"/>
        <v>58</v>
      </c>
      <c r="AA167" s="17">
        <f t="shared" si="71"/>
        <v>58</v>
      </c>
      <c r="AB167" s="24">
        <f t="shared" si="72"/>
        <v>638</v>
      </c>
    </row>
    <row r="168" spans="1:28" ht="15" customHeight="1" x14ac:dyDescent="0.2">
      <c r="A168" s="28">
        <v>279</v>
      </c>
      <c r="B168" s="28">
        <v>580</v>
      </c>
      <c r="C168" s="25">
        <v>0</v>
      </c>
      <c r="D168" s="25">
        <v>271.48</v>
      </c>
      <c r="E168" s="25">
        <v>211.71</v>
      </c>
      <c r="F168" s="25">
        <v>0</v>
      </c>
      <c r="G168" s="25">
        <f t="shared" ref="G168:G181" si="76">($A$71-A168)/(ROW(A168)-ROW($A$71))</f>
        <v>17.845360824742269</v>
      </c>
      <c r="H168" s="25">
        <v>0</v>
      </c>
      <c r="I168" s="25">
        <f t="shared" ref="I168:I181" si="77">($A$71-B168)/(ROW(B168)-ROW($A$71))</f>
        <v>14.742268041237113</v>
      </c>
      <c r="J168" s="29">
        <f t="shared" si="73"/>
        <v>1</v>
      </c>
      <c r="K168" s="29">
        <f t="shared" si="74"/>
        <v>1</v>
      </c>
      <c r="L168" s="29">
        <f t="shared" si="75"/>
        <v>1</v>
      </c>
      <c r="M168" s="29">
        <f t="shared" ca="1" si="65"/>
        <v>0</v>
      </c>
      <c r="T168" s="20">
        <v>0</v>
      </c>
      <c r="U168" s="31">
        <f t="shared" si="66"/>
        <v>-580</v>
      </c>
      <c r="V168" s="27">
        <f t="shared" si="67"/>
        <v>-580</v>
      </c>
      <c r="W168" s="27"/>
      <c r="X168" s="27">
        <f t="shared" si="68"/>
        <v>637.56189676877887</v>
      </c>
      <c r="Y168" s="27">
        <f t="shared" si="69"/>
        <v>57.561896768778865</v>
      </c>
      <c r="Z168" s="27">
        <f t="shared" si="70"/>
        <v>58</v>
      </c>
      <c r="AA168" s="17">
        <f t="shared" si="71"/>
        <v>58</v>
      </c>
      <c r="AB168" s="24">
        <f t="shared" si="72"/>
        <v>638</v>
      </c>
    </row>
    <row r="169" spans="1:28" ht="15" customHeight="1" x14ac:dyDescent="0.2">
      <c r="A169" s="28">
        <v>267</v>
      </c>
      <c r="B169" s="28">
        <v>580</v>
      </c>
      <c r="C169" s="25">
        <v>0</v>
      </c>
      <c r="D169" s="25">
        <v>271.45</v>
      </c>
      <c r="E169" s="25">
        <v>211.71</v>
      </c>
      <c r="F169" s="25">
        <v>0</v>
      </c>
      <c r="G169" s="25">
        <f t="shared" si="76"/>
        <v>17.785714285714285</v>
      </c>
      <c r="H169" s="25">
        <v>0</v>
      </c>
      <c r="I169" s="25">
        <f t="shared" si="77"/>
        <v>14.591836734693878</v>
      </c>
      <c r="J169" s="29">
        <f t="shared" si="73"/>
        <v>1</v>
      </c>
      <c r="K169" s="29">
        <f t="shared" si="74"/>
        <v>1</v>
      </c>
      <c r="L169" s="29">
        <f t="shared" si="75"/>
        <v>1</v>
      </c>
      <c r="M169" s="29">
        <f t="shared" ca="1" si="65"/>
        <v>1</v>
      </c>
      <c r="T169" s="20">
        <v>0</v>
      </c>
      <c r="U169" s="31">
        <f t="shared" si="66"/>
        <v>-580</v>
      </c>
      <c r="V169" s="27">
        <f t="shared" si="67"/>
        <v>-580</v>
      </c>
      <c r="W169" s="27"/>
      <c r="X169" s="27">
        <f t="shared" si="68"/>
        <v>637.56189676877887</v>
      </c>
      <c r="Y169" s="27">
        <f t="shared" si="69"/>
        <v>57.561896768778865</v>
      </c>
      <c r="Z169" s="27">
        <f t="shared" si="70"/>
        <v>58</v>
      </c>
      <c r="AA169" s="17">
        <f t="shared" si="71"/>
        <v>58</v>
      </c>
      <c r="AB169" s="24">
        <f t="shared" si="72"/>
        <v>638</v>
      </c>
    </row>
    <row r="170" spans="1:28" ht="15" customHeight="1" x14ac:dyDescent="0.2">
      <c r="A170" s="28">
        <v>256</v>
      </c>
      <c r="B170" s="28">
        <v>580</v>
      </c>
      <c r="C170" s="25">
        <v>0</v>
      </c>
      <c r="D170" s="25">
        <v>271.42</v>
      </c>
      <c r="E170" s="25">
        <v>211.71</v>
      </c>
      <c r="F170" s="25">
        <v>0</v>
      </c>
      <c r="G170" s="25">
        <f t="shared" si="76"/>
        <v>17.717171717171716</v>
      </c>
      <c r="H170" s="25">
        <v>0</v>
      </c>
      <c r="I170" s="25">
        <f t="shared" si="77"/>
        <v>14.444444444444445</v>
      </c>
      <c r="J170" s="29">
        <f t="shared" si="73"/>
        <v>1</v>
      </c>
      <c r="K170" s="29">
        <f t="shared" si="74"/>
        <v>1</v>
      </c>
      <c r="L170" s="29">
        <f t="shared" si="75"/>
        <v>1</v>
      </c>
      <c r="M170" s="29">
        <f t="shared" ca="1" si="65"/>
        <v>1</v>
      </c>
      <c r="T170" s="20">
        <v>0</v>
      </c>
      <c r="U170" s="31">
        <f t="shared" si="66"/>
        <v>-580</v>
      </c>
      <c r="V170" s="27">
        <f t="shared" si="67"/>
        <v>-580</v>
      </c>
      <c r="W170" s="27"/>
      <c r="X170" s="27">
        <f t="shared" si="68"/>
        <v>637.56189676877887</v>
      </c>
      <c r="Y170" s="27">
        <f t="shared" si="69"/>
        <v>57.561896768778865</v>
      </c>
      <c r="Z170" s="27">
        <f t="shared" si="70"/>
        <v>58</v>
      </c>
      <c r="AA170" s="17">
        <f t="shared" si="71"/>
        <v>58</v>
      </c>
      <c r="AB170" s="24">
        <f t="shared" si="72"/>
        <v>638</v>
      </c>
    </row>
    <row r="171" spans="1:28" ht="15" customHeight="1" x14ac:dyDescent="0.2">
      <c r="A171" s="28">
        <v>267</v>
      </c>
      <c r="B171" s="28">
        <v>580</v>
      </c>
      <c r="C171" s="25">
        <v>0</v>
      </c>
      <c r="D171" s="25">
        <v>271.38</v>
      </c>
      <c r="E171" s="25">
        <v>211.71</v>
      </c>
      <c r="F171" s="25">
        <v>0</v>
      </c>
      <c r="G171" s="25">
        <f t="shared" si="76"/>
        <v>17.43</v>
      </c>
      <c r="H171" s="25">
        <v>0</v>
      </c>
      <c r="I171" s="25">
        <f t="shared" si="77"/>
        <v>14.3</v>
      </c>
      <c r="J171" s="29">
        <f t="shared" si="73"/>
        <v>1</v>
      </c>
      <c r="K171" s="29">
        <f t="shared" si="74"/>
        <v>1</v>
      </c>
      <c r="L171" s="29">
        <f t="shared" si="75"/>
        <v>1</v>
      </c>
      <c r="M171" s="29">
        <f t="shared" ca="1" si="65"/>
        <v>1</v>
      </c>
      <c r="T171" s="20">
        <v>0</v>
      </c>
      <c r="U171" s="31">
        <f t="shared" si="66"/>
        <v>-580</v>
      </c>
      <c r="V171" s="27">
        <f t="shared" si="67"/>
        <v>-580</v>
      </c>
      <c r="W171" s="27"/>
      <c r="X171" s="27">
        <f t="shared" si="68"/>
        <v>637.56189676877887</v>
      </c>
      <c r="Y171" s="27">
        <f t="shared" si="69"/>
        <v>57.561896768778865</v>
      </c>
      <c r="Z171" s="27">
        <f t="shared" si="70"/>
        <v>58</v>
      </c>
      <c r="AA171" s="17">
        <f t="shared" si="71"/>
        <v>58</v>
      </c>
      <c r="AB171" s="24">
        <f t="shared" si="72"/>
        <v>638</v>
      </c>
    </row>
    <row r="172" spans="1:28" ht="15" customHeight="1" x14ac:dyDescent="0.2">
      <c r="A172" s="28">
        <v>279</v>
      </c>
      <c r="B172" s="28">
        <v>580</v>
      </c>
      <c r="C172" s="25">
        <v>0</v>
      </c>
      <c r="D172" s="25">
        <v>271.35000000000002</v>
      </c>
      <c r="E172" s="25">
        <v>211.71</v>
      </c>
      <c r="F172" s="25">
        <v>0</v>
      </c>
      <c r="G172" s="25">
        <f t="shared" si="76"/>
        <v>17.138613861386137</v>
      </c>
      <c r="H172" s="25">
        <v>0</v>
      </c>
      <c r="I172" s="25">
        <f t="shared" si="77"/>
        <v>14.158415841584159</v>
      </c>
      <c r="J172" s="29">
        <f t="shared" si="73"/>
        <v>1</v>
      </c>
      <c r="K172" s="29">
        <f t="shared" si="74"/>
        <v>1</v>
      </c>
      <c r="L172" s="29">
        <f t="shared" si="75"/>
        <v>1</v>
      </c>
      <c r="M172" s="29">
        <f t="shared" ca="1" si="65"/>
        <v>0</v>
      </c>
      <c r="T172" s="20">
        <v>0</v>
      </c>
      <c r="U172" s="31">
        <f t="shared" si="66"/>
        <v>-580</v>
      </c>
      <c r="V172" s="27">
        <f t="shared" si="67"/>
        <v>-580</v>
      </c>
      <c r="W172" s="27"/>
      <c r="X172" s="27">
        <f t="shared" si="68"/>
        <v>637.56189676877887</v>
      </c>
      <c r="Y172" s="27">
        <f t="shared" si="69"/>
        <v>57.561896768778865</v>
      </c>
      <c r="Z172" s="27">
        <f t="shared" si="70"/>
        <v>58</v>
      </c>
      <c r="AA172" s="17">
        <f t="shared" si="71"/>
        <v>58</v>
      </c>
      <c r="AB172" s="24">
        <f t="shared" si="72"/>
        <v>638</v>
      </c>
    </row>
    <row r="173" spans="1:28" ht="15" customHeight="1" x14ac:dyDescent="0.2">
      <c r="A173" s="28">
        <v>290</v>
      </c>
      <c r="B173" s="28">
        <v>580</v>
      </c>
      <c r="C173" s="25">
        <v>0</v>
      </c>
      <c r="D173" s="25">
        <v>271.33</v>
      </c>
      <c r="E173" s="25">
        <v>211.71</v>
      </c>
      <c r="F173" s="25">
        <v>0</v>
      </c>
      <c r="G173" s="25">
        <f t="shared" si="76"/>
        <v>16.862745098039216</v>
      </c>
      <c r="H173" s="25">
        <v>0</v>
      </c>
      <c r="I173" s="25">
        <f t="shared" si="77"/>
        <v>14.019607843137255</v>
      </c>
      <c r="J173" s="29">
        <f t="shared" si="73"/>
        <v>1</v>
      </c>
      <c r="K173" s="29">
        <f t="shared" si="74"/>
        <v>1</v>
      </c>
      <c r="L173" s="29">
        <f t="shared" si="75"/>
        <v>1</v>
      </c>
      <c r="M173" s="29">
        <f t="shared" ca="1" si="65"/>
        <v>0</v>
      </c>
      <c r="T173" s="20">
        <v>0</v>
      </c>
      <c r="U173" s="31">
        <f t="shared" si="66"/>
        <v>-580</v>
      </c>
      <c r="V173" s="27">
        <f t="shared" si="67"/>
        <v>-580</v>
      </c>
      <c r="W173" s="27"/>
      <c r="X173" s="27">
        <f t="shared" si="68"/>
        <v>637.56189676877887</v>
      </c>
      <c r="Y173" s="27">
        <f t="shared" si="69"/>
        <v>57.561896768778865</v>
      </c>
      <c r="Z173" s="27">
        <f t="shared" si="70"/>
        <v>58</v>
      </c>
      <c r="AA173" s="17">
        <f t="shared" si="71"/>
        <v>58</v>
      </c>
      <c r="AB173" s="24">
        <f t="shared" si="72"/>
        <v>638</v>
      </c>
    </row>
    <row r="174" spans="1:28" ht="15" customHeight="1" x14ac:dyDescent="0.2">
      <c r="A174" s="28">
        <v>290</v>
      </c>
      <c r="B174" s="28">
        <v>580</v>
      </c>
      <c r="C174" s="25">
        <v>0</v>
      </c>
      <c r="D174" s="25">
        <v>271.3</v>
      </c>
      <c r="E174" s="25">
        <v>211.71</v>
      </c>
      <c r="F174" s="25">
        <v>0</v>
      </c>
      <c r="G174" s="25">
        <f t="shared" si="76"/>
        <v>16.699029126213592</v>
      </c>
      <c r="H174" s="25">
        <v>0</v>
      </c>
      <c r="I174" s="25">
        <f t="shared" si="77"/>
        <v>13.883495145631068</v>
      </c>
      <c r="J174" s="29">
        <f t="shared" si="73"/>
        <v>1</v>
      </c>
      <c r="K174" s="29">
        <f t="shared" si="74"/>
        <v>1</v>
      </c>
      <c r="L174" s="29">
        <f t="shared" si="75"/>
        <v>1</v>
      </c>
      <c r="M174" s="29">
        <f t="shared" ca="1" si="65"/>
        <v>1</v>
      </c>
      <c r="T174" s="20">
        <v>0</v>
      </c>
      <c r="U174" s="31">
        <f t="shared" si="66"/>
        <v>-580</v>
      </c>
      <c r="V174" s="27">
        <f t="shared" si="67"/>
        <v>-580</v>
      </c>
      <c r="W174" s="27"/>
      <c r="X174" s="27">
        <f t="shared" si="68"/>
        <v>637.56189676877887</v>
      </c>
      <c r="Y174" s="27">
        <f t="shared" si="69"/>
        <v>57.561896768778865</v>
      </c>
      <c r="Z174" s="27">
        <f t="shared" si="70"/>
        <v>58</v>
      </c>
      <c r="AA174" s="17">
        <f t="shared" si="71"/>
        <v>58</v>
      </c>
      <c r="AB174" s="24">
        <f t="shared" si="72"/>
        <v>638</v>
      </c>
    </row>
    <row r="175" spans="1:28" ht="15" customHeight="1" x14ac:dyDescent="0.2">
      <c r="A175" s="28">
        <v>290</v>
      </c>
      <c r="B175" s="28">
        <v>580</v>
      </c>
      <c r="C175" s="25">
        <v>0</v>
      </c>
      <c r="D175" s="25">
        <v>271.27</v>
      </c>
      <c r="E175" s="25">
        <v>211.71</v>
      </c>
      <c r="F175" s="25">
        <v>0</v>
      </c>
      <c r="G175" s="25">
        <f t="shared" si="76"/>
        <v>16.53846153846154</v>
      </c>
      <c r="H175" s="25">
        <v>0</v>
      </c>
      <c r="I175" s="25">
        <f t="shared" si="77"/>
        <v>13.75</v>
      </c>
      <c r="J175" s="29">
        <f t="shared" si="73"/>
        <v>1</v>
      </c>
      <c r="K175" s="29">
        <f t="shared" si="74"/>
        <v>1</v>
      </c>
      <c r="L175" s="29">
        <f t="shared" si="75"/>
        <v>1</v>
      </c>
      <c r="M175" s="29">
        <f t="shared" ca="1" si="65"/>
        <v>0</v>
      </c>
      <c r="T175" s="20">
        <v>0</v>
      </c>
      <c r="U175" s="31">
        <f t="shared" si="66"/>
        <v>-580</v>
      </c>
      <c r="V175" s="27">
        <f t="shared" si="67"/>
        <v>-580</v>
      </c>
      <c r="W175" s="27"/>
      <c r="X175" s="27">
        <f t="shared" si="68"/>
        <v>637.56189676877887</v>
      </c>
      <c r="Y175" s="27">
        <f t="shared" si="69"/>
        <v>57.561896768778865</v>
      </c>
      <c r="Z175" s="27">
        <f t="shared" si="70"/>
        <v>58</v>
      </c>
      <c r="AA175" s="17">
        <f t="shared" si="71"/>
        <v>58</v>
      </c>
      <c r="AB175" s="24">
        <f t="shared" si="72"/>
        <v>638</v>
      </c>
    </row>
    <row r="176" spans="1:28" ht="15" customHeight="1" x14ac:dyDescent="0.2">
      <c r="A176" s="28">
        <v>290</v>
      </c>
      <c r="B176" s="28">
        <v>580</v>
      </c>
      <c r="C176" s="25">
        <v>0</v>
      </c>
      <c r="D176" s="25">
        <v>271.24</v>
      </c>
      <c r="E176" s="25">
        <v>211.71</v>
      </c>
      <c r="F176" s="25">
        <v>0</v>
      </c>
      <c r="G176" s="25">
        <f t="shared" si="76"/>
        <v>16.38095238095238</v>
      </c>
      <c r="H176" s="25">
        <v>0</v>
      </c>
      <c r="I176" s="25">
        <f t="shared" si="77"/>
        <v>13.619047619047619</v>
      </c>
      <c r="J176" s="29">
        <f t="shared" si="73"/>
        <v>1</v>
      </c>
      <c r="K176" s="29">
        <f t="shared" si="74"/>
        <v>1</v>
      </c>
      <c r="L176" s="29">
        <f t="shared" si="75"/>
        <v>1</v>
      </c>
      <c r="M176" s="29">
        <f t="shared" ca="1" si="65"/>
        <v>0</v>
      </c>
      <c r="T176" s="20">
        <v>0</v>
      </c>
      <c r="U176" s="31">
        <f t="shared" si="66"/>
        <v>-580</v>
      </c>
      <c r="V176" s="27">
        <f t="shared" si="67"/>
        <v>-580</v>
      </c>
      <c r="W176" s="27"/>
      <c r="X176" s="27">
        <f t="shared" si="68"/>
        <v>637.56189676877887</v>
      </c>
      <c r="Y176" s="27">
        <f t="shared" si="69"/>
        <v>57.561896768778865</v>
      </c>
      <c r="Z176" s="27">
        <f t="shared" si="70"/>
        <v>58</v>
      </c>
      <c r="AA176" s="17">
        <f t="shared" si="71"/>
        <v>58</v>
      </c>
      <c r="AB176" s="24">
        <f t="shared" si="72"/>
        <v>638</v>
      </c>
    </row>
    <row r="177" spans="1:28" ht="15" customHeight="1" x14ac:dyDescent="0.2">
      <c r="A177" s="28">
        <v>273</v>
      </c>
      <c r="B177" s="28">
        <v>580</v>
      </c>
      <c r="C177" s="25">
        <v>0</v>
      </c>
      <c r="D177" s="25">
        <v>271.20999999999998</v>
      </c>
      <c r="E177" s="25">
        <v>211.71</v>
      </c>
      <c r="F177" s="25">
        <v>0</v>
      </c>
      <c r="G177" s="25">
        <f t="shared" si="76"/>
        <v>16.386792452830189</v>
      </c>
      <c r="H177" s="25">
        <v>0</v>
      </c>
      <c r="I177" s="25">
        <f t="shared" si="77"/>
        <v>13.490566037735849</v>
      </c>
      <c r="J177" s="29">
        <f t="shared" si="73"/>
        <v>1</v>
      </c>
      <c r="K177" s="29">
        <f t="shared" si="74"/>
        <v>1</v>
      </c>
      <c r="L177" s="29">
        <f t="shared" si="75"/>
        <v>1</v>
      </c>
      <c r="M177" s="29">
        <f t="shared" ca="1" si="65"/>
        <v>1</v>
      </c>
      <c r="T177" s="20">
        <v>0</v>
      </c>
      <c r="U177" s="31">
        <f t="shared" si="66"/>
        <v>-580</v>
      </c>
      <c r="V177" s="27">
        <f t="shared" si="67"/>
        <v>-580</v>
      </c>
      <c r="W177" s="27"/>
      <c r="X177" s="27">
        <f t="shared" si="68"/>
        <v>637.56189676877887</v>
      </c>
      <c r="Y177" s="27">
        <f t="shared" si="69"/>
        <v>57.561896768778865</v>
      </c>
      <c r="Z177" s="27">
        <f t="shared" si="70"/>
        <v>58</v>
      </c>
      <c r="AA177" s="17">
        <f t="shared" si="71"/>
        <v>58</v>
      </c>
      <c r="AB177" s="24">
        <f t="shared" si="72"/>
        <v>638</v>
      </c>
    </row>
    <row r="178" spans="1:28" ht="15" customHeight="1" x14ac:dyDescent="0.2">
      <c r="A178" s="28">
        <v>258</v>
      </c>
      <c r="B178" s="28">
        <v>580</v>
      </c>
      <c r="C178" s="25">
        <v>0</v>
      </c>
      <c r="D178" s="25">
        <v>271.18</v>
      </c>
      <c r="E178" s="25">
        <v>211.71</v>
      </c>
      <c r="F178" s="25">
        <v>0</v>
      </c>
      <c r="G178" s="25">
        <f t="shared" si="76"/>
        <v>16.373831775700936</v>
      </c>
      <c r="H178" s="25">
        <v>0</v>
      </c>
      <c r="I178" s="25">
        <f t="shared" si="77"/>
        <v>13.364485981308411</v>
      </c>
      <c r="J178" s="29">
        <f t="shared" si="73"/>
        <v>1</v>
      </c>
      <c r="K178" s="29">
        <f t="shared" si="74"/>
        <v>1</v>
      </c>
      <c r="L178" s="29">
        <f t="shared" si="75"/>
        <v>1</v>
      </c>
      <c r="M178" s="29">
        <f t="shared" ca="1" si="65"/>
        <v>1</v>
      </c>
      <c r="T178" s="20">
        <v>0</v>
      </c>
      <c r="U178" s="31">
        <f t="shared" si="66"/>
        <v>-580</v>
      </c>
      <c r="V178" s="27">
        <f t="shared" si="67"/>
        <v>-580</v>
      </c>
      <c r="W178" s="27"/>
      <c r="X178" s="27">
        <f t="shared" si="68"/>
        <v>637.56189676877887</v>
      </c>
      <c r="Y178" s="27">
        <f t="shared" si="69"/>
        <v>57.561896768778865</v>
      </c>
      <c r="Z178" s="27">
        <f t="shared" si="70"/>
        <v>58</v>
      </c>
      <c r="AA178" s="17">
        <f t="shared" si="71"/>
        <v>58</v>
      </c>
      <c r="AB178" s="24">
        <f t="shared" si="72"/>
        <v>638</v>
      </c>
    </row>
    <row r="179" spans="1:28" ht="15" customHeight="1" x14ac:dyDescent="0.2">
      <c r="A179" s="28">
        <v>242</v>
      </c>
      <c r="B179" s="28">
        <v>580</v>
      </c>
      <c r="C179" s="25">
        <v>0</v>
      </c>
      <c r="D179" s="25">
        <v>271.14</v>
      </c>
      <c r="E179" s="25">
        <v>211.71</v>
      </c>
      <c r="F179" s="25">
        <v>0</v>
      </c>
      <c r="G179" s="25">
        <f t="shared" si="76"/>
        <v>16.37037037037037</v>
      </c>
      <c r="H179" s="25">
        <v>0</v>
      </c>
      <c r="I179" s="25">
        <f t="shared" si="77"/>
        <v>13.24074074074074</v>
      </c>
      <c r="J179" s="29">
        <f t="shared" si="73"/>
        <v>1</v>
      </c>
      <c r="K179" s="29">
        <f t="shared" si="74"/>
        <v>1</v>
      </c>
      <c r="L179" s="29">
        <f t="shared" si="75"/>
        <v>1</v>
      </c>
      <c r="M179" s="29">
        <f t="shared" ca="1" si="65"/>
        <v>0</v>
      </c>
      <c r="T179" s="20">
        <v>0</v>
      </c>
      <c r="U179" s="31">
        <f t="shared" si="66"/>
        <v>-580</v>
      </c>
      <c r="V179" s="27">
        <f t="shared" si="67"/>
        <v>-580</v>
      </c>
      <c r="W179" s="27"/>
      <c r="X179" s="27">
        <f t="shared" si="68"/>
        <v>637.56189676877887</v>
      </c>
      <c r="Y179" s="27">
        <f t="shared" si="69"/>
        <v>57.561896768778865</v>
      </c>
      <c r="Z179" s="27">
        <f t="shared" si="70"/>
        <v>58</v>
      </c>
      <c r="AA179" s="17">
        <f t="shared" si="71"/>
        <v>58</v>
      </c>
      <c r="AB179" s="24">
        <f t="shared" si="72"/>
        <v>638</v>
      </c>
    </row>
    <row r="180" spans="1:28" ht="15" customHeight="1" x14ac:dyDescent="0.2">
      <c r="A180" s="28">
        <v>242</v>
      </c>
      <c r="B180" s="28">
        <v>580</v>
      </c>
      <c r="C180" s="25">
        <v>0</v>
      </c>
      <c r="D180" s="25">
        <v>271.11</v>
      </c>
      <c r="E180" s="25">
        <v>211.71</v>
      </c>
      <c r="F180" s="25">
        <v>0</v>
      </c>
      <c r="G180" s="25">
        <f t="shared" si="76"/>
        <v>16.220183486238533</v>
      </c>
      <c r="H180" s="25">
        <v>0</v>
      </c>
      <c r="I180" s="25">
        <f t="shared" si="77"/>
        <v>13.119266055045872</v>
      </c>
      <c r="J180" s="29">
        <f t="shared" si="73"/>
        <v>1</v>
      </c>
      <c r="K180" s="29">
        <f t="shared" si="74"/>
        <v>1</v>
      </c>
      <c r="L180" s="29">
        <f t="shared" si="75"/>
        <v>1</v>
      </c>
      <c r="M180" s="29">
        <f t="shared" ca="1" si="65"/>
        <v>1</v>
      </c>
      <c r="T180" s="20">
        <v>0</v>
      </c>
      <c r="U180" s="31">
        <f t="shared" si="66"/>
        <v>-580</v>
      </c>
      <c r="V180" s="27">
        <f t="shared" si="67"/>
        <v>-580</v>
      </c>
      <c r="W180" s="27"/>
      <c r="X180" s="27">
        <f t="shared" si="68"/>
        <v>637.56189676877887</v>
      </c>
      <c r="Y180" s="27">
        <f t="shared" si="69"/>
        <v>57.561896768778865</v>
      </c>
      <c r="Z180" s="27">
        <f t="shared" si="70"/>
        <v>58</v>
      </c>
      <c r="AA180" s="17">
        <f t="shared" si="71"/>
        <v>58</v>
      </c>
      <c r="AB180" s="24">
        <f t="shared" si="72"/>
        <v>638</v>
      </c>
    </row>
    <row r="181" spans="1:28" ht="15" customHeight="1" x14ac:dyDescent="0.2">
      <c r="A181" s="28">
        <v>242</v>
      </c>
      <c r="B181" s="28">
        <v>580</v>
      </c>
      <c r="C181" s="25">
        <v>0</v>
      </c>
      <c r="D181" s="25">
        <v>271.07</v>
      </c>
      <c r="E181" s="25">
        <v>211.71</v>
      </c>
      <c r="F181" s="25">
        <v>0</v>
      </c>
      <c r="G181" s="25">
        <f t="shared" si="76"/>
        <v>16.072727272727274</v>
      </c>
      <c r="H181" s="25">
        <v>0</v>
      </c>
      <c r="I181" s="25">
        <f t="shared" si="77"/>
        <v>13</v>
      </c>
      <c r="J181" s="29">
        <f t="shared" si="73"/>
        <v>1</v>
      </c>
      <c r="K181" s="29">
        <f t="shared" si="74"/>
        <v>1</v>
      </c>
      <c r="L181" s="29">
        <f t="shared" si="75"/>
        <v>1</v>
      </c>
      <c r="M181" s="29">
        <f t="shared" ca="1" si="65"/>
        <v>0</v>
      </c>
      <c r="T181" s="20">
        <v>0</v>
      </c>
      <c r="U181" s="31">
        <f t="shared" si="66"/>
        <v>-580</v>
      </c>
      <c r="V181" s="27">
        <f t="shared" si="67"/>
        <v>-580</v>
      </c>
      <c r="W181" s="27"/>
      <c r="X181" s="27">
        <f t="shared" si="68"/>
        <v>637.56189676877887</v>
      </c>
      <c r="Y181" s="27">
        <f t="shared" si="69"/>
        <v>57.561896768778865</v>
      </c>
      <c r="Z181" s="27">
        <f t="shared" si="70"/>
        <v>58</v>
      </c>
      <c r="AA181" s="17">
        <f t="shared" si="71"/>
        <v>58</v>
      </c>
      <c r="AB181" s="24">
        <f t="shared" si="72"/>
        <v>638</v>
      </c>
    </row>
    <row r="182" spans="1:28" ht="15" customHeight="1" x14ac:dyDescent="0.2">
      <c r="A182" s="28"/>
      <c r="B182" s="28"/>
      <c r="C182" s="25"/>
      <c r="D182" s="25"/>
      <c r="E182" s="25"/>
      <c r="F182" s="25"/>
      <c r="G182" s="25"/>
      <c r="H182" s="25"/>
      <c r="I182" s="25"/>
      <c r="J182" s="29"/>
      <c r="K182" s="29"/>
      <c r="L182" s="29"/>
      <c r="M182" s="29"/>
      <c r="U182" s="31"/>
      <c r="V182" s="27"/>
      <c r="W182" s="27"/>
      <c r="X182" s="27"/>
      <c r="Y182" s="27"/>
      <c r="Z182" s="27"/>
      <c r="AA182" s="17"/>
    </row>
    <row r="183" spans="1:28" ht="15" customHeight="1" x14ac:dyDescent="0.2">
      <c r="A183" s="28"/>
      <c r="B183" s="28"/>
      <c r="C183" s="25"/>
      <c r="D183" s="25"/>
      <c r="E183" s="25"/>
      <c r="F183" s="25"/>
      <c r="G183" s="25"/>
      <c r="H183" s="25"/>
      <c r="I183" s="25"/>
      <c r="J183" s="29"/>
      <c r="K183" s="29"/>
      <c r="L183" s="29"/>
      <c r="M183" s="29"/>
      <c r="U183" s="31"/>
      <c r="V183" s="27"/>
      <c r="W183" s="27"/>
      <c r="X183" s="27"/>
      <c r="Y183" s="27"/>
      <c r="Z183" s="27"/>
      <c r="AA183" s="17"/>
    </row>
    <row r="184" spans="1:28" ht="15" customHeight="1" x14ac:dyDescent="0.2">
      <c r="A184" s="28"/>
      <c r="B184" s="28"/>
      <c r="C184" s="25"/>
      <c r="D184" s="25"/>
      <c r="E184" s="25"/>
      <c r="F184" s="25"/>
      <c r="G184" s="25"/>
      <c r="H184" s="25"/>
      <c r="I184" s="25"/>
      <c r="J184" s="29"/>
      <c r="K184" s="29"/>
      <c r="L184" s="29"/>
      <c r="M184" s="29"/>
      <c r="U184" s="31"/>
      <c r="V184" s="27"/>
      <c r="W184" s="27"/>
      <c r="X184" s="27"/>
      <c r="Y184" s="27"/>
      <c r="Z184" s="27"/>
      <c r="AA184" s="17"/>
    </row>
    <row r="185" spans="1:28" ht="15" customHeight="1" x14ac:dyDescent="0.2">
      <c r="A185" s="28"/>
      <c r="B185" s="28"/>
      <c r="C185" s="25"/>
      <c r="D185" s="25"/>
      <c r="E185" s="25"/>
      <c r="F185" s="25"/>
      <c r="G185" s="25"/>
      <c r="H185" s="25"/>
      <c r="I185" s="25"/>
      <c r="J185" s="29"/>
      <c r="K185" s="29"/>
      <c r="L185" s="29"/>
      <c r="M185" s="29"/>
      <c r="U185" s="31"/>
      <c r="V185" s="27"/>
      <c r="W185" s="27"/>
      <c r="X185" s="27"/>
      <c r="Y185" s="27"/>
      <c r="Z185" s="27"/>
      <c r="AA185" s="17"/>
    </row>
    <row r="186" spans="1:28" ht="15" customHeight="1" x14ac:dyDescent="0.2">
      <c r="A186" s="28"/>
      <c r="B186" s="28"/>
      <c r="C186" s="25"/>
      <c r="D186" s="25"/>
      <c r="E186" s="25"/>
      <c r="F186" s="25"/>
      <c r="G186" s="25"/>
      <c r="H186" s="25"/>
      <c r="I186" s="25"/>
      <c r="J186" s="29"/>
      <c r="K186" s="29"/>
      <c r="L186" s="29"/>
      <c r="M186" s="29"/>
      <c r="U186" s="31"/>
      <c r="V186" s="27"/>
      <c r="W186" s="27"/>
      <c r="X186" s="27"/>
      <c r="Y186" s="27"/>
      <c r="Z186" s="27"/>
      <c r="AA186" s="17"/>
    </row>
    <row r="187" spans="1:28" ht="15" customHeight="1" x14ac:dyDescent="0.2">
      <c r="A187" s="28"/>
      <c r="B187" s="28"/>
      <c r="C187" s="25"/>
      <c r="D187" s="25"/>
      <c r="E187" s="25"/>
      <c r="F187" s="25"/>
      <c r="G187" s="25"/>
      <c r="H187" s="25"/>
      <c r="I187" s="25"/>
      <c r="J187" s="29"/>
      <c r="K187" s="29"/>
      <c r="L187" s="29"/>
      <c r="M187" s="29"/>
      <c r="U187" s="31"/>
      <c r="V187" s="27"/>
      <c r="W187" s="27"/>
      <c r="X187" s="27"/>
      <c r="Y187" s="27"/>
      <c r="Z187" s="27"/>
      <c r="AA187" s="17"/>
    </row>
    <row r="188" spans="1:28" ht="15" customHeight="1" x14ac:dyDescent="0.2">
      <c r="A188" s="28"/>
      <c r="B188" s="28"/>
      <c r="C188" s="25"/>
      <c r="D188" s="25"/>
      <c r="E188" s="25"/>
      <c r="F188" s="25"/>
      <c r="G188" s="25"/>
      <c r="H188" s="25"/>
      <c r="I188" s="25"/>
      <c r="J188" s="29"/>
      <c r="K188" s="29"/>
      <c r="L188" s="29"/>
      <c r="M188" s="29"/>
      <c r="U188" s="31"/>
      <c r="V188" s="27"/>
      <c r="W188" s="27"/>
      <c r="X188" s="27"/>
      <c r="Y188" s="27"/>
      <c r="Z188" s="27"/>
      <c r="AA188" s="17"/>
    </row>
    <row r="189" spans="1:28" ht="15" customHeight="1" x14ac:dyDescent="0.2">
      <c r="A189" s="28"/>
      <c r="B189" s="28"/>
      <c r="C189" s="25"/>
      <c r="D189" s="25"/>
      <c r="E189" s="25"/>
      <c r="F189" s="25"/>
      <c r="G189" s="25"/>
      <c r="H189" s="25"/>
      <c r="I189" s="25"/>
      <c r="J189" s="29"/>
      <c r="K189" s="29"/>
      <c r="L189" s="29"/>
      <c r="M189" s="29"/>
      <c r="U189" s="31"/>
      <c r="V189" s="27"/>
      <c r="W189" s="27"/>
      <c r="X189" s="27"/>
      <c r="Y189" s="27"/>
      <c r="Z189" s="27"/>
      <c r="AA189" s="17"/>
    </row>
    <row r="190" spans="1:28" ht="15" customHeight="1" x14ac:dyDescent="0.2">
      <c r="A190" s="28"/>
      <c r="B190" s="28"/>
      <c r="C190" s="25"/>
      <c r="D190" s="25"/>
      <c r="E190" s="25"/>
      <c r="F190" s="25"/>
      <c r="G190" s="25"/>
      <c r="H190" s="25"/>
      <c r="I190" s="25"/>
      <c r="J190" s="29"/>
      <c r="K190" s="29"/>
      <c r="L190" s="29"/>
      <c r="M190" s="29"/>
      <c r="U190" s="31"/>
      <c r="V190" s="27"/>
      <c r="W190" s="27"/>
      <c r="X190" s="27"/>
      <c r="Y190" s="27"/>
      <c r="Z190" s="27"/>
      <c r="AA190" s="17"/>
    </row>
    <row r="191" spans="1:28" ht="15" customHeight="1" x14ac:dyDescent="0.2">
      <c r="A191" s="28"/>
      <c r="B191" s="28"/>
      <c r="C191" s="25"/>
      <c r="D191" s="25"/>
      <c r="E191" s="25"/>
      <c r="F191" s="25"/>
      <c r="G191" s="25"/>
      <c r="H191" s="25"/>
      <c r="I191" s="25"/>
      <c r="J191" s="29"/>
      <c r="K191" s="29"/>
      <c r="L191" s="29"/>
      <c r="M191" s="29"/>
      <c r="U191" s="31"/>
      <c r="V191" s="27"/>
      <c r="W191" s="27"/>
      <c r="X191" s="27"/>
      <c r="Y191" s="27"/>
      <c r="Z191" s="27"/>
      <c r="AA191" s="17"/>
    </row>
    <row r="192" spans="1:28" ht="15" customHeight="1" x14ac:dyDescent="0.2">
      <c r="A192" s="28"/>
      <c r="B192" s="28"/>
      <c r="C192" s="25"/>
      <c r="D192" s="25"/>
      <c r="E192" s="25"/>
      <c r="F192" s="25"/>
      <c r="G192" s="25"/>
      <c r="H192" s="25"/>
      <c r="I192" s="25"/>
      <c r="J192" s="29"/>
      <c r="K192" s="29"/>
      <c r="L192" s="29"/>
      <c r="M192" s="29"/>
      <c r="U192" s="31"/>
      <c r="V192" s="27"/>
      <c r="W192" s="27"/>
      <c r="X192" s="27"/>
      <c r="Y192" s="27"/>
      <c r="Z192" s="27"/>
      <c r="AA192" s="17"/>
    </row>
    <row r="193" spans="1:27" ht="15" customHeight="1" x14ac:dyDescent="0.2">
      <c r="A193" s="28"/>
      <c r="B193" s="28"/>
      <c r="C193" s="25"/>
      <c r="D193" s="25"/>
      <c r="E193" s="25"/>
      <c r="F193" s="25"/>
      <c r="G193" s="25"/>
      <c r="H193" s="25"/>
      <c r="I193" s="25"/>
      <c r="J193" s="29"/>
      <c r="K193" s="29"/>
      <c r="L193" s="29"/>
      <c r="M193" s="29"/>
      <c r="U193" s="31"/>
      <c r="V193" s="27"/>
      <c r="W193" s="27"/>
      <c r="X193" s="27"/>
      <c r="Y193" s="27"/>
      <c r="Z193" s="27"/>
      <c r="AA193" s="17"/>
    </row>
    <row r="194" spans="1:27" ht="15" customHeight="1" x14ac:dyDescent="0.2">
      <c r="A194" s="28"/>
      <c r="B194" s="28"/>
      <c r="C194" s="25"/>
      <c r="D194" s="25"/>
      <c r="E194" s="25"/>
      <c r="F194" s="25"/>
      <c r="G194" s="25"/>
      <c r="H194" s="25"/>
      <c r="I194" s="25"/>
      <c r="J194" s="29"/>
      <c r="K194" s="29"/>
      <c r="L194" s="29"/>
      <c r="M194" s="29"/>
      <c r="U194" s="31"/>
      <c r="V194" s="27"/>
      <c r="W194" s="27"/>
      <c r="X194" s="27"/>
      <c r="Y194" s="27"/>
      <c r="Z194" s="27"/>
      <c r="AA194" s="17"/>
    </row>
    <row r="195" spans="1:27" ht="15" customHeight="1" x14ac:dyDescent="0.2">
      <c r="A195" s="28"/>
      <c r="B195" s="28"/>
      <c r="C195" s="25"/>
      <c r="D195" s="25"/>
      <c r="E195" s="25"/>
      <c r="F195" s="25"/>
      <c r="G195" s="25"/>
      <c r="H195" s="25"/>
      <c r="I195" s="25"/>
      <c r="J195" s="29"/>
      <c r="K195" s="29"/>
      <c r="L195" s="29"/>
      <c r="M195" s="29"/>
      <c r="U195" s="31"/>
      <c r="V195" s="27"/>
      <c r="W195" s="27"/>
      <c r="X195" s="27"/>
      <c r="Y195" s="27"/>
      <c r="Z195" s="27"/>
      <c r="AA195" s="17"/>
    </row>
    <row r="196" spans="1:27" ht="15" customHeight="1" x14ac:dyDescent="0.2">
      <c r="A196" s="28"/>
      <c r="B196" s="28"/>
      <c r="C196" s="25"/>
      <c r="D196" s="25"/>
      <c r="E196" s="25"/>
      <c r="F196" s="25"/>
      <c r="G196" s="25"/>
      <c r="H196" s="25"/>
      <c r="I196" s="25"/>
      <c r="J196" s="29"/>
      <c r="K196" s="29"/>
      <c r="L196" s="29"/>
      <c r="M196" s="29"/>
      <c r="U196" s="31"/>
      <c r="V196" s="27"/>
      <c r="W196" s="27"/>
      <c r="X196" s="27"/>
      <c r="Y196" s="27"/>
      <c r="Z196" s="27"/>
      <c r="AA196" s="17"/>
    </row>
    <row r="197" spans="1:27" ht="15" customHeight="1" x14ac:dyDescent="0.2">
      <c r="A197" s="28"/>
      <c r="B197" s="28"/>
      <c r="C197" s="25"/>
      <c r="D197" s="25"/>
      <c r="E197" s="25"/>
      <c r="F197" s="25"/>
      <c r="G197" s="25"/>
      <c r="H197" s="25"/>
      <c r="I197" s="25"/>
      <c r="J197" s="29"/>
      <c r="K197" s="29"/>
      <c r="L197" s="29"/>
      <c r="M197" s="29"/>
      <c r="U197" s="31"/>
      <c r="V197" s="27"/>
      <c r="W197" s="27"/>
      <c r="X197" s="27"/>
      <c r="Y197" s="27"/>
      <c r="Z197" s="27"/>
      <c r="AA197" s="17"/>
    </row>
    <row r="198" spans="1:27" ht="15" customHeight="1" x14ac:dyDescent="0.2">
      <c r="A198" s="28"/>
      <c r="B198" s="28"/>
      <c r="C198" s="25"/>
      <c r="D198" s="25"/>
      <c r="E198" s="25"/>
      <c r="F198" s="25"/>
      <c r="G198" s="25"/>
      <c r="H198" s="25"/>
      <c r="I198" s="25"/>
      <c r="J198" s="29"/>
      <c r="K198" s="29"/>
      <c r="L198" s="29"/>
      <c r="M198" s="29"/>
      <c r="U198" s="31"/>
      <c r="V198" s="27"/>
      <c r="W198" s="27"/>
      <c r="X198" s="27"/>
      <c r="Y198" s="27"/>
      <c r="Z198" s="27"/>
      <c r="AA198" s="17"/>
    </row>
    <row r="199" spans="1:27" ht="15" customHeight="1" x14ac:dyDescent="0.2">
      <c r="A199" s="28"/>
      <c r="B199" s="28"/>
      <c r="C199" s="25"/>
      <c r="D199" s="25"/>
      <c r="E199" s="25"/>
      <c r="F199" s="25"/>
      <c r="G199" s="25"/>
      <c r="H199" s="25"/>
      <c r="I199" s="25"/>
      <c r="J199" s="29"/>
      <c r="K199" s="29"/>
      <c r="L199" s="29"/>
      <c r="M199" s="29"/>
      <c r="U199" s="31"/>
      <c r="V199" s="27"/>
      <c r="W199" s="27"/>
      <c r="X199" s="27"/>
      <c r="Y199" s="27"/>
      <c r="Z199" s="27"/>
      <c r="AA199" s="17"/>
    </row>
    <row r="200" spans="1:27" ht="15" customHeight="1" x14ac:dyDescent="0.2">
      <c r="A200" s="28"/>
      <c r="B200" s="28"/>
      <c r="C200" s="25"/>
      <c r="D200" s="25"/>
      <c r="E200" s="25"/>
      <c r="F200" s="25"/>
      <c r="G200" s="25"/>
      <c r="H200" s="25"/>
      <c r="I200" s="25"/>
      <c r="J200" s="29"/>
      <c r="K200" s="29"/>
      <c r="L200" s="29"/>
      <c r="M200" s="29"/>
      <c r="U200" s="31"/>
      <c r="V200" s="27"/>
      <c r="W200" s="27"/>
      <c r="X200" s="27"/>
      <c r="Y200" s="27"/>
      <c r="Z200" s="27"/>
      <c r="AA200" s="17"/>
    </row>
    <row r="201" spans="1:27" ht="15" customHeight="1" x14ac:dyDescent="0.2">
      <c r="A201" s="28"/>
      <c r="B201" s="28"/>
      <c r="C201" s="25"/>
      <c r="D201" s="25"/>
      <c r="E201" s="25"/>
      <c r="F201" s="25"/>
      <c r="G201" s="25"/>
      <c r="H201" s="25"/>
      <c r="I201" s="25"/>
      <c r="J201" s="29"/>
      <c r="K201" s="29"/>
      <c r="L201" s="29"/>
      <c r="M201" s="29"/>
      <c r="U201" s="31"/>
      <c r="V201" s="27"/>
      <c r="W201" s="27"/>
      <c r="X201" s="27"/>
      <c r="Y201" s="27"/>
      <c r="Z201" s="27"/>
      <c r="AA201" s="17"/>
    </row>
    <row r="202" spans="1:27" ht="15" customHeight="1" x14ac:dyDescent="0.2">
      <c r="A202" s="28"/>
      <c r="B202" s="28"/>
      <c r="C202" s="25"/>
      <c r="D202" s="25"/>
      <c r="E202" s="25"/>
      <c r="F202" s="25"/>
      <c r="G202" s="25"/>
      <c r="H202" s="25"/>
      <c r="I202" s="25"/>
      <c r="J202" s="29"/>
      <c r="K202" s="29"/>
      <c r="L202" s="29"/>
      <c r="M202" s="29"/>
      <c r="U202" s="31"/>
      <c r="V202" s="27"/>
      <c r="W202" s="27"/>
      <c r="X202" s="27"/>
      <c r="Y202" s="27"/>
      <c r="Z202" s="27"/>
      <c r="AA202" s="17"/>
    </row>
    <row r="203" spans="1:27" ht="15" customHeight="1" x14ac:dyDescent="0.2">
      <c r="A203" s="28"/>
      <c r="B203" s="28"/>
      <c r="C203" s="25"/>
      <c r="D203" s="25"/>
      <c r="E203" s="25"/>
      <c r="F203" s="25"/>
      <c r="G203" s="25"/>
      <c r="H203" s="25"/>
      <c r="I203" s="25"/>
      <c r="J203" s="29"/>
      <c r="K203" s="29"/>
      <c r="L203" s="29"/>
      <c r="M203" s="29"/>
      <c r="U203" s="31"/>
      <c r="V203" s="27"/>
      <c r="W203" s="27"/>
      <c r="X203" s="27"/>
      <c r="Y203" s="27"/>
      <c r="Z203" s="27"/>
      <c r="AA203" s="17"/>
    </row>
    <row r="204" spans="1:27" ht="15" customHeight="1" x14ac:dyDescent="0.25">
      <c r="A204" s="7"/>
      <c r="B204" s="7"/>
      <c r="C204" s="25"/>
      <c r="D204" s="7"/>
      <c r="E204" s="7"/>
      <c r="F204" s="7"/>
      <c r="G204" s="25"/>
      <c r="H204" s="7"/>
      <c r="I204" s="25"/>
      <c r="J204" s="29"/>
      <c r="K204" s="29"/>
      <c r="L204" s="29"/>
      <c r="M204" s="29"/>
      <c r="U204" s="31"/>
      <c r="V204" s="27"/>
      <c r="W204" s="27"/>
      <c r="X204" s="27"/>
      <c r="Y204" s="27"/>
      <c r="Z204" s="27"/>
      <c r="AA204" s="17"/>
    </row>
    <row r="205" spans="1:27" ht="15" customHeight="1" x14ac:dyDescent="0.25">
      <c r="A205" s="7"/>
      <c r="B205" s="7"/>
      <c r="C205" s="25"/>
      <c r="D205" s="7"/>
      <c r="E205" s="7"/>
      <c r="F205" s="7"/>
      <c r="G205" s="25"/>
      <c r="H205" s="7"/>
      <c r="I205" s="25"/>
      <c r="J205" s="29"/>
      <c r="K205" s="29"/>
      <c r="L205" s="29"/>
      <c r="M205" s="29"/>
      <c r="U205" s="31"/>
      <c r="V205" s="27"/>
      <c r="W205" s="27"/>
      <c r="X205" s="27"/>
      <c r="Y205" s="27"/>
      <c r="Z205" s="27"/>
      <c r="AA205" s="17"/>
    </row>
    <row r="206" spans="1:27" ht="15" customHeight="1" x14ac:dyDescent="0.25">
      <c r="A206" s="7"/>
      <c r="B206" s="7"/>
      <c r="C206" s="25"/>
      <c r="D206" s="7"/>
      <c r="E206" s="7"/>
      <c r="F206" s="7"/>
      <c r="G206" s="25"/>
      <c r="H206" s="7"/>
      <c r="I206" s="25"/>
      <c r="J206" s="29"/>
      <c r="K206" s="29"/>
      <c r="L206" s="29"/>
      <c r="M206" s="29"/>
      <c r="U206" s="31"/>
      <c r="V206" s="27"/>
      <c r="W206" s="27"/>
      <c r="X206" s="27"/>
      <c r="Y206" s="27"/>
      <c r="Z206" s="27"/>
      <c r="AA206" s="17"/>
    </row>
    <row r="207" spans="1:27" ht="15" customHeight="1" x14ac:dyDescent="0.25">
      <c r="A207" s="7"/>
      <c r="B207" s="7"/>
      <c r="C207" s="25"/>
      <c r="D207" s="7"/>
      <c r="E207" s="7"/>
      <c r="F207" s="7"/>
      <c r="G207" s="25"/>
      <c r="H207" s="7"/>
      <c r="I207" s="25"/>
      <c r="J207" s="29"/>
      <c r="K207" s="29"/>
      <c r="L207" s="29"/>
      <c r="M207" s="29"/>
      <c r="U207" s="31"/>
      <c r="V207" s="27"/>
      <c r="W207" s="27"/>
      <c r="X207" s="27"/>
      <c r="Y207" s="27"/>
      <c r="Z207" s="27"/>
      <c r="AA207" s="17"/>
    </row>
    <row r="208" spans="1:27" ht="15" customHeight="1" x14ac:dyDescent="0.25">
      <c r="A208" s="7"/>
      <c r="B208" s="7"/>
      <c r="C208" s="25"/>
      <c r="D208" s="7"/>
      <c r="E208" s="7"/>
      <c r="F208" s="7"/>
      <c r="G208" s="25"/>
      <c r="H208" s="7"/>
      <c r="I208" s="25"/>
      <c r="J208" s="29"/>
      <c r="K208" s="29"/>
      <c r="L208" s="29"/>
      <c r="M208" s="29"/>
      <c r="U208" s="31"/>
      <c r="V208" s="27"/>
      <c r="W208" s="27"/>
      <c r="X208" s="27"/>
      <c r="Y208" s="27"/>
      <c r="Z208" s="27"/>
      <c r="AA208" s="17"/>
    </row>
    <row r="209" spans="1:27" ht="15" customHeight="1" x14ac:dyDescent="0.25">
      <c r="A209" s="7"/>
      <c r="B209" s="7"/>
      <c r="C209" s="25"/>
      <c r="D209" s="7"/>
      <c r="E209" s="7"/>
      <c r="F209" s="7"/>
      <c r="G209" s="25"/>
      <c r="H209" s="7"/>
      <c r="I209" s="25"/>
      <c r="J209" s="29"/>
      <c r="K209" s="29"/>
      <c r="L209" s="29"/>
      <c r="M209" s="29"/>
      <c r="U209" s="31"/>
      <c r="V209" s="27"/>
      <c r="W209" s="27"/>
      <c r="X209" s="27"/>
      <c r="Y209" s="27"/>
      <c r="Z209" s="27"/>
      <c r="AA209" s="17"/>
    </row>
    <row r="210" spans="1:27" ht="15" customHeight="1" x14ac:dyDescent="0.25">
      <c r="A210" s="7"/>
      <c r="B210" s="7"/>
      <c r="C210" s="25"/>
      <c r="D210" s="7"/>
      <c r="E210" s="7"/>
      <c r="F210" s="7"/>
      <c r="G210" s="25"/>
      <c r="H210" s="7"/>
      <c r="I210" s="25"/>
      <c r="J210" s="29"/>
      <c r="K210" s="29"/>
      <c r="L210" s="29"/>
      <c r="M210" s="29"/>
      <c r="U210" s="31"/>
      <c r="V210" s="27"/>
      <c r="W210" s="27"/>
      <c r="X210" s="27"/>
      <c r="Y210" s="27"/>
      <c r="Z210" s="27"/>
      <c r="AA210" s="17"/>
    </row>
    <row r="211" spans="1:27" ht="15" customHeight="1" x14ac:dyDescent="0.25">
      <c r="A211" s="7"/>
      <c r="B211" s="7"/>
      <c r="C211" s="25"/>
      <c r="D211" s="7"/>
      <c r="E211" s="7"/>
      <c r="F211" s="7"/>
      <c r="G211" s="25"/>
      <c r="H211" s="7"/>
      <c r="I211" s="25"/>
      <c r="J211" s="29"/>
      <c r="K211" s="29"/>
      <c r="L211" s="29"/>
      <c r="M211" s="29"/>
      <c r="U211" s="31"/>
      <c r="V211" s="27"/>
      <c r="W211" s="27"/>
      <c r="X211" s="27"/>
      <c r="Y211" s="27"/>
      <c r="Z211" s="27"/>
      <c r="AA211" s="17"/>
    </row>
    <row r="212" spans="1:27" ht="15" customHeight="1" x14ac:dyDescent="0.25">
      <c r="A212" s="7"/>
      <c r="B212" s="7"/>
      <c r="C212" s="25"/>
      <c r="D212" s="7"/>
      <c r="E212" s="7"/>
      <c r="F212" s="7"/>
      <c r="G212" s="25"/>
      <c r="H212" s="7"/>
      <c r="I212" s="25"/>
      <c r="J212" s="29"/>
      <c r="K212" s="29"/>
      <c r="L212" s="29"/>
      <c r="M212" s="29"/>
      <c r="U212" s="31"/>
      <c r="V212" s="27"/>
      <c r="W212" s="27"/>
      <c r="X212" s="27"/>
      <c r="Y212" s="27"/>
      <c r="Z212" s="27"/>
      <c r="AA212" s="17"/>
    </row>
    <row r="213" spans="1:27" ht="15" customHeight="1" x14ac:dyDescent="0.25">
      <c r="A213" s="7"/>
      <c r="B213" s="7"/>
      <c r="C213" s="7"/>
      <c r="D213" s="7"/>
      <c r="E213" s="7"/>
      <c r="F213" s="7"/>
      <c r="G213" s="25"/>
      <c r="H213" s="7"/>
      <c r="I213" s="25"/>
      <c r="J213" s="29"/>
      <c r="K213" s="29"/>
      <c r="L213" s="29"/>
      <c r="M213" s="29"/>
      <c r="U213" s="31"/>
      <c r="V213" s="27"/>
      <c r="W213" s="27"/>
      <c r="X213" s="27"/>
      <c r="Y213" s="27"/>
      <c r="Z213" s="27"/>
      <c r="AA213" s="17"/>
    </row>
    <row r="214" spans="1:27" ht="15" customHeight="1" x14ac:dyDescent="0.25">
      <c r="A214" s="7"/>
      <c r="B214" s="7"/>
      <c r="C214" s="7"/>
      <c r="D214" s="7"/>
      <c r="E214" s="7"/>
      <c r="F214" s="7"/>
      <c r="G214" s="25"/>
      <c r="H214" s="7"/>
      <c r="I214" s="25"/>
      <c r="J214" s="29"/>
      <c r="K214" s="29"/>
      <c r="L214" s="29"/>
      <c r="M214" s="29"/>
      <c r="U214" s="31"/>
      <c r="V214" s="27"/>
      <c r="W214" s="27"/>
      <c r="X214" s="27"/>
      <c r="Y214" s="27"/>
      <c r="Z214" s="27"/>
      <c r="AA214" s="17"/>
    </row>
    <row r="215" spans="1:27" ht="15" customHeight="1" x14ac:dyDescent="0.25">
      <c r="A215" s="7"/>
      <c r="B215" s="7"/>
      <c r="C215" s="7"/>
      <c r="D215" s="7"/>
      <c r="E215" s="7"/>
      <c r="F215" s="7"/>
      <c r="G215" s="25"/>
      <c r="H215" s="7"/>
      <c r="I215" s="25"/>
      <c r="J215" s="29"/>
      <c r="K215" s="29"/>
      <c r="L215" s="29"/>
      <c r="M215" s="29"/>
      <c r="U215" s="31"/>
      <c r="V215" s="27"/>
      <c r="W215" s="27"/>
      <c r="X215" s="27"/>
      <c r="Y215" s="27"/>
      <c r="Z215" s="27"/>
      <c r="AA215" s="17"/>
    </row>
    <row r="216" spans="1:27" ht="15" customHeight="1" x14ac:dyDescent="0.25">
      <c r="A216" s="7"/>
      <c r="B216" s="7"/>
      <c r="C216" s="7"/>
      <c r="D216" s="7"/>
      <c r="E216" s="7"/>
      <c r="F216" s="7"/>
      <c r="G216" s="25"/>
      <c r="H216" s="7"/>
      <c r="I216" s="25"/>
      <c r="J216" s="29"/>
      <c r="K216" s="29"/>
      <c r="L216" s="29"/>
      <c r="M216" s="29"/>
      <c r="U216" s="31"/>
      <c r="V216" s="27"/>
      <c r="W216" s="27"/>
      <c r="X216" s="27"/>
      <c r="Y216" s="27"/>
      <c r="Z216" s="27"/>
      <c r="AA216" s="17"/>
    </row>
    <row r="217" spans="1:27" ht="15" customHeight="1" x14ac:dyDescent="0.25">
      <c r="A217" s="7"/>
      <c r="B217" s="7"/>
      <c r="C217" s="7"/>
      <c r="D217" s="7"/>
      <c r="E217" s="7"/>
      <c r="F217" s="7"/>
      <c r="G217" s="25"/>
      <c r="H217" s="7"/>
      <c r="I217" s="25"/>
      <c r="J217" s="29"/>
      <c r="K217" s="29"/>
      <c r="L217" s="29"/>
      <c r="M217" s="29"/>
      <c r="U217" s="31"/>
      <c r="V217" s="27"/>
      <c r="W217" s="27"/>
      <c r="X217" s="27"/>
      <c r="Y217" s="27"/>
      <c r="Z217" s="27"/>
      <c r="AA217" s="17"/>
    </row>
    <row r="218" spans="1:27" ht="15" customHeight="1" x14ac:dyDescent="0.25">
      <c r="A218" s="7"/>
      <c r="B218" s="7"/>
      <c r="C218" s="7"/>
      <c r="D218" s="7"/>
      <c r="E218" s="7"/>
      <c r="F218" s="7"/>
      <c r="G218" s="25"/>
      <c r="H218" s="7"/>
      <c r="I218" s="25"/>
      <c r="J218" s="29"/>
      <c r="K218" s="29"/>
      <c r="L218" s="29"/>
      <c r="M218" s="29"/>
      <c r="U218" s="31"/>
      <c r="V218" s="27"/>
      <c r="W218" s="27"/>
      <c r="X218" s="27"/>
      <c r="Y218" s="27"/>
      <c r="Z218" s="27"/>
      <c r="AA218" s="17"/>
    </row>
    <row r="219" spans="1:27" ht="15" customHeight="1" x14ac:dyDescent="0.25">
      <c r="A219" s="7"/>
      <c r="B219" s="7"/>
      <c r="C219" s="7"/>
      <c r="D219" s="7"/>
      <c r="E219" s="7"/>
      <c r="F219" s="7"/>
      <c r="G219" s="25"/>
      <c r="H219" s="7"/>
      <c r="I219" s="25"/>
      <c r="J219" s="29"/>
      <c r="K219" s="29"/>
      <c r="L219" s="29"/>
      <c r="M219" s="29"/>
      <c r="U219" s="31"/>
      <c r="V219" s="27"/>
      <c r="W219" s="27"/>
      <c r="X219" s="27"/>
      <c r="Y219" s="27"/>
      <c r="Z219" s="27"/>
      <c r="AA219" s="17"/>
    </row>
    <row r="220" spans="1:27" ht="15" customHeight="1" x14ac:dyDescent="0.25">
      <c r="A220" s="7"/>
      <c r="B220" s="7"/>
      <c r="C220" s="7"/>
      <c r="D220" s="7"/>
      <c r="E220" s="7"/>
      <c r="F220" s="7"/>
      <c r="G220" s="25"/>
      <c r="H220" s="7"/>
      <c r="I220" s="25"/>
      <c r="J220" s="29"/>
      <c r="K220" s="29"/>
      <c r="L220" s="29"/>
      <c r="M220" s="29"/>
      <c r="U220" s="31"/>
      <c r="V220" s="27"/>
      <c r="W220" s="27"/>
      <c r="X220" s="27"/>
      <c r="Y220" s="27"/>
      <c r="Z220" s="27"/>
      <c r="AA220" s="17"/>
    </row>
    <row r="221" spans="1:27" ht="15" customHeight="1" x14ac:dyDescent="0.25">
      <c r="A221" s="7"/>
      <c r="B221" s="7"/>
      <c r="C221" s="7"/>
      <c r="D221" s="7"/>
      <c r="E221" s="7"/>
      <c r="F221" s="7"/>
      <c r="G221" s="25"/>
      <c r="H221" s="7"/>
      <c r="I221" s="25"/>
      <c r="J221" s="29"/>
      <c r="K221" s="29"/>
      <c r="L221" s="29"/>
      <c r="M221" s="29"/>
      <c r="U221" s="31"/>
      <c r="V221" s="27"/>
      <c r="W221" s="27"/>
      <c r="X221" s="27"/>
      <c r="Y221" s="27"/>
      <c r="Z221" s="27"/>
      <c r="AA221" s="17"/>
    </row>
    <row r="222" spans="1:27" ht="15" customHeight="1" x14ac:dyDescent="0.25">
      <c r="A222" s="7"/>
      <c r="B222" s="7"/>
      <c r="C222" s="7"/>
      <c r="D222" s="7"/>
      <c r="E222" s="7"/>
      <c r="F222" s="7"/>
      <c r="G222" s="25"/>
      <c r="H222" s="7"/>
      <c r="I222" s="25"/>
      <c r="J222" s="29"/>
      <c r="K222" s="29"/>
      <c r="L222" s="29"/>
      <c r="M222" s="29"/>
      <c r="U222" s="31"/>
      <c r="V222" s="27"/>
      <c r="W222" s="27"/>
      <c r="X222" s="27"/>
      <c r="Y222" s="27"/>
      <c r="Z222" s="27"/>
      <c r="AA222" s="17"/>
    </row>
    <row r="223" spans="1:27" x14ac:dyDescent="0.2">
      <c r="U223" s="31"/>
      <c r="V223" s="27"/>
      <c r="W223" s="27"/>
      <c r="X223" s="27"/>
      <c r="Y223" s="27"/>
      <c r="Z223" s="27"/>
      <c r="AA223" s="17"/>
    </row>
    <row r="224" spans="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B278"/>
  <sheetViews>
    <sheetView topLeftCell="M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17.625" style="21" customWidth="1"/>
    <col min="5" max="5" width="20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4.25" style="21" customWidth="1"/>
    <col min="16" max="16" width="18.375" style="21" customWidth="1"/>
    <col min="17" max="17" width="11.7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3900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904</v>
      </c>
      <c r="B2" s="28">
        <v>810</v>
      </c>
      <c r="C2" s="25">
        <v>0</v>
      </c>
      <c r="D2" s="25">
        <v>268.73</v>
      </c>
      <c r="E2" s="25">
        <v>212.01</v>
      </c>
      <c r="F2" s="25">
        <f t="shared" ref="F2:F33" si="0">($A$85-A2)/(ROW($A$85)-ROW(A2))</f>
        <v>36.096385542168676</v>
      </c>
      <c r="G2" s="25">
        <v>0</v>
      </c>
      <c r="H2" s="25">
        <f t="shared" ref="H2:H33" si="1">($A$85-B2)/(ROW($A$85)-ROW(B2))</f>
        <v>37.2289156626506</v>
      </c>
      <c r="I2" s="25">
        <v>0</v>
      </c>
      <c r="J2" s="29"/>
      <c r="K2" s="29"/>
      <c r="L2" s="29"/>
      <c r="M2" s="29">
        <f t="shared" ref="M2:M33" ca="1" si="2">IF(RAND()&lt;0.5,0,1)</f>
        <v>1</v>
      </c>
      <c r="N2" s="8" t="s">
        <v>38</v>
      </c>
      <c r="O2" s="30">
        <v>0.01</v>
      </c>
      <c r="P2" s="6" t="s">
        <v>39</v>
      </c>
      <c r="Q2" s="7">
        <f>LARGE(A:A,2)</f>
        <v>3750</v>
      </c>
      <c r="T2" s="20">
        <v>0</v>
      </c>
      <c r="U2" s="31">
        <f t="shared" ref="U2:U33" si="3">T2-B2</f>
        <v>-810</v>
      </c>
      <c r="V2" s="27">
        <f t="shared" ref="V2:V33" si="4">ROUND(U2,0)</f>
        <v>-810</v>
      </c>
      <c r="W2" s="27">
        <v>4766</v>
      </c>
      <c r="X2" s="27">
        <f t="shared" ref="X2:X33" si="5">B2/$W$2*$W$3</f>
        <v>890.38816617708778</v>
      </c>
      <c r="Y2" s="27">
        <f t="shared" ref="Y2:Y33" si="6">X2-B2</f>
        <v>80.388166177087783</v>
      </c>
      <c r="Z2" s="27">
        <f t="shared" ref="Z2:Z33" si="7">ROUND(Y2,0)</f>
        <v>80</v>
      </c>
      <c r="AA2" s="17">
        <f t="shared" ref="AA2:AA33" si="8">IF(V2&gt;=0,V2,Z2)</f>
        <v>80</v>
      </c>
      <c r="AB2" s="24">
        <f t="shared" ref="AB2:AB33" si="9">B2+AA2</f>
        <v>890</v>
      </c>
    </row>
    <row r="3" spans="1:28" ht="15" customHeight="1" x14ac:dyDescent="0.25">
      <c r="A3" s="28">
        <v>1065</v>
      </c>
      <c r="B3" s="28">
        <v>810</v>
      </c>
      <c r="C3" s="25">
        <v>0</v>
      </c>
      <c r="D3" s="25">
        <v>268.76</v>
      </c>
      <c r="E3" s="25">
        <v>212.01</v>
      </c>
      <c r="F3" s="25">
        <f t="shared" si="0"/>
        <v>34.573170731707314</v>
      </c>
      <c r="G3" s="25">
        <v>0</v>
      </c>
      <c r="H3" s="25">
        <f t="shared" si="1"/>
        <v>37.68292682926829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IF(ABS((B3-B2))&lt;=50,1,IF((B3-B2)*($B$4-$B$2)&gt;=0,1,-1))</f>
        <v>1</v>
      </c>
      <c r="L3" s="29"/>
      <c r="M3" s="29">
        <f t="shared" ca="1" si="2"/>
        <v>0</v>
      </c>
      <c r="N3" s="9" t="s">
        <v>40</v>
      </c>
      <c r="O3" s="9">
        <f>COUNT(A:A)</f>
        <v>115</v>
      </c>
      <c r="P3" s="6" t="s">
        <v>41</v>
      </c>
      <c r="Q3" s="7">
        <f>LARGE(A:A,3)</f>
        <v>3600</v>
      </c>
      <c r="T3" s="20">
        <v>0</v>
      </c>
      <c r="U3" s="31">
        <f t="shared" si="3"/>
        <v>-810</v>
      </c>
      <c r="V3" s="27">
        <f t="shared" si="4"/>
        <v>-810</v>
      </c>
      <c r="W3" s="27">
        <v>5239</v>
      </c>
      <c r="X3" s="27">
        <f t="shared" si="5"/>
        <v>890.38816617708778</v>
      </c>
      <c r="Y3" s="27">
        <f t="shared" si="6"/>
        <v>80.388166177087783</v>
      </c>
      <c r="Z3" s="27">
        <f t="shared" si="7"/>
        <v>80</v>
      </c>
      <c r="AA3" s="17">
        <f t="shared" si="8"/>
        <v>80</v>
      </c>
      <c r="AB3" s="24">
        <f t="shared" si="9"/>
        <v>890</v>
      </c>
    </row>
    <row r="4" spans="1:28" ht="15" customHeight="1" x14ac:dyDescent="0.25">
      <c r="A4" s="28">
        <v>1350</v>
      </c>
      <c r="B4" s="28">
        <v>810</v>
      </c>
      <c r="C4" s="25">
        <v>0</v>
      </c>
      <c r="D4" s="25">
        <v>268.83</v>
      </c>
      <c r="E4" s="25">
        <v>212.01</v>
      </c>
      <c r="F4" s="25">
        <f t="shared" si="0"/>
        <v>31.481481481481481</v>
      </c>
      <c r="G4" s="25">
        <v>0</v>
      </c>
      <c r="H4" s="25">
        <f t="shared" si="1"/>
        <v>38.148148148148145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1</v>
      </c>
      <c r="N4" s="9" t="s">
        <v>42</v>
      </c>
      <c r="O4" s="32">
        <f>MAX(A:A)</f>
        <v>3900</v>
      </c>
      <c r="P4" s="6" t="s">
        <v>43</v>
      </c>
      <c r="Q4" s="7">
        <f>LARGE(B:B,1)</f>
        <v>2500</v>
      </c>
      <c r="T4" s="20">
        <v>0</v>
      </c>
      <c r="U4" s="31">
        <f t="shared" si="3"/>
        <v>-810</v>
      </c>
      <c r="V4" s="27">
        <f t="shared" si="4"/>
        <v>-810</v>
      </c>
      <c r="W4" s="27"/>
      <c r="X4" s="27">
        <f t="shared" si="5"/>
        <v>890.38816617708778</v>
      </c>
      <c r="Y4" s="27">
        <f t="shared" si="6"/>
        <v>80.388166177087783</v>
      </c>
      <c r="Z4" s="27">
        <f t="shared" si="7"/>
        <v>80</v>
      </c>
      <c r="AA4" s="17">
        <f t="shared" si="8"/>
        <v>80</v>
      </c>
      <c r="AB4" s="24">
        <f t="shared" si="9"/>
        <v>890</v>
      </c>
    </row>
    <row r="5" spans="1:28" ht="15" customHeight="1" x14ac:dyDescent="0.25">
      <c r="A5" s="28">
        <v>1215</v>
      </c>
      <c r="B5" s="28">
        <v>810</v>
      </c>
      <c r="C5" s="25">
        <v>0</v>
      </c>
      <c r="D5" s="25">
        <v>268.89</v>
      </c>
      <c r="E5" s="25">
        <v>212.01</v>
      </c>
      <c r="F5" s="25">
        <f t="shared" si="0"/>
        <v>33.5625</v>
      </c>
      <c r="G5" s="25">
        <v>0</v>
      </c>
      <c r="H5" s="25">
        <f t="shared" si="1"/>
        <v>38.625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0</v>
      </c>
      <c r="N5" s="9" t="s">
        <v>44</v>
      </c>
      <c r="O5" s="33">
        <v>1.8</v>
      </c>
      <c r="P5" s="6" t="s">
        <v>45</v>
      </c>
      <c r="Q5" s="7">
        <f>LARGE(B:B,2)</f>
        <v>2500</v>
      </c>
      <c r="T5" s="20">
        <v>0</v>
      </c>
      <c r="U5" s="31">
        <f t="shared" si="3"/>
        <v>-810</v>
      </c>
      <c r="V5" s="27">
        <f t="shared" si="4"/>
        <v>-810</v>
      </c>
      <c r="W5" s="27"/>
      <c r="X5" s="27">
        <f t="shared" si="5"/>
        <v>890.38816617708778</v>
      </c>
      <c r="Y5" s="27">
        <f t="shared" si="6"/>
        <v>80.388166177087783</v>
      </c>
      <c r="Z5" s="27">
        <f t="shared" si="7"/>
        <v>80</v>
      </c>
      <c r="AA5" s="17">
        <f t="shared" si="8"/>
        <v>80</v>
      </c>
      <c r="AB5" s="24">
        <f t="shared" si="9"/>
        <v>890</v>
      </c>
    </row>
    <row r="6" spans="1:28" ht="15" customHeight="1" x14ac:dyDescent="0.25">
      <c r="A6" s="28">
        <v>1215</v>
      </c>
      <c r="B6" s="28">
        <v>910</v>
      </c>
      <c r="C6" s="25">
        <v>5.4</v>
      </c>
      <c r="D6" s="25">
        <v>268.93</v>
      </c>
      <c r="E6" s="25">
        <v>212.1</v>
      </c>
      <c r="F6" s="25">
        <f t="shared" si="0"/>
        <v>33.9873417721519</v>
      </c>
      <c r="G6" s="25">
        <v>0</v>
      </c>
      <c r="H6" s="25">
        <f t="shared" si="1"/>
        <v>37.848101265822784</v>
      </c>
      <c r="I6" s="25">
        <v>0</v>
      </c>
      <c r="J6" s="29">
        <f t="shared" si="10"/>
        <v>0</v>
      </c>
      <c r="K6" s="29">
        <f t="shared" si="11"/>
        <v>1</v>
      </c>
      <c r="L6" s="29"/>
      <c r="M6" s="29">
        <f t="shared" ca="1" si="2"/>
        <v>1</v>
      </c>
      <c r="N6" s="9" t="s">
        <v>46</v>
      </c>
      <c r="O6" s="33">
        <v>2.88</v>
      </c>
      <c r="P6" s="6" t="s">
        <v>47</v>
      </c>
      <c r="Q6" s="7">
        <f>LARGE(B:B,3)</f>
        <v>2500</v>
      </c>
      <c r="T6" s="20">
        <v>0</v>
      </c>
      <c r="U6" s="31">
        <f t="shared" si="3"/>
        <v>-910</v>
      </c>
      <c r="V6" s="27">
        <f t="shared" si="4"/>
        <v>-910</v>
      </c>
      <c r="W6" s="27"/>
      <c r="X6" s="27">
        <f t="shared" si="5"/>
        <v>1000.312631137222</v>
      </c>
      <c r="Y6" s="27">
        <f t="shared" si="6"/>
        <v>90.312631137221956</v>
      </c>
      <c r="Z6" s="27">
        <f t="shared" si="7"/>
        <v>90</v>
      </c>
      <c r="AA6" s="17">
        <f t="shared" si="8"/>
        <v>90</v>
      </c>
      <c r="AB6" s="24">
        <f t="shared" si="9"/>
        <v>1000</v>
      </c>
    </row>
    <row r="7" spans="1:28" ht="15" customHeight="1" x14ac:dyDescent="0.25">
      <c r="A7" s="28">
        <v>1260</v>
      </c>
      <c r="B7" s="28">
        <v>910</v>
      </c>
      <c r="C7" s="25">
        <v>5.6</v>
      </c>
      <c r="D7" s="25">
        <v>268.97000000000003</v>
      </c>
      <c r="E7" s="25">
        <v>212.1</v>
      </c>
      <c r="F7" s="25">
        <f t="shared" si="0"/>
        <v>33.846153846153847</v>
      </c>
      <c r="G7" s="25">
        <v>0</v>
      </c>
      <c r="H7" s="25">
        <f t="shared" si="1"/>
        <v>38.333333333333336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0</v>
      </c>
      <c r="N7" s="9" t="s">
        <v>48</v>
      </c>
      <c r="O7" s="33">
        <v>3.78</v>
      </c>
      <c r="P7" s="7"/>
      <c r="Q7" s="7"/>
      <c r="T7" s="20">
        <v>0</v>
      </c>
      <c r="U7" s="31">
        <f t="shared" si="3"/>
        <v>-910</v>
      </c>
      <c r="V7" s="27">
        <f t="shared" si="4"/>
        <v>-910</v>
      </c>
      <c r="W7" s="27"/>
      <c r="X7" s="27">
        <f t="shared" si="5"/>
        <v>1000.312631137222</v>
      </c>
      <c r="Y7" s="27">
        <f t="shared" si="6"/>
        <v>90.312631137221956</v>
      </c>
      <c r="Z7" s="27">
        <f t="shared" si="7"/>
        <v>90</v>
      </c>
      <c r="AA7" s="17">
        <f t="shared" si="8"/>
        <v>90</v>
      </c>
      <c r="AB7" s="24">
        <f t="shared" si="9"/>
        <v>1000</v>
      </c>
    </row>
    <row r="8" spans="1:28" ht="15" customHeight="1" x14ac:dyDescent="0.25">
      <c r="A8" s="28">
        <v>1050</v>
      </c>
      <c r="B8" s="28">
        <v>910</v>
      </c>
      <c r="C8" s="25">
        <v>4.67</v>
      </c>
      <c r="D8" s="25">
        <v>268.99</v>
      </c>
      <c r="E8" s="25">
        <v>212.1</v>
      </c>
      <c r="F8" s="25">
        <f t="shared" si="0"/>
        <v>37.012987012987011</v>
      </c>
      <c r="G8" s="25">
        <v>0</v>
      </c>
      <c r="H8" s="25">
        <f t="shared" si="1"/>
        <v>38.831168831168831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0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-910</v>
      </c>
      <c r="V8" s="27">
        <f t="shared" si="4"/>
        <v>-910</v>
      </c>
      <c r="W8" s="27"/>
      <c r="X8" s="27">
        <f t="shared" si="5"/>
        <v>1000.312631137222</v>
      </c>
      <c r="Y8" s="27">
        <f t="shared" si="6"/>
        <v>90.312631137221956</v>
      </c>
      <c r="Z8" s="27">
        <f t="shared" si="7"/>
        <v>90</v>
      </c>
      <c r="AA8" s="17">
        <f t="shared" si="8"/>
        <v>90</v>
      </c>
      <c r="AB8" s="24">
        <f t="shared" si="9"/>
        <v>1000</v>
      </c>
    </row>
    <row r="9" spans="1:28" ht="15" customHeight="1" x14ac:dyDescent="0.25">
      <c r="A9" s="28">
        <v>900</v>
      </c>
      <c r="B9" s="28">
        <v>910</v>
      </c>
      <c r="C9" s="25">
        <v>4</v>
      </c>
      <c r="D9" s="25">
        <v>268.99</v>
      </c>
      <c r="E9" s="25">
        <v>212.1</v>
      </c>
      <c r="F9" s="25">
        <f t="shared" si="0"/>
        <v>39.473684210526315</v>
      </c>
      <c r="G9" s="25">
        <v>0</v>
      </c>
      <c r="H9" s="25">
        <f t="shared" si="1"/>
        <v>39.342105263157897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1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-910</v>
      </c>
      <c r="V9" s="27">
        <f t="shared" si="4"/>
        <v>-910</v>
      </c>
      <c r="W9" s="27"/>
      <c r="X9" s="27">
        <f t="shared" si="5"/>
        <v>1000.312631137222</v>
      </c>
      <c r="Y9" s="27">
        <f t="shared" si="6"/>
        <v>90.312631137221956</v>
      </c>
      <c r="Z9" s="27">
        <f t="shared" si="7"/>
        <v>90</v>
      </c>
      <c r="AA9" s="17">
        <f t="shared" si="8"/>
        <v>90</v>
      </c>
      <c r="AB9" s="24">
        <f t="shared" si="9"/>
        <v>1000</v>
      </c>
    </row>
    <row r="10" spans="1:28" ht="15" customHeight="1" x14ac:dyDescent="0.25">
      <c r="A10" s="28">
        <v>1335</v>
      </c>
      <c r="B10" s="28">
        <v>1020</v>
      </c>
      <c r="C10" s="25">
        <v>5.93</v>
      </c>
      <c r="D10" s="25">
        <v>269.02999999999997</v>
      </c>
      <c r="E10" s="25">
        <v>212.2</v>
      </c>
      <c r="F10" s="25">
        <f t="shared" si="0"/>
        <v>34.200000000000003</v>
      </c>
      <c r="G10" s="25">
        <v>0</v>
      </c>
      <c r="H10" s="25">
        <f t="shared" si="1"/>
        <v>38.4</v>
      </c>
      <c r="I10" s="25">
        <v>0</v>
      </c>
      <c r="J10" s="29">
        <f t="shared" si="10"/>
        <v>0</v>
      </c>
      <c r="K10" s="29">
        <f t="shared" si="11"/>
        <v>1</v>
      </c>
      <c r="L10" s="29">
        <f t="shared" si="12"/>
        <v>1</v>
      </c>
      <c r="M10" s="29">
        <f t="shared" ca="1" si="2"/>
        <v>1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-1020</v>
      </c>
      <c r="V10" s="27">
        <f t="shared" si="4"/>
        <v>-1020</v>
      </c>
      <c r="W10" s="27"/>
      <c r="X10" s="27">
        <f t="shared" si="5"/>
        <v>1121.2295425933698</v>
      </c>
      <c r="Y10" s="27">
        <f t="shared" si="6"/>
        <v>101.22954259336984</v>
      </c>
      <c r="Z10" s="27">
        <f t="shared" si="7"/>
        <v>101</v>
      </c>
      <c r="AA10" s="17">
        <f t="shared" si="8"/>
        <v>101</v>
      </c>
      <c r="AB10" s="24">
        <f t="shared" si="9"/>
        <v>1121</v>
      </c>
    </row>
    <row r="11" spans="1:28" ht="15" customHeight="1" x14ac:dyDescent="0.25">
      <c r="A11" s="28">
        <v>1050</v>
      </c>
      <c r="B11" s="28">
        <v>1020</v>
      </c>
      <c r="C11" s="25">
        <v>4.67</v>
      </c>
      <c r="D11" s="25">
        <v>269.02999999999997</v>
      </c>
      <c r="E11" s="25">
        <v>212.2</v>
      </c>
      <c r="F11" s="25">
        <f t="shared" si="0"/>
        <v>38.513513513513516</v>
      </c>
      <c r="G11" s="25">
        <v>0</v>
      </c>
      <c r="H11" s="25">
        <f t="shared" si="1"/>
        <v>38.918918918918919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0</v>
      </c>
      <c r="N11" s="9" t="s">
        <v>52</v>
      </c>
      <c r="O11" s="34">
        <v>280</v>
      </c>
      <c r="P11" s="14" t="s">
        <v>53</v>
      </c>
      <c r="Q11" s="7">
        <f>MIN(D:D)</f>
        <v>267.14</v>
      </c>
      <c r="T11" s="20">
        <v>0</v>
      </c>
      <c r="U11" s="31">
        <f t="shared" si="3"/>
        <v>-1020</v>
      </c>
      <c r="V11" s="27">
        <f t="shared" si="4"/>
        <v>-1020</v>
      </c>
      <c r="W11" s="27"/>
      <c r="X11" s="27">
        <f t="shared" si="5"/>
        <v>1121.2295425933698</v>
      </c>
      <c r="Y11" s="27">
        <f t="shared" si="6"/>
        <v>101.22954259336984</v>
      </c>
      <c r="Z11" s="27">
        <f t="shared" si="7"/>
        <v>101</v>
      </c>
      <c r="AA11" s="17">
        <f t="shared" si="8"/>
        <v>101</v>
      </c>
      <c r="AB11" s="24">
        <f t="shared" si="9"/>
        <v>1121</v>
      </c>
    </row>
    <row r="12" spans="1:28" ht="15" customHeight="1" x14ac:dyDescent="0.25">
      <c r="A12" s="28">
        <v>1290</v>
      </c>
      <c r="B12" s="28">
        <v>1020</v>
      </c>
      <c r="C12" s="25">
        <v>5.73</v>
      </c>
      <c r="D12" s="25">
        <v>269.06</v>
      </c>
      <c r="E12" s="25">
        <v>212.2</v>
      </c>
      <c r="F12" s="25">
        <f t="shared" si="0"/>
        <v>35.753424657534246</v>
      </c>
      <c r="G12" s="25">
        <v>0</v>
      </c>
      <c r="H12" s="25">
        <f t="shared" si="1"/>
        <v>39.452054794520549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268.73</v>
      </c>
      <c r="T12" s="20">
        <v>0</v>
      </c>
      <c r="U12" s="31">
        <f t="shared" si="3"/>
        <v>-1020</v>
      </c>
      <c r="V12" s="27">
        <f t="shared" si="4"/>
        <v>-1020</v>
      </c>
      <c r="W12" s="27"/>
      <c r="X12" s="27">
        <f t="shared" si="5"/>
        <v>1121.2295425933698</v>
      </c>
      <c r="Y12" s="27">
        <f t="shared" si="6"/>
        <v>101.22954259336984</v>
      </c>
      <c r="Z12" s="27">
        <f t="shared" si="7"/>
        <v>101</v>
      </c>
      <c r="AA12" s="17">
        <f t="shared" si="8"/>
        <v>101</v>
      </c>
      <c r="AB12" s="24">
        <f t="shared" si="9"/>
        <v>1121</v>
      </c>
    </row>
    <row r="13" spans="1:28" ht="15" customHeight="1" x14ac:dyDescent="0.25">
      <c r="A13" s="28">
        <v>1050</v>
      </c>
      <c r="B13" s="28">
        <v>1020</v>
      </c>
      <c r="C13" s="25">
        <v>4.67</v>
      </c>
      <c r="D13" s="25">
        <v>269.06</v>
      </c>
      <c r="E13" s="25">
        <v>212.2</v>
      </c>
      <c r="F13" s="25">
        <f t="shared" si="0"/>
        <v>39.583333333333336</v>
      </c>
      <c r="G13" s="25">
        <v>0</v>
      </c>
      <c r="H13" s="25">
        <f t="shared" si="1"/>
        <v>40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1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-1020</v>
      </c>
      <c r="V13" s="27">
        <f t="shared" si="4"/>
        <v>-1020</v>
      </c>
      <c r="W13" s="27"/>
      <c r="X13" s="27">
        <f t="shared" si="5"/>
        <v>1121.2295425933698</v>
      </c>
      <c r="Y13" s="27">
        <f t="shared" si="6"/>
        <v>101.22954259336984</v>
      </c>
      <c r="Z13" s="27">
        <f t="shared" si="7"/>
        <v>101</v>
      </c>
      <c r="AA13" s="17">
        <f t="shared" si="8"/>
        <v>101</v>
      </c>
      <c r="AB13" s="24">
        <f t="shared" si="9"/>
        <v>1121</v>
      </c>
    </row>
    <row r="14" spans="1:28" ht="15" customHeight="1" x14ac:dyDescent="0.25">
      <c r="A14" s="28">
        <v>1485</v>
      </c>
      <c r="B14" s="28">
        <v>1120</v>
      </c>
      <c r="C14" s="25">
        <v>6.6</v>
      </c>
      <c r="D14" s="25">
        <v>269.11</v>
      </c>
      <c r="E14" s="25">
        <v>212.29</v>
      </c>
      <c r="F14" s="25">
        <f t="shared" si="0"/>
        <v>34.014084507042256</v>
      </c>
      <c r="G14" s="25">
        <v>0</v>
      </c>
      <c r="H14" s="25">
        <f t="shared" si="1"/>
        <v>39.154929577464792</v>
      </c>
      <c r="I14" s="25">
        <v>0</v>
      </c>
      <c r="J14" s="29">
        <f t="shared" si="10"/>
        <v>0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2500</v>
      </c>
      <c r="T14" s="20">
        <v>0</v>
      </c>
      <c r="U14" s="31">
        <f t="shared" si="3"/>
        <v>-1120</v>
      </c>
      <c r="V14" s="27">
        <f t="shared" si="4"/>
        <v>-1120</v>
      </c>
      <c r="W14" s="27"/>
      <c r="X14" s="27">
        <f t="shared" si="5"/>
        <v>1231.154007553504</v>
      </c>
      <c r="Y14" s="27">
        <f t="shared" si="6"/>
        <v>111.15400755350402</v>
      </c>
      <c r="Z14" s="27">
        <f t="shared" si="7"/>
        <v>111</v>
      </c>
      <c r="AA14" s="17">
        <f t="shared" si="8"/>
        <v>111</v>
      </c>
      <c r="AB14" s="24">
        <f t="shared" si="9"/>
        <v>1231</v>
      </c>
    </row>
    <row r="15" spans="1:28" ht="15" customHeight="1" x14ac:dyDescent="0.25">
      <c r="A15" s="28">
        <v>1050</v>
      </c>
      <c r="B15" s="28">
        <v>1120</v>
      </c>
      <c r="C15" s="25">
        <v>4.67</v>
      </c>
      <c r="D15" s="25">
        <v>269.10000000000002</v>
      </c>
      <c r="E15" s="25">
        <v>212.29</v>
      </c>
      <c r="F15" s="25">
        <f t="shared" si="0"/>
        <v>40.714285714285715</v>
      </c>
      <c r="G15" s="25">
        <v>0</v>
      </c>
      <c r="H15" s="25">
        <f t="shared" si="1"/>
        <v>39.714285714285715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115</v>
      </c>
      <c r="P15" s="14" t="s">
        <v>61</v>
      </c>
      <c r="Q15" s="7">
        <f>MAX(D:D)</f>
        <v>269.97000000000003</v>
      </c>
      <c r="R15" s="20">
        <f ca="1">TREND(OFFSET('Z-V'!B1,MATCH(Q15,'Z-V'!A:A,1)-1,,2,1),OFFSET('Z-V'!A1,MATCH(Q15,'Z-V'!A:A,1)-1,,2,1),Q15)</f>
        <v>52407.000000000116</v>
      </c>
      <c r="T15" s="20">
        <v>0</v>
      </c>
      <c r="U15" s="31">
        <f t="shared" si="3"/>
        <v>-1120</v>
      </c>
      <c r="V15" s="27">
        <f t="shared" si="4"/>
        <v>-1120</v>
      </c>
      <c r="W15" s="27"/>
      <c r="X15" s="27">
        <f t="shared" si="5"/>
        <v>1231.154007553504</v>
      </c>
      <c r="Y15" s="27">
        <f t="shared" si="6"/>
        <v>111.15400755350402</v>
      </c>
      <c r="Z15" s="27">
        <f t="shared" si="7"/>
        <v>111</v>
      </c>
      <c r="AA15" s="17">
        <f t="shared" si="8"/>
        <v>111</v>
      </c>
      <c r="AB15" s="24">
        <f t="shared" si="9"/>
        <v>1231</v>
      </c>
    </row>
    <row r="16" spans="1:28" ht="15" customHeight="1" x14ac:dyDescent="0.25">
      <c r="A16" s="28">
        <v>1335</v>
      </c>
      <c r="B16" s="28">
        <v>1120</v>
      </c>
      <c r="C16" s="25">
        <v>5.93</v>
      </c>
      <c r="D16" s="25">
        <v>269.12</v>
      </c>
      <c r="E16" s="25">
        <v>212.29</v>
      </c>
      <c r="F16" s="25">
        <f t="shared" si="0"/>
        <v>37.173913043478258</v>
      </c>
      <c r="G16" s="25">
        <v>0</v>
      </c>
      <c r="H16" s="25">
        <f t="shared" si="1"/>
        <v>40.289855072463766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17.329999999999998</v>
      </c>
      <c r="P16" s="14" t="s">
        <v>63</v>
      </c>
      <c r="Q16" s="35">
        <f>D2</f>
        <v>268.73</v>
      </c>
      <c r="R16" s="20">
        <f ca="1">TREND(OFFSET('Z-V'!B1,MATCH(Q16,'Z-V'!A:A,1)-1,,2,1),OFFSET('Z-V'!A1,MATCH(Q16,'Z-V'!A:A,1)-1,,2,1),Q16)</f>
        <v>48644.000000000116</v>
      </c>
      <c r="T16" s="20">
        <v>0</v>
      </c>
      <c r="U16" s="31">
        <f t="shared" si="3"/>
        <v>-1120</v>
      </c>
      <c r="V16" s="27">
        <f t="shared" si="4"/>
        <v>-1120</v>
      </c>
      <c r="W16" s="27"/>
      <c r="X16" s="27">
        <f t="shared" si="5"/>
        <v>1231.154007553504</v>
      </c>
      <c r="Y16" s="27">
        <f t="shared" si="6"/>
        <v>111.15400755350402</v>
      </c>
      <c r="Z16" s="27">
        <f t="shared" si="7"/>
        <v>111</v>
      </c>
      <c r="AA16" s="17">
        <f t="shared" si="8"/>
        <v>111</v>
      </c>
      <c r="AB16" s="24">
        <f t="shared" si="9"/>
        <v>1231</v>
      </c>
    </row>
    <row r="17" spans="1:28" ht="15" customHeight="1" x14ac:dyDescent="0.25">
      <c r="A17" s="28">
        <v>1050</v>
      </c>
      <c r="B17" s="28">
        <v>1120</v>
      </c>
      <c r="C17" s="25">
        <v>4.67</v>
      </c>
      <c r="D17" s="25">
        <v>269.11</v>
      </c>
      <c r="E17" s="25">
        <v>212.29</v>
      </c>
      <c r="F17" s="25">
        <f t="shared" si="0"/>
        <v>41.911764705882355</v>
      </c>
      <c r="G17" s="25">
        <v>0</v>
      </c>
      <c r="H17" s="25">
        <f t="shared" si="1"/>
        <v>40.882352941176471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268.92</v>
      </c>
      <c r="T17" s="20">
        <v>0</v>
      </c>
      <c r="U17" s="31">
        <f t="shared" si="3"/>
        <v>-1120</v>
      </c>
      <c r="V17" s="27">
        <f t="shared" si="4"/>
        <v>-1120</v>
      </c>
      <c r="W17" s="27"/>
      <c r="X17" s="27">
        <f t="shared" si="5"/>
        <v>1231.154007553504</v>
      </c>
      <c r="Y17" s="27">
        <f t="shared" si="6"/>
        <v>111.15400755350402</v>
      </c>
      <c r="Z17" s="27">
        <f t="shared" si="7"/>
        <v>111</v>
      </c>
      <c r="AA17" s="17">
        <f t="shared" si="8"/>
        <v>111</v>
      </c>
      <c r="AB17" s="24">
        <f t="shared" si="9"/>
        <v>1231</v>
      </c>
    </row>
    <row r="18" spans="1:28" ht="15" customHeight="1" x14ac:dyDescent="0.2">
      <c r="A18" s="28">
        <v>1200</v>
      </c>
      <c r="B18" s="28">
        <v>1230</v>
      </c>
      <c r="C18" s="25">
        <v>5.33</v>
      </c>
      <c r="D18" s="25">
        <v>269.11</v>
      </c>
      <c r="E18" s="25">
        <v>212.33</v>
      </c>
      <c r="F18" s="25">
        <f t="shared" si="0"/>
        <v>40.298507462686565</v>
      </c>
      <c r="G18" s="25">
        <v>0</v>
      </c>
      <c r="H18" s="25">
        <f t="shared" si="1"/>
        <v>39.850746268656714</v>
      </c>
      <c r="I18" s="25">
        <v>0</v>
      </c>
      <c r="J18" s="29">
        <f t="shared" si="10"/>
        <v>0</v>
      </c>
      <c r="K18" s="29">
        <f t="shared" si="11"/>
        <v>1</v>
      </c>
      <c r="L18" s="29">
        <f t="shared" si="12"/>
        <v>1</v>
      </c>
      <c r="M18" s="29">
        <f t="shared" ca="1" si="2"/>
        <v>1</v>
      </c>
      <c r="N18" s="9" t="s">
        <v>66</v>
      </c>
      <c r="O18" s="9">
        <f>MAX(B:B)</f>
        <v>2500</v>
      </c>
      <c r="R18" s="20"/>
      <c r="S18" s="20"/>
      <c r="T18" s="20">
        <v>0</v>
      </c>
      <c r="U18" s="31">
        <f t="shared" si="3"/>
        <v>-1230</v>
      </c>
      <c r="V18" s="27">
        <f t="shared" si="4"/>
        <v>-1230</v>
      </c>
      <c r="W18" s="27"/>
      <c r="X18" s="27">
        <f t="shared" si="5"/>
        <v>1352.0709190096516</v>
      </c>
      <c r="Y18" s="27">
        <f t="shared" si="6"/>
        <v>122.07091900965156</v>
      </c>
      <c r="Z18" s="27">
        <f t="shared" si="7"/>
        <v>122</v>
      </c>
      <c r="AA18" s="17">
        <f t="shared" si="8"/>
        <v>122</v>
      </c>
      <c r="AB18" s="24">
        <f t="shared" si="9"/>
        <v>1352</v>
      </c>
    </row>
    <row r="19" spans="1:28" ht="15" customHeight="1" x14ac:dyDescent="0.25">
      <c r="A19" s="28">
        <v>1050</v>
      </c>
      <c r="B19" s="28">
        <v>1230</v>
      </c>
      <c r="C19" s="25">
        <v>0</v>
      </c>
      <c r="D19" s="25">
        <v>269.08999999999997</v>
      </c>
      <c r="E19" s="25">
        <v>212.33</v>
      </c>
      <c r="F19" s="25">
        <f t="shared" si="0"/>
        <v>43.18181818181818</v>
      </c>
      <c r="G19" s="25">
        <v>0</v>
      </c>
      <c r="H19" s="25">
        <f t="shared" si="1"/>
        <v>40.454545454545453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1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0.69425860340795187</v>
      </c>
      <c r="R19" s="37">
        <f>MAX(AB:AB)</f>
        <v>2748</v>
      </c>
      <c r="S19" s="37">
        <f>'Z-V'!P8-R19</f>
        <v>6231</v>
      </c>
      <c r="T19" s="20">
        <v>0</v>
      </c>
      <c r="U19" s="31">
        <f t="shared" si="3"/>
        <v>-1230</v>
      </c>
      <c r="V19" s="27">
        <f t="shared" si="4"/>
        <v>-1230</v>
      </c>
      <c r="W19" s="27"/>
      <c r="X19" s="27">
        <f t="shared" si="5"/>
        <v>1352.0709190096516</v>
      </c>
      <c r="Y19" s="27">
        <f t="shared" si="6"/>
        <v>122.07091900965156</v>
      </c>
      <c r="Z19" s="27">
        <f t="shared" si="7"/>
        <v>122</v>
      </c>
      <c r="AA19" s="17">
        <f t="shared" si="8"/>
        <v>122</v>
      </c>
      <c r="AB19" s="24">
        <f t="shared" si="9"/>
        <v>1352</v>
      </c>
    </row>
    <row r="20" spans="1:28" ht="15" customHeight="1" x14ac:dyDescent="0.25">
      <c r="A20" s="28">
        <v>1050</v>
      </c>
      <c r="B20" s="28">
        <v>1230</v>
      </c>
      <c r="C20" s="25">
        <v>0</v>
      </c>
      <c r="D20" s="25">
        <v>269.07</v>
      </c>
      <c r="E20" s="25">
        <v>212.33</v>
      </c>
      <c r="F20" s="25">
        <f t="shared" si="0"/>
        <v>43.846153846153847</v>
      </c>
      <c r="G20" s="25">
        <v>0</v>
      </c>
      <c r="H20" s="25">
        <f t="shared" si="1"/>
        <v>41.07692307692308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1</v>
      </c>
      <c r="P20" s="14" t="s">
        <v>1</v>
      </c>
      <c r="Q20" s="7">
        <f ca="1">('Z-V'!R16-'Z-V'!R17)*(S20-'Z-V'!R13)/('Z-V'!R9-'Z-V'!R13)+'Z-V'!R17</f>
        <v>0.92970761032161564</v>
      </c>
      <c r="R20" s="20">
        <f ca="1">R15-R16</f>
        <v>3763</v>
      </c>
      <c r="S20" s="20">
        <f ca="1">'Z-V'!P9-R20</f>
        <v>49717</v>
      </c>
      <c r="T20" s="20">
        <v>0</v>
      </c>
      <c r="U20" s="31">
        <f t="shared" si="3"/>
        <v>-1230</v>
      </c>
      <c r="V20" s="27">
        <f t="shared" si="4"/>
        <v>-1230</v>
      </c>
      <c r="W20" s="27"/>
      <c r="X20" s="27">
        <f t="shared" si="5"/>
        <v>1352.0709190096516</v>
      </c>
      <c r="Y20" s="27">
        <f t="shared" si="6"/>
        <v>122.07091900965156</v>
      </c>
      <c r="Z20" s="27">
        <f t="shared" si="7"/>
        <v>122</v>
      </c>
      <c r="AA20" s="17">
        <f t="shared" si="8"/>
        <v>122</v>
      </c>
      <c r="AB20" s="24">
        <f t="shared" si="9"/>
        <v>1352</v>
      </c>
    </row>
    <row r="21" spans="1:28" ht="15" customHeight="1" x14ac:dyDescent="0.25">
      <c r="A21" s="28">
        <v>585</v>
      </c>
      <c r="B21" s="28">
        <v>1230</v>
      </c>
      <c r="C21" s="25">
        <v>0</v>
      </c>
      <c r="D21" s="25">
        <v>268.99</v>
      </c>
      <c r="E21" s="25">
        <v>212.33</v>
      </c>
      <c r="F21" s="25">
        <f t="shared" si="0"/>
        <v>51.796875</v>
      </c>
      <c r="G21" s="25">
        <v>0</v>
      </c>
      <c r="H21" s="25">
        <f t="shared" si="1"/>
        <v>41.71875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1</v>
      </c>
      <c r="P21" s="14" t="s">
        <v>2</v>
      </c>
      <c r="Q21" s="7">
        <f>('Z-V'!R16-'Z-V'!R17)*(S21-'Z-V'!R14)/('Z-V'!R10-'Z-V'!R14)+'Z-V'!R17</f>
        <v>0.9913289173138421</v>
      </c>
      <c r="R21" s="20">
        <f>ABS(Q12-Q17)</f>
        <v>0.18999999999999773</v>
      </c>
      <c r="S21" s="20">
        <f>'Z-V'!P10-R21</f>
        <v>21.700000000000003</v>
      </c>
      <c r="T21" s="20">
        <v>0</v>
      </c>
      <c r="U21" s="31">
        <f t="shared" si="3"/>
        <v>-1230</v>
      </c>
      <c r="V21" s="27">
        <f t="shared" si="4"/>
        <v>-1230</v>
      </c>
      <c r="W21" s="27"/>
      <c r="X21" s="27">
        <f t="shared" si="5"/>
        <v>1352.0709190096516</v>
      </c>
      <c r="Y21" s="27">
        <f t="shared" si="6"/>
        <v>122.07091900965156</v>
      </c>
      <c r="Z21" s="27">
        <f t="shared" si="7"/>
        <v>122</v>
      </c>
      <c r="AA21" s="17">
        <f t="shared" si="8"/>
        <v>122</v>
      </c>
      <c r="AB21" s="24">
        <f t="shared" si="9"/>
        <v>1352</v>
      </c>
    </row>
    <row r="22" spans="1:28" ht="15" customHeight="1" x14ac:dyDescent="0.25">
      <c r="A22" s="28">
        <v>735</v>
      </c>
      <c r="B22" s="28">
        <v>1330</v>
      </c>
      <c r="C22" s="25">
        <v>0</v>
      </c>
      <c r="D22" s="25">
        <v>268.92</v>
      </c>
      <c r="E22" s="25">
        <v>212.36</v>
      </c>
      <c r="F22" s="25">
        <f t="shared" si="0"/>
        <v>50.238095238095241</v>
      </c>
      <c r="G22" s="25">
        <v>0</v>
      </c>
      <c r="H22" s="25">
        <f t="shared" si="1"/>
        <v>40.793650793650791</v>
      </c>
      <c r="I22" s="25">
        <v>0</v>
      </c>
      <c r="J22" s="29">
        <f t="shared" si="10"/>
        <v>0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0.872</v>
      </c>
      <c r="R22" s="20"/>
      <c r="S22" s="20"/>
      <c r="T22" s="20">
        <v>0</v>
      </c>
      <c r="U22" s="31">
        <f t="shared" si="3"/>
        <v>-1330</v>
      </c>
      <c r="V22" s="27">
        <f t="shared" si="4"/>
        <v>-1330</v>
      </c>
      <c r="W22" s="27"/>
      <c r="X22" s="27">
        <f t="shared" si="5"/>
        <v>1461.995383969786</v>
      </c>
      <c r="Y22" s="27">
        <f t="shared" si="6"/>
        <v>131.99538396978596</v>
      </c>
      <c r="Z22" s="27">
        <f t="shared" si="7"/>
        <v>132</v>
      </c>
      <c r="AA22" s="17">
        <f t="shared" si="8"/>
        <v>132</v>
      </c>
      <c r="AB22" s="24">
        <f t="shared" si="9"/>
        <v>1462</v>
      </c>
    </row>
    <row r="23" spans="1:28" ht="15" customHeight="1" x14ac:dyDescent="0.25">
      <c r="A23" s="28">
        <v>1170</v>
      </c>
      <c r="B23" s="28">
        <v>1330</v>
      </c>
      <c r="C23" s="25">
        <v>0</v>
      </c>
      <c r="D23" s="25">
        <v>268.89999999999998</v>
      </c>
      <c r="E23" s="25">
        <v>212.36</v>
      </c>
      <c r="F23" s="25">
        <f t="shared" si="0"/>
        <v>44.032258064516128</v>
      </c>
      <c r="G23" s="25">
        <v>0</v>
      </c>
      <c r="H23" s="25">
        <f t="shared" si="1"/>
        <v>41.451612903225808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0</v>
      </c>
      <c r="N23" s="9"/>
      <c r="O23" s="9"/>
      <c r="P23" s="7"/>
      <c r="Q23" s="7"/>
      <c r="T23" s="20">
        <v>0</v>
      </c>
      <c r="U23" s="31">
        <f t="shared" si="3"/>
        <v>-1330</v>
      </c>
      <c r="V23" s="27">
        <f t="shared" si="4"/>
        <v>-1330</v>
      </c>
      <c r="W23" s="27"/>
      <c r="X23" s="27">
        <f t="shared" si="5"/>
        <v>1461.995383969786</v>
      </c>
      <c r="Y23" s="27">
        <f t="shared" si="6"/>
        <v>131.99538396978596</v>
      </c>
      <c r="Z23" s="27">
        <f t="shared" si="7"/>
        <v>132</v>
      </c>
      <c r="AA23" s="17">
        <f t="shared" si="8"/>
        <v>132</v>
      </c>
      <c r="AB23" s="24">
        <f t="shared" si="9"/>
        <v>1462</v>
      </c>
    </row>
    <row r="24" spans="1:28" ht="15" customHeight="1" x14ac:dyDescent="0.25">
      <c r="A24" s="28">
        <v>1320</v>
      </c>
      <c r="B24" s="28">
        <v>1330</v>
      </c>
      <c r="C24" s="25">
        <v>0</v>
      </c>
      <c r="D24" s="25">
        <v>268.89999999999998</v>
      </c>
      <c r="E24" s="25">
        <v>212.36</v>
      </c>
      <c r="F24" s="25">
        <f t="shared" si="0"/>
        <v>42.295081967213115</v>
      </c>
      <c r="G24" s="25">
        <v>0</v>
      </c>
      <c r="H24" s="25">
        <f t="shared" si="1"/>
        <v>42.131147540983605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1</v>
      </c>
      <c r="N24" s="9"/>
      <c r="O24" s="9"/>
      <c r="P24" s="7"/>
      <c r="Q24" s="7"/>
      <c r="T24" s="20">
        <v>0</v>
      </c>
      <c r="U24" s="31">
        <f t="shared" si="3"/>
        <v>-1330</v>
      </c>
      <c r="V24" s="27">
        <f t="shared" si="4"/>
        <v>-1330</v>
      </c>
      <c r="W24" s="27"/>
      <c r="X24" s="27">
        <f t="shared" si="5"/>
        <v>1461.995383969786</v>
      </c>
      <c r="Y24" s="27">
        <f t="shared" si="6"/>
        <v>131.99538396978596</v>
      </c>
      <c r="Z24" s="27">
        <f t="shared" si="7"/>
        <v>132</v>
      </c>
      <c r="AA24" s="17">
        <f t="shared" si="8"/>
        <v>132</v>
      </c>
      <c r="AB24" s="24">
        <f t="shared" si="9"/>
        <v>1462</v>
      </c>
    </row>
    <row r="25" spans="1:28" ht="15" customHeight="1" x14ac:dyDescent="0.25">
      <c r="A25" s="28">
        <v>2025</v>
      </c>
      <c r="B25" s="28">
        <v>1330</v>
      </c>
      <c r="C25" s="25">
        <v>9</v>
      </c>
      <c r="D25" s="25">
        <v>268.98</v>
      </c>
      <c r="E25" s="25">
        <v>212.36</v>
      </c>
      <c r="F25" s="25">
        <f t="shared" si="0"/>
        <v>31.25</v>
      </c>
      <c r="G25" s="25">
        <v>0</v>
      </c>
      <c r="H25" s="25">
        <f t="shared" si="1"/>
        <v>42.833333333333336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-1330</v>
      </c>
      <c r="V25" s="27">
        <f t="shared" si="4"/>
        <v>-1330</v>
      </c>
      <c r="W25" s="27"/>
      <c r="X25" s="27">
        <f t="shared" si="5"/>
        <v>1461.995383969786</v>
      </c>
      <c r="Y25" s="27">
        <f t="shared" si="6"/>
        <v>131.99538396978596</v>
      </c>
      <c r="Z25" s="27">
        <f t="shared" si="7"/>
        <v>132</v>
      </c>
      <c r="AA25" s="17">
        <f t="shared" si="8"/>
        <v>132</v>
      </c>
      <c r="AB25" s="24">
        <f t="shared" si="9"/>
        <v>1462</v>
      </c>
    </row>
    <row r="26" spans="1:28" ht="15" customHeight="1" x14ac:dyDescent="0.25">
      <c r="A26" s="28">
        <v>2085</v>
      </c>
      <c r="B26" s="28">
        <v>1440</v>
      </c>
      <c r="C26" s="25">
        <v>9.27</v>
      </c>
      <c r="D26" s="25">
        <v>269.06</v>
      </c>
      <c r="E26" s="25">
        <v>212.39</v>
      </c>
      <c r="F26" s="25">
        <f t="shared" si="0"/>
        <v>30.762711864406779</v>
      </c>
      <c r="G26" s="25">
        <v>0</v>
      </c>
      <c r="H26" s="25">
        <f t="shared" si="1"/>
        <v>41.694915254237287</v>
      </c>
      <c r="I26" s="25">
        <v>0</v>
      </c>
      <c r="J26" s="29">
        <f t="shared" si="10"/>
        <v>0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-1440</v>
      </c>
      <c r="V26" s="27">
        <f t="shared" si="4"/>
        <v>-1440</v>
      </c>
      <c r="W26" s="27"/>
      <c r="X26" s="27">
        <f t="shared" si="5"/>
        <v>1582.9122954259337</v>
      </c>
      <c r="Y26" s="27">
        <f t="shared" si="6"/>
        <v>142.91229542593373</v>
      </c>
      <c r="Z26" s="27">
        <f t="shared" si="7"/>
        <v>143</v>
      </c>
      <c r="AA26" s="17">
        <f t="shared" si="8"/>
        <v>143</v>
      </c>
      <c r="AB26" s="24">
        <f t="shared" si="9"/>
        <v>1583</v>
      </c>
    </row>
    <row r="27" spans="1:28" ht="15" customHeight="1" x14ac:dyDescent="0.25">
      <c r="A27" s="28">
        <v>2400</v>
      </c>
      <c r="B27" s="28">
        <v>1440</v>
      </c>
      <c r="C27" s="25">
        <v>10.67</v>
      </c>
      <c r="D27" s="25">
        <v>269.17</v>
      </c>
      <c r="E27" s="25">
        <v>212.39</v>
      </c>
      <c r="F27" s="25">
        <f t="shared" si="0"/>
        <v>25.862068965517242</v>
      </c>
      <c r="G27" s="25">
        <v>0</v>
      </c>
      <c r="H27" s="25">
        <f t="shared" si="1"/>
        <v>42.413793103448278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-1440</v>
      </c>
      <c r="V27" s="27">
        <f t="shared" si="4"/>
        <v>-1440</v>
      </c>
      <c r="W27" s="27"/>
      <c r="X27" s="27">
        <f t="shared" si="5"/>
        <v>1582.9122954259337</v>
      </c>
      <c r="Y27" s="27">
        <f t="shared" si="6"/>
        <v>142.91229542593373</v>
      </c>
      <c r="Z27" s="27">
        <f t="shared" si="7"/>
        <v>143</v>
      </c>
      <c r="AA27" s="17">
        <f t="shared" si="8"/>
        <v>143</v>
      </c>
      <c r="AB27" s="24">
        <f t="shared" si="9"/>
        <v>1583</v>
      </c>
    </row>
    <row r="28" spans="1:28" ht="15" customHeight="1" x14ac:dyDescent="0.25">
      <c r="A28" s="28">
        <v>1965</v>
      </c>
      <c r="B28" s="28">
        <v>1440</v>
      </c>
      <c r="C28" s="25">
        <v>8.73</v>
      </c>
      <c r="D28" s="25">
        <v>269.23</v>
      </c>
      <c r="E28" s="25">
        <v>212.39</v>
      </c>
      <c r="F28" s="25">
        <f t="shared" si="0"/>
        <v>33.94736842105263</v>
      </c>
      <c r="G28" s="25">
        <v>0</v>
      </c>
      <c r="H28" s="25">
        <f t="shared" si="1"/>
        <v>43.157894736842103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0</v>
      </c>
      <c r="N28" s="9"/>
      <c r="O28" s="9"/>
      <c r="P28" s="7"/>
      <c r="Q28" s="7"/>
      <c r="T28" s="20">
        <v>0</v>
      </c>
      <c r="U28" s="31">
        <f t="shared" si="3"/>
        <v>-1440</v>
      </c>
      <c r="V28" s="27">
        <f t="shared" si="4"/>
        <v>-1440</v>
      </c>
      <c r="W28" s="27"/>
      <c r="X28" s="27">
        <f t="shared" si="5"/>
        <v>1582.9122954259337</v>
      </c>
      <c r="Y28" s="27">
        <f t="shared" si="6"/>
        <v>142.91229542593373</v>
      </c>
      <c r="Z28" s="27">
        <f t="shared" si="7"/>
        <v>143</v>
      </c>
      <c r="AA28" s="17">
        <f t="shared" si="8"/>
        <v>143</v>
      </c>
      <c r="AB28" s="24">
        <f t="shared" si="9"/>
        <v>1583</v>
      </c>
    </row>
    <row r="29" spans="1:28" ht="15" customHeight="1" x14ac:dyDescent="0.25">
      <c r="A29" s="28">
        <v>2250</v>
      </c>
      <c r="B29" s="28">
        <v>1440</v>
      </c>
      <c r="C29" s="25">
        <v>10</v>
      </c>
      <c r="D29" s="25">
        <v>269.33</v>
      </c>
      <c r="E29" s="25">
        <v>212.39</v>
      </c>
      <c r="F29" s="25">
        <f t="shared" si="0"/>
        <v>29.464285714285715</v>
      </c>
      <c r="G29" s="25">
        <v>0</v>
      </c>
      <c r="H29" s="25">
        <f t="shared" si="1"/>
        <v>43.928571428571431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-1440</v>
      </c>
      <c r="V29" s="27">
        <f t="shared" si="4"/>
        <v>-1440</v>
      </c>
      <c r="W29" s="27"/>
      <c r="X29" s="27">
        <f t="shared" si="5"/>
        <v>1582.9122954259337</v>
      </c>
      <c r="Y29" s="27">
        <f t="shared" si="6"/>
        <v>142.91229542593373</v>
      </c>
      <c r="Z29" s="27">
        <f t="shared" si="7"/>
        <v>143</v>
      </c>
      <c r="AA29" s="17">
        <f t="shared" si="8"/>
        <v>143</v>
      </c>
      <c r="AB29" s="24">
        <f t="shared" si="9"/>
        <v>1583</v>
      </c>
    </row>
    <row r="30" spans="1:28" ht="15" customHeight="1" x14ac:dyDescent="0.25">
      <c r="A30" s="40">
        <v>2400</v>
      </c>
      <c r="B30" s="28">
        <v>1540</v>
      </c>
      <c r="C30" s="25">
        <v>10.67</v>
      </c>
      <c r="D30" s="25">
        <v>269.43</v>
      </c>
      <c r="E30" s="25">
        <v>212.42</v>
      </c>
      <c r="F30" s="25">
        <f t="shared" si="0"/>
        <v>27.272727272727273</v>
      </c>
      <c r="G30" s="25">
        <v>0</v>
      </c>
      <c r="H30" s="25">
        <f t="shared" si="1"/>
        <v>42.909090909090907</v>
      </c>
      <c r="I30" s="25">
        <v>0</v>
      </c>
      <c r="J30" s="29">
        <f t="shared" si="10"/>
        <v>0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-1540</v>
      </c>
      <c r="V30" s="27">
        <f t="shared" si="4"/>
        <v>-1540</v>
      </c>
      <c r="W30" s="27"/>
      <c r="X30" s="27">
        <f t="shared" si="5"/>
        <v>1692.8367603860681</v>
      </c>
      <c r="Y30" s="27">
        <f t="shared" si="6"/>
        <v>152.83676038606814</v>
      </c>
      <c r="Z30" s="27">
        <f t="shared" si="7"/>
        <v>153</v>
      </c>
      <c r="AA30" s="17">
        <f t="shared" si="8"/>
        <v>153</v>
      </c>
      <c r="AB30" s="24">
        <f t="shared" si="9"/>
        <v>1693</v>
      </c>
    </row>
    <row r="31" spans="1:28" ht="15" customHeight="1" x14ac:dyDescent="0.25">
      <c r="A31" s="28">
        <v>2250</v>
      </c>
      <c r="B31" s="28">
        <v>1540</v>
      </c>
      <c r="C31" s="25">
        <v>10</v>
      </c>
      <c r="D31" s="25">
        <v>269.51</v>
      </c>
      <c r="E31" s="25">
        <v>212.42</v>
      </c>
      <c r="F31" s="25">
        <f t="shared" si="0"/>
        <v>30.555555555555557</v>
      </c>
      <c r="G31" s="25">
        <v>0</v>
      </c>
      <c r="H31" s="25">
        <f t="shared" si="1"/>
        <v>43.703703703703702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-1540</v>
      </c>
      <c r="V31" s="27">
        <f t="shared" si="4"/>
        <v>-1540</v>
      </c>
      <c r="W31" s="27"/>
      <c r="X31" s="27">
        <f t="shared" si="5"/>
        <v>1692.8367603860681</v>
      </c>
      <c r="Y31" s="27">
        <f t="shared" si="6"/>
        <v>152.83676038606814</v>
      </c>
      <c r="Z31" s="27">
        <f t="shared" si="7"/>
        <v>153</v>
      </c>
      <c r="AA31" s="17">
        <f t="shared" si="8"/>
        <v>153</v>
      </c>
      <c r="AB31" s="24">
        <f t="shared" si="9"/>
        <v>1693</v>
      </c>
    </row>
    <row r="32" spans="1:28" ht="15" customHeight="1" x14ac:dyDescent="0.25">
      <c r="A32" s="28">
        <v>2400</v>
      </c>
      <c r="B32" s="28">
        <v>1540</v>
      </c>
      <c r="C32" s="25">
        <v>10.67</v>
      </c>
      <c r="D32" s="25">
        <v>269.61</v>
      </c>
      <c r="E32" s="25">
        <v>212.42</v>
      </c>
      <c r="F32" s="25">
        <f t="shared" si="0"/>
        <v>28.30188679245283</v>
      </c>
      <c r="G32" s="25">
        <v>0</v>
      </c>
      <c r="H32" s="25">
        <f t="shared" si="1"/>
        <v>44.528301886792455</v>
      </c>
      <c r="I32" s="25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-1540</v>
      </c>
      <c r="V32" s="27">
        <f t="shared" si="4"/>
        <v>-1540</v>
      </c>
      <c r="W32" s="27"/>
      <c r="X32" s="27">
        <f t="shared" si="5"/>
        <v>1692.8367603860681</v>
      </c>
      <c r="Y32" s="27">
        <f t="shared" si="6"/>
        <v>152.83676038606814</v>
      </c>
      <c r="Z32" s="27">
        <f t="shared" si="7"/>
        <v>153</v>
      </c>
      <c r="AA32" s="17">
        <f t="shared" si="8"/>
        <v>153</v>
      </c>
      <c r="AB32" s="24">
        <f t="shared" si="9"/>
        <v>1693</v>
      </c>
    </row>
    <row r="33" spans="1:28" ht="15" customHeight="1" x14ac:dyDescent="0.25">
      <c r="A33" s="28">
        <v>2100</v>
      </c>
      <c r="B33" s="28">
        <v>1540</v>
      </c>
      <c r="C33" s="25">
        <v>9.33</v>
      </c>
      <c r="D33" s="25">
        <v>269.67</v>
      </c>
      <c r="E33" s="25">
        <v>212.42</v>
      </c>
      <c r="F33" s="25">
        <f t="shared" si="0"/>
        <v>34.615384615384613</v>
      </c>
      <c r="G33" s="25">
        <v>0</v>
      </c>
      <c r="H33" s="25">
        <f t="shared" si="1"/>
        <v>45.384615384615387</v>
      </c>
      <c r="I33" s="25">
        <v>0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-1540</v>
      </c>
      <c r="V33" s="27">
        <f t="shared" si="4"/>
        <v>-1540</v>
      </c>
      <c r="W33" s="27"/>
      <c r="X33" s="27">
        <f t="shared" si="5"/>
        <v>1692.8367603860681</v>
      </c>
      <c r="Y33" s="27">
        <f t="shared" si="6"/>
        <v>152.83676038606814</v>
      </c>
      <c r="Z33" s="27">
        <f t="shared" si="7"/>
        <v>153</v>
      </c>
      <c r="AA33" s="17">
        <f t="shared" si="8"/>
        <v>153</v>
      </c>
      <c r="AB33" s="24">
        <f t="shared" si="9"/>
        <v>1693</v>
      </c>
    </row>
    <row r="34" spans="1:28" ht="15" customHeight="1" x14ac:dyDescent="0.25">
      <c r="A34" s="28">
        <v>2250</v>
      </c>
      <c r="B34" s="28">
        <v>1650</v>
      </c>
      <c r="C34" s="25">
        <v>10</v>
      </c>
      <c r="D34" s="25">
        <v>269.74</v>
      </c>
      <c r="E34" s="25">
        <v>212.46</v>
      </c>
      <c r="F34" s="25">
        <f t="shared" ref="F34:F65" si="13">($A$85-A34)/(ROW($A$85)-ROW(A34))</f>
        <v>32.352941176470587</v>
      </c>
      <c r="G34" s="25">
        <v>0</v>
      </c>
      <c r="H34" s="25">
        <f t="shared" ref="H34:H65" si="14">($A$85-B34)/(ROW($A$85)-ROW(B34))</f>
        <v>44.117647058823529</v>
      </c>
      <c r="I34" s="25">
        <v>0</v>
      </c>
      <c r="J34" s="29">
        <f t="shared" si="10"/>
        <v>0</v>
      </c>
      <c r="K34" s="29">
        <f t="shared" si="11"/>
        <v>1</v>
      </c>
      <c r="L34" s="29">
        <f t="shared" si="12"/>
        <v>1</v>
      </c>
      <c r="M34" s="29">
        <f t="shared" ref="M34:M65" ca="1" si="15">IF(RAND()&lt;0.5,0,1)</f>
        <v>1</v>
      </c>
      <c r="N34" s="9"/>
      <c r="O34" s="9"/>
      <c r="P34" s="7"/>
      <c r="Q34" s="7"/>
      <c r="T34" s="20">
        <v>0</v>
      </c>
      <c r="U34" s="31">
        <f t="shared" ref="U34:U65" si="16">T34-B34</f>
        <v>-1650</v>
      </c>
      <c r="V34" s="27">
        <f t="shared" ref="V34:V65" si="17">ROUND(U34,0)</f>
        <v>-1650</v>
      </c>
      <c r="W34" s="27"/>
      <c r="X34" s="27">
        <f t="shared" ref="X34:X65" si="18">B34/$W$2*$W$3</f>
        <v>1813.7536718422157</v>
      </c>
      <c r="Y34" s="27">
        <f t="shared" ref="Y34:Y65" si="19">X34-B34</f>
        <v>163.75367184221568</v>
      </c>
      <c r="Z34" s="27">
        <f t="shared" ref="Z34:Z65" si="20">ROUND(Y34,0)</f>
        <v>164</v>
      </c>
      <c r="AA34" s="17">
        <f t="shared" ref="AA34:AA65" si="21">IF(V34&gt;=0,V34,Z34)</f>
        <v>164</v>
      </c>
      <c r="AB34" s="24">
        <f t="shared" ref="AB34:AB65" si="22">B34+AA34</f>
        <v>1814</v>
      </c>
    </row>
    <row r="35" spans="1:28" ht="15" customHeight="1" x14ac:dyDescent="0.25">
      <c r="A35" s="28">
        <v>2400</v>
      </c>
      <c r="B35" s="28">
        <v>1650</v>
      </c>
      <c r="C35" s="25">
        <v>10.67</v>
      </c>
      <c r="D35" s="25">
        <v>269.83</v>
      </c>
      <c r="E35" s="25">
        <v>212.46</v>
      </c>
      <c r="F35" s="25">
        <f t="shared" si="13"/>
        <v>30</v>
      </c>
      <c r="G35" s="25">
        <v>0</v>
      </c>
      <c r="H35" s="25">
        <f t="shared" si="14"/>
        <v>45</v>
      </c>
      <c r="I35" s="25">
        <v>0</v>
      </c>
      <c r="J35" s="29">
        <f t="shared" ref="J35:J66" si="23">IF(ABS(B35-B34)&lt;=50,1,0)</f>
        <v>1</v>
      </c>
      <c r="K35" s="29">
        <f t="shared" ref="K35:K66" si="24">IF(ABS((B35-B34))&lt;=50,1,IF((B35-B34)*($B$4-$B$2)&gt;=0,1,-1))</f>
        <v>1</v>
      </c>
      <c r="L35" s="29">
        <f t="shared" si="12"/>
        <v>1</v>
      </c>
      <c r="M35" s="29">
        <f t="shared" ca="1" si="15"/>
        <v>0</v>
      </c>
      <c r="N35" s="9"/>
      <c r="O35" s="9"/>
      <c r="P35" s="7"/>
      <c r="Q35" s="7"/>
      <c r="T35" s="20">
        <v>0</v>
      </c>
      <c r="U35" s="31">
        <f t="shared" si="16"/>
        <v>-1650</v>
      </c>
      <c r="V35" s="27">
        <f t="shared" si="17"/>
        <v>-1650</v>
      </c>
      <c r="W35" s="27"/>
      <c r="X35" s="27">
        <f t="shared" si="18"/>
        <v>1813.7536718422157</v>
      </c>
      <c r="Y35" s="27">
        <f t="shared" si="19"/>
        <v>163.75367184221568</v>
      </c>
      <c r="Z35" s="27">
        <f t="shared" si="20"/>
        <v>164</v>
      </c>
      <c r="AA35" s="17">
        <f t="shared" si="21"/>
        <v>164</v>
      </c>
      <c r="AB35" s="24">
        <f t="shared" si="22"/>
        <v>1814</v>
      </c>
    </row>
    <row r="36" spans="1:28" ht="15" customHeight="1" x14ac:dyDescent="0.25">
      <c r="A36" s="28">
        <v>1815</v>
      </c>
      <c r="B36" s="28">
        <v>1650</v>
      </c>
      <c r="C36" s="25">
        <v>8.07</v>
      </c>
      <c r="D36" s="25">
        <v>269.85000000000002</v>
      </c>
      <c r="E36" s="25">
        <v>212.46</v>
      </c>
      <c r="F36" s="25">
        <f t="shared" si="13"/>
        <v>42.551020408163268</v>
      </c>
      <c r="G36" s="25">
        <v>0</v>
      </c>
      <c r="H36" s="25">
        <f t="shared" si="14"/>
        <v>45.918367346938773</v>
      </c>
      <c r="I36" s="25">
        <v>0</v>
      </c>
      <c r="J36" s="29">
        <f t="shared" si="23"/>
        <v>1</v>
      </c>
      <c r="K36" s="29">
        <f t="shared" si="24"/>
        <v>1</v>
      </c>
      <c r="L36" s="29">
        <f t="shared" si="12"/>
        <v>1</v>
      </c>
      <c r="M36" s="29">
        <f t="shared" ca="1" si="15"/>
        <v>1</v>
      </c>
      <c r="N36" s="9"/>
      <c r="O36" s="9"/>
      <c r="P36" s="7"/>
      <c r="Q36" s="7"/>
      <c r="T36" s="20">
        <v>0</v>
      </c>
      <c r="U36" s="31">
        <f t="shared" si="16"/>
        <v>-1650</v>
      </c>
      <c r="V36" s="27">
        <f t="shared" si="17"/>
        <v>-1650</v>
      </c>
      <c r="W36" s="27"/>
      <c r="X36" s="27">
        <f t="shared" si="18"/>
        <v>1813.7536718422157</v>
      </c>
      <c r="Y36" s="27">
        <f t="shared" si="19"/>
        <v>163.75367184221568</v>
      </c>
      <c r="Z36" s="27">
        <f t="shared" si="20"/>
        <v>164</v>
      </c>
      <c r="AA36" s="17">
        <f t="shared" si="21"/>
        <v>164</v>
      </c>
      <c r="AB36" s="24">
        <f t="shared" si="22"/>
        <v>1814</v>
      </c>
    </row>
    <row r="37" spans="1:28" ht="15" customHeight="1" x14ac:dyDescent="0.25">
      <c r="A37" s="28">
        <v>2250</v>
      </c>
      <c r="B37" s="28">
        <v>1650</v>
      </c>
      <c r="C37" s="25">
        <v>10</v>
      </c>
      <c r="D37" s="25">
        <v>269.92</v>
      </c>
      <c r="E37" s="25">
        <v>212.46</v>
      </c>
      <c r="F37" s="25">
        <f t="shared" si="13"/>
        <v>34.375</v>
      </c>
      <c r="G37" s="25">
        <v>0</v>
      </c>
      <c r="H37" s="25">
        <f t="shared" si="14"/>
        <v>46.875</v>
      </c>
      <c r="I37" s="25">
        <v>0</v>
      </c>
      <c r="J37" s="29">
        <f t="shared" si="23"/>
        <v>1</v>
      </c>
      <c r="K37" s="29">
        <f t="shared" si="24"/>
        <v>1</v>
      </c>
      <c r="L37" s="29">
        <f t="shared" si="12"/>
        <v>1</v>
      </c>
      <c r="M37" s="29">
        <f t="shared" ca="1" si="15"/>
        <v>0</v>
      </c>
      <c r="N37" s="9"/>
      <c r="O37" s="9"/>
      <c r="P37" s="7"/>
      <c r="Q37" s="7"/>
      <c r="T37" s="20">
        <v>0</v>
      </c>
      <c r="U37" s="31">
        <f t="shared" si="16"/>
        <v>-1650</v>
      </c>
      <c r="V37" s="27">
        <f t="shared" si="17"/>
        <v>-1650</v>
      </c>
      <c r="W37" s="27"/>
      <c r="X37" s="27">
        <f t="shared" si="18"/>
        <v>1813.7536718422157</v>
      </c>
      <c r="Y37" s="27">
        <f t="shared" si="19"/>
        <v>163.75367184221568</v>
      </c>
      <c r="Z37" s="27">
        <f t="shared" si="20"/>
        <v>164</v>
      </c>
      <c r="AA37" s="17">
        <f t="shared" si="21"/>
        <v>164</v>
      </c>
      <c r="AB37" s="24">
        <f t="shared" si="22"/>
        <v>1814</v>
      </c>
    </row>
    <row r="38" spans="1:28" ht="15" customHeight="1" x14ac:dyDescent="0.25">
      <c r="A38" s="28">
        <v>1815</v>
      </c>
      <c r="B38" s="28">
        <v>1750</v>
      </c>
      <c r="C38" s="25">
        <v>8.07</v>
      </c>
      <c r="D38" s="25">
        <v>269.93</v>
      </c>
      <c r="E38" s="25">
        <v>212.49</v>
      </c>
      <c r="F38" s="25">
        <f t="shared" si="13"/>
        <v>44.361702127659576</v>
      </c>
      <c r="G38" s="25">
        <v>0</v>
      </c>
      <c r="H38" s="25">
        <f t="shared" si="14"/>
        <v>45.744680851063826</v>
      </c>
      <c r="I38" s="25">
        <v>0</v>
      </c>
      <c r="J38" s="29">
        <f t="shared" si="23"/>
        <v>0</v>
      </c>
      <c r="K38" s="29">
        <f t="shared" si="24"/>
        <v>1</v>
      </c>
      <c r="L38" s="29">
        <f t="shared" si="12"/>
        <v>1</v>
      </c>
      <c r="M38" s="29">
        <f t="shared" ca="1" si="15"/>
        <v>1</v>
      </c>
      <c r="N38" s="9"/>
      <c r="O38" s="9"/>
      <c r="P38" s="7"/>
      <c r="Q38" s="7"/>
      <c r="T38" s="20">
        <v>0</v>
      </c>
      <c r="U38" s="31">
        <f t="shared" si="16"/>
        <v>-1750</v>
      </c>
      <c r="V38" s="27">
        <f t="shared" si="17"/>
        <v>-1750</v>
      </c>
      <c r="W38" s="27"/>
      <c r="X38" s="27">
        <f t="shared" si="18"/>
        <v>1923.6781368023501</v>
      </c>
      <c r="Y38" s="27">
        <f t="shared" si="19"/>
        <v>173.67813680235008</v>
      </c>
      <c r="Z38" s="27">
        <f t="shared" si="20"/>
        <v>174</v>
      </c>
      <c r="AA38" s="17">
        <f t="shared" si="21"/>
        <v>174</v>
      </c>
      <c r="AB38" s="24">
        <f t="shared" si="22"/>
        <v>1924</v>
      </c>
    </row>
    <row r="39" spans="1:28" ht="15" customHeight="1" x14ac:dyDescent="0.25">
      <c r="A39" s="28">
        <v>1815</v>
      </c>
      <c r="B39" s="28">
        <v>1750</v>
      </c>
      <c r="C39" s="25">
        <v>8.07</v>
      </c>
      <c r="D39" s="25">
        <v>269.94</v>
      </c>
      <c r="E39" s="25">
        <v>212.49</v>
      </c>
      <c r="F39" s="25">
        <f t="shared" si="13"/>
        <v>45.326086956521742</v>
      </c>
      <c r="G39" s="25">
        <v>0</v>
      </c>
      <c r="H39" s="25">
        <f t="shared" si="14"/>
        <v>46.739130434782609</v>
      </c>
      <c r="I39" s="25">
        <v>0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1</v>
      </c>
      <c r="M39" s="29">
        <f t="shared" ca="1" si="15"/>
        <v>0</v>
      </c>
      <c r="N39" s="9"/>
      <c r="O39" s="9"/>
      <c r="P39" s="7"/>
      <c r="Q39" s="7"/>
      <c r="T39" s="20">
        <v>0</v>
      </c>
      <c r="U39" s="31">
        <f t="shared" si="16"/>
        <v>-1750</v>
      </c>
      <c r="V39" s="27">
        <f t="shared" si="17"/>
        <v>-1750</v>
      </c>
      <c r="W39" s="27"/>
      <c r="X39" s="27">
        <f t="shared" si="18"/>
        <v>1923.6781368023501</v>
      </c>
      <c r="Y39" s="27">
        <f t="shared" si="19"/>
        <v>173.67813680235008</v>
      </c>
      <c r="Z39" s="27">
        <f t="shared" si="20"/>
        <v>174</v>
      </c>
      <c r="AA39" s="17">
        <f t="shared" si="21"/>
        <v>174</v>
      </c>
      <c r="AB39" s="24">
        <f t="shared" si="22"/>
        <v>1924</v>
      </c>
    </row>
    <row r="40" spans="1:28" ht="15" customHeight="1" x14ac:dyDescent="0.25">
      <c r="A40" s="28">
        <v>1665</v>
      </c>
      <c r="B40" s="28">
        <v>1750</v>
      </c>
      <c r="C40" s="25">
        <v>7.4</v>
      </c>
      <c r="D40" s="25">
        <v>269.93</v>
      </c>
      <c r="E40" s="25">
        <v>212.49</v>
      </c>
      <c r="F40" s="25">
        <f t="shared" si="13"/>
        <v>49.666666666666664</v>
      </c>
      <c r="G40" s="25">
        <v>0</v>
      </c>
      <c r="H40" s="25">
        <f t="shared" si="14"/>
        <v>47.777777777777779</v>
      </c>
      <c r="I40" s="25">
        <v>0</v>
      </c>
      <c r="J40" s="29">
        <f t="shared" si="23"/>
        <v>1</v>
      </c>
      <c r="K40" s="29">
        <f t="shared" si="24"/>
        <v>1</v>
      </c>
      <c r="L40" s="29">
        <f t="shared" si="25"/>
        <v>1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-1750</v>
      </c>
      <c r="V40" s="27">
        <f t="shared" si="17"/>
        <v>-1750</v>
      </c>
      <c r="W40" s="27"/>
      <c r="X40" s="27">
        <f t="shared" si="18"/>
        <v>1923.6781368023501</v>
      </c>
      <c r="Y40" s="27">
        <f t="shared" si="19"/>
        <v>173.67813680235008</v>
      </c>
      <c r="Z40" s="27">
        <f t="shared" si="20"/>
        <v>174</v>
      </c>
      <c r="AA40" s="17">
        <f t="shared" si="21"/>
        <v>174</v>
      </c>
      <c r="AB40" s="24">
        <f t="shared" si="22"/>
        <v>1924</v>
      </c>
    </row>
    <row r="41" spans="1:28" ht="15" customHeight="1" x14ac:dyDescent="0.25">
      <c r="A41" s="28">
        <v>1800</v>
      </c>
      <c r="B41" s="28">
        <v>1750</v>
      </c>
      <c r="C41" s="25">
        <v>8</v>
      </c>
      <c r="D41" s="25">
        <v>269.93</v>
      </c>
      <c r="E41" s="25">
        <v>212.49</v>
      </c>
      <c r="F41" s="25">
        <f t="shared" si="13"/>
        <v>47.727272727272727</v>
      </c>
      <c r="G41" s="25">
        <v>0</v>
      </c>
      <c r="H41" s="25">
        <f t="shared" si="14"/>
        <v>48.863636363636367</v>
      </c>
      <c r="I41" s="25">
        <v>0</v>
      </c>
      <c r="J41" s="29">
        <f t="shared" si="23"/>
        <v>1</v>
      </c>
      <c r="K41" s="29">
        <f t="shared" si="24"/>
        <v>1</v>
      </c>
      <c r="L41" s="29">
        <f t="shared" si="25"/>
        <v>1</v>
      </c>
      <c r="M41" s="29">
        <f t="shared" ca="1" si="15"/>
        <v>0</v>
      </c>
      <c r="N41" s="9"/>
      <c r="O41" s="9"/>
      <c r="P41" s="7"/>
      <c r="Q41" s="7"/>
      <c r="T41" s="20">
        <v>0</v>
      </c>
      <c r="U41" s="31">
        <f t="shared" si="16"/>
        <v>-1750</v>
      </c>
      <c r="V41" s="27">
        <f t="shared" si="17"/>
        <v>-1750</v>
      </c>
      <c r="W41" s="27"/>
      <c r="X41" s="27">
        <f t="shared" si="18"/>
        <v>1923.6781368023501</v>
      </c>
      <c r="Y41" s="27">
        <f t="shared" si="19"/>
        <v>173.67813680235008</v>
      </c>
      <c r="Z41" s="27">
        <f t="shared" si="20"/>
        <v>174</v>
      </c>
      <c r="AA41" s="17">
        <f t="shared" si="21"/>
        <v>174</v>
      </c>
      <c r="AB41" s="24">
        <f t="shared" si="22"/>
        <v>1924</v>
      </c>
    </row>
    <row r="42" spans="1:28" ht="15" customHeight="1" x14ac:dyDescent="0.25">
      <c r="A42" s="28">
        <v>1950</v>
      </c>
      <c r="B42" s="28">
        <v>1860</v>
      </c>
      <c r="C42" s="25">
        <v>8.67</v>
      </c>
      <c r="D42" s="25">
        <v>269.94</v>
      </c>
      <c r="E42" s="25">
        <v>212.51</v>
      </c>
      <c r="F42" s="25">
        <f t="shared" si="13"/>
        <v>45.348837209302324</v>
      </c>
      <c r="G42" s="25">
        <v>0</v>
      </c>
      <c r="H42" s="25">
        <f t="shared" si="14"/>
        <v>47.441860465116278</v>
      </c>
      <c r="I42" s="25">
        <v>0</v>
      </c>
      <c r="J42" s="29">
        <f t="shared" si="23"/>
        <v>0</v>
      </c>
      <c r="K42" s="29">
        <f t="shared" si="24"/>
        <v>1</v>
      </c>
      <c r="L42" s="29">
        <f t="shared" si="25"/>
        <v>1</v>
      </c>
      <c r="M42" s="29">
        <f t="shared" ca="1" si="15"/>
        <v>1</v>
      </c>
      <c r="N42" s="9"/>
      <c r="O42" s="9"/>
      <c r="P42" s="7"/>
      <c r="Q42" s="7"/>
      <c r="T42" s="20">
        <v>0</v>
      </c>
      <c r="U42" s="31">
        <f t="shared" si="16"/>
        <v>-1860</v>
      </c>
      <c r="V42" s="27">
        <f t="shared" si="17"/>
        <v>-1860</v>
      </c>
      <c r="W42" s="27"/>
      <c r="X42" s="27">
        <f t="shared" si="18"/>
        <v>2044.5950482584976</v>
      </c>
      <c r="Y42" s="27">
        <f t="shared" si="19"/>
        <v>184.59504825849763</v>
      </c>
      <c r="Z42" s="27">
        <f t="shared" si="20"/>
        <v>185</v>
      </c>
      <c r="AA42" s="17">
        <f t="shared" si="21"/>
        <v>185</v>
      </c>
      <c r="AB42" s="24">
        <f t="shared" si="22"/>
        <v>2045</v>
      </c>
    </row>
    <row r="43" spans="1:28" ht="15" customHeight="1" x14ac:dyDescent="0.25">
      <c r="A43" s="28">
        <v>2100</v>
      </c>
      <c r="B43" s="28">
        <v>1860</v>
      </c>
      <c r="C43" s="25">
        <v>9.33</v>
      </c>
      <c r="D43" s="25">
        <v>269.97000000000003</v>
      </c>
      <c r="E43" s="25">
        <v>212.51</v>
      </c>
      <c r="F43" s="25">
        <f t="shared" si="13"/>
        <v>42.857142857142854</v>
      </c>
      <c r="G43" s="25">
        <v>0</v>
      </c>
      <c r="H43" s="25">
        <f t="shared" si="14"/>
        <v>48.571428571428569</v>
      </c>
      <c r="I43" s="25">
        <v>0</v>
      </c>
      <c r="J43" s="29">
        <f t="shared" si="23"/>
        <v>1</v>
      </c>
      <c r="K43" s="29">
        <f t="shared" si="24"/>
        <v>1</v>
      </c>
      <c r="L43" s="29">
        <f t="shared" si="25"/>
        <v>1</v>
      </c>
      <c r="M43" s="29">
        <f t="shared" ca="1" si="15"/>
        <v>1</v>
      </c>
      <c r="N43" s="9"/>
      <c r="O43" s="9"/>
      <c r="P43" s="7"/>
      <c r="Q43" s="7"/>
      <c r="T43" s="20">
        <v>0</v>
      </c>
      <c r="U43" s="31">
        <f t="shared" si="16"/>
        <v>-1860</v>
      </c>
      <c r="V43" s="27">
        <f t="shared" si="17"/>
        <v>-1860</v>
      </c>
      <c r="W43" s="27"/>
      <c r="X43" s="27">
        <f t="shared" si="18"/>
        <v>2044.5950482584976</v>
      </c>
      <c r="Y43" s="27">
        <f t="shared" si="19"/>
        <v>184.59504825849763</v>
      </c>
      <c r="Z43" s="27">
        <f t="shared" si="20"/>
        <v>185</v>
      </c>
      <c r="AA43" s="17">
        <f t="shared" si="21"/>
        <v>185</v>
      </c>
      <c r="AB43" s="24">
        <f t="shared" si="22"/>
        <v>2045</v>
      </c>
    </row>
    <row r="44" spans="1:28" ht="15" customHeight="1" x14ac:dyDescent="0.25">
      <c r="A44" s="28">
        <v>930</v>
      </c>
      <c r="B44" s="40">
        <v>1860</v>
      </c>
      <c r="C44" s="25">
        <v>4.13</v>
      </c>
      <c r="D44" s="25">
        <v>269.86</v>
      </c>
      <c r="E44" s="25">
        <v>212.51</v>
      </c>
      <c r="F44" s="25">
        <f t="shared" si="13"/>
        <v>72.439024390243901</v>
      </c>
      <c r="G44" s="25">
        <v>0</v>
      </c>
      <c r="H44" s="25">
        <f t="shared" si="14"/>
        <v>49.756097560975611</v>
      </c>
      <c r="I44" s="25">
        <v>0</v>
      </c>
      <c r="J44" s="29">
        <f t="shared" si="23"/>
        <v>1</v>
      </c>
      <c r="K44" s="29">
        <f t="shared" si="24"/>
        <v>1</v>
      </c>
      <c r="L44" s="29">
        <f t="shared" si="25"/>
        <v>1</v>
      </c>
      <c r="M44" s="29">
        <f t="shared" ca="1" si="15"/>
        <v>0</v>
      </c>
      <c r="N44" s="9"/>
      <c r="O44" s="9"/>
      <c r="P44" s="7"/>
      <c r="Q44" s="7"/>
      <c r="T44" s="20">
        <v>0</v>
      </c>
      <c r="U44" s="31">
        <f t="shared" si="16"/>
        <v>-1860</v>
      </c>
      <c r="V44" s="27">
        <f t="shared" si="17"/>
        <v>-1860</v>
      </c>
      <c r="W44" s="27"/>
      <c r="X44" s="27">
        <f t="shared" si="18"/>
        <v>2044.5950482584976</v>
      </c>
      <c r="Y44" s="27">
        <f t="shared" si="19"/>
        <v>184.59504825849763</v>
      </c>
      <c r="Z44" s="27">
        <f t="shared" si="20"/>
        <v>185</v>
      </c>
      <c r="AA44" s="17">
        <f t="shared" si="21"/>
        <v>185</v>
      </c>
      <c r="AB44" s="24">
        <f t="shared" si="22"/>
        <v>2045</v>
      </c>
    </row>
    <row r="45" spans="1:28" ht="15" customHeight="1" x14ac:dyDescent="0.25">
      <c r="A45" s="28">
        <v>1515</v>
      </c>
      <c r="B45" s="28">
        <v>1860</v>
      </c>
      <c r="C45" s="25">
        <v>6.73</v>
      </c>
      <c r="D45" s="25">
        <v>269.82</v>
      </c>
      <c r="E45" s="25">
        <v>212.51</v>
      </c>
      <c r="F45" s="25">
        <f t="shared" si="13"/>
        <v>59.625</v>
      </c>
      <c r="G45" s="25">
        <v>0</v>
      </c>
      <c r="H45" s="25">
        <f t="shared" si="14"/>
        <v>51</v>
      </c>
      <c r="I45" s="25">
        <v>0</v>
      </c>
      <c r="J45" s="29">
        <f t="shared" si="23"/>
        <v>1</v>
      </c>
      <c r="K45" s="29">
        <f t="shared" si="24"/>
        <v>1</v>
      </c>
      <c r="L45" s="29">
        <f t="shared" si="25"/>
        <v>1</v>
      </c>
      <c r="M45" s="29">
        <f t="shared" ca="1" si="15"/>
        <v>0</v>
      </c>
      <c r="N45" s="9"/>
      <c r="O45" s="9"/>
      <c r="P45" s="7"/>
      <c r="Q45" s="7"/>
      <c r="T45" s="20">
        <v>0</v>
      </c>
      <c r="U45" s="31">
        <f t="shared" si="16"/>
        <v>-1860</v>
      </c>
      <c r="V45" s="27">
        <f t="shared" si="17"/>
        <v>-1860</v>
      </c>
      <c r="W45" s="27"/>
      <c r="X45" s="27">
        <f t="shared" si="18"/>
        <v>2044.5950482584976</v>
      </c>
      <c r="Y45" s="27">
        <f t="shared" si="19"/>
        <v>184.59504825849763</v>
      </c>
      <c r="Z45" s="27">
        <f t="shared" si="20"/>
        <v>185</v>
      </c>
      <c r="AA45" s="17">
        <f t="shared" si="21"/>
        <v>185</v>
      </c>
      <c r="AB45" s="24">
        <f t="shared" si="22"/>
        <v>2045</v>
      </c>
    </row>
    <row r="46" spans="1:28" ht="15" customHeight="1" x14ac:dyDescent="0.25">
      <c r="A46" s="28">
        <v>1815</v>
      </c>
      <c r="B46" s="28">
        <v>1960</v>
      </c>
      <c r="C46" s="25">
        <v>8.07</v>
      </c>
      <c r="D46" s="25">
        <v>269.8</v>
      </c>
      <c r="E46" s="25">
        <v>212.53</v>
      </c>
      <c r="F46" s="25">
        <f t="shared" si="13"/>
        <v>53.46153846153846</v>
      </c>
      <c r="G46" s="25">
        <v>0</v>
      </c>
      <c r="H46" s="25">
        <f t="shared" si="14"/>
        <v>49.743589743589745</v>
      </c>
      <c r="I46" s="25">
        <v>0</v>
      </c>
      <c r="J46" s="29">
        <f t="shared" si="23"/>
        <v>0</v>
      </c>
      <c r="K46" s="29">
        <f t="shared" si="24"/>
        <v>1</v>
      </c>
      <c r="L46" s="29">
        <f t="shared" si="25"/>
        <v>1</v>
      </c>
      <c r="M46" s="29">
        <f t="shared" ca="1" si="15"/>
        <v>0</v>
      </c>
      <c r="N46" s="9"/>
      <c r="O46" s="9"/>
      <c r="P46" s="7"/>
      <c r="Q46" s="7"/>
      <c r="T46" s="20">
        <v>0</v>
      </c>
      <c r="U46" s="31">
        <f t="shared" si="16"/>
        <v>-1960</v>
      </c>
      <c r="V46" s="27">
        <f t="shared" si="17"/>
        <v>-1960</v>
      </c>
      <c r="W46" s="27"/>
      <c r="X46" s="27">
        <f t="shared" si="18"/>
        <v>2154.5195132186318</v>
      </c>
      <c r="Y46" s="27">
        <f t="shared" si="19"/>
        <v>194.5195132186318</v>
      </c>
      <c r="Z46" s="27">
        <f t="shared" si="20"/>
        <v>195</v>
      </c>
      <c r="AA46" s="17">
        <f t="shared" si="21"/>
        <v>195</v>
      </c>
      <c r="AB46" s="24">
        <f t="shared" si="22"/>
        <v>2155</v>
      </c>
    </row>
    <row r="47" spans="1:28" ht="15" customHeight="1" x14ac:dyDescent="0.25">
      <c r="A47" s="28">
        <v>1815</v>
      </c>
      <c r="B47" s="28">
        <v>1960</v>
      </c>
      <c r="C47" s="25">
        <v>0</v>
      </c>
      <c r="D47" s="25">
        <v>269.79000000000002</v>
      </c>
      <c r="E47" s="25">
        <v>212.53</v>
      </c>
      <c r="F47" s="25">
        <f t="shared" si="13"/>
        <v>54.868421052631582</v>
      </c>
      <c r="G47" s="25">
        <v>0</v>
      </c>
      <c r="H47" s="25">
        <f t="shared" si="14"/>
        <v>51.05263157894737</v>
      </c>
      <c r="I47" s="25">
        <v>0</v>
      </c>
      <c r="J47" s="29">
        <f t="shared" si="23"/>
        <v>1</v>
      </c>
      <c r="K47" s="29">
        <f t="shared" si="24"/>
        <v>1</v>
      </c>
      <c r="L47" s="29">
        <f t="shared" si="25"/>
        <v>1</v>
      </c>
      <c r="M47" s="29">
        <f t="shared" ca="1" si="15"/>
        <v>0</v>
      </c>
      <c r="N47" s="9"/>
      <c r="O47" s="9"/>
      <c r="P47" s="7"/>
      <c r="Q47" s="7"/>
      <c r="T47" s="20">
        <v>0</v>
      </c>
      <c r="U47" s="31">
        <f t="shared" si="16"/>
        <v>-1960</v>
      </c>
      <c r="V47" s="27">
        <f t="shared" si="17"/>
        <v>-1960</v>
      </c>
      <c r="W47" s="27"/>
      <c r="X47" s="27">
        <f t="shared" si="18"/>
        <v>2154.5195132186318</v>
      </c>
      <c r="Y47" s="27">
        <f t="shared" si="19"/>
        <v>194.5195132186318</v>
      </c>
      <c r="Z47" s="27">
        <f t="shared" si="20"/>
        <v>195</v>
      </c>
      <c r="AA47" s="17">
        <f t="shared" si="21"/>
        <v>195</v>
      </c>
      <c r="AB47" s="24">
        <f t="shared" si="22"/>
        <v>2155</v>
      </c>
    </row>
    <row r="48" spans="1:28" ht="15" customHeight="1" x14ac:dyDescent="0.25">
      <c r="A48" s="28">
        <v>1815</v>
      </c>
      <c r="B48" s="28">
        <v>1960</v>
      </c>
      <c r="C48" s="25">
        <v>0</v>
      </c>
      <c r="D48" s="25">
        <v>269.77</v>
      </c>
      <c r="E48" s="25">
        <v>212.53</v>
      </c>
      <c r="F48" s="25">
        <f t="shared" si="13"/>
        <v>56.351351351351354</v>
      </c>
      <c r="G48" s="25">
        <v>0</v>
      </c>
      <c r="H48" s="25">
        <f t="shared" si="14"/>
        <v>52.432432432432435</v>
      </c>
      <c r="I48" s="25">
        <v>0</v>
      </c>
      <c r="J48" s="29">
        <f t="shared" si="23"/>
        <v>1</v>
      </c>
      <c r="K48" s="29">
        <f t="shared" si="24"/>
        <v>1</v>
      </c>
      <c r="L48" s="29">
        <f t="shared" si="25"/>
        <v>1</v>
      </c>
      <c r="M48" s="29">
        <f t="shared" ca="1" si="15"/>
        <v>0</v>
      </c>
      <c r="N48" s="9"/>
      <c r="O48" s="9"/>
      <c r="P48" s="7"/>
      <c r="Q48" s="7"/>
      <c r="T48" s="20">
        <v>0</v>
      </c>
      <c r="U48" s="31">
        <f t="shared" si="16"/>
        <v>-1960</v>
      </c>
      <c r="V48" s="27">
        <f t="shared" si="17"/>
        <v>-1960</v>
      </c>
      <c r="W48" s="27"/>
      <c r="X48" s="27">
        <f t="shared" si="18"/>
        <v>2154.5195132186318</v>
      </c>
      <c r="Y48" s="27">
        <f t="shared" si="19"/>
        <v>194.5195132186318</v>
      </c>
      <c r="Z48" s="27">
        <f t="shared" si="20"/>
        <v>195</v>
      </c>
      <c r="AA48" s="17">
        <f t="shared" si="21"/>
        <v>195</v>
      </c>
      <c r="AB48" s="24">
        <f t="shared" si="22"/>
        <v>2155</v>
      </c>
    </row>
    <row r="49" spans="1:28" ht="15" customHeight="1" x14ac:dyDescent="0.25">
      <c r="A49" s="28">
        <v>1815</v>
      </c>
      <c r="B49" s="28">
        <v>1960</v>
      </c>
      <c r="C49" s="25">
        <v>8.07</v>
      </c>
      <c r="D49" s="25">
        <v>269.75</v>
      </c>
      <c r="E49" s="25">
        <v>212.53</v>
      </c>
      <c r="F49" s="25">
        <f t="shared" si="13"/>
        <v>57.916666666666664</v>
      </c>
      <c r="G49" s="25">
        <v>0</v>
      </c>
      <c r="H49" s="25">
        <f t="shared" si="14"/>
        <v>53.888888888888886</v>
      </c>
      <c r="I49" s="25">
        <v>0</v>
      </c>
      <c r="J49" s="29">
        <f t="shared" si="23"/>
        <v>1</v>
      </c>
      <c r="K49" s="29">
        <f t="shared" si="24"/>
        <v>1</v>
      </c>
      <c r="L49" s="29">
        <f t="shared" si="25"/>
        <v>1</v>
      </c>
      <c r="M49" s="29">
        <f t="shared" ca="1" si="15"/>
        <v>1</v>
      </c>
      <c r="N49" s="9"/>
      <c r="O49" s="9"/>
      <c r="P49" s="7"/>
      <c r="Q49" s="7"/>
      <c r="T49" s="20">
        <v>0</v>
      </c>
      <c r="U49" s="31">
        <f t="shared" si="16"/>
        <v>-1960</v>
      </c>
      <c r="V49" s="27">
        <f t="shared" si="17"/>
        <v>-1960</v>
      </c>
      <c r="W49" s="27"/>
      <c r="X49" s="27">
        <f t="shared" si="18"/>
        <v>2154.5195132186318</v>
      </c>
      <c r="Y49" s="27">
        <f t="shared" si="19"/>
        <v>194.5195132186318</v>
      </c>
      <c r="Z49" s="27">
        <f t="shared" si="20"/>
        <v>195</v>
      </c>
      <c r="AA49" s="17">
        <f t="shared" si="21"/>
        <v>195</v>
      </c>
      <c r="AB49" s="24">
        <f t="shared" si="22"/>
        <v>2155</v>
      </c>
    </row>
    <row r="50" spans="1:28" ht="15" customHeight="1" x14ac:dyDescent="0.25">
      <c r="A50" s="28">
        <v>1815</v>
      </c>
      <c r="B50" s="28">
        <v>2070</v>
      </c>
      <c r="C50" s="25">
        <v>8.07</v>
      </c>
      <c r="D50" s="25">
        <v>269.72000000000003</v>
      </c>
      <c r="E50" s="25">
        <v>212.55</v>
      </c>
      <c r="F50" s="25">
        <f t="shared" si="13"/>
        <v>59.571428571428569</v>
      </c>
      <c r="G50" s="25">
        <v>0</v>
      </c>
      <c r="H50" s="25">
        <f t="shared" si="14"/>
        <v>52.285714285714285</v>
      </c>
      <c r="I50" s="25">
        <v>0</v>
      </c>
      <c r="J50" s="29">
        <f t="shared" si="23"/>
        <v>0</v>
      </c>
      <c r="K50" s="29">
        <f t="shared" si="24"/>
        <v>1</v>
      </c>
      <c r="L50" s="29">
        <f t="shared" si="25"/>
        <v>1</v>
      </c>
      <c r="M50" s="29">
        <f t="shared" ca="1" si="15"/>
        <v>0</v>
      </c>
      <c r="N50" s="9"/>
      <c r="O50" s="9"/>
      <c r="P50" s="7"/>
      <c r="Q50" s="7"/>
      <c r="T50" s="20">
        <v>0</v>
      </c>
      <c r="U50" s="31">
        <f t="shared" si="16"/>
        <v>-2070</v>
      </c>
      <c r="V50" s="27">
        <f t="shared" si="17"/>
        <v>-2070</v>
      </c>
      <c r="W50" s="27"/>
      <c r="X50" s="27">
        <f t="shared" si="18"/>
        <v>2275.4364246747796</v>
      </c>
      <c r="Y50" s="27">
        <f t="shared" si="19"/>
        <v>205.43642467477957</v>
      </c>
      <c r="Z50" s="27">
        <f t="shared" si="20"/>
        <v>205</v>
      </c>
      <c r="AA50" s="17">
        <f t="shared" si="21"/>
        <v>205</v>
      </c>
      <c r="AB50" s="24">
        <f t="shared" si="22"/>
        <v>2275</v>
      </c>
    </row>
    <row r="51" spans="1:28" ht="15" customHeight="1" x14ac:dyDescent="0.25">
      <c r="A51" s="28">
        <v>1815</v>
      </c>
      <c r="B51" s="28">
        <v>2070</v>
      </c>
      <c r="C51" s="25">
        <v>8.07</v>
      </c>
      <c r="D51" s="25">
        <v>269.7</v>
      </c>
      <c r="E51" s="25">
        <v>212.55</v>
      </c>
      <c r="F51" s="25">
        <f t="shared" si="13"/>
        <v>61.323529411764703</v>
      </c>
      <c r="G51" s="25">
        <v>0</v>
      </c>
      <c r="H51" s="25">
        <f t="shared" si="14"/>
        <v>53.823529411764703</v>
      </c>
      <c r="I51" s="25">
        <v>0</v>
      </c>
      <c r="J51" s="29">
        <f t="shared" si="23"/>
        <v>1</v>
      </c>
      <c r="K51" s="29">
        <f t="shared" si="24"/>
        <v>1</v>
      </c>
      <c r="L51" s="29">
        <f t="shared" si="25"/>
        <v>1</v>
      </c>
      <c r="M51" s="29">
        <f t="shared" ca="1" si="15"/>
        <v>1</v>
      </c>
      <c r="N51" s="9"/>
      <c r="O51" s="9"/>
      <c r="P51" s="7"/>
      <c r="Q51" s="7"/>
      <c r="T51" s="20">
        <v>0</v>
      </c>
      <c r="U51" s="31">
        <f t="shared" si="16"/>
        <v>-2070</v>
      </c>
      <c r="V51" s="27">
        <f t="shared" si="17"/>
        <v>-2070</v>
      </c>
      <c r="W51" s="27"/>
      <c r="X51" s="27">
        <f t="shared" si="18"/>
        <v>2275.4364246747796</v>
      </c>
      <c r="Y51" s="27">
        <f t="shared" si="19"/>
        <v>205.43642467477957</v>
      </c>
      <c r="Z51" s="27">
        <f t="shared" si="20"/>
        <v>205</v>
      </c>
      <c r="AA51" s="17">
        <f t="shared" si="21"/>
        <v>205</v>
      </c>
      <c r="AB51" s="24">
        <f t="shared" si="22"/>
        <v>2275</v>
      </c>
    </row>
    <row r="52" spans="1:28" ht="15" customHeight="1" x14ac:dyDescent="0.25">
      <c r="A52" s="28">
        <v>1965</v>
      </c>
      <c r="B52" s="28">
        <v>2070</v>
      </c>
      <c r="C52" s="25">
        <v>0</v>
      </c>
      <c r="D52" s="25">
        <v>269.68</v>
      </c>
      <c r="E52" s="25">
        <v>212.55</v>
      </c>
      <c r="F52" s="25">
        <f t="shared" si="13"/>
        <v>58.636363636363633</v>
      </c>
      <c r="G52" s="25">
        <v>0</v>
      </c>
      <c r="H52" s="25">
        <f t="shared" si="14"/>
        <v>55.454545454545453</v>
      </c>
      <c r="I52" s="25">
        <v>0</v>
      </c>
      <c r="J52" s="29">
        <f t="shared" si="23"/>
        <v>1</v>
      </c>
      <c r="K52" s="29">
        <f t="shared" si="24"/>
        <v>1</v>
      </c>
      <c r="L52" s="29">
        <f t="shared" si="25"/>
        <v>1</v>
      </c>
      <c r="M52" s="29">
        <f t="shared" ca="1" si="15"/>
        <v>1</v>
      </c>
      <c r="N52" s="9"/>
      <c r="O52" s="9"/>
      <c r="P52" s="7"/>
      <c r="Q52" s="7"/>
      <c r="T52" s="20">
        <v>0</v>
      </c>
      <c r="U52" s="31">
        <f t="shared" si="16"/>
        <v>-2070</v>
      </c>
      <c r="V52" s="27">
        <f t="shared" si="17"/>
        <v>-2070</v>
      </c>
      <c r="W52" s="27"/>
      <c r="X52" s="27">
        <f t="shared" si="18"/>
        <v>2275.4364246747796</v>
      </c>
      <c r="Y52" s="27">
        <f t="shared" si="19"/>
        <v>205.43642467477957</v>
      </c>
      <c r="Z52" s="27">
        <f t="shared" si="20"/>
        <v>205</v>
      </c>
      <c r="AA52" s="17">
        <f t="shared" si="21"/>
        <v>205</v>
      </c>
      <c r="AB52" s="24">
        <f t="shared" si="22"/>
        <v>2275</v>
      </c>
    </row>
    <row r="53" spans="1:28" ht="15" customHeight="1" x14ac:dyDescent="0.25">
      <c r="A53" s="28">
        <v>1890</v>
      </c>
      <c r="B53" s="28">
        <v>2070</v>
      </c>
      <c r="C53" s="25">
        <v>0</v>
      </c>
      <c r="D53" s="25">
        <v>269.66000000000003</v>
      </c>
      <c r="E53" s="25">
        <v>212.55</v>
      </c>
      <c r="F53" s="25">
        <f t="shared" si="13"/>
        <v>62.8125</v>
      </c>
      <c r="G53" s="25">
        <v>0</v>
      </c>
      <c r="H53" s="25">
        <f t="shared" si="14"/>
        <v>57.1875</v>
      </c>
      <c r="I53" s="25">
        <v>0</v>
      </c>
      <c r="J53" s="29">
        <f t="shared" si="23"/>
        <v>1</v>
      </c>
      <c r="K53" s="29">
        <f t="shared" si="24"/>
        <v>1</v>
      </c>
      <c r="L53" s="29">
        <f t="shared" si="25"/>
        <v>1</v>
      </c>
      <c r="M53" s="29">
        <f t="shared" ca="1" si="15"/>
        <v>1</v>
      </c>
      <c r="N53" s="9"/>
      <c r="O53" s="9"/>
      <c r="P53" s="7"/>
      <c r="Q53" s="7"/>
      <c r="T53" s="20">
        <v>0</v>
      </c>
      <c r="U53" s="31">
        <f t="shared" si="16"/>
        <v>-2070</v>
      </c>
      <c r="V53" s="27">
        <f t="shared" si="17"/>
        <v>-2070</v>
      </c>
      <c r="W53" s="27"/>
      <c r="X53" s="27">
        <f t="shared" si="18"/>
        <v>2275.4364246747796</v>
      </c>
      <c r="Y53" s="27">
        <f t="shared" si="19"/>
        <v>205.43642467477957</v>
      </c>
      <c r="Z53" s="27">
        <f t="shared" si="20"/>
        <v>205</v>
      </c>
      <c r="AA53" s="17">
        <f t="shared" si="21"/>
        <v>205</v>
      </c>
      <c r="AB53" s="24">
        <f t="shared" si="22"/>
        <v>2275</v>
      </c>
    </row>
    <row r="54" spans="1:28" ht="15" customHeight="1" x14ac:dyDescent="0.25">
      <c r="A54" s="28">
        <v>1635</v>
      </c>
      <c r="B54" s="28">
        <v>2170</v>
      </c>
      <c r="C54" s="25">
        <v>0</v>
      </c>
      <c r="D54" s="25">
        <v>269.60000000000002</v>
      </c>
      <c r="E54" s="25">
        <v>212.56</v>
      </c>
      <c r="F54" s="25">
        <f t="shared" si="13"/>
        <v>73.064516129032256</v>
      </c>
      <c r="G54" s="25">
        <v>0</v>
      </c>
      <c r="H54" s="25">
        <f t="shared" si="14"/>
        <v>55.806451612903224</v>
      </c>
      <c r="I54" s="25">
        <v>0</v>
      </c>
      <c r="J54" s="29">
        <f t="shared" si="23"/>
        <v>0</v>
      </c>
      <c r="K54" s="29">
        <f t="shared" si="24"/>
        <v>1</v>
      </c>
      <c r="L54" s="29">
        <f t="shared" si="25"/>
        <v>1</v>
      </c>
      <c r="M54" s="29">
        <f t="shared" ca="1" si="15"/>
        <v>1</v>
      </c>
      <c r="N54" s="9"/>
      <c r="O54" s="9"/>
      <c r="P54" s="7"/>
      <c r="Q54" s="7"/>
      <c r="T54" s="20">
        <v>0</v>
      </c>
      <c r="U54" s="31">
        <f t="shared" si="16"/>
        <v>-2170</v>
      </c>
      <c r="V54" s="27">
        <f t="shared" si="17"/>
        <v>-2170</v>
      </c>
      <c r="W54" s="27"/>
      <c r="X54" s="27">
        <f t="shared" si="18"/>
        <v>2385.3608896349137</v>
      </c>
      <c r="Y54" s="27">
        <f t="shared" si="19"/>
        <v>215.36088963491375</v>
      </c>
      <c r="Z54" s="27">
        <f t="shared" si="20"/>
        <v>215</v>
      </c>
      <c r="AA54" s="17">
        <f t="shared" si="21"/>
        <v>215</v>
      </c>
      <c r="AB54" s="24">
        <f t="shared" si="22"/>
        <v>2385</v>
      </c>
    </row>
    <row r="55" spans="1:28" ht="15" customHeight="1" x14ac:dyDescent="0.25">
      <c r="A55" s="28">
        <v>2070</v>
      </c>
      <c r="B55" s="28">
        <v>2170</v>
      </c>
      <c r="C55" s="25">
        <v>0</v>
      </c>
      <c r="D55" s="25">
        <v>269.58999999999997</v>
      </c>
      <c r="E55" s="25">
        <v>212.56</v>
      </c>
      <c r="F55" s="25">
        <f t="shared" si="13"/>
        <v>61</v>
      </c>
      <c r="G55" s="25">
        <v>0</v>
      </c>
      <c r="H55" s="25">
        <f t="shared" si="14"/>
        <v>57.666666666666664</v>
      </c>
      <c r="I55" s="25">
        <v>0</v>
      </c>
      <c r="J55" s="29">
        <f t="shared" si="23"/>
        <v>1</v>
      </c>
      <c r="K55" s="29">
        <f t="shared" si="24"/>
        <v>1</v>
      </c>
      <c r="L55" s="29">
        <f t="shared" si="25"/>
        <v>1</v>
      </c>
      <c r="M55" s="29">
        <f t="shared" ca="1" si="15"/>
        <v>1</v>
      </c>
      <c r="N55" s="9"/>
      <c r="O55" s="9"/>
      <c r="P55" s="7"/>
      <c r="Q55" s="7"/>
      <c r="T55" s="20">
        <v>0</v>
      </c>
      <c r="U55" s="31">
        <f t="shared" si="16"/>
        <v>-2170</v>
      </c>
      <c r="V55" s="27">
        <f t="shared" si="17"/>
        <v>-2170</v>
      </c>
      <c r="W55" s="27"/>
      <c r="X55" s="27">
        <f t="shared" si="18"/>
        <v>2385.3608896349137</v>
      </c>
      <c r="Y55" s="27">
        <f t="shared" si="19"/>
        <v>215.36088963491375</v>
      </c>
      <c r="Z55" s="27">
        <f t="shared" si="20"/>
        <v>215</v>
      </c>
      <c r="AA55" s="17">
        <f t="shared" si="21"/>
        <v>215</v>
      </c>
      <c r="AB55" s="24">
        <f t="shared" si="22"/>
        <v>2385</v>
      </c>
    </row>
    <row r="56" spans="1:28" ht="15" customHeight="1" x14ac:dyDescent="0.25">
      <c r="A56" s="28">
        <v>1335</v>
      </c>
      <c r="B56" s="28">
        <v>2170</v>
      </c>
      <c r="C56" s="25">
        <v>0</v>
      </c>
      <c r="D56" s="25">
        <v>269.49</v>
      </c>
      <c r="E56" s="25">
        <v>212.56</v>
      </c>
      <c r="F56" s="25">
        <f t="shared" si="13"/>
        <v>88.448275862068968</v>
      </c>
      <c r="G56" s="25">
        <v>0</v>
      </c>
      <c r="H56" s="25">
        <f t="shared" si="14"/>
        <v>59.655172413793103</v>
      </c>
      <c r="I56" s="25">
        <v>0</v>
      </c>
      <c r="J56" s="29">
        <f t="shared" si="23"/>
        <v>1</v>
      </c>
      <c r="K56" s="29">
        <f t="shared" si="24"/>
        <v>1</v>
      </c>
      <c r="L56" s="29">
        <f t="shared" si="25"/>
        <v>1</v>
      </c>
      <c r="M56" s="29">
        <f t="shared" ca="1" si="15"/>
        <v>0</v>
      </c>
      <c r="N56" s="9"/>
      <c r="O56" s="9"/>
      <c r="P56" s="7"/>
      <c r="Q56" s="7"/>
      <c r="T56" s="20">
        <v>0</v>
      </c>
      <c r="U56" s="31">
        <f t="shared" si="16"/>
        <v>-2170</v>
      </c>
      <c r="V56" s="27">
        <f t="shared" si="17"/>
        <v>-2170</v>
      </c>
      <c r="W56" s="27"/>
      <c r="X56" s="27">
        <f t="shared" si="18"/>
        <v>2385.3608896349137</v>
      </c>
      <c r="Y56" s="27">
        <f t="shared" si="19"/>
        <v>215.36088963491375</v>
      </c>
      <c r="Z56" s="27">
        <f t="shared" si="20"/>
        <v>215</v>
      </c>
      <c r="AA56" s="17">
        <f t="shared" si="21"/>
        <v>215</v>
      </c>
      <c r="AB56" s="24">
        <f t="shared" si="22"/>
        <v>2385</v>
      </c>
    </row>
    <row r="57" spans="1:28" ht="15" customHeight="1" x14ac:dyDescent="0.25">
      <c r="A57" s="28">
        <v>1785</v>
      </c>
      <c r="B57" s="28">
        <v>2170</v>
      </c>
      <c r="C57" s="25">
        <v>0</v>
      </c>
      <c r="D57" s="25">
        <v>269.45</v>
      </c>
      <c r="E57" s="25">
        <v>212.56</v>
      </c>
      <c r="F57" s="25">
        <f t="shared" si="13"/>
        <v>75.535714285714292</v>
      </c>
      <c r="G57" s="25">
        <v>0</v>
      </c>
      <c r="H57" s="25">
        <f t="shared" si="14"/>
        <v>61.785714285714285</v>
      </c>
      <c r="I57" s="25">
        <v>0</v>
      </c>
      <c r="J57" s="29">
        <f t="shared" si="23"/>
        <v>1</v>
      </c>
      <c r="K57" s="29">
        <f t="shared" si="24"/>
        <v>1</v>
      </c>
      <c r="L57" s="29">
        <f t="shared" si="25"/>
        <v>1</v>
      </c>
      <c r="M57" s="29">
        <f t="shared" ca="1" si="15"/>
        <v>0</v>
      </c>
      <c r="N57" s="9"/>
      <c r="O57" s="9"/>
      <c r="P57" s="7"/>
      <c r="Q57" s="7"/>
      <c r="T57" s="20">
        <v>0</v>
      </c>
      <c r="U57" s="31">
        <f t="shared" si="16"/>
        <v>-2170</v>
      </c>
      <c r="V57" s="27">
        <f t="shared" si="17"/>
        <v>-2170</v>
      </c>
      <c r="W57" s="27"/>
      <c r="X57" s="27">
        <f t="shared" si="18"/>
        <v>2385.3608896349137</v>
      </c>
      <c r="Y57" s="27">
        <f t="shared" si="19"/>
        <v>215.36088963491375</v>
      </c>
      <c r="Z57" s="27">
        <f t="shared" si="20"/>
        <v>215</v>
      </c>
      <c r="AA57" s="17">
        <f t="shared" si="21"/>
        <v>215</v>
      </c>
      <c r="AB57" s="24">
        <f t="shared" si="22"/>
        <v>2385</v>
      </c>
    </row>
    <row r="58" spans="1:28" ht="15" customHeight="1" x14ac:dyDescent="0.25">
      <c r="A58" s="28">
        <v>1485</v>
      </c>
      <c r="B58" s="28">
        <v>2280</v>
      </c>
      <c r="C58" s="25">
        <v>0</v>
      </c>
      <c r="D58" s="25">
        <v>269.35000000000002</v>
      </c>
      <c r="E58" s="25">
        <v>212.58</v>
      </c>
      <c r="F58" s="25">
        <f t="shared" si="13"/>
        <v>89.444444444444443</v>
      </c>
      <c r="G58" s="25">
        <v>0</v>
      </c>
      <c r="H58" s="25">
        <f t="shared" si="14"/>
        <v>60</v>
      </c>
      <c r="I58" s="25">
        <v>0</v>
      </c>
      <c r="J58" s="29">
        <f t="shared" si="23"/>
        <v>0</v>
      </c>
      <c r="K58" s="29">
        <f t="shared" si="24"/>
        <v>1</v>
      </c>
      <c r="L58" s="29">
        <f t="shared" si="25"/>
        <v>1</v>
      </c>
      <c r="M58" s="29">
        <f t="shared" ca="1" si="15"/>
        <v>1</v>
      </c>
      <c r="N58" s="9"/>
      <c r="O58" s="9"/>
      <c r="P58" s="7"/>
      <c r="Q58" s="7"/>
      <c r="T58" s="20">
        <v>0</v>
      </c>
      <c r="U58" s="31">
        <f t="shared" si="16"/>
        <v>-2280</v>
      </c>
      <c r="V58" s="27">
        <f t="shared" si="17"/>
        <v>-2280</v>
      </c>
      <c r="W58" s="27"/>
      <c r="X58" s="27">
        <f t="shared" si="18"/>
        <v>2506.277801091062</v>
      </c>
      <c r="Y58" s="27">
        <f t="shared" si="19"/>
        <v>226.27780109106197</v>
      </c>
      <c r="Z58" s="27">
        <f t="shared" si="20"/>
        <v>226</v>
      </c>
      <c r="AA58" s="17">
        <f t="shared" si="21"/>
        <v>226</v>
      </c>
      <c r="AB58" s="24">
        <f t="shared" si="22"/>
        <v>2506</v>
      </c>
    </row>
    <row r="59" spans="1:28" ht="15" customHeight="1" x14ac:dyDescent="0.25">
      <c r="A59" s="28">
        <v>1635</v>
      </c>
      <c r="B59" s="28">
        <v>2280</v>
      </c>
      <c r="C59" s="25">
        <v>0</v>
      </c>
      <c r="D59" s="25">
        <v>269.27999999999997</v>
      </c>
      <c r="E59" s="25">
        <v>212.58</v>
      </c>
      <c r="F59" s="25">
        <f t="shared" si="13"/>
        <v>87.115384615384613</v>
      </c>
      <c r="G59" s="25">
        <v>0</v>
      </c>
      <c r="H59" s="25">
        <f t="shared" si="14"/>
        <v>62.307692307692307</v>
      </c>
      <c r="I59" s="25">
        <v>0</v>
      </c>
      <c r="J59" s="29">
        <f t="shared" si="23"/>
        <v>1</v>
      </c>
      <c r="K59" s="29">
        <f t="shared" si="24"/>
        <v>1</v>
      </c>
      <c r="L59" s="29">
        <f t="shared" si="25"/>
        <v>1</v>
      </c>
      <c r="M59" s="29">
        <f t="shared" ca="1" si="15"/>
        <v>1</v>
      </c>
      <c r="N59" s="9"/>
      <c r="O59" s="9"/>
      <c r="P59" s="7"/>
      <c r="Q59" s="7"/>
      <c r="T59" s="20">
        <v>0</v>
      </c>
      <c r="U59" s="31">
        <f t="shared" si="16"/>
        <v>-2280</v>
      </c>
      <c r="V59" s="27">
        <f t="shared" si="17"/>
        <v>-2280</v>
      </c>
      <c r="W59" s="27"/>
      <c r="X59" s="27">
        <f t="shared" si="18"/>
        <v>2506.277801091062</v>
      </c>
      <c r="Y59" s="27">
        <f t="shared" si="19"/>
        <v>226.27780109106197</v>
      </c>
      <c r="Z59" s="27">
        <f t="shared" si="20"/>
        <v>226</v>
      </c>
      <c r="AA59" s="17">
        <f t="shared" si="21"/>
        <v>226</v>
      </c>
      <c r="AB59" s="24">
        <f t="shared" si="22"/>
        <v>2506</v>
      </c>
    </row>
    <row r="60" spans="1:28" ht="15" customHeight="1" x14ac:dyDescent="0.25">
      <c r="A60" s="28">
        <v>1485</v>
      </c>
      <c r="B60" s="28">
        <v>2280</v>
      </c>
      <c r="C60" s="25">
        <v>0</v>
      </c>
      <c r="D60" s="25">
        <v>269.19</v>
      </c>
      <c r="E60" s="25">
        <v>212.58</v>
      </c>
      <c r="F60" s="25">
        <f t="shared" si="13"/>
        <v>96.6</v>
      </c>
      <c r="G60" s="25">
        <v>0</v>
      </c>
      <c r="H60" s="25">
        <f t="shared" si="14"/>
        <v>64.8</v>
      </c>
      <c r="I60" s="25">
        <v>0</v>
      </c>
      <c r="J60" s="29">
        <f t="shared" si="23"/>
        <v>1</v>
      </c>
      <c r="K60" s="29">
        <f t="shared" si="24"/>
        <v>1</v>
      </c>
      <c r="L60" s="29">
        <f t="shared" si="25"/>
        <v>1</v>
      </c>
      <c r="M60" s="29">
        <f t="shared" ca="1" si="15"/>
        <v>0</v>
      </c>
      <c r="N60" s="9"/>
      <c r="O60" s="9"/>
      <c r="P60" s="7"/>
      <c r="Q60" s="7"/>
      <c r="T60" s="20">
        <v>0</v>
      </c>
      <c r="U60" s="31">
        <f t="shared" si="16"/>
        <v>-2280</v>
      </c>
      <c r="V60" s="27">
        <f t="shared" si="17"/>
        <v>-2280</v>
      </c>
      <c r="W60" s="27"/>
      <c r="X60" s="27">
        <f t="shared" si="18"/>
        <v>2506.277801091062</v>
      </c>
      <c r="Y60" s="27">
        <f t="shared" si="19"/>
        <v>226.27780109106197</v>
      </c>
      <c r="Z60" s="27">
        <f t="shared" si="20"/>
        <v>226</v>
      </c>
      <c r="AA60" s="17">
        <f t="shared" si="21"/>
        <v>226</v>
      </c>
      <c r="AB60" s="24">
        <f t="shared" si="22"/>
        <v>2506</v>
      </c>
    </row>
    <row r="61" spans="1:28" ht="15" customHeight="1" x14ac:dyDescent="0.25">
      <c r="A61" s="28">
        <v>1785</v>
      </c>
      <c r="B61" s="28">
        <v>2280</v>
      </c>
      <c r="C61" s="25">
        <v>0</v>
      </c>
      <c r="D61" s="25">
        <v>269.13</v>
      </c>
      <c r="E61" s="25">
        <v>212.58</v>
      </c>
      <c r="F61" s="25">
        <f t="shared" si="13"/>
        <v>88.125</v>
      </c>
      <c r="G61" s="25">
        <v>0</v>
      </c>
      <c r="H61" s="25">
        <f t="shared" si="14"/>
        <v>67.5</v>
      </c>
      <c r="I61" s="25">
        <v>0</v>
      </c>
      <c r="J61" s="29">
        <f t="shared" si="23"/>
        <v>1</v>
      </c>
      <c r="K61" s="29">
        <f t="shared" si="24"/>
        <v>1</v>
      </c>
      <c r="L61" s="29">
        <f t="shared" si="25"/>
        <v>1</v>
      </c>
      <c r="M61" s="29">
        <f t="shared" ca="1" si="15"/>
        <v>1</v>
      </c>
      <c r="N61" s="9"/>
      <c r="O61" s="9"/>
      <c r="P61" s="7"/>
      <c r="Q61" s="7"/>
      <c r="T61" s="20">
        <v>0</v>
      </c>
      <c r="U61" s="31">
        <f t="shared" si="16"/>
        <v>-2280</v>
      </c>
      <c r="V61" s="27">
        <f t="shared" si="17"/>
        <v>-2280</v>
      </c>
      <c r="W61" s="27"/>
      <c r="X61" s="27">
        <f t="shared" si="18"/>
        <v>2506.277801091062</v>
      </c>
      <c r="Y61" s="27">
        <f t="shared" si="19"/>
        <v>226.27780109106197</v>
      </c>
      <c r="Z61" s="27">
        <f t="shared" si="20"/>
        <v>226</v>
      </c>
      <c r="AA61" s="17">
        <f t="shared" si="21"/>
        <v>226</v>
      </c>
      <c r="AB61" s="24">
        <f t="shared" si="22"/>
        <v>2506</v>
      </c>
    </row>
    <row r="62" spans="1:28" ht="15" customHeight="1" x14ac:dyDescent="0.25">
      <c r="A62" s="28">
        <v>1200</v>
      </c>
      <c r="B62" s="28">
        <v>2380</v>
      </c>
      <c r="C62" s="25">
        <v>0</v>
      </c>
      <c r="D62" s="25">
        <v>268.99</v>
      </c>
      <c r="E62" s="25">
        <v>212.6</v>
      </c>
      <c r="F62" s="25">
        <f t="shared" si="13"/>
        <v>117.39130434782609</v>
      </c>
      <c r="G62" s="25">
        <v>0</v>
      </c>
      <c r="H62" s="25">
        <f t="shared" si="14"/>
        <v>66.086956521739125</v>
      </c>
      <c r="I62" s="25">
        <v>0</v>
      </c>
      <c r="J62" s="29">
        <f t="shared" si="23"/>
        <v>0</v>
      </c>
      <c r="K62" s="29">
        <f t="shared" si="24"/>
        <v>1</v>
      </c>
      <c r="L62" s="29">
        <f t="shared" si="25"/>
        <v>1</v>
      </c>
      <c r="M62" s="29">
        <f t="shared" ca="1" si="15"/>
        <v>1</v>
      </c>
      <c r="N62" s="9"/>
      <c r="O62" s="9"/>
      <c r="P62" s="7"/>
      <c r="Q62" s="7"/>
      <c r="T62" s="20">
        <v>0</v>
      </c>
      <c r="U62" s="31">
        <f t="shared" si="16"/>
        <v>-2380</v>
      </c>
      <c r="V62" s="27">
        <f t="shared" si="17"/>
        <v>-2380</v>
      </c>
      <c r="W62" s="27"/>
      <c r="X62" s="27">
        <f t="shared" si="18"/>
        <v>2616.2022660511957</v>
      </c>
      <c r="Y62" s="27">
        <f t="shared" si="19"/>
        <v>236.20226605119569</v>
      </c>
      <c r="Z62" s="27">
        <f t="shared" si="20"/>
        <v>236</v>
      </c>
      <c r="AA62" s="17">
        <f t="shared" si="21"/>
        <v>236</v>
      </c>
      <c r="AB62" s="24">
        <f t="shared" si="22"/>
        <v>2616</v>
      </c>
    </row>
    <row r="63" spans="1:28" ht="15" customHeight="1" x14ac:dyDescent="0.25">
      <c r="A63" s="28">
        <v>1485</v>
      </c>
      <c r="B63" s="28">
        <v>2380</v>
      </c>
      <c r="C63" s="25">
        <v>0</v>
      </c>
      <c r="D63" s="25">
        <v>268.88</v>
      </c>
      <c r="E63" s="25">
        <v>212.6</v>
      </c>
      <c r="F63" s="25">
        <f t="shared" si="13"/>
        <v>109.77272727272727</v>
      </c>
      <c r="G63" s="25">
        <v>0</v>
      </c>
      <c r="H63" s="25">
        <f t="shared" si="14"/>
        <v>69.090909090909093</v>
      </c>
      <c r="I63" s="25">
        <v>0</v>
      </c>
      <c r="J63" s="29">
        <f t="shared" si="23"/>
        <v>1</v>
      </c>
      <c r="K63" s="29">
        <f t="shared" si="24"/>
        <v>1</v>
      </c>
      <c r="L63" s="29">
        <f t="shared" si="25"/>
        <v>1</v>
      </c>
      <c r="M63" s="29">
        <f t="shared" ca="1" si="15"/>
        <v>0</v>
      </c>
      <c r="N63" s="9"/>
      <c r="O63" s="9"/>
      <c r="P63" s="7"/>
      <c r="Q63" s="7"/>
      <c r="T63" s="20">
        <v>0</v>
      </c>
      <c r="U63" s="31">
        <f t="shared" si="16"/>
        <v>-2380</v>
      </c>
      <c r="V63" s="27">
        <f t="shared" si="17"/>
        <v>-2380</v>
      </c>
      <c r="W63" s="27"/>
      <c r="X63" s="27">
        <f t="shared" si="18"/>
        <v>2616.2022660511957</v>
      </c>
      <c r="Y63" s="27">
        <f t="shared" si="19"/>
        <v>236.20226605119569</v>
      </c>
      <c r="Z63" s="27">
        <f t="shared" si="20"/>
        <v>236</v>
      </c>
      <c r="AA63" s="17">
        <f t="shared" si="21"/>
        <v>236</v>
      </c>
      <c r="AB63" s="24">
        <f t="shared" si="22"/>
        <v>2616</v>
      </c>
    </row>
    <row r="64" spans="1:28" ht="15" customHeight="1" x14ac:dyDescent="0.25">
      <c r="A64" s="28">
        <v>1350</v>
      </c>
      <c r="B64" s="28">
        <v>2380</v>
      </c>
      <c r="C64" s="25">
        <v>0</v>
      </c>
      <c r="D64" s="25">
        <v>268.74</v>
      </c>
      <c r="E64" s="25">
        <v>212.6</v>
      </c>
      <c r="F64" s="25">
        <f t="shared" si="13"/>
        <v>121.42857142857143</v>
      </c>
      <c r="G64" s="25">
        <v>0</v>
      </c>
      <c r="H64" s="25">
        <f t="shared" si="14"/>
        <v>72.38095238095238</v>
      </c>
      <c r="I64" s="25">
        <v>0</v>
      </c>
      <c r="J64" s="29">
        <f t="shared" si="23"/>
        <v>1</v>
      </c>
      <c r="K64" s="29">
        <f t="shared" si="24"/>
        <v>1</v>
      </c>
      <c r="L64" s="29">
        <f t="shared" si="25"/>
        <v>1</v>
      </c>
      <c r="M64" s="29">
        <f t="shared" ca="1" si="15"/>
        <v>1</v>
      </c>
      <c r="N64" s="9"/>
      <c r="O64" s="9"/>
      <c r="P64" s="7"/>
      <c r="Q64" s="7"/>
      <c r="T64" s="20">
        <v>0</v>
      </c>
      <c r="U64" s="31">
        <f t="shared" si="16"/>
        <v>-2380</v>
      </c>
      <c r="V64" s="27">
        <f t="shared" si="17"/>
        <v>-2380</v>
      </c>
      <c r="W64" s="27"/>
      <c r="X64" s="27">
        <f t="shared" si="18"/>
        <v>2616.2022660511957</v>
      </c>
      <c r="Y64" s="27">
        <f t="shared" si="19"/>
        <v>236.20226605119569</v>
      </c>
      <c r="Z64" s="27">
        <f t="shared" si="20"/>
        <v>236</v>
      </c>
      <c r="AA64" s="17">
        <f t="shared" si="21"/>
        <v>236</v>
      </c>
      <c r="AB64" s="24">
        <f t="shared" si="22"/>
        <v>2616</v>
      </c>
    </row>
    <row r="65" spans="1:28" ht="15" customHeight="1" x14ac:dyDescent="0.25">
      <c r="A65" s="28">
        <v>810</v>
      </c>
      <c r="B65" s="28">
        <v>2380</v>
      </c>
      <c r="C65" s="25">
        <v>3.6</v>
      </c>
      <c r="D65" s="25">
        <v>268.54000000000002</v>
      </c>
      <c r="E65" s="25">
        <v>212.6</v>
      </c>
      <c r="F65" s="25">
        <f t="shared" si="13"/>
        <v>154.5</v>
      </c>
      <c r="G65" s="25">
        <v>0</v>
      </c>
      <c r="H65" s="25">
        <f t="shared" si="14"/>
        <v>76</v>
      </c>
      <c r="I65" s="25">
        <v>0</v>
      </c>
      <c r="J65" s="29">
        <f t="shared" si="23"/>
        <v>1</v>
      </c>
      <c r="K65" s="29">
        <f t="shared" si="24"/>
        <v>1</v>
      </c>
      <c r="L65" s="29">
        <f t="shared" si="25"/>
        <v>1</v>
      </c>
      <c r="M65" s="29">
        <f t="shared" ca="1" si="15"/>
        <v>1</v>
      </c>
      <c r="N65" s="9"/>
      <c r="O65" s="9"/>
      <c r="P65" s="7"/>
      <c r="Q65" s="7"/>
      <c r="T65" s="20">
        <v>0</v>
      </c>
      <c r="U65" s="31">
        <f t="shared" si="16"/>
        <v>-2380</v>
      </c>
      <c r="V65" s="27">
        <f t="shared" si="17"/>
        <v>-2380</v>
      </c>
      <c r="W65" s="27"/>
      <c r="X65" s="27">
        <f t="shared" si="18"/>
        <v>2616.2022660511957</v>
      </c>
      <c r="Y65" s="27">
        <f t="shared" si="19"/>
        <v>236.20226605119569</v>
      </c>
      <c r="Z65" s="27">
        <f t="shared" si="20"/>
        <v>236</v>
      </c>
      <c r="AA65" s="17">
        <f t="shared" si="21"/>
        <v>236</v>
      </c>
      <c r="AB65" s="24">
        <f t="shared" si="22"/>
        <v>2616</v>
      </c>
    </row>
    <row r="66" spans="1:28" ht="15" customHeight="1" x14ac:dyDescent="0.25">
      <c r="A66" s="28">
        <v>1470</v>
      </c>
      <c r="B66" s="28">
        <v>2490</v>
      </c>
      <c r="C66" s="25">
        <v>6.53</v>
      </c>
      <c r="D66" s="25">
        <v>268.41000000000003</v>
      </c>
      <c r="E66" s="25">
        <v>212.62</v>
      </c>
      <c r="F66" s="25">
        <f t="shared" ref="F66:F84" si="26">($A$85-A66)/(ROW($A$85)-ROW(A66))</f>
        <v>127.89473684210526</v>
      </c>
      <c r="G66" s="25">
        <v>0</v>
      </c>
      <c r="H66" s="25">
        <f t="shared" ref="H66:H84" si="27">($A$85-B66)/(ROW($A$85)-ROW(B66))</f>
        <v>74.21052631578948</v>
      </c>
      <c r="I66" s="25">
        <v>0</v>
      </c>
      <c r="J66" s="29">
        <f t="shared" si="23"/>
        <v>0</v>
      </c>
      <c r="K66" s="29">
        <f t="shared" si="24"/>
        <v>1</v>
      </c>
      <c r="L66" s="29">
        <f t="shared" si="25"/>
        <v>1</v>
      </c>
      <c r="M66" s="29">
        <f t="shared" ref="M66:M97" ca="1" si="28">IF(RAND()&lt;0.5,0,1)</f>
        <v>1</v>
      </c>
      <c r="N66" s="9"/>
      <c r="O66" s="9"/>
      <c r="P66" s="7"/>
      <c r="Q66" s="7"/>
      <c r="T66" s="20">
        <v>0</v>
      </c>
      <c r="U66" s="31">
        <f t="shared" ref="U66:U97" si="29">T66-B66</f>
        <v>-2490</v>
      </c>
      <c r="V66" s="27">
        <f t="shared" ref="V66:V97" si="30">ROUND(U66,0)</f>
        <v>-2490</v>
      </c>
      <c r="W66" s="27"/>
      <c r="X66" s="27">
        <f t="shared" ref="X66:X97" si="31">B66/$W$2*$W$3</f>
        <v>2737.1191775073439</v>
      </c>
      <c r="Y66" s="27">
        <f t="shared" ref="Y66:Y97" si="32">X66-B66</f>
        <v>247.11917750734392</v>
      </c>
      <c r="Z66" s="27">
        <f t="shared" ref="Z66:Z97" si="33">ROUND(Y66,0)</f>
        <v>247</v>
      </c>
      <c r="AA66" s="17">
        <f t="shared" ref="AA66:AA97" si="34">IF(V66&gt;=0,V66,Z66)</f>
        <v>247</v>
      </c>
      <c r="AB66" s="24">
        <f t="shared" ref="AB66:AB97" si="35">B66+AA66</f>
        <v>2737</v>
      </c>
    </row>
    <row r="67" spans="1:28" ht="15" customHeight="1" x14ac:dyDescent="0.25">
      <c r="A67" s="28">
        <v>885</v>
      </c>
      <c r="B67" s="28">
        <v>2490</v>
      </c>
      <c r="C67" s="25">
        <v>3.93</v>
      </c>
      <c r="D67" s="25">
        <v>268.2</v>
      </c>
      <c r="E67" s="25">
        <v>212.62</v>
      </c>
      <c r="F67" s="25">
        <f t="shared" si="26"/>
        <v>167.5</v>
      </c>
      <c r="G67" s="25">
        <v>0</v>
      </c>
      <c r="H67" s="25">
        <f t="shared" si="27"/>
        <v>78.333333333333329</v>
      </c>
      <c r="I67" s="25">
        <v>0</v>
      </c>
      <c r="J67" s="29">
        <f t="shared" ref="J67:J98" si="36">IF(ABS(B67-B66)&lt;=50,1,0)</f>
        <v>1</v>
      </c>
      <c r="K67" s="29">
        <f t="shared" ref="K67:K98" si="37">IF(ABS((B67-B66))&lt;=50,1,IF((B67-B66)*($B$4-$B$2)&gt;=0,1,-1))</f>
        <v>1</v>
      </c>
      <c r="L67" s="29">
        <f t="shared" si="25"/>
        <v>1</v>
      </c>
      <c r="M67" s="29">
        <f t="shared" ca="1" si="28"/>
        <v>1</v>
      </c>
      <c r="N67" s="9"/>
      <c r="O67" s="9"/>
      <c r="P67" s="7"/>
      <c r="Q67" s="7"/>
      <c r="T67" s="20">
        <v>0</v>
      </c>
      <c r="U67" s="31">
        <f t="shared" si="29"/>
        <v>-2490</v>
      </c>
      <c r="V67" s="27">
        <f t="shared" si="30"/>
        <v>-2490</v>
      </c>
      <c r="W67" s="27"/>
      <c r="X67" s="27">
        <f t="shared" si="31"/>
        <v>2737.1191775073439</v>
      </c>
      <c r="Y67" s="27">
        <f t="shared" si="32"/>
        <v>247.11917750734392</v>
      </c>
      <c r="Z67" s="27">
        <f t="shared" si="33"/>
        <v>247</v>
      </c>
      <c r="AA67" s="17">
        <f t="shared" si="34"/>
        <v>247</v>
      </c>
      <c r="AB67" s="24">
        <f t="shared" si="35"/>
        <v>2737</v>
      </c>
    </row>
    <row r="68" spans="1:28" ht="15" customHeight="1" x14ac:dyDescent="0.25">
      <c r="A68" s="28">
        <v>1605</v>
      </c>
      <c r="B68" s="28">
        <v>2490</v>
      </c>
      <c r="C68" s="25">
        <v>7.13</v>
      </c>
      <c r="D68" s="25">
        <v>268.08999999999997</v>
      </c>
      <c r="E68" s="25">
        <v>212.62</v>
      </c>
      <c r="F68" s="25">
        <f t="shared" si="26"/>
        <v>135</v>
      </c>
      <c r="G68" s="25">
        <v>0</v>
      </c>
      <c r="H68" s="25">
        <f t="shared" si="27"/>
        <v>82.941176470588232</v>
      </c>
      <c r="I68" s="25">
        <v>0</v>
      </c>
      <c r="J68" s="29">
        <f t="shared" si="36"/>
        <v>1</v>
      </c>
      <c r="K68" s="29">
        <f t="shared" si="37"/>
        <v>1</v>
      </c>
      <c r="L68" s="29">
        <f t="shared" si="25"/>
        <v>1</v>
      </c>
      <c r="M68" s="29">
        <f t="shared" ca="1" si="28"/>
        <v>0</v>
      </c>
      <c r="N68" s="9"/>
      <c r="O68" s="9"/>
      <c r="P68" s="7"/>
      <c r="Q68" s="7"/>
      <c r="T68" s="20">
        <v>0</v>
      </c>
      <c r="U68" s="31">
        <f t="shared" si="29"/>
        <v>-2490</v>
      </c>
      <c r="V68" s="27">
        <f t="shared" si="30"/>
        <v>-2490</v>
      </c>
      <c r="W68" s="27"/>
      <c r="X68" s="27">
        <f t="shared" si="31"/>
        <v>2737.1191775073439</v>
      </c>
      <c r="Y68" s="27">
        <f t="shared" si="32"/>
        <v>247.11917750734392</v>
      </c>
      <c r="Z68" s="27">
        <f t="shared" si="33"/>
        <v>247</v>
      </c>
      <c r="AA68" s="17">
        <f t="shared" si="34"/>
        <v>247</v>
      </c>
      <c r="AB68" s="24">
        <f t="shared" si="35"/>
        <v>2737</v>
      </c>
    </row>
    <row r="69" spans="1:28" ht="15" customHeight="1" x14ac:dyDescent="0.25">
      <c r="A69" s="28">
        <v>1170</v>
      </c>
      <c r="B69" s="28">
        <v>2490</v>
      </c>
      <c r="C69" s="25">
        <v>5.2</v>
      </c>
      <c r="D69" s="25">
        <v>267.92</v>
      </c>
      <c r="E69" s="25">
        <v>212.62</v>
      </c>
      <c r="F69" s="25">
        <f t="shared" si="26"/>
        <v>170.625</v>
      </c>
      <c r="G69" s="25">
        <v>0</v>
      </c>
      <c r="H69" s="25">
        <f t="shared" si="27"/>
        <v>88.125</v>
      </c>
      <c r="I69" s="25">
        <v>0</v>
      </c>
      <c r="J69" s="29">
        <f t="shared" si="36"/>
        <v>1</v>
      </c>
      <c r="K69" s="29">
        <f t="shared" si="37"/>
        <v>1</v>
      </c>
      <c r="L69" s="29">
        <f t="shared" si="25"/>
        <v>1</v>
      </c>
      <c r="M69" s="29">
        <f t="shared" ca="1" si="28"/>
        <v>1</v>
      </c>
      <c r="N69" s="9"/>
      <c r="O69" s="9"/>
      <c r="P69" s="7"/>
      <c r="Q69" s="7"/>
      <c r="T69" s="20">
        <v>0</v>
      </c>
      <c r="U69" s="31">
        <f t="shared" si="29"/>
        <v>-2490</v>
      </c>
      <c r="V69" s="27">
        <f t="shared" si="30"/>
        <v>-2490</v>
      </c>
      <c r="W69" s="27"/>
      <c r="X69" s="27">
        <f t="shared" si="31"/>
        <v>2737.1191775073439</v>
      </c>
      <c r="Y69" s="27">
        <f t="shared" si="32"/>
        <v>247.11917750734392</v>
      </c>
      <c r="Z69" s="27">
        <f t="shared" si="33"/>
        <v>247</v>
      </c>
      <c r="AA69" s="17">
        <f t="shared" si="34"/>
        <v>247</v>
      </c>
      <c r="AB69" s="24">
        <f t="shared" si="35"/>
        <v>2737</v>
      </c>
    </row>
    <row r="70" spans="1:28" ht="15" customHeight="1" x14ac:dyDescent="0.25">
      <c r="A70" s="28">
        <v>2085</v>
      </c>
      <c r="B70" s="28">
        <v>2500</v>
      </c>
      <c r="C70" s="25">
        <v>9.27</v>
      </c>
      <c r="D70" s="25">
        <v>267.86</v>
      </c>
      <c r="E70" s="25">
        <v>212.62</v>
      </c>
      <c r="F70" s="25">
        <f t="shared" si="26"/>
        <v>121</v>
      </c>
      <c r="G70" s="25">
        <v>0</v>
      </c>
      <c r="H70" s="25">
        <f t="shared" si="27"/>
        <v>93.333333333333329</v>
      </c>
      <c r="I70" s="25">
        <v>0</v>
      </c>
      <c r="J70" s="29">
        <f t="shared" si="36"/>
        <v>1</v>
      </c>
      <c r="K70" s="29">
        <f t="shared" si="37"/>
        <v>1</v>
      </c>
      <c r="L70" s="29">
        <f t="shared" si="25"/>
        <v>1</v>
      </c>
      <c r="M70" s="29">
        <f t="shared" ca="1" si="28"/>
        <v>1</v>
      </c>
      <c r="N70" s="9"/>
      <c r="O70" s="9"/>
      <c r="P70" s="7"/>
      <c r="Q70" s="7"/>
      <c r="T70" s="20">
        <v>0</v>
      </c>
      <c r="U70" s="31">
        <f t="shared" si="29"/>
        <v>-2500</v>
      </c>
      <c r="V70" s="27">
        <f t="shared" si="30"/>
        <v>-2500</v>
      </c>
      <c r="W70" s="27"/>
      <c r="X70" s="27">
        <f t="shared" si="31"/>
        <v>2748.1116240033575</v>
      </c>
      <c r="Y70" s="27">
        <f t="shared" si="32"/>
        <v>248.11162400335752</v>
      </c>
      <c r="Z70" s="27">
        <f t="shared" si="33"/>
        <v>248</v>
      </c>
      <c r="AA70" s="17">
        <f t="shared" si="34"/>
        <v>248</v>
      </c>
      <c r="AB70" s="24">
        <f t="shared" si="35"/>
        <v>2748</v>
      </c>
    </row>
    <row r="71" spans="1:28" ht="15" customHeight="1" x14ac:dyDescent="0.25">
      <c r="A71" s="28">
        <v>1650</v>
      </c>
      <c r="B71" s="28">
        <v>2500</v>
      </c>
      <c r="C71" s="25">
        <v>7.33</v>
      </c>
      <c r="D71" s="25">
        <v>267.74</v>
      </c>
      <c r="E71" s="25">
        <v>212.62</v>
      </c>
      <c r="F71" s="25">
        <f t="shared" si="26"/>
        <v>160.71428571428572</v>
      </c>
      <c r="G71" s="25">
        <v>0</v>
      </c>
      <c r="H71" s="25">
        <f t="shared" si="27"/>
        <v>100</v>
      </c>
      <c r="I71" s="25">
        <v>0</v>
      </c>
      <c r="J71" s="29">
        <f t="shared" si="36"/>
        <v>1</v>
      </c>
      <c r="K71" s="29">
        <f t="shared" si="37"/>
        <v>1</v>
      </c>
      <c r="L71" s="29">
        <f t="shared" ref="L71:L102" si="38">IF(OR(COUNTIF(K67:K71,1)=5,COUNTIF(K67:K71,-1)=5),1,0)</f>
        <v>1</v>
      </c>
      <c r="M71" s="29">
        <f t="shared" ca="1" si="28"/>
        <v>0</v>
      </c>
      <c r="N71" s="9"/>
      <c r="O71" s="9"/>
      <c r="P71" s="7"/>
      <c r="Q71" s="7"/>
      <c r="T71" s="20">
        <v>0</v>
      </c>
      <c r="U71" s="31">
        <f t="shared" si="29"/>
        <v>-2500</v>
      </c>
      <c r="V71" s="27">
        <f t="shared" si="30"/>
        <v>-2500</v>
      </c>
      <c r="W71" s="27"/>
      <c r="X71" s="27">
        <f t="shared" si="31"/>
        <v>2748.1116240033575</v>
      </c>
      <c r="Y71" s="27">
        <f t="shared" si="32"/>
        <v>248.11162400335752</v>
      </c>
      <c r="Z71" s="27">
        <f t="shared" si="33"/>
        <v>248</v>
      </c>
      <c r="AA71" s="17">
        <f t="shared" si="34"/>
        <v>248</v>
      </c>
      <c r="AB71" s="24">
        <f t="shared" si="35"/>
        <v>2748</v>
      </c>
    </row>
    <row r="72" spans="1:28" ht="15" customHeight="1" x14ac:dyDescent="0.25">
      <c r="A72" s="28">
        <v>1500</v>
      </c>
      <c r="B72" s="28">
        <v>2500</v>
      </c>
      <c r="C72" s="25">
        <v>6.67</v>
      </c>
      <c r="D72" s="25">
        <v>267.60000000000002</v>
      </c>
      <c r="E72" s="25">
        <v>212.62</v>
      </c>
      <c r="F72" s="25">
        <f t="shared" si="26"/>
        <v>184.61538461538461</v>
      </c>
      <c r="G72" s="25">
        <v>0</v>
      </c>
      <c r="H72" s="25">
        <f t="shared" si="27"/>
        <v>107.69230769230769</v>
      </c>
      <c r="I72" s="25">
        <v>0</v>
      </c>
      <c r="J72" s="29">
        <f t="shared" si="36"/>
        <v>1</v>
      </c>
      <c r="K72" s="29">
        <f t="shared" si="37"/>
        <v>1</v>
      </c>
      <c r="L72" s="29">
        <f t="shared" si="38"/>
        <v>1</v>
      </c>
      <c r="M72" s="29">
        <f t="shared" ca="1" si="28"/>
        <v>0</v>
      </c>
      <c r="N72" s="9"/>
      <c r="O72" s="9"/>
      <c r="P72" s="7"/>
      <c r="Q72" s="7"/>
      <c r="T72" s="20">
        <v>0</v>
      </c>
      <c r="U72" s="31">
        <f t="shared" si="29"/>
        <v>-2500</v>
      </c>
      <c r="V72" s="27">
        <f t="shared" si="30"/>
        <v>-2500</v>
      </c>
      <c r="W72" s="27"/>
      <c r="X72" s="27">
        <f t="shared" si="31"/>
        <v>2748.1116240033575</v>
      </c>
      <c r="Y72" s="27">
        <f t="shared" si="32"/>
        <v>248.11162400335752</v>
      </c>
      <c r="Z72" s="27">
        <f t="shared" si="33"/>
        <v>248</v>
      </c>
      <c r="AA72" s="17">
        <f t="shared" si="34"/>
        <v>248</v>
      </c>
      <c r="AB72" s="24">
        <f t="shared" si="35"/>
        <v>2748</v>
      </c>
    </row>
    <row r="73" spans="1:28" ht="15" customHeight="1" x14ac:dyDescent="0.25">
      <c r="A73" s="28">
        <v>1935</v>
      </c>
      <c r="B73" s="28">
        <v>2500</v>
      </c>
      <c r="C73" s="25">
        <v>8.6</v>
      </c>
      <c r="D73" s="25">
        <v>267.52</v>
      </c>
      <c r="E73" s="25">
        <v>212.62</v>
      </c>
      <c r="F73" s="25">
        <f t="shared" si="26"/>
        <v>163.75</v>
      </c>
      <c r="G73" s="25">
        <v>0</v>
      </c>
      <c r="H73" s="25">
        <f t="shared" si="27"/>
        <v>116.66666666666667</v>
      </c>
      <c r="I73" s="25">
        <v>0</v>
      </c>
      <c r="J73" s="29">
        <f t="shared" si="36"/>
        <v>1</v>
      </c>
      <c r="K73" s="29">
        <f t="shared" si="37"/>
        <v>1</v>
      </c>
      <c r="L73" s="29">
        <f t="shared" si="38"/>
        <v>1</v>
      </c>
      <c r="M73" s="29">
        <f t="shared" ca="1" si="28"/>
        <v>0</v>
      </c>
      <c r="N73" s="9"/>
      <c r="O73" s="9"/>
      <c r="P73" s="7"/>
      <c r="Q73" s="7"/>
      <c r="T73" s="20">
        <v>0</v>
      </c>
      <c r="U73" s="31">
        <f t="shared" si="29"/>
        <v>-2500</v>
      </c>
      <c r="V73" s="27">
        <f t="shared" si="30"/>
        <v>-2500</v>
      </c>
      <c r="W73" s="27"/>
      <c r="X73" s="27">
        <f t="shared" si="31"/>
        <v>2748.1116240033575</v>
      </c>
      <c r="Y73" s="27">
        <f t="shared" si="32"/>
        <v>248.11162400335752</v>
      </c>
      <c r="Z73" s="27">
        <f t="shared" si="33"/>
        <v>248</v>
      </c>
      <c r="AA73" s="17">
        <f t="shared" si="34"/>
        <v>248</v>
      </c>
      <c r="AB73" s="24">
        <f t="shared" si="35"/>
        <v>2748</v>
      </c>
    </row>
    <row r="74" spans="1:28" ht="15" customHeight="1" x14ac:dyDescent="0.25">
      <c r="A74" s="28">
        <v>1800</v>
      </c>
      <c r="B74" s="28">
        <v>2500</v>
      </c>
      <c r="C74" s="25">
        <v>8</v>
      </c>
      <c r="D74" s="25">
        <v>267.43</v>
      </c>
      <c r="E74" s="25">
        <v>212.62</v>
      </c>
      <c r="F74" s="25">
        <f t="shared" si="26"/>
        <v>190.90909090909091</v>
      </c>
      <c r="G74" s="25">
        <v>0</v>
      </c>
      <c r="H74" s="25">
        <f t="shared" si="27"/>
        <v>127.27272727272727</v>
      </c>
      <c r="I74" s="25">
        <v>0</v>
      </c>
      <c r="J74" s="29">
        <f t="shared" si="36"/>
        <v>1</v>
      </c>
      <c r="K74" s="29">
        <f t="shared" si="37"/>
        <v>1</v>
      </c>
      <c r="L74" s="29">
        <f t="shared" si="38"/>
        <v>1</v>
      </c>
      <c r="M74" s="29">
        <f t="shared" ca="1" si="28"/>
        <v>0</v>
      </c>
      <c r="N74" s="9"/>
      <c r="O74" s="9"/>
      <c r="P74" s="7"/>
      <c r="Q74" s="7"/>
      <c r="T74" s="20">
        <v>0</v>
      </c>
      <c r="U74" s="31">
        <f t="shared" si="29"/>
        <v>-2500</v>
      </c>
      <c r="V74" s="27">
        <f t="shared" si="30"/>
        <v>-2500</v>
      </c>
      <c r="W74" s="27"/>
      <c r="X74" s="27">
        <f t="shared" si="31"/>
        <v>2748.1116240033575</v>
      </c>
      <c r="Y74" s="27">
        <f t="shared" si="32"/>
        <v>248.11162400335752</v>
      </c>
      <c r="Z74" s="27">
        <f t="shared" si="33"/>
        <v>248</v>
      </c>
      <c r="AA74" s="17">
        <f t="shared" si="34"/>
        <v>248</v>
      </c>
      <c r="AB74" s="24">
        <f t="shared" si="35"/>
        <v>2748</v>
      </c>
    </row>
    <row r="75" spans="1:28" ht="15" customHeight="1" x14ac:dyDescent="0.25">
      <c r="A75" s="28">
        <v>1800</v>
      </c>
      <c r="B75" s="28">
        <v>2500</v>
      </c>
      <c r="C75" s="25">
        <v>8</v>
      </c>
      <c r="D75" s="25">
        <v>267.33</v>
      </c>
      <c r="E75" s="25">
        <v>212.62</v>
      </c>
      <c r="F75" s="25">
        <f t="shared" si="26"/>
        <v>210</v>
      </c>
      <c r="G75" s="25">
        <v>0</v>
      </c>
      <c r="H75" s="25">
        <f t="shared" si="27"/>
        <v>140</v>
      </c>
      <c r="I75" s="25">
        <v>0</v>
      </c>
      <c r="J75" s="29">
        <f t="shared" si="36"/>
        <v>1</v>
      </c>
      <c r="K75" s="29">
        <f t="shared" si="37"/>
        <v>1</v>
      </c>
      <c r="L75" s="29">
        <f t="shared" si="38"/>
        <v>1</v>
      </c>
      <c r="M75" s="29">
        <f t="shared" ca="1" si="28"/>
        <v>0</v>
      </c>
      <c r="N75" s="9"/>
      <c r="O75" s="9"/>
      <c r="P75" s="7"/>
      <c r="Q75" s="7"/>
      <c r="T75" s="20">
        <v>0</v>
      </c>
      <c r="U75" s="31">
        <f t="shared" si="29"/>
        <v>-2500</v>
      </c>
      <c r="V75" s="27">
        <f t="shared" si="30"/>
        <v>-2500</v>
      </c>
      <c r="W75" s="27"/>
      <c r="X75" s="27">
        <f t="shared" si="31"/>
        <v>2748.1116240033575</v>
      </c>
      <c r="Y75" s="27">
        <f t="shared" si="32"/>
        <v>248.11162400335752</v>
      </c>
      <c r="Z75" s="27">
        <f t="shared" si="33"/>
        <v>248</v>
      </c>
      <c r="AA75" s="17">
        <f t="shared" si="34"/>
        <v>248</v>
      </c>
      <c r="AB75" s="24">
        <f t="shared" si="35"/>
        <v>2748</v>
      </c>
    </row>
    <row r="76" spans="1:28" ht="15" customHeight="1" x14ac:dyDescent="0.25">
      <c r="A76" s="28">
        <v>1800</v>
      </c>
      <c r="B76" s="28">
        <v>2500</v>
      </c>
      <c r="C76" s="25">
        <v>8</v>
      </c>
      <c r="D76" s="25">
        <v>267.23</v>
      </c>
      <c r="E76" s="25">
        <v>212.62</v>
      </c>
      <c r="F76" s="25">
        <f t="shared" si="26"/>
        <v>233.33333333333334</v>
      </c>
      <c r="G76" s="25">
        <v>0</v>
      </c>
      <c r="H76" s="25">
        <f t="shared" si="27"/>
        <v>155.55555555555554</v>
      </c>
      <c r="I76" s="25">
        <v>0</v>
      </c>
      <c r="J76" s="29">
        <f t="shared" si="36"/>
        <v>1</v>
      </c>
      <c r="K76" s="29">
        <f t="shared" si="37"/>
        <v>1</v>
      </c>
      <c r="L76" s="29">
        <f t="shared" si="38"/>
        <v>1</v>
      </c>
      <c r="M76" s="29">
        <f t="shared" ca="1" si="28"/>
        <v>0</v>
      </c>
      <c r="N76" s="9"/>
      <c r="O76" s="9"/>
      <c r="P76" s="7"/>
      <c r="Q76" s="7"/>
      <c r="T76" s="20">
        <v>0</v>
      </c>
      <c r="U76" s="31">
        <f t="shared" si="29"/>
        <v>-2500</v>
      </c>
      <c r="V76" s="27">
        <f t="shared" si="30"/>
        <v>-2500</v>
      </c>
      <c r="W76" s="27"/>
      <c r="X76" s="27">
        <f t="shared" si="31"/>
        <v>2748.1116240033575</v>
      </c>
      <c r="Y76" s="27">
        <f t="shared" si="32"/>
        <v>248.11162400335752</v>
      </c>
      <c r="Z76" s="27">
        <f t="shared" si="33"/>
        <v>248</v>
      </c>
      <c r="AA76" s="17">
        <f t="shared" si="34"/>
        <v>248</v>
      </c>
      <c r="AB76" s="24">
        <f t="shared" si="35"/>
        <v>2748</v>
      </c>
    </row>
    <row r="77" spans="1:28" ht="15" customHeight="1" x14ac:dyDescent="0.25">
      <c r="A77" s="28">
        <v>1935</v>
      </c>
      <c r="B77" s="28">
        <v>2500</v>
      </c>
      <c r="C77" s="25">
        <v>8.6</v>
      </c>
      <c r="D77" s="25">
        <v>267.14999999999998</v>
      </c>
      <c r="E77" s="25">
        <v>212.62</v>
      </c>
      <c r="F77" s="25">
        <f t="shared" si="26"/>
        <v>245.625</v>
      </c>
      <c r="G77" s="25">
        <v>0</v>
      </c>
      <c r="H77" s="25">
        <f t="shared" si="27"/>
        <v>175</v>
      </c>
      <c r="I77" s="25">
        <v>0</v>
      </c>
      <c r="J77" s="29">
        <f t="shared" si="36"/>
        <v>1</v>
      </c>
      <c r="K77" s="29">
        <f t="shared" si="37"/>
        <v>1</v>
      </c>
      <c r="L77" s="29">
        <f t="shared" si="38"/>
        <v>1</v>
      </c>
      <c r="M77" s="29">
        <f t="shared" ca="1" si="28"/>
        <v>0</v>
      </c>
      <c r="N77" s="9"/>
      <c r="O77" s="9"/>
      <c r="P77" s="7"/>
      <c r="Q77" s="7"/>
      <c r="T77" s="20">
        <v>0</v>
      </c>
      <c r="U77" s="31">
        <f t="shared" si="29"/>
        <v>-2500</v>
      </c>
      <c r="V77" s="27">
        <f t="shared" si="30"/>
        <v>-2500</v>
      </c>
      <c r="W77" s="27"/>
      <c r="X77" s="27">
        <f t="shared" si="31"/>
        <v>2748.1116240033575</v>
      </c>
      <c r="Y77" s="27">
        <f t="shared" si="32"/>
        <v>248.11162400335752</v>
      </c>
      <c r="Z77" s="27">
        <f t="shared" si="33"/>
        <v>248</v>
      </c>
      <c r="AA77" s="17">
        <f t="shared" si="34"/>
        <v>248</v>
      </c>
      <c r="AB77" s="24">
        <f t="shared" si="35"/>
        <v>2748</v>
      </c>
    </row>
    <row r="78" spans="1:28" ht="15" customHeight="1" x14ac:dyDescent="0.25">
      <c r="A78" s="28">
        <v>2400</v>
      </c>
      <c r="B78" s="28">
        <v>2500</v>
      </c>
      <c r="C78" s="25">
        <v>10.67</v>
      </c>
      <c r="D78" s="25">
        <v>267.14</v>
      </c>
      <c r="E78" s="25">
        <v>212.62</v>
      </c>
      <c r="F78" s="25">
        <f t="shared" si="26"/>
        <v>214.28571428571428</v>
      </c>
      <c r="G78" s="25">
        <v>0</v>
      </c>
      <c r="H78" s="25">
        <f t="shared" si="27"/>
        <v>200</v>
      </c>
      <c r="I78" s="25">
        <v>0</v>
      </c>
      <c r="J78" s="29">
        <f t="shared" si="36"/>
        <v>1</v>
      </c>
      <c r="K78" s="29">
        <f t="shared" si="37"/>
        <v>1</v>
      </c>
      <c r="L78" s="29">
        <f t="shared" si="38"/>
        <v>1</v>
      </c>
      <c r="M78" s="29">
        <f t="shared" ca="1" si="28"/>
        <v>0</v>
      </c>
      <c r="N78" s="9"/>
      <c r="O78" s="9"/>
      <c r="P78" s="7"/>
      <c r="Q78" s="7"/>
      <c r="T78" s="20">
        <v>0</v>
      </c>
      <c r="U78" s="31">
        <f t="shared" si="29"/>
        <v>-2500</v>
      </c>
      <c r="V78" s="27">
        <f t="shared" si="30"/>
        <v>-2500</v>
      </c>
      <c r="W78" s="27"/>
      <c r="X78" s="27">
        <f t="shared" si="31"/>
        <v>2748.1116240033575</v>
      </c>
      <c r="Y78" s="27">
        <f t="shared" si="32"/>
        <v>248.11162400335752</v>
      </c>
      <c r="Z78" s="27">
        <f t="shared" si="33"/>
        <v>248</v>
      </c>
      <c r="AA78" s="17">
        <f t="shared" si="34"/>
        <v>248</v>
      </c>
      <c r="AB78" s="24">
        <f t="shared" si="35"/>
        <v>2748</v>
      </c>
    </row>
    <row r="79" spans="1:28" ht="15" customHeight="1" x14ac:dyDescent="0.25">
      <c r="A79" s="28">
        <v>2610</v>
      </c>
      <c r="B79" s="28">
        <v>2500</v>
      </c>
      <c r="C79" s="25">
        <v>11.6</v>
      </c>
      <c r="D79" s="25">
        <v>267.16000000000003</v>
      </c>
      <c r="E79" s="25">
        <v>212.62</v>
      </c>
      <c r="F79" s="25">
        <f t="shared" si="26"/>
        <v>215</v>
      </c>
      <c r="G79" s="25">
        <v>0</v>
      </c>
      <c r="H79" s="25">
        <f t="shared" si="27"/>
        <v>233.33333333333334</v>
      </c>
      <c r="I79" s="25">
        <v>0</v>
      </c>
      <c r="J79" s="29">
        <f t="shared" si="36"/>
        <v>1</v>
      </c>
      <c r="K79" s="29">
        <f t="shared" si="37"/>
        <v>1</v>
      </c>
      <c r="L79" s="29">
        <f t="shared" si="38"/>
        <v>1</v>
      </c>
      <c r="M79" s="29">
        <f t="shared" ca="1" si="28"/>
        <v>1</v>
      </c>
      <c r="N79" s="9"/>
      <c r="O79" s="9"/>
      <c r="P79" s="7"/>
      <c r="Q79" s="7"/>
      <c r="T79" s="20">
        <v>0</v>
      </c>
      <c r="U79" s="31">
        <f t="shared" si="29"/>
        <v>-2500</v>
      </c>
      <c r="V79" s="27">
        <f t="shared" si="30"/>
        <v>-2500</v>
      </c>
      <c r="W79" s="27"/>
      <c r="X79" s="27">
        <f t="shared" si="31"/>
        <v>2748.1116240033575</v>
      </c>
      <c r="Y79" s="27">
        <f t="shared" si="32"/>
        <v>248.11162400335752</v>
      </c>
      <c r="Z79" s="27">
        <f t="shared" si="33"/>
        <v>248</v>
      </c>
      <c r="AA79" s="17">
        <f t="shared" si="34"/>
        <v>248</v>
      </c>
      <c r="AB79" s="24">
        <f t="shared" si="35"/>
        <v>2748</v>
      </c>
    </row>
    <row r="80" spans="1:28" ht="15" customHeight="1" x14ac:dyDescent="0.25">
      <c r="A80" s="28">
        <v>3600</v>
      </c>
      <c r="B80" s="28">
        <v>2500</v>
      </c>
      <c r="C80" s="25">
        <v>16</v>
      </c>
      <c r="D80" s="25">
        <v>267.31</v>
      </c>
      <c r="E80" s="25">
        <v>212.62</v>
      </c>
      <c r="F80" s="25">
        <f t="shared" si="26"/>
        <v>60</v>
      </c>
      <c r="G80" s="25">
        <v>0</v>
      </c>
      <c r="H80" s="25">
        <f t="shared" si="27"/>
        <v>280</v>
      </c>
      <c r="I80" s="25">
        <v>0</v>
      </c>
      <c r="J80" s="29">
        <f t="shared" si="36"/>
        <v>1</v>
      </c>
      <c r="K80" s="29">
        <f t="shared" si="37"/>
        <v>1</v>
      </c>
      <c r="L80" s="29">
        <f t="shared" si="38"/>
        <v>1</v>
      </c>
      <c r="M80" s="29">
        <f t="shared" ca="1" si="28"/>
        <v>0</v>
      </c>
      <c r="N80" s="9"/>
      <c r="O80" s="9"/>
      <c r="P80" s="7"/>
      <c r="Q80" s="7"/>
      <c r="T80" s="20">
        <v>0</v>
      </c>
      <c r="U80" s="31">
        <f t="shared" si="29"/>
        <v>-2500</v>
      </c>
      <c r="V80" s="27">
        <f t="shared" si="30"/>
        <v>-2500</v>
      </c>
      <c r="W80" s="27"/>
      <c r="X80" s="27">
        <f t="shared" si="31"/>
        <v>2748.1116240033575</v>
      </c>
      <c r="Y80" s="27">
        <f t="shared" si="32"/>
        <v>248.11162400335752</v>
      </c>
      <c r="Z80" s="27">
        <f t="shared" si="33"/>
        <v>248</v>
      </c>
      <c r="AA80" s="17">
        <f t="shared" si="34"/>
        <v>248</v>
      </c>
      <c r="AB80" s="24">
        <f t="shared" si="35"/>
        <v>2748</v>
      </c>
    </row>
    <row r="81" spans="1:28" ht="15" customHeight="1" x14ac:dyDescent="0.25">
      <c r="A81" s="28">
        <v>3480</v>
      </c>
      <c r="B81" s="28">
        <v>2500</v>
      </c>
      <c r="C81" s="25">
        <v>15.47</v>
      </c>
      <c r="D81" s="25">
        <v>267.44</v>
      </c>
      <c r="E81" s="25">
        <v>212.62</v>
      </c>
      <c r="F81" s="25">
        <f t="shared" si="26"/>
        <v>105</v>
      </c>
      <c r="G81" s="25">
        <v>0</v>
      </c>
      <c r="H81" s="25">
        <f t="shared" si="27"/>
        <v>350</v>
      </c>
      <c r="I81" s="25">
        <v>0</v>
      </c>
      <c r="J81" s="29">
        <f t="shared" si="36"/>
        <v>1</v>
      </c>
      <c r="K81" s="29">
        <f t="shared" si="37"/>
        <v>1</v>
      </c>
      <c r="L81" s="29">
        <f t="shared" si="38"/>
        <v>1</v>
      </c>
      <c r="M81" s="29">
        <f t="shared" ca="1" si="28"/>
        <v>1</v>
      </c>
      <c r="N81" s="9"/>
      <c r="O81" s="9"/>
      <c r="P81" s="7"/>
      <c r="Q81" s="7"/>
      <c r="T81" s="20">
        <v>0</v>
      </c>
      <c r="U81" s="31">
        <f t="shared" si="29"/>
        <v>-2500</v>
      </c>
      <c r="V81" s="27">
        <f t="shared" si="30"/>
        <v>-2500</v>
      </c>
      <c r="W81" s="27"/>
      <c r="X81" s="27">
        <f t="shared" si="31"/>
        <v>2748.1116240033575</v>
      </c>
      <c r="Y81" s="27">
        <f t="shared" si="32"/>
        <v>248.11162400335752</v>
      </c>
      <c r="Z81" s="27">
        <f t="shared" si="33"/>
        <v>248</v>
      </c>
      <c r="AA81" s="17">
        <f t="shared" si="34"/>
        <v>248</v>
      </c>
      <c r="AB81" s="24">
        <f t="shared" si="35"/>
        <v>2748</v>
      </c>
    </row>
    <row r="82" spans="1:28" ht="15" customHeight="1" x14ac:dyDescent="0.25">
      <c r="A82" s="28">
        <v>3600</v>
      </c>
      <c r="B82" s="28">
        <v>2500</v>
      </c>
      <c r="C82" s="25">
        <v>16</v>
      </c>
      <c r="D82" s="25">
        <v>267.60000000000002</v>
      </c>
      <c r="E82" s="25">
        <v>212.62</v>
      </c>
      <c r="F82" s="25">
        <f t="shared" si="26"/>
        <v>100</v>
      </c>
      <c r="G82" s="25">
        <v>0</v>
      </c>
      <c r="H82" s="25">
        <f t="shared" si="27"/>
        <v>466.66666666666669</v>
      </c>
      <c r="I82" s="25">
        <v>0</v>
      </c>
      <c r="J82" s="29">
        <f t="shared" si="36"/>
        <v>1</v>
      </c>
      <c r="K82" s="29">
        <f t="shared" si="37"/>
        <v>1</v>
      </c>
      <c r="L82" s="29">
        <f t="shared" si="38"/>
        <v>1</v>
      </c>
      <c r="M82" s="29">
        <f t="shared" ca="1" si="28"/>
        <v>0</v>
      </c>
      <c r="N82" s="9"/>
      <c r="O82" s="9"/>
      <c r="P82" s="7"/>
      <c r="Q82" s="7"/>
      <c r="T82" s="20">
        <v>0</v>
      </c>
      <c r="U82" s="31">
        <f t="shared" si="29"/>
        <v>-2500</v>
      </c>
      <c r="V82" s="27">
        <f t="shared" si="30"/>
        <v>-2500</v>
      </c>
      <c r="W82" s="27"/>
      <c r="X82" s="27">
        <f t="shared" si="31"/>
        <v>2748.1116240033575</v>
      </c>
      <c r="Y82" s="27">
        <f t="shared" si="32"/>
        <v>248.11162400335752</v>
      </c>
      <c r="Z82" s="27">
        <f t="shared" si="33"/>
        <v>248</v>
      </c>
      <c r="AA82" s="17">
        <f t="shared" si="34"/>
        <v>248</v>
      </c>
      <c r="AB82" s="24">
        <f t="shared" si="35"/>
        <v>2748</v>
      </c>
    </row>
    <row r="83" spans="1:28" ht="15" customHeight="1" x14ac:dyDescent="0.25">
      <c r="A83" s="28">
        <v>3450</v>
      </c>
      <c r="B83" s="28">
        <v>2500</v>
      </c>
      <c r="C83" s="25">
        <v>15.33</v>
      </c>
      <c r="D83" s="25">
        <v>267.73</v>
      </c>
      <c r="E83" s="25">
        <v>212.62</v>
      </c>
      <c r="F83" s="25">
        <f t="shared" si="26"/>
        <v>225</v>
      </c>
      <c r="G83" s="25">
        <v>0</v>
      </c>
      <c r="H83" s="25">
        <f t="shared" si="27"/>
        <v>700</v>
      </c>
      <c r="I83" s="25">
        <v>0</v>
      </c>
      <c r="J83" s="29">
        <f t="shared" si="36"/>
        <v>1</v>
      </c>
      <c r="K83" s="29">
        <f t="shared" si="37"/>
        <v>1</v>
      </c>
      <c r="L83" s="29">
        <f t="shared" si="38"/>
        <v>1</v>
      </c>
      <c r="M83" s="29">
        <f t="shared" ca="1" si="28"/>
        <v>1</v>
      </c>
      <c r="N83" s="9"/>
      <c r="O83" s="9"/>
      <c r="P83" s="7"/>
      <c r="Q83" s="7"/>
      <c r="T83" s="20">
        <v>0</v>
      </c>
      <c r="U83" s="31">
        <f t="shared" si="29"/>
        <v>-2500</v>
      </c>
      <c r="V83" s="27">
        <f t="shared" si="30"/>
        <v>-2500</v>
      </c>
      <c r="W83" s="27"/>
      <c r="X83" s="27">
        <f t="shared" si="31"/>
        <v>2748.1116240033575</v>
      </c>
      <c r="Y83" s="27">
        <f t="shared" si="32"/>
        <v>248.11162400335752</v>
      </c>
      <c r="Z83" s="27">
        <f t="shared" si="33"/>
        <v>248</v>
      </c>
      <c r="AA83" s="17">
        <f t="shared" si="34"/>
        <v>248</v>
      </c>
      <c r="AB83" s="24">
        <f t="shared" si="35"/>
        <v>2748</v>
      </c>
    </row>
    <row r="84" spans="1:28" ht="15" customHeight="1" x14ac:dyDescent="0.25">
      <c r="A84" s="28">
        <v>3750</v>
      </c>
      <c r="B84" s="28">
        <v>2500</v>
      </c>
      <c r="C84" s="25">
        <v>16.670000000000002</v>
      </c>
      <c r="D84" s="25">
        <v>267.89999999999998</v>
      </c>
      <c r="E84" s="25">
        <v>212.62</v>
      </c>
      <c r="F84" s="25">
        <f t="shared" si="26"/>
        <v>150</v>
      </c>
      <c r="G84" s="25">
        <v>0</v>
      </c>
      <c r="H84" s="25">
        <f t="shared" si="27"/>
        <v>1400</v>
      </c>
      <c r="I84" s="25">
        <v>0</v>
      </c>
      <c r="J84" s="29">
        <f t="shared" si="36"/>
        <v>1</v>
      </c>
      <c r="K84" s="29">
        <f t="shared" si="37"/>
        <v>1</v>
      </c>
      <c r="L84" s="29">
        <f t="shared" si="38"/>
        <v>1</v>
      </c>
      <c r="M84" s="29">
        <f t="shared" ca="1" si="28"/>
        <v>1</v>
      </c>
      <c r="N84" s="9"/>
      <c r="O84" s="9"/>
      <c r="P84" s="7"/>
      <c r="Q84" s="7"/>
      <c r="T84" s="20">
        <v>0</v>
      </c>
      <c r="U84" s="31">
        <f t="shared" si="29"/>
        <v>-2500</v>
      </c>
      <c r="V84" s="27">
        <f t="shared" si="30"/>
        <v>-2500</v>
      </c>
      <c r="W84" s="27"/>
      <c r="X84" s="27">
        <f t="shared" si="31"/>
        <v>2748.1116240033575</v>
      </c>
      <c r="Y84" s="27">
        <f t="shared" si="32"/>
        <v>248.11162400335752</v>
      </c>
      <c r="Z84" s="27">
        <f t="shared" si="33"/>
        <v>248</v>
      </c>
      <c r="AA84" s="17">
        <f t="shared" si="34"/>
        <v>248</v>
      </c>
      <c r="AB84" s="24">
        <f t="shared" si="35"/>
        <v>2748</v>
      </c>
    </row>
    <row r="85" spans="1:28" ht="15" customHeight="1" x14ac:dyDescent="0.25">
      <c r="A85" s="42">
        <v>3900</v>
      </c>
      <c r="B85" s="28">
        <v>2500</v>
      </c>
      <c r="C85" s="25">
        <v>17.329999999999998</v>
      </c>
      <c r="D85" s="25">
        <v>268.08999999999997</v>
      </c>
      <c r="E85" s="25">
        <v>212.62</v>
      </c>
      <c r="F85" s="47">
        <v>0</v>
      </c>
      <c r="G85" s="47">
        <v>0</v>
      </c>
      <c r="H85" s="48">
        <v>0</v>
      </c>
      <c r="I85" s="48">
        <v>0</v>
      </c>
      <c r="J85" s="29">
        <f t="shared" si="36"/>
        <v>1</v>
      </c>
      <c r="K85" s="29">
        <f t="shared" si="37"/>
        <v>1</v>
      </c>
      <c r="L85" s="29">
        <f t="shared" si="38"/>
        <v>1</v>
      </c>
      <c r="M85" s="29">
        <f t="shared" ca="1" si="28"/>
        <v>0</v>
      </c>
      <c r="N85" s="9"/>
      <c r="O85" s="9"/>
      <c r="P85" s="7"/>
      <c r="Q85" s="7"/>
      <c r="T85" s="20">
        <v>0</v>
      </c>
      <c r="U85" s="31">
        <f t="shared" si="29"/>
        <v>-2500</v>
      </c>
      <c r="V85" s="27">
        <f t="shared" si="30"/>
        <v>-2500</v>
      </c>
      <c r="W85" s="27"/>
      <c r="X85" s="27">
        <f t="shared" si="31"/>
        <v>2748.1116240033575</v>
      </c>
      <c r="Y85" s="27">
        <f t="shared" si="32"/>
        <v>248.11162400335752</v>
      </c>
      <c r="Z85" s="27">
        <f t="shared" si="33"/>
        <v>248</v>
      </c>
      <c r="AA85" s="17">
        <f t="shared" si="34"/>
        <v>248</v>
      </c>
      <c r="AB85" s="24">
        <f t="shared" si="35"/>
        <v>2748</v>
      </c>
    </row>
    <row r="86" spans="1:28" ht="15" customHeight="1" x14ac:dyDescent="0.25">
      <c r="A86" s="28">
        <v>3600</v>
      </c>
      <c r="B86" s="42">
        <v>2500</v>
      </c>
      <c r="C86" s="25">
        <v>16</v>
      </c>
      <c r="D86" s="25">
        <v>268.23</v>
      </c>
      <c r="E86" s="25">
        <v>212.62</v>
      </c>
      <c r="F86" s="46">
        <v>0</v>
      </c>
      <c r="G86" s="46">
        <f t="shared" ref="G86:G116" si="39">($A$85-A86)/(ROW(A86)-ROW($A$85))</f>
        <v>300</v>
      </c>
      <c r="H86" s="46">
        <v>0</v>
      </c>
      <c r="I86" s="46">
        <f t="shared" ref="I86:I116" si="40">($A$85-B86)/(ROW(B86)-ROW($A$85))</f>
        <v>1400</v>
      </c>
      <c r="J86" s="29">
        <f t="shared" si="36"/>
        <v>1</v>
      </c>
      <c r="K86" s="29">
        <f t="shared" si="37"/>
        <v>1</v>
      </c>
      <c r="L86" s="29">
        <f t="shared" si="38"/>
        <v>1</v>
      </c>
      <c r="M86" s="29">
        <f t="shared" ca="1" si="28"/>
        <v>0</v>
      </c>
      <c r="N86" s="9"/>
      <c r="O86" s="9"/>
      <c r="P86" s="7"/>
      <c r="Q86" s="7"/>
      <c r="T86" s="20">
        <v>0</v>
      </c>
      <c r="U86" s="31">
        <f t="shared" si="29"/>
        <v>-2500</v>
      </c>
      <c r="V86" s="27">
        <f t="shared" si="30"/>
        <v>-2500</v>
      </c>
      <c r="W86" s="27"/>
      <c r="X86" s="27">
        <f t="shared" si="31"/>
        <v>2748.1116240033575</v>
      </c>
      <c r="Y86" s="27">
        <f t="shared" si="32"/>
        <v>248.11162400335752</v>
      </c>
      <c r="Z86" s="27">
        <f t="shared" si="33"/>
        <v>248</v>
      </c>
      <c r="AA86" s="17">
        <f t="shared" si="34"/>
        <v>248</v>
      </c>
      <c r="AB86" s="24">
        <f t="shared" si="35"/>
        <v>2748</v>
      </c>
    </row>
    <row r="87" spans="1:28" ht="15" customHeight="1" x14ac:dyDescent="0.25">
      <c r="A87" s="28">
        <v>3600</v>
      </c>
      <c r="B87" s="28">
        <v>2500</v>
      </c>
      <c r="C87" s="25">
        <v>16</v>
      </c>
      <c r="D87" s="25">
        <v>268.37</v>
      </c>
      <c r="E87" s="25">
        <v>212.62</v>
      </c>
      <c r="F87" s="46">
        <v>0</v>
      </c>
      <c r="G87" s="46">
        <f t="shared" si="39"/>
        <v>150</v>
      </c>
      <c r="H87" s="46">
        <v>0</v>
      </c>
      <c r="I87" s="46">
        <f t="shared" si="40"/>
        <v>700</v>
      </c>
      <c r="J87" s="29">
        <f t="shared" si="36"/>
        <v>1</v>
      </c>
      <c r="K87" s="29">
        <f t="shared" si="37"/>
        <v>1</v>
      </c>
      <c r="L87" s="29">
        <f t="shared" si="38"/>
        <v>1</v>
      </c>
      <c r="M87" s="29">
        <f t="shared" ca="1" si="28"/>
        <v>0</v>
      </c>
      <c r="N87" s="9"/>
      <c r="O87" s="9"/>
      <c r="P87" s="7"/>
      <c r="Q87" s="7"/>
      <c r="T87" s="20">
        <v>0</v>
      </c>
      <c r="U87" s="31">
        <f t="shared" si="29"/>
        <v>-2500</v>
      </c>
      <c r="V87" s="27">
        <f t="shared" si="30"/>
        <v>-2500</v>
      </c>
      <c r="W87" s="27"/>
      <c r="X87" s="27">
        <f t="shared" si="31"/>
        <v>2748.1116240033575</v>
      </c>
      <c r="Y87" s="27">
        <f t="shared" si="32"/>
        <v>248.11162400335752</v>
      </c>
      <c r="Z87" s="27">
        <f t="shared" si="33"/>
        <v>248</v>
      </c>
      <c r="AA87" s="17">
        <f t="shared" si="34"/>
        <v>248</v>
      </c>
      <c r="AB87" s="24">
        <f t="shared" si="35"/>
        <v>2748</v>
      </c>
    </row>
    <row r="88" spans="1:28" ht="15" customHeight="1" x14ac:dyDescent="0.25">
      <c r="A88" s="28">
        <v>3450</v>
      </c>
      <c r="B88" s="28">
        <v>2500</v>
      </c>
      <c r="C88" s="25">
        <v>15.33</v>
      </c>
      <c r="D88" s="25">
        <v>268.49</v>
      </c>
      <c r="E88" s="25">
        <v>212.62</v>
      </c>
      <c r="F88" s="46">
        <v>0</v>
      </c>
      <c r="G88" s="46">
        <f t="shared" si="39"/>
        <v>150</v>
      </c>
      <c r="H88" s="46">
        <v>0</v>
      </c>
      <c r="I88" s="46">
        <f t="shared" si="40"/>
        <v>466.66666666666669</v>
      </c>
      <c r="J88" s="29">
        <f t="shared" si="36"/>
        <v>1</v>
      </c>
      <c r="K88" s="29">
        <f t="shared" si="37"/>
        <v>1</v>
      </c>
      <c r="L88" s="29">
        <f t="shared" si="38"/>
        <v>1</v>
      </c>
      <c r="M88" s="29">
        <f t="shared" ca="1" si="28"/>
        <v>1</v>
      </c>
      <c r="N88" s="9"/>
      <c r="O88" s="9"/>
      <c r="P88" s="7"/>
      <c r="Q88" s="7"/>
      <c r="T88" s="20">
        <v>0</v>
      </c>
      <c r="U88" s="31">
        <f t="shared" si="29"/>
        <v>-2500</v>
      </c>
      <c r="V88" s="27">
        <f t="shared" si="30"/>
        <v>-2500</v>
      </c>
      <c r="W88" s="27"/>
      <c r="X88" s="27">
        <f t="shared" si="31"/>
        <v>2748.1116240033575</v>
      </c>
      <c r="Y88" s="27">
        <f t="shared" si="32"/>
        <v>248.11162400335752</v>
      </c>
      <c r="Z88" s="27">
        <f t="shared" si="33"/>
        <v>248</v>
      </c>
      <c r="AA88" s="17">
        <f t="shared" si="34"/>
        <v>248</v>
      </c>
      <c r="AB88" s="24">
        <f t="shared" si="35"/>
        <v>2748</v>
      </c>
    </row>
    <row r="89" spans="1:28" ht="15" customHeight="1" x14ac:dyDescent="0.25">
      <c r="A89" s="28">
        <v>3165</v>
      </c>
      <c r="B89" s="28">
        <v>2500</v>
      </c>
      <c r="C89" s="25">
        <v>14.07</v>
      </c>
      <c r="D89" s="25">
        <v>268.58</v>
      </c>
      <c r="E89" s="25">
        <v>212.62</v>
      </c>
      <c r="F89" s="46">
        <v>0</v>
      </c>
      <c r="G89" s="46">
        <f t="shared" si="39"/>
        <v>183.75</v>
      </c>
      <c r="H89" s="46">
        <v>0</v>
      </c>
      <c r="I89" s="46">
        <f t="shared" si="40"/>
        <v>350</v>
      </c>
      <c r="J89" s="29">
        <f t="shared" si="36"/>
        <v>1</v>
      </c>
      <c r="K89" s="29">
        <f t="shared" si="37"/>
        <v>1</v>
      </c>
      <c r="L89" s="29">
        <f t="shared" si="38"/>
        <v>1</v>
      </c>
      <c r="M89" s="29">
        <f t="shared" ca="1" si="28"/>
        <v>1</v>
      </c>
      <c r="N89" s="9"/>
      <c r="O89" s="9"/>
      <c r="P89" s="7"/>
      <c r="Q89" s="7"/>
      <c r="T89" s="20">
        <v>0</v>
      </c>
      <c r="U89" s="31">
        <f t="shared" si="29"/>
        <v>-2500</v>
      </c>
      <c r="V89" s="27">
        <f t="shared" si="30"/>
        <v>-2500</v>
      </c>
      <c r="W89" s="27"/>
      <c r="X89" s="27">
        <f t="shared" si="31"/>
        <v>2748.1116240033575</v>
      </c>
      <c r="Y89" s="27">
        <f t="shared" si="32"/>
        <v>248.11162400335752</v>
      </c>
      <c r="Z89" s="27">
        <f t="shared" si="33"/>
        <v>248</v>
      </c>
      <c r="AA89" s="17">
        <f t="shared" si="34"/>
        <v>248</v>
      </c>
      <c r="AB89" s="24">
        <f t="shared" si="35"/>
        <v>2748</v>
      </c>
    </row>
    <row r="90" spans="1:28" ht="15" customHeight="1" x14ac:dyDescent="0.25">
      <c r="A90" s="28">
        <v>3315</v>
      </c>
      <c r="B90" s="28">
        <v>2500</v>
      </c>
      <c r="C90" s="25">
        <v>14.73</v>
      </c>
      <c r="D90" s="25">
        <v>268.68</v>
      </c>
      <c r="E90" s="25">
        <v>212.62</v>
      </c>
      <c r="F90" s="46">
        <v>0</v>
      </c>
      <c r="G90" s="46">
        <f t="shared" si="39"/>
        <v>117</v>
      </c>
      <c r="H90" s="46">
        <v>0</v>
      </c>
      <c r="I90" s="46">
        <f t="shared" si="40"/>
        <v>280</v>
      </c>
      <c r="J90" s="29">
        <f t="shared" si="36"/>
        <v>1</v>
      </c>
      <c r="K90" s="29">
        <f t="shared" si="37"/>
        <v>1</v>
      </c>
      <c r="L90" s="29">
        <f t="shared" si="38"/>
        <v>1</v>
      </c>
      <c r="M90" s="29">
        <f t="shared" ca="1" si="28"/>
        <v>0</v>
      </c>
      <c r="N90" s="9"/>
      <c r="O90" s="9"/>
      <c r="P90" s="7"/>
      <c r="Q90" s="7"/>
      <c r="T90" s="20">
        <v>0</v>
      </c>
      <c r="U90" s="31">
        <f t="shared" si="29"/>
        <v>-2500</v>
      </c>
      <c r="V90" s="27">
        <f t="shared" si="30"/>
        <v>-2500</v>
      </c>
      <c r="W90" s="27"/>
      <c r="X90" s="27">
        <f t="shared" si="31"/>
        <v>2748.1116240033575</v>
      </c>
      <c r="Y90" s="27">
        <f t="shared" si="32"/>
        <v>248.11162400335752</v>
      </c>
      <c r="Z90" s="27">
        <f t="shared" si="33"/>
        <v>248</v>
      </c>
      <c r="AA90" s="17">
        <f t="shared" si="34"/>
        <v>248</v>
      </c>
      <c r="AB90" s="24">
        <f t="shared" si="35"/>
        <v>2748</v>
      </c>
    </row>
    <row r="91" spans="1:28" ht="15" customHeight="1" x14ac:dyDescent="0.25">
      <c r="A91" s="28">
        <v>2880</v>
      </c>
      <c r="B91" s="28">
        <v>2500</v>
      </c>
      <c r="C91" s="25">
        <v>12.8</v>
      </c>
      <c r="D91" s="25">
        <v>268.73</v>
      </c>
      <c r="E91" s="25">
        <v>212.62</v>
      </c>
      <c r="F91" s="46">
        <v>0</v>
      </c>
      <c r="G91" s="46">
        <f t="shared" si="39"/>
        <v>170</v>
      </c>
      <c r="H91" s="46">
        <v>0</v>
      </c>
      <c r="I91" s="46">
        <f t="shared" si="40"/>
        <v>233.33333333333334</v>
      </c>
      <c r="J91" s="29">
        <f t="shared" si="36"/>
        <v>1</v>
      </c>
      <c r="K91" s="29">
        <f t="shared" si="37"/>
        <v>1</v>
      </c>
      <c r="L91" s="29">
        <f t="shared" si="38"/>
        <v>1</v>
      </c>
      <c r="M91" s="29">
        <f t="shared" ca="1" si="28"/>
        <v>1</v>
      </c>
      <c r="N91" s="9"/>
      <c r="O91" s="9"/>
      <c r="P91" s="7"/>
      <c r="Q91" s="7"/>
      <c r="T91" s="20">
        <v>0</v>
      </c>
      <c r="U91" s="31">
        <f t="shared" si="29"/>
        <v>-2500</v>
      </c>
      <c r="V91" s="27">
        <f t="shared" si="30"/>
        <v>-2500</v>
      </c>
      <c r="W91" s="27"/>
      <c r="X91" s="27">
        <f t="shared" si="31"/>
        <v>2748.1116240033575</v>
      </c>
      <c r="Y91" s="27">
        <f t="shared" si="32"/>
        <v>248.11162400335752</v>
      </c>
      <c r="Z91" s="27">
        <f t="shared" si="33"/>
        <v>248</v>
      </c>
      <c r="AA91" s="17">
        <f t="shared" si="34"/>
        <v>248</v>
      </c>
      <c r="AB91" s="24">
        <f t="shared" si="35"/>
        <v>2748</v>
      </c>
    </row>
    <row r="92" spans="1:28" ht="15" customHeight="1" x14ac:dyDescent="0.25">
      <c r="A92" s="28">
        <v>2880</v>
      </c>
      <c r="B92" s="28">
        <v>2500</v>
      </c>
      <c r="C92" s="25">
        <v>12.8</v>
      </c>
      <c r="D92" s="25">
        <v>268.77999999999997</v>
      </c>
      <c r="E92" s="25">
        <v>212.62</v>
      </c>
      <c r="F92" s="46">
        <v>0</v>
      </c>
      <c r="G92" s="46">
        <f t="shared" si="39"/>
        <v>145.71428571428572</v>
      </c>
      <c r="H92" s="46">
        <v>0</v>
      </c>
      <c r="I92" s="46">
        <f t="shared" si="40"/>
        <v>200</v>
      </c>
      <c r="J92" s="29">
        <f t="shared" si="36"/>
        <v>1</v>
      </c>
      <c r="K92" s="29">
        <f t="shared" si="37"/>
        <v>1</v>
      </c>
      <c r="L92" s="29">
        <f t="shared" si="38"/>
        <v>1</v>
      </c>
      <c r="M92" s="29">
        <f t="shared" ca="1" si="28"/>
        <v>1</v>
      </c>
      <c r="N92" s="9"/>
      <c r="O92" s="9"/>
      <c r="P92" s="7"/>
      <c r="Q92" s="7"/>
      <c r="T92" s="20">
        <v>0</v>
      </c>
      <c r="U92" s="31">
        <f t="shared" si="29"/>
        <v>-2500</v>
      </c>
      <c r="V92" s="27">
        <f t="shared" si="30"/>
        <v>-2500</v>
      </c>
      <c r="W92" s="27"/>
      <c r="X92" s="27">
        <f t="shared" si="31"/>
        <v>2748.1116240033575</v>
      </c>
      <c r="Y92" s="27">
        <f t="shared" si="32"/>
        <v>248.11162400335752</v>
      </c>
      <c r="Z92" s="27">
        <f t="shared" si="33"/>
        <v>248</v>
      </c>
      <c r="AA92" s="17">
        <f t="shared" si="34"/>
        <v>248</v>
      </c>
      <c r="AB92" s="24">
        <f t="shared" si="35"/>
        <v>2748</v>
      </c>
    </row>
    <row r="93" spans="1:28" ht="15" customHeight="1" x14ac:dyDescent="0.25">
      <c r="A93" s="28">
        <v>2730</v>
      </c>
      <c r="B93" s="28">
        <v>2500</v>
      </c>
      <c r="C93" s="25">
        <v>12.13</v>
      </c>
      <c r="D93" s="25">
        <v>268.81</v>
      </c>
      <c r="E93" s="25">
        <v>212.62</v>
      </c>
      <c r="F93" s="46">
        <v>0</v>
      </c>
      <c r="G93" s="46">
        <f t="shared" si="39"/>
        <v>146.25</v>
      </c>
      <c r="H93" s="46">
        <v>0</v>
      </c>
      <c r="I93" s="46">
        <f t="shared" si="40"/>
        <v>175</v>
      </c>
      <c r="J93" s="29">
        <f t="shared" si="36"/>
        <v>1</v>
      </c>
      <c r="K93" s="29">
        <f t="shared" si="37"/>
        <v>1</v>
      </c>
      <c r="L93" s="29">
        <f t="shared" si="38"/>
        <v>1</v>
      </c>
      <c r="M93" s="29">
        <f t="shared" ca="1" si="28"/>
        <v>0</v>
      </c>
      <c r="N93" s="9"/>
      <c r="O93" s="9"/>
      <c r="P93" s="7"/>
      <c r="Q93" s="7"/>
      <c r="T93" s="20">
        <v>0</v>
      </c>
      <c r="U93" s="31">
        <f t="shared" si="29"/>
        <v>-2500</v>
      </c>
      <c r="V93" s="27">
        <f t="shared" si="30"/>
        <v>-2500</v>
      </c>
      <c r="W93" s="27"/>
      <c r="X93" s="27">
        <f t="shared" si="31"/>
        <v>2748.1116240033575</v>
      </c>
      <c r="Y93" s="27">
        <f t="shared" si="32"/>
        <v>248.11162400335752</v>
      </c>
      <c r="Z93" s="27">
        <f t="shared" si="33"/>
        <v>248</v>
      </c>
      <c r="AA93" s="17">
        <f t="shared" si="34"/>
        <v>248</v>
      </c>
      <c r="AB93" s="24">
        <f t="shared" si="35"/>
        <v>2748</v>
      </c>
    </row>
    <row r="94" spans="1:28" ht="15" customHeight="1" x14ac:dyDescent="0.25">
      <c r="A94" s="28">
        <v>3075</v>
      </c>
      <c r="B94" s="28">
        <v>2500</v>
      </c>
      <c r="C94" s="25">
        <v>13.67</v>
      </c>
      <c r="D94" s="25">
        <v>268.88</v>
      </c>
      <c r="E94" s="25">
        <v>212.62</v>
      </c>
      <c r="F94" s="46">
        <v>0</v>
      </c>
      <c r="G94" s="46">
        <f t="shared" si="39"/>
        <v>91.666666666666671</v>
      </c>
      <c r="H94" s="46">
        <v>0</v>
      </c>
      <c r="I94" s="46">
        <f t="shared" si="40"/>
        <v>155.55555555555554</v>
      </c>
      <c r="J94" s="29">
        <f t="shared" si="36"/>
        <v>1</v>
      </c>
      <c r="K94" s="29">
        <f t="shared" si="37"/>
        <v>1</v>
      </c>
      <c r="L94" s="29">
        <f t="shared" si="38"/>
        <v>1</v>
      </c>
      <c r="M94" s="29">
        <f t="shared" ca="1" si="28"/>
        <v>0</v>
      </c>
      <c r="N94" s="9"/>
      <c r="O94" s="9"/>
      <c r="P94" s="7"/>
      <c r="Q94" s="7"/>
      <c r="T94" s="20">
        <v>0</v>
      </c>
      <c r="U94" s="31">
        <f t="shared" si="29"/>
        <v>-2500</v>
      </c>
      <c r="V94" s="27">
        <f t="shared" si="30"/>
        <v>-2500</v>
      </c>
      <c r="W94" s="27"/>
      <c r="X94" s="27">
        <f t="shared" si="31"/>
        <v>2748.1116240033575</v>
      </c>
      <c r="Y94" s="27">
        <f t="shared" si="32"/>
        <v>248.11162400335752</v>
      </c>
      <c r="Z94" s="27">
        <f t="shared" si="33"/>
        <v>248</v>
      </c>
      <c r="AA94" s="17">
        <f t="shared" si="34"/>
        <v>248</v>
      </c>
      <c r="AB94" s="24">
        <f t="shared" si="35"/>
        <v>2748</v>
      </c>
    </row>
    <row r="95" spans="1:28" ht="15" customHeight="1" x14ac:dyDescent="0.25">
      <c r="A95" s="28">
        <v>1680</v>
      </c>
      <c r="B95" s="28">
        <v>2500</v>
      </c>
      <c r="C95" s="25">
        <v>7.47</v>
      </c>
      <c r="D95" s="25">
        <v>268.77999999999997</v>
      </c>
      <c r="E95" s="25">
        <v>212.62</v>
      </c>
      <c r="F95" s="46">
        <v>0</v>
      </c>
      <c r="G95" s="46">
        <f t="shared" si="39"/>
        <v>222</v>
      </c>
      <c r="H95" s="46">
        <v>0</v>
      </c>
      <c r="I95" s="46">
        <f t="shared" si="40"/>
        <v>140</v>
      </c>
      <c r="J95" s="29">
        <f t="shared" si="36"/>
        <v>1</v>
      </c>
      <c r="K95" s="29">
        <f t="shared" si="37"/>
        <v>1</v>
      </c>
      <c r="L95" s="29">
        <f t="shared" si="38"/>
        <v>1</v>
      </c>
      <c r="M95" s="29">
        <f t="shared" ca="1" si="28"/>
        <v>0</v>
      </c>
      <c r="N95" s="9"/>
      <c r="O95" s="9"/>
      <c r="P95" s="7"/>
      <c r="Q95" s="7"/>
      <c r="T95" s="20">
        <v>0</v>
      </c>
      <c r="U95" s="31">
        <f t="shared" si="29"/>
        <v>-2500</v>
      </c>
      <c r="V95" s="27">
        <f t="shared" si="30"/>
        <v>-2500</v>
      </c>
      <c r="W95" s="27"/>
      <c r="X95" s="27">
        <f t="shared" si="31"/>
        <v>2748.1116240033575</v>
      </c>
      <c r="Y95" s="27">
        <f t="shared" si="32"/>
        <v>248.11162400335752</v>
      </c>
      <c r="Z95" s="27">
        <f t="shared" si="33"/>
        <v>248</v>
      </c>
      <c r="AA95" s="17">
        <f t="shared" si="34"/>
        <v>248</v>
      </c>
      <c r="AB95" s="24">
        <f t="shared" si="35"/>
        <v>2748</v>
      </c>
    </row>
    <row r="96" spans="1:28" ht="15" customHeight="1" x14ac:dyDescent="0.25">
      <c r="A96" s="28">
        <v>2700</v>
      </c>
      <c r="B96" s="28">
        <v>2500</v>
      </c>
      <c r="C96" s="25">
        <v>12</v>
      </c>
      <c r="D96" s="25">
        <v>268.8</v>
      </c>
      <c r="E96" s="25">
        <v>212.62</v>
      </c>
      <c r="F96" s="46">
        <v>0</v>
      </c>
      <c r="G96" s="46">
        <f t="shared" si="39"/>
        <v>109.09090909090909</v>
      </c>
      <c r="H96" s="46">
        <v>0</v>
      </c>
      <c r="I96" s="46">
        <f t="shared" si="40"/>
        <v>127.27272727272727</v>
      </c>
      <c r="J96" s="29">
        <f t="shared" si="36"/>
        <v>1</v>
      </c>
      <c r="K96" s="29">
        <f t="shared" si="37"/>
        <v>1</v>
      </c>
      <c r="L96" s="29">
        <f t="shared" si="38"/>
        <v>1</v>
      </c>
      <c r="M96" s="29">
        <f t="shared" ca="1" si="28"/>
        <v>0</v>
      </c>
      <c r="N96" s="9"/>
      <c r="O96" s="9"/>
      <c r="P96" s="7"/>
      <c r="Q96" s="7"/>
      <c r="T96" s="20">
        <v>0</v>
      </c>
      <c r="U96" s="31">
        <f t="shared" si="29"/>
        <v>-2500</v>
      </c>
      <c r="V96" s="27">
        <f t="shared" si="30"/>
        <v>-2500</v>
      </c>
      <c r="W96" s="27"/>
      <c r="X96" s="27">
        <f t="shared" si="31"/>
        <v>2748.1116240033575</v>
      </c>
      <c r="Y96" s="27">
        <f t="shared" si="32"/>
        <v>248.11162400335752</v>
      </c>
      <c r="Z96" s="27">
        <f t="shared" si="33"/>
        <v>248</v>
      </c>
      <c r="AA96" s="17">
        <f t="shared" si="34"/>
        <v>248</v>
      </c>
      <c r="AB96" s="24">
        <f t="shared" si="35"/>
        <v>2748</v>
      </c>
    </row>
    <row r="97" spans="1:28" ht="15" customHeight="1" x14ac:dyDescent="0.25">
      <c r="A97" s="28">
        <v>1965</v>
      </c>
      <c r="B97" s="28">
        <v>2500</v>
      </c>
      <c r="C97" s="25">
        <v>8.73</v>
      </c>
      <c r="D97" s="25">
        <v>268.74</v>
      </c>
      <c r="E97" s="25">
        <v>212.62</v>
      </c>
      <c r="F97" s="46">
        <v>0</v>
      </c>
      <c r="G97" s="46">
        <f t="shared" si="39"/>
        <v>161.25</v>
      </c>
      <c r="H97" s="46">
        <v>0</v>
      </c>
      <c r="I97" s="46">
        <f t="shared" si="40"/>
        <v>116.66666666666667</v>
      </c>
      <c r="J97" s="29">
        <f t="shared" si="36"/>
        <v>1</v>
      </c>
      <c r="K97" s="29">
        <f t="shared" si="37"/>
        <v>1</v>
      </c>
      <c r="L97" s="29">
        <f t="shared" si="38"/>
        <v>1</v>
      </c>
      <c r="M97" s="29">
        <f t="shared" ca="1" si="28"/>
        <v>1</v>
      </c>
      <c r="N97" s="9"/>
      <c r="O97" s="9"/>
      <c r="P97" s="7"/>
      <c r="Q97" s="7"/>
      <c r="T97" s="20">
        <v>0</v>
      </c>
      <c r="U97" s="31">
        <f t="shared" si="29"/>
        <v>-2500</v>
      </c>
      <c r="V97" s="27">
        <f t="shared" si="30"/>
        <v>-2500</v>
      </c>
      <c r="W97" s="27"/>
      <c r="X97" s="27">
        <f t="shared" si="31"/>
        <v>2748.1116240033575</v>
      </c>
      <c r="Y97" s="27">
        <f t="shared" si="32"/>
        <v>248.11162400335752</v>
      </c>
      <c r="Z97" s="27">
        <f t="shared" si="33"/>
        <v>248</v>
      </c>
      <c r="AA97" s="17">
        <f t="shared" si="34"/>
        <v>248</v>
      </c>
      <c r="AB97" s="24">
        <f t="shared" si="35"/>
        <v>2748</v>
      </c>
    </row>
    <row r="98" spans="1:28" ht="15" customHeight="1" x14ac:dyDescent="0.25">
      <c r="A98" s="28">
        <v>1965</v>
      </c>
      <c r="B98" s="28">
        <v>2500</v>
      </c>
      <c r="C98" s="25">
        <v>8.73</v>
      </c>
      <c r="D98" s="25">
        <v>268.67</v>
      </c>
      <c r="E98" s="25">
        <v>212.62</v>
      </c>
      <c r="F98" s="46">
        <v>0</v>
      </c>
      <c r="G98" s="46">
        <f t="shared" si="39"/>
        <v>148.84615384615384</v>
      </c>
      <c r="H98" s="46">
        <v>0</v>
      </c>
      <c r="I98" s="46">
        <f t="shared" si="40"/>
        <v>107.69230769230769</v>
      </c>
      <c r="J98" s="29">
        <f t="shared" si="36"/>
        <v>1</v>
      </c>
      <c r="K98" s="29">
        <f t="shared" si="37"/>
        <v>1</v>
      </c>
      <c r="L98" s="29">
        <f t="shared" si="38"/>
        <v>1</v>
      </c>
      <c r="M98" s="29">
        <f t="shared" ref="M98:M116" ca="1" si="41">IF(RAND()&lt;0.5,0,1)</f>
        <v>1</v>
      </c>
      <c r="N98" s="9"/>
      <c r="O98" s="9"/>
      <c r="P98" s="7"/>
      <c r="Q98" s="7"/>
      <c r="T98" s="20">
        <v>0</v>
      </c>
      <c r="U98" s="31">
        <f t="shared" ref="U98:U129" si="42">T98-B98</f>
        <v>-2500</v>
      </c>
      <c r="V98" s="27">
        <f t="shared" ref="V98:V129" si="43">ROUND(U98,0)</f>
        <v>-2500</v>
      </c>
      <c r="W98" s="27"/>
      <c r="X98" s="27">
        <f t="shared" ref="X98:X116" si="44">B98/$W$2*$W$3</f>
        <v>2748.1116240033575</v>
      </c>
      <c r="Y98" s="27">
        <f t="shared" ref="Y98:Y129" si="45">X98-B98</f>
        <v>248.11162400335752</v>
      </c>
      <c r="Z98" s="27">
        <f t="shared" ref="Z98:Z129" si="46">ROUND(Y98,0)</f>
        <v>248</v>
      </c>
      <c r="AA98" s="17">
        <f t="shared" ref="AA98:AA129" si="47">IF(V98&gt;=0,V98,Z98)</f>
        <v>248</v>
      </c>
      <c r="AB98" s="24">
        <f t="shared" ref="AB98:AB129" si="48">B98+AA98</f>
        <v>2748</v>
      </c>
    </row>
    <row r="99" spans="1:28" ht="15" customHeight="1" x14ac:dyDescent="0.25">
      <c r="A99" s="28">
        <v>1965</v>
      </c>
      <c r="B99" s="28">
        <v>2500</v>
      </c>
      <c r="C99" s="25">
        <v>8.73</v>
      </c>
      <c r="D99" s="25">
        <v>268.60000000000002</v>
      </c>
      <c r="E99" s="25">
        <v>212.62</v>
      </c>
      <c r="F99" s="46">
        <v>0</v>
      </c>
      <c r="G99" s="46">
        <f t="shared" si="39"/>
        <v>138.21428571428572</v>
      </c>
      <c r="H99" s="46">
        <v>0</v>
      </c>
      <c r="I99" s="46">
        <f t="shared" si="40"/>
        <v>100</v>
      </c>
      <c r="J99" s="29">
        <f t="shared" ref="J99:J116" si="49">IF(ABS(B99-B98)&lt;=50,1,0)</f>
        <v>1</v>
      </c>
      <c r="K99" s="29">
        <f t="shared" ref="K99:K116" si="50">IF(ABS((B99-B98))&lt;=50,1,IF((B99-B98)*($B$4-$B$2)&gt;=0,1,-1))</f>
        <v>1</v>
      </c>
      <c r="L99" s="29">
        <f t="shared" si="38"/>
        <v>1</v>
      </c>
      <c r="M99" s="29">
        <f t="shared" ca="1" si="41"/>
        <v>0</v>
      </c>
      <c r="N99" s="9"/>
      <c r="O99" s="9"/>
      <c r="P99" s="7"/>
      <c r="Q99" s="7"/>
      <c r="T99" s="20">
        <v>0</v>
      </c>
      <c r="U99" s="31">
        <f t="shared" si="42"/>
        <v>-2500</v>
      </c>
      <c r="V99" s="27">
        <f t="shared" si="43"/>
        <v>-2500</v>
      </c>
      <c r="W99" s="27"/>
      <c r="X99" s="27">
        <f t="shared" si="44"/>
        <v>2748.1116240033575</v>
      </c>
      <c r="Y99" s="27">
        <f t="shared" si="45"/>
        <v>248.11162400335752</v>
      </c>
      <c r="Z99" s="27">
        <f t="shared" si="46"/>
        <v>248</v>
      </c>
      <c r="AA99" s="17">
        <f t="shared" si="47"/>
        <v>248</v>
      </c>
      <c r="AB99" s="24">
        <f t="shared" si="48"/>
        <v>2748</v>
      </c>
    </row>
    <row r="100" spans="1:28" ht="15" customHeight="1" x14ac:dyDescent="0.25">
      <c r="A100" s="28">
        <v>1830</v>
      </c>
      <c r="B100" s="28">
        <v>2500</v>
      </c>
      <c r="C100" s="25">
        <v>8.1300000000000008</v>
      </c>
      <c r="D100" s="25">
        <v>268.51</v>
      </c>
      <c r="E100" s="25">
        <v>212.62</v>
      </c>
      <c r="F100" s="46">
        <v>0</v>
      </c>
      <c r="G100" s="46">
        <f t="shared" si="39"/>
        <v>138</v>
      </c>
      <c r="H100" s="46">
        <v>0</v>
      </c>
      <c r="I100" s="46">
        <f t="shared" si="40"/>
        <v>93.333333333333329</v>
      </c>
      <c r="J100" s="29">
        <f t="shared" si="49"/>
        <v>1</v>
      </c>
      <c r="K100" s="29">
        <f t="shared" si="50"/>
        <v>1</v>
      </c>
      <c r="L100" s="29">
        <f t="shared" si="38"/>
        <v>1</v>
      </c>
      <c r="M100" s="29">
        <f t="shared" ca="1" si="41"/>
        <v>0</v>
      </c>
      <c r="N100" s="9"/>
      <c r="O100" s="9"/>
      <c r="P100" s="7"/>
      <c r="Q100" s="7"/>
      <c r="T100" s="20">
        <v>0</v>
      </c>
      <c r="U100" s="31">
        <f t="shared" si="42"/>
        <v>-2500</v>
      </c>
      <c r="V100" s="27">
        <f t="shared" si="43"/>
        <v>-2500</v>
      </c>
      <c r="W100" s="27"/>
      <c r="X100" s="27">
        <f t="shared" si="44"/>
        <v>2748.1116240033575</v>
      </c>
      <c r="Y100" s="27">
        <f t="shared" si="45"/>
        <v>248.11162400335752</v>
      </c>
      <c r="Z100" s="27">
        <f t="shared" si="46"/>
        <v>248</v>
      </c>
      <c r="AA100" s="17">
        <f t="shared" si="47"/>
        <v>248</v>
      </c>
      <c r="AB100" s="24">
        <f t="shared" si="48"/>
        <v>2748</v>
      </c>
    </row>
    <row r="101" spans="1:28" ht="15" customHeight="1" x14ac:dyDescent="0.25">
      <c r="A101" s="28">
        <v>2055</v>
      </c>
      <c r="B101" s="28">
        <v>2500</v>
      </c>
      <c r="C101" s="25">
        <v>9.1300000000000008</v>
      </c>
      <c r="D101" s="25">
        <v>268.45999999999998</v>
      </c>
      <c r="E101" s="25">
        <v>212.62</v>
      </c>
      <c r="F101" s="46">
        <v>0</v>
      </c>
      <c r="G101" s="46">
        <f t="shared" si="39"/>
        <v>115.3125</v>
      </c>
      <c r="H101" s="46">
        <v>0</v>
      </c>
      <c r="I101" s="46">
        <f t="shared" si="40"/>
        <v>87.5</v>
      </c>
      <c r="J101" s="29">
        <f t="shared" si="49"/>
        <v>1</v>
      </c>
      <c r="K101" s="29">
        <f t="shared" si="50"/>
        <v>1</v>
      </c>
      <c r="L101" s="29">
        <f t="shared" si="38"/>
        <v>1</v>
      </c>
      <c r="M101" s="29">
        <f t="shared" ca="1" si="41"/>
        <v>1</v>
      </c>
      <c r="N101" s="9"/>
      <c r="O101" s="9"/>
      <c r="P101" s="7"/>
      <c r="Q101" s="7"/>
      <c r="T101" s="20">
        <v>0</v>
      </c>
      <c r="U101" s="31">
        <f t="shared" si="42"/>
        <v>-2500</v>
      </c>
      <c r="V101" s="27">
        <f t="shared" si="43"/>
        <v>-2500</v>
      </c>
      <c r="W101" s="27"/>
      <c r="X101" s="27">
        <f t="shared" si="44"/>
        <v>2748.1116240033575</v>
      </c>
      <c r="Y101" s="27">
        <f t="shared" si="45"/>
        <v>248.11162400335752</v>
      </c>
      <c r="Z101" s="27">
        <f t="shared" si="46"/>
        <v>248</v>
      </c>
      <c r="AA101" s="17">
        <f t="shared" si="47"/>
        <v>248</v>
      </c>
      <c r="AB101" s="24">
        <f t="shared" si="48"/>
        <v>2748</v>
      </c>
    </row>
    <row r="102" spans="1:28" ht="15" customHeight="1" x14ac:dyDescent="0.25">
      <c r="A102" s="28">
        <v>1185</v>
      </c>
      <c r="B102" s="28">
        <v>2030</v>
      </c>
      <c r="C102" s="25">
        <v>5.27</v>
      </c>
      <c r="D102" s="25">
        <v>268.35000000000002</v>
      </c>
      <c r="E102" s="25">
        <v>212.54</v>
      </c>
      <c r="F102" s="46">
        <v>0</v>
      </c>
      <c r="G102" s="46">
        <f t="shared" si="39"/>
        <v>159.70588235294119</v>
      </c>
      <c r="H102" s="46">
        <v>0</v>
      </c>
      <c r="I102" s="46">
        <f t="shared" si="40"/>
        <v>110</v>
      </c>
      <c r="J102" s="29">
        <f t="shared" si="49"/>
        <v>0</v>
      </c>
      <c r="K102" s="29">
        <f t="shared" si="50"/>
        <v>1</v>
      </c>
      <c r="L102" s="29">
        <f t="shared" si="38"/>
        <v>1</v>
      </c>
      <c r="M102" s="29">
        <f t="shared" ca="1" si="41"/>
        <v>0</v>
      </c>
      <c r="N102" s="9"/>
      <c r="O102" s="9"/>
      <c r="P102" s="7"/>
      <c r="Q102" s="7"/>
      <c r="T102" s="20">
        <v>0</v>
      </c>
      <c r="U102" s="31">
        <f t="shared" si="42"/>
        <v>-2030</v>
      </c>
      <c r="V102" s="27">
        <f t="shared" si="43"/>
        <v>-2030</v>
      </c>
      <c r="W102" s="27"/>
      <c r="X102" s="27">
        <f t="shared" si="44"/>
        <v>2231.4666386907261</v>
      </c>
      <c r="Y102" s="27">
        <f t="shared" si="45"/>
        <v>201.46663869072609</v>
      </c>
      <c r="Z102" s="27">
        <f t="shared" si="46"/>
        <v>201</v>
      </c>
      <c r="AA102" s="17">
        <f t="shared" si="47"/>
        <v>201</v>
      </c>
      <c r="AB102" s="24">
        <f t="shared" si="48"/>
        <v>2231</v>
      </c>
    </row>
    <row r="103" spans="1:28" ht="15" customHeight="1" x14ac:dyDescent="0.25">
      <c r="A103" s="28">
        <v>1320</v>
      </c>
      <c r="B103" s="28">
        <v>2030</v>
      </c>
      <c r="C103" s="25">
        <v>5.87</v>
      </c>
      <c r="D103" s="25">
        <v>268.26</v>
      </c>
      <c r="E103" s="25">
        <v>212.54</v>
      </c>
      <c r="F103" s="46">
        <v>0</v>
      </c>
      <c r="G103" s="46">
        <f t="shared" si="39"/>
        <v>143.33333333333334</v>
      </c>
      <c r="H103" s="46">
        <v>0</v>
      </c>
      <c r="I103" s="46">
        <f t="shared" si="40"/>
        <v>103.88888888888889</v>
      </c>
      <c r="J103" s="29">
        <f t="shared" si="49"/>
        <v>1</v>
      </c>
      <c r="K103" s="29">
        <f t="shared" si="50"/>
        <v>1</v>
      </c>
      <c r="L103" s="29">
        <f t="shared" ref="L103:L134" si="51">IF(OR(COUNTIF(K99:K103,1)=5,COUNTIF(K99:K103,-1)=5),1,0)</f>
        <v>1</v>
      </c>
      <c r="M103" s="29">
        <f t="shared" ca="1" si="41"/>
        <v>0</v>
      </c>
      <c r="N103" s="9"/>
      <c r="O103" s="9"/>
      <c r="P103" s="7"/>
      <c r="Q103" s="7"/>
      <c r="T103" s="20">
        <v>0</v>
      </c>
      <c r="U103" s="31">
        <f t="shared" si="42"/>
        <v>-2030</v>
      </c>
      <c r="V103" s="27">
        <f t="shared" si="43"/>
        <v>-2030</v>
      </c>
      <c r="W103" s="27"/>
      <c r="X103" s="27">
        <f t="shared" si="44"/>
        <v>2231.4666386907261</v>
      </c>
      <c r="Y103" s="27">
        <f t="shared" si="45"/>
        <v>201.46663869072609</v>
      </c>
      <c r="Z103" s="27">
        <f t="shared" si="46"/>
        <v>201</v>
      </c>
      <c r="AA103" s="17">
        <f t="shared" si="47"/>
        <v>201</v>
      </c>
      <c r="AB103" s="24">
        <f t="shared" si="48"/>
        <v>2231</v>
      </c>
    </row>
    <row r="104" spans="1:28" ht="15" customHeight="1" x14ac:dyDescent="0.25">
      <c r="A104" s="28">
        <v>1185</v>
      </c>
      <c r="B104" s="28">
        <v>2030</v>
      </c>
      <c r="C104" s="25">
        <v>5.27</v>
      </c>
      <c r="D104" s="25">
        <v>268.14999999999998</v>
      </c>
      <c r="E104" s="25">
        <v>212.54</v>
      </c>
      <c r="F104" s="46">
        <v>0</v>
      </c>
      <c r="G104" s="46">
        <f t="shared" si="39"/>
        <v>142.89473684210526</v>
      </c>
      <c r="H104" s="46">
        <v>0</v>
      </c>
      <c r="I104" s="46">
        <f t="shared" si="40"/>
        <v>98.421052631578945</v>
      </c>
      <c r="J104" s="29">
        <f t="shared" si="49"/>
        <v>1</v>
      </c>
      <c r="K104" s="29">
        <f t="shared" si="50"/>
        <v>1</v>
      </c>
      <c r="L104" s="29">
        <f t="shared" si="51"/>
        <v>1</v>
      </c>
      <c r="M104" s="29">
        <f t="shared" ca="1" si="41"/>
        <v>1</v>
      </c>
      <c r="N104" s="9"/>
      <c r="O104" s="9"/>
      <c r="P104" s="7"/>
      <c r="Q104" s="7"/>
      <c r="T104" s="20">
        <v>0</v>
      </c>
      <c r="U104" s="31">
        <f t="shared" si="42"/>
        <v>-2030</v>
      </c>
      <c r="V104" s="27">
        <f t="shared" si="43"/>
        <v>-2030</v>
      </c>
      <c r="W104" s="27"/>
      <c r="X104" s="27">
        <f t="shared" si="44"/>
        <v>2231.4666386907261</v>
      </c>
      <c r="Y104" s="27">
        <f t="shared" si="45"/>
        <v>201.46663869072609</v>
      </c>
      <c r="Z104" s="27">
        <f t="shared" si="46"/>
        <v>201</v>
      </c>
      <c r="AA104" s="17">
        <f t="shared" si="47"/>
        <v>201</v>
      </c>
      <c r="AB104" s="24">
        <f t="shared" si="48"/>
        <v>2231</v>
      </c>
    </row>
    <row r="105" spans="1:28" ht="15" customHeight="1" x14ac:dyDescent="0.25">
      <c r="A105" s="28">
        <v>1530</v>
      </c>
      <c r="B105" s="28">
        <v>1360</v>
      </c>
      <c r="C105" s="25">
        <v>6.8</v>
      </c>
      <c r="D105" s="25">
        <v>268.17</v>
      </c>
      <c r="E105" s="25">
        <v>212.37</v>
      </c>
      <c r="F105" s="46">
        <v>0</v>
      </c>
      <c r="G105" s="46">
        <f t="shared" si="39"/>
        <v>118.5</v>
      </c>
      <c r="H105" s="46">
        <v>0</v>
      </c>
      <c r="I105" s="46">
        <f t="shared" si="40"/>
        <v>127</v>
      </c>
      <c r="J105" s="29">
        <f t="shared" si="49"/>
        <v>0</v>
      </c>
      <c r="K105" s="29">
        <f t="shared" si="50"/>
        <v>1</v>
      </c>
      <c r="L105" s="29">
        <f t="shared" si="51"/>
        <v>1</v>
      </c>
      <c r="M105" s="29">
        <f t="shared" ca="1" si="41"/>
        <v>0</v>
      </c>
      <c r="N105" s="9"/>
      <c r="O105" s="9"/>
      <c r="P105" s="7"/>
      <c r="Q105" s="7"/>
      <c r="T105" s="20">
        <v>0</v>
      </c>
      <c r="U105" s="31">
        <f t="shared" si="42"/>
        <v>-1360</v>
      </c>
      <c r="V105" s="27">
        <f t="shared" si="43"/>
        <v>-1360</v>
      </c>
      <c r="W105" s="27"/>
      <c r="X105" s="27">
        <f t="shared" si="44"/>
        <v>1494.9727234578263</v>
      </c>
      <c r="Y105" s="27">
        <f t="shared" si="45"/>
        <v>134.97272345782631</v>
      </c>
      <c r="Z105" s="27">
        <f t="shared" si="46"/>
        <v>135</v>
      </c>
      <c r="AA105" s="17">
        <f t="shared" si="47"/>
        <v>135</v>
      </c>
      <c r="AB105" s="24">
        <f t="shared" si="48"/>
        <v>1495</v>
      </c>
    </row>
    <row r="106" spans="1:28" ht="15" customHeight="1" x14ac:dyDescent="0.25">
      <c r="A106" s="28">
        <v>885</v>
      </c>
      <c r="B106" s="28">
        <v>1360</v>
      </c>
      <c r="C106" s="25">
        <v>3.93</v>
      </c>
      <c r="D106" s="25">
        <v>268.11</v>
      </c>
      <c r="E106" s="25">
        <v>212.37</v>
      </c>
      <c r="F106" s="46">
        <v>0</v>
      </c>
      <c r="G106" s="46">
        <f t="shared" si="39"/>
        <v>143.57142857142858</v>
      </c>
      <c r="H106" s="46">
        <v>0</v>
      </c>
      <c r="I106" s="46">
        <f t="shared" si="40"/>
        <v>120.95238095238095</v>
      </c>
      <c r="J106" s="29">
        <f t="shared" si="49"/>
        <v>1</v>
      </c>
      <c r="K106" s="29">
        <f t="shared" si="50"/>
        <v>1</v>
      </c>
      <c r="L106" s="29">
        <f t="shared" si="51"/>
        <v>1</v>
      </c>
      <c r="M106" s="29">
        <f t="shared" ca="1" si="41"/>
        <v>0</v>
      </c>
      <c r="N106" s="9"/>
      <c r="O106" s="9"/>
      <c r="P106" s="7"/>
      <c r="Q106" s="7"/>
      <c r="T106" s="20">
        <v>0</v>
      </c>
      <c r="U106" s="31">
        <f t="shared" si="42"/>
        <v>-1360</v>
      </c>
      <c r="V106" s="27">
        <f t="shared" si="43"/>
        <v>-1360</v>
      </c>
      <c r="W106" s="27"/>
      <c r="X106" s="27">
        <f t="shared" si="44"/>
        <v>1494.9727234578263</v>
      </c>
      <c r="Y106" s="27">
        <f t="shared" si="45"/>
        <v>134.97272345782631</v>
      </c>
      <c r="Z106" s="27">
        <f t="shared" si="46"/>
        <v>135</v>
      </c>
      <c r="AA106" s="17">
        <f t="shared" si="47"/>
        <v>135</v>
      </c>
      <c r="AB106" s="24">
        <f t="shared" si="48"/>
        <v>1495</v>
      </c>
    </row>
    <row r="107" spans="1:28" ht="15" customHeight="1" x14ac:dyDescent="0.25">
      <c r="A107" s="28">
        <v>1320</v>
      </c>
      <c r="B107" s="28">
        <v>1360</v>
      </c>
      <c r="C107" s="25">
        <v>5.87</v>
      </c>
      <c r="D107" s="25">
        <v>268.10000000000002</v>
      </c>
      <c r="E107" s="25">
        <v>212.37</v>
      </c>
      <c r="F107" s="46">
        <v>0</v>
      </c>
      <c r="G107" s="46">
        <f t="shared" si="39"/>
        <v>117.27272727272727</v>
      </c>
      <c r="H107" s="46">
        <v>0</v>
      </c>
      <c r="I107" s="46">
        <f t="shared" si="40"/>
        <v>115.45454545454545</v>
      </c>
      <c r="J107" s="29">
        <f t="shared" si="49"/>
        <v>1</v>
      </c>
      <c r="K107" s="29">
        <f t="shared" si="50"/>
        <v>1</v>
      </c>
      <c r="L107" s="29">
        <f t="shared" si="51"/>
        <v>1</v>
      </c>
      <c r="M107" s="29">
        <f t="shared" ca="1" si="41"/>
        <v>0</v>
      </c>
      <c r="N107" s="9"/>
      <c r="O107" s="9"/>
      <c r="P107" s="7"/>
      <c r="Q107" s="7"/>
      <c r="T107" s="20">
        <v>0</v>
      </c>
      <c r="U107" s="31">
        <f t="shared" si="42"/>
        <v>-1360</v>
      </c>
      <c r="V107" s="27">
        <f t="shared" si="43"/>
        <v>-1360</v>
      </c>
      <c r="W107" s="27"/>
      <c r="X107" s="27">
        <f t="shared" si="44"/>
        <v>1494.9727234578263</v>
      </c>
      <c r="Y107" s="27">
        <f t="shared" si="45"/>
        <v>134.97272345782631</v>
      </c>
      <c r="Z107" s="27">
        <f t="shared" si="46"/>
        <v>135</v>
      </c>
      <c r="AA107" s="17">
        <f t="shared" si="47"/>
        <v>135</v>
      </c>
      <c r="AB107" s="24">
        <f t="shared" si="48"/>
        <v>1495</v>
      </c>
    </row>
    <row r="108" spans="1:28" ht="15" customHeight="1" x14ac:dyDescent="0.25">
      <c r="A108" s="28">
        <v>735</v>
      </c>
      <c r="B108" s="28">
        <v>690</v>
      </c>
      <c r="C108" s="25">
        <v>3.27</v>
      </c>
      <c r="D108" s="25">
        <v>268.11</v>
      </c>
      <c r="E108" s="25">
        <v>211.86</v>
      </c>
      <c r="F108" s="46">
        <v>0</v>
      </c>
      <c r="G108" s="46">
        <f t="shared" si="39"/>
        <v>137.60869565217391</v>
      </c>
      <c r="H108" s="46">
        <v>0</v>
      </c>
      <c r="I108" s="46">
        <f t="shared" si="40"/>
        <v>139.56521739130434</v>
      </c>
      <c r="J108" s="29">
        <f t="shared" si="49"/>
        <v>0</v>
      </c>
      <c r="K108" s="29">
        <f t="shared" si="50"/>
        <v>1</v>
      </c>
      <c r="L108" s="29">
        <f t="shared" si="51"/>
        <v>1</v>
      </c>
      <c r="M108" s="29">
        <f t="shared" ca="1" si="41"/>
        <v>0</v>
      </c>
      <c r="N108" s="9"/>
      <c r="O108" s="9"/>
      <c r="P108" s="7"/>
      <c r="Q108" s="7"/>
      <c r="T108" s="20">
        <v>0</v>
      </c>
      <c r="U108" s="31">
        <f t="shared" si="42"/>
        <v>-690</v>
      </c>
      <c r="V108" s="27">
        <f t="shared" si="43"/>
        <v>-690</v>
      </c>
      <c r="W108" s="27"/>
      <c r="X108" s="27">
        <f t="shared" si="44"/>
        <v>758.47880822492664</v>
      </c>
      <c r="Y108" s="27">
        <f t="shared" si="45"/>
        <v>68.478808224926638</v>
      </c>
      <c r="Z108" s="27">
        <f t="shared" si="46"/>
        <v>68</v>
      </c>
      <c r="AA108" s="17">
        <f t="shared" si="47"/>
        <v>68</v>
      </c>
      <c r="AB108" s="24">
        <f t="shared" si="48"/>
        <v>758</v>
      </c>
    </row>
    <row r="109" spans="1:28" ht="15" customHeight="1" x14ac:dyDescent="0.25">
      <c r="A109" s="28">
        <v>1320</v>
      </c>
      <c r="B109" s="28">
        <v>690</v>
      </c>
      <c r="C109" s="25">
        <v>5.87</v>
      </c>
      <c r="D109" s="25">
        <v>268.19</v>
      </c>
      <c r="E109" s="25">
        <v>211.86</v>
      </c>
      <c r="F109" s="46">
        <v>0</v>
      </c>
      <c r="G109" s="46">
        <f t="shared" si="39"/>
        <v>107.5</v>
      </c>
      <c r="H109" s="46">
        <v>0</v>
      </c>
      <c r="I109" s="46">
        <f t="shared" si="40"/>
        <v>133.75</v>
      </c>
      <c r="J109" s="29">
        <f t="shared" si="49"/>
        <v>1</v>
      </c>
      <c r="K109" s="29">
        <f t="shared" si="50"/>
        <v>1</v>
      </c>
      <c r="L109" s="29">
        <f t="shared" si="51"/>
        <v>1</v>
      </c>
      <c r="M109" s="29">
        <f t="shared" ca="1" si="41"/>
        <v>0</v>
      </c>
      <c r="N109" s="9"/>
      <c r="O109" s="9"/>
      <c r="P109" s="7"/>
      <c r="Q109" s="7"/>
      <c r="T109" s="20">
        <v>0</v>
      </c>
      <c r="U109" s="31">
        <f t="shared" si="42"/>
        <v>-690</v>
      </c>
      <c r="V109" s="27">
        <f t="shared" si="43"/>
        <v>-690</v>
      </c>
      <c r="W109" s="27"/>
      <c r="X109" s="27">
        <f t="shared" si="44"/>
        <v>758.47880822492664</v>
      </c>
      <c r="Y109" s="27">
        <f t="shared" si="45"/>
        <v>68.478808224926638</v>
      </c>
      <c r="Z109" s="27">
        <f t="shared" si="46"/>
        <v>68</v>
      </c>
      <c r="AA109" s="17">
        <f t="shared" si="47"/>
        <v>68</v>
      </c>
      <c r="AB109" s="24">
        <f t="shared" si="48"/>
        <v>758</v>
      </c>
    </row>
    <row r="110" spans="1:28" ht="15" customHeight="1" x14ac:dyDescent="0.25">
      <c r="A110" s="28">
        <v>885</v>
      </c>
      <c r="B110" s="28">
        <v>690</v>
      </c>
      <c r="C110" s="25">
        <v>3.93</v>
      </c>
      <c r="D110" s="25">
        <v>268.20999999999998</v>
      </c>
      <c r="E110" s="25">
        <v>211.86</v>
      </c>
      <c r="F110" s="46">
        <v>0</v>
      </c>
      <c r="G110" s="46">
        <f t="shared" si="39"/>
        <v>120.6</v>
      </c>
      <c r="H110" s="46">
        <v>0</v>
      </c>
      <c r="I110" s="46">
        <f t="shared" si="40"/>
        <v>128.4</v>
      </c>
      <c r="J110" s="29">
        <f t="shared" si="49"/>
        <v>1</v>
      </c>
      <c r="K110" s="29">
        <f t="shared" si="50"/>
        <v>1</v>
      </c>
      <c r="L110" s="29">
        <f t="shared" si="51"/>
        <v>1</v>
      </c>
      <c r="M110" s="29">
        <f t="shared" ca="1" si="41"/>
        <v>1</v>
      </c>
      <c r="N110" s="9"/>
      <c r="O110" s="9"/>
      <c r="P110" s="7"/>
      <c r="Q110" s="7"/>
      <c r="T110" s="20">
        <v>0</v>
      </c>
      <c r="U110" s="31">
        <f t="shared" si="42"/>
        <v>-690</v>
      </c>
      <c r="V110" s="27">
        <f t="shared" si="43"/>
        <v>-690</v>
      </c>
      <c r="W110" s="27"/>
      <c r="X110" s="27">
        <f t="shared" si="44"/>
        <v>758.47880822492664</v>
      </c>
      <c r="Y110" s="27">
        <f t="shared" si="45"/>
        <v>68.478808224926638</v>
      </c>
      <c r="Z110" s="27">
        <f t="shared" si="46"/>
        <v>68</v>
      </c>
      <c r="AA110" s="17">
        <f t="shared" si="47"/>
        <v>68</v>
      </c>
      <c r="AB110" s="24">
        <f t="shared" si="48"/>
        <v>758</v>
      </c>
    </row>
    <row r="111" spans="1:28" ht="15" customHeight="1" x14ac:dyDescent="0.25">
      <c r="A111" s="28">
        <v>1170</v>
      </c>
      <c r="B111" s="28">
        <v>30</v>
      </c>
      <c r="C111" s="25">
        <v>5.2</v>
      </c>
      <c r="D111" s="25">
        <v>268.36</v>
      </c>
      <c r="E111" s="25">
        <v>209.4</v>
      </c>
      <c r="F111" s="46">
        <v>0</v>
      </c>
      <c r="G111" s="46">
        <f t="shared" si="39"/>
        <v>105</v>
      </c>
      <c r="H111" s="46">
        <v>0</v>
      </c>
      <c r="I111" s="46">
        <f t="shared" si="40"/>
        <v>148.84615384615384</v>
      </c>
      <c r="J111" s="29">
        <f t="shared" si="49"/>
        <v>0</v>
      </c>
      <c r="K111" s="29">
        <f t="shared" si="50"/>
        <v>1</v>
      </c>
      <c r="L111" s="29">
        <f t="shared" si="51"/>
        <v>1</v>
      </c>
      <c r="M111" s="29">
        <f t="shared" ca="1" si="41"/>
        <v>1</v>
      </c>
      <c r="N111" s="9"/>
      <c r="O111" s="9"/>
      <c r="P111" s="7"/>
      <c r="Q111" s="7"/>
      <c r="T111" s="20">
        <v>0</v>
      </c>
      <c r="U111" s="31">
        <f t="shared" si="42"/>
        <v>-30</v>
      </c>
      <c r="V111" s="27">
        <f t="shared" si="43"/>
        <v>-30</v>
      </c>
      <c r="W111" s="27"/>
      <c r="X111" s="27">
        <f t="shared" si="44"/>
        <v>32.977339488040286</v>
      </c>
      <c r="Y111" s="27">
        <f t="shared" si="45"/>
        <v>2.9773394880402861</v>
      </c>
      <c r="Z111" s="27">
        <f t="shared" si="46"/>
        <v>3</v>
      </c>
      <c r="AA111" s="17">
        <f t="shared" si="47"/>
        <v>3</v>
      </c>
      <c r="AB111" s="24">
        <f t="shared" si="48"/>
        <v>33</v>
      </c>
    </row>
    <row r="112" spans="1:28" ht="15" customHeight="1" x14ac:dyDescent="0.25">
      <c r="A112" s="28">
        <v>885</v>
      </c>
      <c r="B112" s="28">
        <v>30</v>
      </c>
      <c r="C112" s="25">
        <v>3.93</v>
      </c>
      <c r="D112" s="25">
        <v>268.47000000000003</v>
      </c>
      <c r="E112" s="25">
        <v>209.4</v>
      </c>
      <c r="F112" s="46">
        <v>0</v>
      </c>
      <c r="G112" s="46">
        <f t="shared" si="39"/>
        <v>111.66666666666667</v>
      </c>
      <c r="H112" s="46">
        <v>0</v>
      </c>
      <c r="I112" s="46">
        <f t="shared" si="40"/>
        <v>143.33333333333334</v>
      </c>
      <c r="J112" s="29">
        <f t="shared" si="49"/>
        <v>1</v>
      </c>
      <c r="K112" s="29">
        <f t="shared" si="50"/>
        <v>1</v>
      </c>
      <c r="L112" s="29">
        <f t="shared" si="51"/>
        <v>1</v>
      </c>
      <c r="M112" s="29">
        <f t="shared" ca="1" si="41"/>
        <v>1</v>
      </c>
      <c r="N112" s="9"/>
      <c r="O112" s="9"/>
      <c r="P112" s="7"/>
      <c r="Q112" s="7"/>
      <c r="T112" s="20">
        <v>0</v>
      </c>
      <c r="U112" s="31">
        <f t="shared" si="42"/>
        <v>-30</v>
      </c>
      <c r="V112" s="27">
        <f t="shared" si="43"/>
        <v>-30</v>
      </c>
      <c r="W112" s="27"/>
      <c r="X112" s="27">
        <f t="shared" si="44"/>
        <v>32.977339488040286</v>
      </c>
      <c r="Y112" s="27">
        <f t="shared" si="45"/>
        <v>2.9773394880402861</v>
      </c>
      <c r="Z112" s="27">
        <f t="shared" si="46"/>
        <v>3</v>
      </c>
      <c r="AA112" s="17">
        <f t="shared" si="47"/>
        <v>3</v>
      </c>
      <c r="AB112" s="24">
        <f t="shared" si="48"/>
        <v>33</v>
      </c>
    </row>
    <row r="113" spans="1:28" ht="15" customHeight="1" x14ac:dyDescent="0.25">
      <c r="A113" s="28">
        <v>885</v>
      </c>
      <c r="B113" s="28">
        <v>30</v>
      </c>
      <c r="C113" s="25">
        <v>3.93</v>
      </c>
      <c r="D113" s="25">
        <v>268.58</v>
      </c>
      <c r="E113" s="25">
        <v>209.4</v>
      </c>
      <c r="F113" s="46">
        <v>0</v>
      </c>
      <c r="G113" s="46">
        <f t="shared" si="39"/>
        <v>107.67857142857143</v>
      </c>
      <c r="H113" s="46">
        <v>0</v>
      </c>
      <c r="I113" s="46">
        <f t="shared" si="40"/>
        <v>138.21428571428572</v>
      </c>
      <c r="J113" s="29">
        <f t="shared" si="49"/>
        <v>1</v>
      </c>
      <c r="K113" s="29">
        <f t="shared" si="50"/>
        <v>1</v>
      </c>
      <c r="L113" s="29">
        <f t="shared" si="51"/>
        <v>1</v>
      </c>
      <c r="M113" s="29">
        <f t="shared" ca="1" si="41"/>
        <v>0</v>
      </c>
      <c r="N113" s="9"/>
      <c r="O113" s="9"/>
      <c r="P113" s="7"/>
      <c r="Q113" s="7"/>
      <c r="T113" s="20">
        <v>0</v>
      </c>
      <c r="U113" s="31">
        <f t="shared" si="42"/>
        <v>-30</v>
      </c>
      <c r="V113" s="27">
        <f t="shared" si="43"/>
        <v>-30</v>
      </c>
      <c r="W113" s="27"/>
      <c r="X113" s="27">
        <f t="shared" si="44"/>
        <v>32.977339488040286</v>
      </c>
      <c r="Y113" s="27">
        <f t="shared" si="45"/>
        <v>2.9773394880402861</v>
      </c>
      <c r="Z113" s="27">
        <f t="shared" si="46"/>
        <v>3</v>
      </c>
      <c r="AA113" s="17">
        <f t="shared" si="47"/>
        <v>3</v>
      </c>
      <c r="AB113" s="24">
        <f t="shared" si="48"/>
        <v>33</v>
      </c>
    </row>
    <row r="114" spans="1:28" ht="15" customHeight="1" x14ac:dyDescent="0.25">
      <c r="A114" s="28">
        <v>750</v>
      </c>
      <c r="B114" s="28">
        <v>30</v>
      </c>
      <c r="C114" s="25">
        <v>3.33</v>
      </c>
      <c r="D114" s="25">
        <v>268.67</v>
      </c>
      <c r="E114" s="25">
        <v>209.4</v>
      </c>
      <c r="F114" s="46">
        <v>0</v>
      </c>
      <c r="G114" s="46">
        <f t="shared" si="39"/>
        <v>108.62068965517241</v>
      </c>
      <c r="H114" s="46">
        <v>0</v>
      </c>
      <c r="I114" s="46">
        <f t="shared" si="40"/>
        <v>133.44827586206895</v>
      </c>
      <c r="J114" s="29">
        <f t="shared" si="49"/>
        <v>1</v>
      </c>
      <c r="K114" s="29">
        <f t="shared" si="50"/>
        <v>1</v>
      </c>
      <c r="L114" s="29">
        <f t="shared" si="51"/>
        <v>1</v>
      </c>
      <c r="M114" s="29">
        <f t="shared" ca="1" si="41"/>
        <v>0</v>
      </c>
      <c r="N114" s="9"/>
      <c r="O114" s="9"/>
      <c r="P114" s="7"/>
      <c r="Q114" s="7"/>
      <c r="T114" s="20">
        <v>0</v>
      </c>
      <c r="U114" s="31">
        <f t="shared" si="42"/>
        <v>-30</v>
      </c>
      <c r="V114" s="27">
        <f t="shared" si="43"/>
        <v>-30</v>
      </c>
      <c r="W114" s="27"/>
      <c r="X114" s="27">
        <f t="shared" si="44"/>
        <v>32.977339488040286</v>
      </c>
      <c r="Y114" s="27">
        <f t="shared" si="45"/>
        <v>2.9773394880402861</v>
      </c>
      <c r="Z114" s="27">
        <f t="shared" si="46"/>
        <v>3</v>
      </c>
      <c r="AA114" s="17">
        <f t="shared" si="47"/>
        <v>3</v>
      </c>
      <c r="AB114" s="24">
        <f t="shared" si="48"/>
        <v>33</v>
      </c>
    </row>
    <row r="115" spans="1:28" ht="15" customHeight="1" x14ac:dyDescent="0.25">
      <c r="A115" s="28">
        <v>1125</v>
      </c>
      <c r="B115" s="28">
        <v>30</v>
      </c>
      <c r="C115" s="25">
        <v>5</v>
      </c>
      <c r="D115" s="25">
        <v>268.81</v>
      </c>
      <c r="E115" s="25">
        <v>209.4</v>
      </c>
      <c r="F115" s="46">
        <v>0</v>
      </c>
      <c r="G115" s="46">
        <f t="shared" si="39"/>
        <v>92.5</v>
      </c>
      <c r="H115" s="46">
        <v>0</v>
      </c>
      <c r="I115" s="46">
        <f t="shared" si="40"/>
        <v>129</v>
      </c>
      <c r="J115" s="29">
        <f t="shared" si="49"/>
        <v>1</v>
      </c>
      <c r="K115" s="29">
        <f t="shared" si="50"/>
        <v>1</v>
      </c>
      <c r="L115" s="29">
        <f t="shared" si="51"/>
        <v>1</v>
      </c>
      <c r="M115" s="29">
        <f t="shared" ca="1" si="41"/>
        <v>0</v>
      </c>
      <c r="N115" s="9"/>
      <c r="O115" s="9"/>
      <c r="P115" s="7"/>
      <c r="Q115" s="7"/>
      <c r="T115" s="20">
        <v>0</v>
      </c>
      <c r="U115" s="31">
        <f t="shared" si="42"/>
        <v>-30</v>
      </c>
      <c r="V115" s="27">
        <f t="shared" si="43"/>
        <v>-30</v>
      </c>
      <c r="W115" s="27"/>
      <c r="X115" s="27">
        <f t="shared" si="44"/>
        <v>32.977339488040286</v>
      </c>
      <c r="Y115" s="27">
        <f t="shared" si="45"/>
        <v>2.9773394880402861</v>
      </c>
      <c r="Z115" s="27">
        <f t="shared" si="46"/>
        <v>3</v>
      </c>
      <c r="AA115" s="17">
        <f t="shared" si="47"/>
        <v>3</v>
      </c>
      <c r="AB115" s="24">
        <f t="shared" si="48"/>
        <v>33</v>
      </c>
    </row>
    <row r="116" spans="1:28" ht="15" customHeight="1" x14ac:dyDescent="0.25">
      <c r="A116" s="28">
        <v>825</v>
      </c>
      <c r="B116" s="28">
        <v>30</v>
      </c>
      <c r="C116" s="25">
        <v>3.67</v>
      </c>
      <c r="D116" s="25">
        <v>268.92</v>
      </c>
      <c r="E116" s="25">
        <v>209.4</v>
      </c>
      <c r="F116" s="46">
        <v>0</v>
      </c>
      <c r="G116" s="46">
        <f t="shared" si="39"/>
        <v>99.193548387096769</v>
      </c>
      <c r="H116" s="46">
        <v>0</v>
      </c>
      <c r="I116" s="46">
        <f t="shared" si="40"/>
        <v>124.83870967741936</v>
      </c>
      <c r="J116" s="29">
        <f t="shared" si="49"/>
        <v>1</v>
      </c>
      <c r="K116" s="29">
        <f t="shared" si="50"/>
        <v>1</v>
      </c>
      <c r="L116" s="29">
        <f t="shared" si="51"/>
        <v>1</v>
      </c>
      <c r="M116" s="29">
        <f t="shared" ca="1" si="41"/>
        <v>1</v>
      </c>
      <c r="N116" s="9"/>
      <c r="O116" s="9"/>
      <c r="P116" s="7"/>
      <c r="Q116" s="7"/>
      <c r="T116" s="20">
        <v>0</v>
      </c>
      <c r="U116" s="31">
        <f t="shared" si="42"/>
        <v>-30</v>
      </c>
      <c r="V116" s="27">
        <f t="shared" si="43"/>
        <v>-30</v>
      </c>
      <c r="W116" s="27"/>
      <c r="X116" s="27">
        <f t="shared" si="44"/>
        <v>32.977339488040286</v>
      </c>
      <c r="Y116" s="27">
        <f t="shared" si="45"/>
        <v>2.9773394880402861</v>
      </c>
      <c r="Z116" s="27">
        <f t="shared" si="46"/>
        <v>3</v>
      </c>
      <c r="AA116" s="17">
        <f t="shared" si="47"/>
        <v>3</v>
      </c>
      <c r="AB116" s="24">
        <f t="shared" si="48"/>
        <v>33</v>
      </c>
    </row>
    <row r="117" spans="1:28" ht="15" customHeight="1" x14ac:dyDescent="0.25">
      <c r="A117" s="28"/>
      <c r="B117" s="28"/>
      <c r="C117" s="25"/>
      <c r="D117" s="25"/>
      <c r="E117" s="25"/>
      <c r="F117" s="46"/>
      <c r="G117" s="46"/>
      <c r="H117" s="46"/>
      <c r="I117" s="46"/>
      <c r="J117" s="29"/>
      <c r="K117" s="29"/>
      <c r="L117" s="29"/>
      <c r="M117" s="29"/>
      <c r="N117" s="9"/>
      <c r="O117" s="9"/>
      <c r="P117" s="7"/>
      <c r="Q117" s="7"/>
      <c r="U117" s="31"/>
      <c r="V117" s="27"/>
      <c r="W117" s="27"/>
      <c r="X117" s="27"/>
      <c r="Y117" s="27"/>
      <c r="Z117" s="27"/>
      <c r="AA117" s="17"/>
    </row>
    <row r="118" spans="1:28" ht="15" customHeight="1" x14ac:dyDescent="0.25">
      <c r="A118" s="28"/>
      <c r="B118" s="28"/>
      <c r="C118" s="25"/>
      <c r="D118" s="25"/>
      <c r="E118" s="25"/>
      <c r="F118" s="46"/>
      <c r="G118" s="46"/>
      <c r="H118" s="46"/>
      <c r="I118" s="46"/>
      <c r="J118" s="29"/>
      <c r="K118" s="29"/>
      <c r="L118" s="29"/>
      <c r="M118" s="29"/>
      <c r="N118" s="9"/>
      <c r="O118" s="9"/>
      <c r="P118" s="7"/>
      <c r="Q118" s="7"/>
      <c r="U118" s="31"/>
      <c r="V118" s="27"/>
      <c r="W118" s="27"/>
      <c r="X118" s="27"/>
      <c r="Y118" s="27"/>
      <c r="Z118" s="27"/>
      <c r="AA118" s="17"/>
    </row>
    <row r="119" spans="1:28" ht="15" customHeight="1" x14ac:dyDescent="0.25">
      <c r="A119" s="28"/>
      <c r="B119" s="28"/>
      <c r="C119" s="25"/>
      <c r="D119" s="25"/>
      <c r="E119" s="25"/>
      <c r="F119" s="46"/>
      <c r="G119" s="46"/>
      <c r="H119" s="46"/>
      <c r="I119" s="46"/>
      <c r="J119" s="29"/>
      <c r="K119" s="29"/>
      <c r="L119" s="29"/>
      <c r="M119" s="29"/>
      <c r="N119" s="9"/>
      <c r="O119" s="9"/>
      <c r="P119" s="7"/>
      <c r="Q119" s="7"/>
      <c r="U119" s="31"/>
      <c r="V119" s="27"/>
      <c r="W119" s="27"/>
      <c r="X119" s="27"/>
      <c r="Y119" s="27"/>
      <c r="Z119" s="27"/>
      <c r="AA119" s="17"/>
    </row>
    <row r="120" spans="1:28" ht="15" customHeight="1" x14ac:dyDescent="0.25">
      <c r="A120" s="28"/>
      <c r="B120" s="28"/>
      <c r="C120" s="25"/>
      <c r="D120" s="25"/>
      <c r="E120" s="25"/>
      <c r="F120" s="46"/>
      <c r="G120" s="46"/>
      <c r="H120" s="46"/>
      <c r="I120" s="46"/>
      <c r="J120" s="29"/>
      <c r="K120" s="29"/>
      <c r="L120" s="29"/>
      <c r="M120" s="29"/>
      <c r="N120" s="9"/>
      <c r="O120" s="9"/>
      <c r="P120" s="7"/>
      <c r="Q120" s="7"/>
      <c r="U120" s="31"/>
      <c r="V120" s="27"/>
      <c r="W120" s="27"/>
      <c r="X120" s="27"/>
      <c r="Y120" s="27"/>
      <c r="Z120" s="27"/>
      <c r="AA120" s="17"/>
    </row>
    <row r="121" spans="1:28" ht="15" customHeight="1" x14ac:dyDescent="0.25">
      <c r="A121" s="28"/>
      <c r="B121" s="28"/>
      <c r="C121" s="25"/>
      <c r="D121" s="25"/>
      <c r="E121" s="25"/>
      <c r="F121" s="46"/>
      <c r="G121" s="46"/>
      <c r="H121" s="46"/>
      <c r="I121" s="46"/>
      <c r="J121" s="29"/>
      <c r="K121" s="29"/>
      <c r="L121" s="29"/>
      <c r="M121" s="29"/>
      <c r="N121" s="9"/>
      <c r="O121" s="9"/>
      <c r="P121" s="7"/>
      <c r="Q121" s="7"/>
      <c r="U121" s="31"/>
      <c r="V121" s="27"/>
      <c r="W121" s="27"/>
      <c r="X121" s="27"/>
      <c r="Y121" s="27"/>
      <c r="Z121" s="27"/>
      <c r="AA121" s="17"/>
    </row>
    <row r="122" spans="1:28" ht="15" customHeight="1" x14ac:dyDescent="0.25">
      <c r="A122" s="28"/>
      <c r="B122" s="28"/>
      <c r="C122" s="25"/>
      <c r="D122" s="25"/>
      <c r="E122" s="25"/>
      <c r="F122" s="46"/>
      <c r="G122" s="46"/>
      <c r="H122" s="46"/>
      <c r="I122" s="46"/>
      <c r="J122" s="29"/>
      <c r="K122" s="29"/>
      <c r="L122" s="29"/>
      <c r="M122" s="29"/>
      <c r="N122" s="9"/>
      <c r="O122" s="9"/>
      <c r="P122" s="7"/>
      <c r="Q122" s="7"/>
      <c r="U122" s="31"/>
      <c r="V122" s="27"/>
      <c r="W122" s="27"/>
      <c r="X122" s="27"/>
      <c r="Y122" s="27"/>
      <c r="Z122" s="27"/>
      <c r="AA122" s="17"/>
    </row>
    <row r="123" spans="1:28" ht="15" customHeight="1" x14ac:dyDescent="0.25">
      <c r="A123" s="28"/>
      <c r="B123" s="28"/>
      <c r="C123" s="25"/>
      <c r="D123" s="25"/>
      <c r="E123" s="25"/>
      <c r="F123" s="46"/>
      <c r="G123" s="46"/>
      <c r="H123" s="46"/>
      <c r="I123" s="46"/>
      <c r="J123" s="29"/>
      <c r="K123" s="29"/>
      <c r="L123" s="29"/>
      <c r="M123" s="29"/>
      <c r="N123" s="9"/>
      <c r="O123" s="9"/>
      <c r="P123" s="7"/>
      <c r="Q123" s="7"/>
      <c r="U123" s="31"/>
      <c r="V123" s="27"/>
      <c r="W123" s="27"/>
      <c r="X123" s="27"/>
      <c r="Y123" s="27"/>
      <c r="Z123" s="27"/>
      <c r="AA123" s="17"/>
    </row>
    <row r="124" spans="1:28" ht="15" customHeight="1" x14ac:dyDescent="0.25">
      <c r="A124" s="28"/>
      <c r="B124" s="28"/>
      <c r="C124" s="25"/>
      <c r="D124" s="25"/>
      <c r="E124" s="25"/>
      <c r="F124" s="46"/>
      <c r="G124" s="46"/>
      <c r="H124" s="46"/>
      <c r="I124" s="46"/>
      <c r="J124" s="29"/>
      <c r="K124" s="29"/>
      <c r="L124" s="29"/>
      <c r="M124" s="29"/>
      <c r="N124" s="9"/>
      <c r="O124" s="9"/>
      <c r="P124" s="7"/>
      <c r="Q124" s="7"/>
      <c r="U124" s="31"/>
      <c r="V124" s="27"/>
      <c r="W124" s="27"/>
      <c r="X124" s="27"/>
      <c r="Y124" s="27"/>
      <c r="Z124" s="27"/>
      <c r="AA124" s="17"/>
    </row>
    <row r="125" spans="1:28" ht="15" customHeight="1" x14ac:dyDescent="0.25">
      <c r="A125" s="28"/>
      <c r="B125" s="28"/>
      <c r="C125" s="25"/>
      <c r="D125" s="25"/>
      <c r="E125" s="25"/>
      <c r="F125" s="46"/>
      <c r="G125" s="46"/>
      <c r="H125" s="46"/>
      <c r="I125" s="46"/>
      <c r="J125" s="29"/>
      <c r="K125" s="29"/>
      <c r="L125" s="29"/>
      <c r="M125" s="29"/>
      <c r="N125" s="9"/>
      <c r="O125" s="9"/>
      <c r="P125" s="7"/>
      <c r="Q125" s="7"/>
      <c r="U125" s="31"/>
      <c r="V125" s="27"/>
      <c r="W125" s="27"/>
      <c r="X125" s="27"/>
      <c r="Y125" s="27"/>
      <c r="Z125" s="27"/>
      <c r="AA125" s="17"/>
    </row>
    <row r="126" spans="1:28" ht="15" customHeight="1" x14ac:dyDescent="0.25">
      <c r="A126" s="28"/>
      <c r="B126" s="28"/>
      <c r="C126" s="25"/>
      <c r="D126" s="25"/>
      <c r="E126" s="25"/>
      <c r="F126" s="46"/>
      <c r="G126" s="46"/>
      <c r="H126" s="46"/>
      <c r="I126" s="46"/>
      <c r="J126" s="29"/>
      <c r="K126" s="29"/>
      <c r="L126" s="29"/>
      <c r="M126" s="29"/>
      <c r="N126" s="9"/>
      <c r="O126" s="9"/>
      <c r="P126" s="7"/>
      <c r="Q126" s="7"/>
      <c r="U126" s="31"/>
      <c r="V126" s="27"/>
      <c r="W126" s="27"/>
      <c r="X126" s="27"/>
      <c r="Y126" s="27"/>
      <c r="Z126" s="27"/>
      <c r="AA126" s="17"/>
    </row>
    <row r="127" spans="1:28" ht="15" customHeight="1" x14ac:dyDescent="0.25">
      <c r="A127" s="28"/>
      <c r="B127" s="28"/>
      <c r="C127" s="25"/>
      <c r="D127" s="25"/>
      <c r="E127" s="25"/>
      <c r="F127" s="46"/>
      <c r="G127" s="46"/>
      <c r="H127" s="46"/>
      <c r="I127" s="46"/>
      <c r="J127" s="29"/>
      <c r="K127" s="29"/>
      <c r="L127" s="29"/>
      <c r="M127" s="29"/>
      <c r="N127" s="9"/>
      <c r="O127" s="9"/>
      <c r="P127" s="7"/>
      <c r="Q127" s="7"/>
      <c r="U127" s="31"/>
      <c r="V127" s="27"/>
      <c r="W127" s="27"/>
      <c r="X127" s="27"/>
      <c r="Y127" s="27"/>
      <c r="Z127" s="27"/>
      <c r="AA127" s="17"/>
    </row>
    <row r="128" spans="1:28" ht="15" customHeight="1" x14ac:dyDescent="0.25">
      <c r="A128" s="28"/>
      <c r="B128" s="28"/>
      <c r="C128" s="25"/>
      <c r="D128" s="25"/>
      <c r="E128" s="25"/>
      <c r="F128" s="46"/>
      <c r="G128" s="46"/>
      <c r="H128" s="46"/>
      <c r="I128" s="46"/>
      <c r="J128" s="29"/>
      <c r="K128" s="29"/>
      <c r="L128" s="29"/>
      <c r="M128" s="29"/>
      <c r="N128" s="9"/>
      <c r="O128" s="9"/>
      <c r="P128" s="7"/>
      <c r="Q128" s="7"/>
      <c r="U128" s="31"/>
      <c r="V128" s="27"/>
      <c r="W128" s="27"/>
      <c r="X128" s="27"/>
      <c r="Y128" s="27"/>
      <c r="Z128" s="27"/>
      <c r="AA128" s="17"/>
    </row>
    <row r="129" spans="1:27" ht="15" customHeight="1" x14ac:dyDescent="0.25">
      <c r="A129" s="28"/>
      <c r="B129" s="28"/>
      <c r="C129" s="25"/>
      <c r="D129" s="25"/>
      <c r="E129" s="25"/>
      <c r="F129" s="46"/>
      <c r="G129" s="46"/>
      <c r="H129" s="46"/>
      <c r="I129" s="46"/>
      <c r="J129" s="29"/>
      <c r="K129" s="29"/>
      <c r="L129" s="29"/>
      <c r="M129" s="29"/>
      <c r="N129" s="9"/>
      <c r="O129" s="9"/>
      <c r="P129" s="7"/>
      <c r="Q129" s="7"/>
      <c r="U129" s="31"/>
      <c r="V129" s="27"/>
      <c r="W129" s="27"/>
      <c r="X129" s="27"/>
      <c r="Y129" s="27"/>
      <c r="Z129" s="27"/>
      <c r="AA129" s="17"/>
    </row>
    <row r="130" spans="1:27" ht="15" customHeight="1" x14ac:dyDescent="0.25">
      <c r="A130" s="28"/>
      <c r="B130" s="28"/>
      <c r="C130" s="25"/>
      <c r="D130" s="25"/>
      <c r="E130" s="25"/>
      <c r="F130" s="46"/>
      <c r="G130" s="46"/>
      <c r="H130" s="46"/>
      <c r="I130" s="46"/>
      <c r="J130" s="29"/>
      <c r="K130" s="29"/>
      <c r="L130" s="29"/>
      <c r="M130" s="29"/>
      <c r="N130" s="9"/>
      <c r="O130" s="9"/>
      <c r="P130" s="7"/>
      <c r="Q130" s="7"/>
      <c r="U130" s="31"/>
      <c r="V130" s="27"/>
      <c r="W130" s="27"/>
      <c r="X130" s="27"/>
      <c r="Y130" s="27"/>
      <c r="Z130" s="27"/>
      <c r="AA130" s="17"/>
    </row>
    <row r="131" spans="1:27" ht="15" customHeight="1" x14ac:dyDescent="0.25">
      <c r="A131" s="28"/>
      <c r="B131" s="28"/>
      <c r="C131" s="25"/>
      <c r="D131" s="25"/>
      <c r="E131" s="25"/>
      <c r="F131" s="46"/>
      <c r="G131" s="46"/>
      <c r="H131" s="46"/>
      <c r="I131" s="46"/>
      <c r="J131" s="29"/>
      <c r="K131" s="29"/>
      <c r="L131" s="29"/>
      <c r="M131" s="29"/>
      <c r="N131" s="9"/>
      <c r="O131" s="9"/>
      <c r="P131" s="7"/>
      <c r="Q131" s="7"/>
      <c r="U131" s="31"/>
      <c r="V131" s="27"/>
      <c r="W131" s="27"/>
      <c r="X131" s="27"/>
      <c r="Y131" s="27"/>
      <c r="Z131" s="27"/>
      <c r="AA131" s="17"/>
    </row>
    <row r="132" spans="1:27" ht="15" customHeight="1" x14ac:dyDescent="0.25">
      <c r="A132" s="28"/>
      <c r="B132" s="28"/>
      <c r="C132" s="25"/>
      <c r="D132" s="25"/>
      <c r="E132" s="25"/>
      <c r="F132" s="46"/>
      <c r="G132" s="46"/>
      <c r="H132" s="46"/>
      <c r="I132" s="46"/>
      <c r="J132" s="29"/>
      <c r="K132" s="29"/>
      <c r="L132" s="29"/>
      <c r="M132" s="29"/>
      <c r="N132" s="9"/>
      <c r="O132" s="9"/>
      <c r="P132" s="7"/>
      <c r="Q132" s="7"/>
      <c r="U132" s="31"/>
      <c r="V132" s="27"/>
      <c r="W132" s="27"/>
      <c r="X132" s="27"/>
      <c r="Y132" s="27"/>
      <c r="Z132" s="27"/>
      <c r="AA132" s="17"/>
    </row>
    <row r="133" spans="1:27" ht="15" customHeight="1" x14ac:dyDescent="0.25">
      <c r="A133" s="28"/>
      <c r="B133" s="28"/>
      <c r="C133" s="25"/>
      <c r="D133" s="25"/>
      <c r="E133" s="25"/>
      <c r="F133" s="46"/>
      <c r="G133" s="46"/>
      <c r="H133" s="46"/>
      <c r="I133" s="46"/>
      <c r="J133" s="29"/>
      <c r="K133" s="29"/>
      <c r="L133" s="29"/>
      <c r="M133" s="29"/>
      <c r="N133" s="9"/>
      <c r="O133" s="9"/>
      <c r="P133" s="7"/>
      <c r="Q133" s="7"/>
      <c r="U133" s="31"/>
      <c r="V133" s="27"/>
      <c r="W133" s="27"/>
      <c r="X133" s="27"/>
      <c r="Y133" s="27"/>
      <c r="Z133" s="27"/>
      <c r="AA133" s="17"/>
    </row>
    <row r="134" spans="1:27" ht="15" customHeight="1" x14ac:dyDescent="0.25">
      <c r="A134" s="28"/>
      <c r="B134" s="28"/>
      <c r="C134" s="25"/>
      <c r="D134" s="25"/>
      <c r="E134" s="25"/>
      <c r="F134" s="46"/>
      <c r="G134" s="46"/>
      <c r="H134" s="46"/>
      <c r="I134" s="46"/>
      <c r="J134" s="29"/>
      <c r="K134" s="29"/>
      <c r="L134" s="29"/>
      <c r="M134" s="29"/>
      <c r="N134" s="9"/>
      <c r="O134" s="9"/>
      <c r="P134" s="7"/>
      <c r="Q134" s="7"/>
      <c r="U134" s="31"/>
      <c r="V134" s="27"/>
      <c r="W134" s="27"/>
      <c r="X134" s="27"/>
      <c r="Y134" s="27"/>
      <c r="Z134" s="27"/>
      <c r="AA134" s="17"/>
    </row>
    <row r="135" spans="1:27" ht="15" customHeight="1" x14ac:dyDescent="0.25">
      <c r="A135" s="28"/>
      <c r="B135" s="28"/>
      <c r="C135" s="25"/>
      <c r="D135" s="25"/>
      <c r="E135" s="25"/>
      <c r="F135" s="46"/>
      <c r="G135" s="46"/>
      <c r="H135" s="46"/>
      <c r="I135" s="46"/>
      <c r="J135" s="29"/>
      <c r="K135" s="29"/>
      <c r="L135" s="29"/>
      <c r="M135" s="29"/>
      <c r="N135" s="9"/>
      <c r="O135" s="9"/>
      <c r="P135" s="7"/>
      <c r="Q135" s="7"/>
      <c r="U135" s="31"/>
      <c r="V135" s="27"/>
      <c r="W135" s="27"/>
      <c r="X135" s="27"/>
      <c r="Y135" s="27"/>
      <c r="Z135" s="27"/>
      <c r="AA135" s="17"/>
    </row>
    <row r="136" spans="1:27" ht="15" customHeight="1" x14ac:dyDescent="0.25">
      <c r="A136" s="28"/>
      <c r="B136" s="28"/>
      <c r="C136" s="25"/>
      <c r="D136" s="25"/>
      <c r="E136" s="25"/>
      <c r="F136" s="46"/>
      <c r="G136" s="46"/>
      <c r="H136" s="46"/>
      <c r="I136" s="46"/>
      <c r="J136" s="29"/>
      <c r="K136" s="29"/>
      <c r="L136" s="29"/>
      <c r="M136" s="29"/>
      <c r="N136" s="9"/>
      <c r="O136" s="9"/>
      <c r="P136" s="7"/>
      <c r="Q136" s="7"/>
      <c r="U136" s="31"/>
      <c r="V136" s="27"/>
      <c r="W136" s="27"/>
      <c r="X136" s="27"/>
      <c r="Y136" s="27"/>
      <c r="Z136" s="27"/>
      <c r="AA136" s="17"/>
    </row>
    <row r="137" spans="1:27" ht="15" customHeight="1" x14ac:dyDescent="0.25">
      <c r="A137" s="28"/>
      <c r="B137" s="28"/>
      <c r="C137" s="25"/>
      <c r="D137" s="25"/>
      <c r="E137" s="25"/>
      <c r="F137" s="46"/>
      <c r="G137" s="46"/>
      <c r="H137" s="46"/>
      <c r="I137" s="46"/>
      <c r="J137" s="29"/>
      <c r="K137" s="29"/>
      <c r="L137" s="29"/>
      <c r="M137" s="29"/>
      <c r="N137" s="9"/>
      <c r="O137" s="9"/>
      <c r="P137" s="7"/>
      <c r="Q137" s="7"/>
      <c r="U137" s="31"/>
      <c r="V137" s="27"/>
      <c r="W137" s="27"/>
      <c r="X137" s="27"/>
      <c r="Y137" s="27"/>
      <c r="Z137" s="27"/>
      <c r="AA137" s="17"/>
    </row>
    <row r="138" spans="1:27" ht="15" customHeight="1" x14ac:dyDescent="0.25">
      <c r="A138" s="28"/>
      <c r="B138" s="28"/>
      <c r="C138" s="25"/>
      <c r="D138" s="25"/>
      <c r="E138" s="25"/>
      <c r="F138" s="46"/>
      <c r="G138" s="46"/>
      <c r="H138" s="46"/>
      <c r="I138" s="46"/>
      <c r="J138" s="29"/>
      <c r="K138" s="29"/>
      <c r="L138" s="29"/>
      <c r="M138" s="29"/>
      <c r="N138" s="9"/>
      <c r="O138" s="9"/>
      <c r="P138" s="7"/>
      <c r="Q138" s="7"/>
      <c r="U138" s="31"/>
      <c r="V138" s="27"/>
      <c r="W138" s="27"/>
      <c r="X138" s="27"/>
      <c r="Y138" s="27"/>
      <c r="Z138" s="27"/>
      <c r="AA138" s="17"/>
    </row>
    <row r="139" spans="1:27" ht="15" customHeight="1" x14ac:dyDescent="0.25">
      <c r="A139" s="28"/>
      <c r="B139" s="28"/>
      <c r="C139" s="25"/>
      <c r="D139" s="25"/>
      <c r="E139" s="25"/>
      <c r="F139" s="46"/>
      <c r="G139" s="46"/>
      <c r="H139" s="46"/>
      <c r="I139" s="46"/>
      <c r="J139" s="29"/>
      <c r="K139" s="29"/>
      <c r="L139" s="29"/>
      <c r="M139" s="29"/>
      <c r="N139" s="9"/>
      <c r="O139" s="9"/>
      <c r="P139" s="7"/>
      <c r="Q139" s="7"/>
      <c r="U139" s="31"/>
      <c r="V139" s="27"/>
      <c r="W139" s="27"/>
      <c r="X139" s="27"/>
      <c r="Y139" s="27"/>
      <c r="Z139" s="27"/>
      <c r="AA139" s="17"/>
    </row>
    <row r="140" spans="1:27" ht="15" customHeight="1" x14ac:dyDescent="0.25">
      <c r="A140" s="28"/>
      <c r="B140" s="28"/>
      <c r="C140" s="25"/>
      <c r="D140" s="25"/>
      <c r="E140" s="25"/>
      <c r="F140" s="46"/>
      <c r="G140" s="46"/>
      <c r="H140" s="46"/>
      <c r="I140" s="46"/>
      <c r="J140" s="29"/>
      <c r="K140" s="29"/>
      <c r="L140" s="29"/>
      <c r="M140" s="29"/>
      <c r="N140" s="9"/>
      <c r="O140" s="9"/>
      <c r="P140" s="7"/>
      <c r="Q140" s="7"/>
      <c r="U140" s="31"/>
      <c r="V140" s="27"/>
      <c r="W140" s="27"/>
      <c r="X140" s="27"/>
      <c r="Y140" s="27"/>
      <c r="Z140" s="27"/>
      <c r="AA140" s="17"/>
    </row>
    <row r="141" spans="1:27" ht="15" customHeight="1" x14ac:dyDescent="0.25">
      <c r="A141" s="28"/>
      <c r="B141" s="28"/>
      <c r="C141" s="25"/>
      <c r="D141" s="25"/>
      <c r="E141" s="25"/>
      <c r="F141" s="46"/>
      <c r="G141" s="46"/>
      <c r="H141" s="46"/>
      <c r="I141" s="46"/>
      <c r="J141" s="29"/>
      <c r="K141" s="29"/>
      <c r="L141" s="29"/>
      <c r="M141" s="29"/>
      <c r="N141" s="9"/>
      <c r="O141" s="9"/>
      <c r="P141" s="7"/>
      <c r="Q141" s="7"/>
      <c r="U141" s="31"/>
      <c r="V141" s="27"/>
      <c r="W141" s="27"/>
      <c r="X141" s="27"/>
      <c r="Y141" s="27"/>
      <c r="Z141" s="27"/>
      <c r="AA141" s="17"/>
    </row>
    <row r="142" spans="1:27" ht="15" customHeight="1" x14ac:dyDescent="0.25">
      <c r="A142" s="28"/>
      <c r="B142" s="28"/>
      <c r="C142" s="25"/>
      <c r="D142" s="25"/>
      <c r="E142" s="25"/>
      <c r="F142" s="46"/>
      <c r="G142" s="46"/>
      <c r="H142" s="46"/>
      <c r="I142" s="46"/>
      <c r="J142" s="29"/>
      <c r="K142" s="29"/>
      <c r="L142" s="29"/>
      <c r="M142" s="29"/>
      <c r="N142" s="9"/>
      <c r="O142" s="9"/>
      <c r="P142" s="7"/>
      <c r="Q142" s="7"/>
      <c r="U142" s="31"/>
      <c r="V142" s="27"/>
      <c r="W142" s="27"/>
      <c r="X142" s="27"/>
      <c r="Y142" s="27"/>
      <c r="Z142" s="27"/>
      <c r="AA142" s="17"/>
    </row>
    <row r="143" spans="1:27" ht="15" customHeight="1" x14ac:dyDescent="0.25">
      <c r="A143" s="28"/>
      <c r="B143" s="28"/>
      <c r="C143" s="25"/>
      <c r="D143" s="25"/>
      <c r="E143" s="25"/>
      <c r="F143" s="46"/>
      <c r="G143" s="46"/>
      <c r="H143" s="46"/>
      <c r="I143" s="46"/>
      <c r="J143" s="29"/>
      <c r="K143" s="29"/>
      <c r="L143" s="29"/>
      <c r="M143" s="29"/>
      <c r="N143" s="9"/>
      <c r="O143" s="9"/>
      <c r="P143" s="7"/>
      <c r="Q143" s="7"/>
      <c r="U143" s="31"/>
      <c r="V143" s="27"/>
      <c r="W143" s="27"/>
      <c r="X143" s="27"/>
      <c r="Y143" s="27"/>
      <c r="Z143" s="27"/>
      <c r="AA143" s="17"/>
    </row>
    <row r="144" spans="1:27" ht="15" customHeight="1" x14ac:dyDescent="0.25">
      <c r="A144" s="28"/>
      <c r="B144" s="28"/>
      <c r="C144" s="25"/>
      <c r="D144" s="25"/>
      <c r="E144" s="25"/>
      <c r="F144" s="46"/>
      <c r="G144" s="46"/>
      <c r="H144" s="46"/>
      <c r="I144" s="46"/>
      <c r="J144" s="29"/>
      <c r="K144" s="29"/>
      <c r="L144" s="29"/>
      <c r="M144" s="29"/>
      <c r="N144" s="9"/>
      <c r="O144" s="9"/>
      <c r="P144" s="7"/>
      <c r="Q144" s="7"/>
      <c r="U144" s="31"/>
      <c r="V144" s="27"/>
      <c r="W144" s="27"/>
      <c r="X144" s="27"/>
      <c r="Y144" s="27"/>
      <c r="Z144" s="27"/>
      <c r="AA144" s="17"/>
    </row>
    <row r="145" spans="1:27" ht="15" customHeight="1" x14ac:dyDescent="0.25">
      <c r="A145" s="28"/>
      <c r="B145" s="28"/>
      <c r="C145" s="25"/>
      <c r="D145" s="25"/>
      <c r="E145" s="25"/>
      <c r="F145" s="46"/>
      <c r="G145" s="46"/>
      <c r="H145" s="46"/>
      <c r="I145" s="46"/>
      <c r="J145" s="29"/>
      <c r="K145" s="29"/>
      <c r="L145" s="29"/>
      <c r="M145" s="29"/>
      <c r="N145" s="9"/>
      <c r="O145" s="9"/>
      <c r="P145" s="7"/>
      <c r="Q145" s="7"/>
      <c r="U145" s="31"/>
      <c r="V145" s="27"/>
      <c r="W145" s="27"/>
      <c r="X145" s="27"/>
      <c r="Y145" s="27"/>
      <c r="Z145" s="27"/>
      <c r="AA145" s="17"/>
    </row>
    <row r="146" spans="1:27" ht="15" customHeight="1" x14ac:dyDescent="0.25">
      <c r="A146" s="28"/>
      <c r="B146" s="28"/>
      <c r="C146" s="25"/>
      <c r="D146" s="25"/>
      <c r="E146" s="25"/>
      <c r="F146" s="46"/>
      <c r="G146" s="46"/>
      <c r="H146" s="46"/>
      <c r="I146" s="46"/>
      <c r="J146" s="29"/>
      <c r="K146" s="29"/>
      <c r="L146" s="29"/>
      <c r="M146" s="29"/>
      <c r="N146" s="9"/>
      <c r="O146" s="9"/>
      <c r="P146" s="7"/>
      <c r="Q146" s="7"/>
      <c r="U146" s="31"/>
      <c r="V146" s="27"/>
      <c r="W146" s="27"/>
      <c r="X146" s="27"/>
      <c r="Y146" s="27"/>
      <c r="Z146" s="27"/>
      <c r="AA146" s="17"/>
    </row>
    <row r="147" spans="1:27" ht="15" customHeight="1" x14ac:dyDescent="0.25">
      <c r="A147" s="28"/>
      <c r="B147" s="28"/>
      <c r="C147" s="25"/>
      <c r="D147" s="25"/>
      <c r="E147" s="25"/>
      <c r="F147" s="46"/>
      <c r="G147" s="46"/>
      <c r="H147" s="46"/>
      <c r="I147" s="46"/>
      <c r="J147" s="29"/>
      <c r="K147" s="29"/>
      <c r="L147" s="29"/>
      <c r="M147" s="29"/>
      <c r="N147" s="9"/>
      <c r="O147" s="9"/>
      <c r="P147" s="7"/>
      <c r="Q147" s="7"/>
      <c r="U147" s="31"/>
      <c r="V147" s="27"/>
      <c r="W147" s="27"/>
      <c r="X147" s="27"/>
      <c r="Y147" s="27"/>
      <c r="Z147" s="27"/>
      <c r="AA147" s="17"/>
    </row>
    <row r="148" spans="1:27" ht="15" customHeight="1" x14ac:dyDescent="0.25">
      <c r="A148" s="28"/>
      <c r="B148" s="28"/>
      <c r="C148" s="25"/>
      <c r="D148" s="25"/>
      <c r="E148" s="25"/>
      <c r="F148" s="46"/>
      <c r="G148" s="46"/>
      <c r="H148" s="46"/>
      <c r="I148" s="46"/>
      <c r="J148" s="29"/>
      <c r="K148" s="29"/>
      <c r="L148" s="29"/>
      <c r="M148" s="29"/>
      <c r="N148" s="9"/>
      <c r="O148" s="9"/>
      <c r="P148" s="7"/>
      <c r="Q148" s="7"/>
      <c r="U148" s="31"/>
      <c r="V148" s="27"/>
      <c r="W148" s="27"/>
      <c r="X148" s="27"/>
      <c r="Y148" s="27"/>
      <c r="Z148" s="27"/>
      <c r="AA148" s="17"/>
    </row>
    <row r="149" spans="1:27" ht="15" customHeight="1" x14ac:dyDescent="0.25">
      <c r="A149" s="28"/>
      <c r="B149" s="28"/>
      <c r="C149" s="25"/>
      <c r="D149" s="25"/>
      <c r="E149" s="25"/>
      <c r="F149" s="46"/>
      <c r="G149" s="46"/>
      <c r="H149" s="46"/>
      <c r="I149" s="46"/>
      <c r="J149" s="29"/>
      <c r="K149" s="29"/>
      <c r="L149" s="29"/>
      <c r="M149" s="29"/>
      <c r="N149" s="9"/>
      <c r="O149" s="9"/>
      <c r="P149" s="7"/>
      <c r="Q149" s="7"/>
      <c r="U149" s="31"/>
      <c r="V149" s="27"/>
      <c r="W149" s="27"/>
      <c r="X149" s="27"/>
      <c r="Y149" s="27"/>
      <c r="Z149" s="27"/>
      <c r="AA149" s="17"/>
    </row>
    <row r="150" spans="1:27" ht="15" customHeight="1" x14ac:dyDescent="0.25">
      <c r="A150" s="28"/>
      <c r="B150" s="28"/>
      <c r="C150" s="25"/>
      <c r="D150" s="25"/>
      <c r="E150" s="25"/>
      <c r="F150" s="46"/>
      <c r="G150" s="46"/>
      <c r="H150" s="46"/>
      <c r="I150" s="46"/>
      <c r="J150" s="29"/>
      <c r="K150" s="29"/>
      <c r="L150" s="29"/>
      <c r="M150" s="29"/>
      <c r="N150" s="9"/>
      <c r="O150" s="9"/>
      <c r="P150" s="7"/>
      <c r="Q150" s="7"/>
      <c r="U150" s="31"/>
      <c r="V150" s="27"/>
      <c r="W150" s="27"/>
      <c r="X150" s="27"/>
      <c r="Y150" s="27"/>
      <c r="Z150" s="27"/>
      <c r="AA150" s="17"/>
    </row>
    <row r="151" spans="1:27" ht="15" customHeight="1" x14ac:dyDescent="0.25">
      <c r="A151" s="28"/>
      <c r="B151" s="28"/>
      <c r="C151" s="25"/>
      <c r="D151" s="25"/>
      <c r="E151" s="25"/>
      <c r="F151" s="46"/>
      <c r="G151" s="46"/>
      <c r="H151" s="46"/>
      <c r="I151" s="46"/>
      <c r="J151" s="29"/>
      <c r="K151" s="29"/>
      <c r="L151" s="29"/>
      <c r="M151" s="29"/>
      <c r="N151" s="9"/>
      <c r="O151" s="9"/>
      <c r="P151" s="7"/>
      <c r="Q151" s="7"/>
      <c r="U151" s="31"/>
      <c r="V151" s="27"/>
      <c r="W151" s="27"/>
      <c r="X151" s="27"/>
      <c r="Y151" s="27"/>
      <c r="Z151" s="27"/>
      <c r="AA151" s="17"/>
    </row>
    <row r="152" spans="1:27" ht="15" customHeight="1" x14ac:dyDescent="0.25">
      <c r="A152" s="28"/>
      <c r="B152" s="28"/>
      <c r="C152" s="25"/>
      <c r="D152" s="25"/>
      <c r="E152" s="25"/>
      <c r="F152" s="46"/>
      <c r="G152" s="46"/>
      <c r="H152" s="46"/>
      <c r="I152" s="46"/>
      <c r="J152" s="29"/>
      <c r="K152" s="29"/>
      <c r="L152" s="29"/>
      <c r="M152" s="29"/>
      <c r="N152" s="9"/>
      <c r="O152" s="9"/>
      <c r="P152" s="7"/>
      <c r="Q152" s="7"/>
      <c r="U152" s="31"/>
      <c r="V152" s="27"/>
      <c r="W152" s="27"/>
      <c r="X152" s="27"/>
      <c r="Y152" s="27"/>
      <c r="Z152" s="27"/>
      <c r="AA152" s="17"/>
    </row>
    <row r="153" spans="1:27" ht="15" customHeight="1" x14ac:dyDescent="0.25">
      <c r="A153" s="28"/>
      <c r="B153" s="28"/>
      <c r="C153" s="25"/>
      <c r="D153" s="25"/>
      <c r="E153" s="25"/>
      <c r="F153" s="46"/>
      <c r="G153" s="46"/>
      <c r="H153" s="46"/>
      <c r="I153" s="46"/>
      <c r="J153" s="29"/>
      <c r="K153" s="29"/>
      <c r="L153" s="29"/>
      <c r="M153" s="29"/>
      <c r="N153" s="9"/>
      <c r="O153" s="9"/>
      <c r="P153" s="7"/>
      <c r="Q153" s="7"/>
      <c r="U153" s="31"/>
      <c r="V153" s="27"/>
      <c r="W153" s="27"/>
      <c r="X153" s="27"/>
      <c r="Y153" s="27"/>
      <c r="Z153" s="27"/>
      <c r="AA153" s="17"/>
    </row>
    <row r="154" spans="1:27" ht="15" customHeight="1" x14ac:dyDescent="0.25">
      <c r="A154" s="28"/>
      <c r="B154" s="28"/>
      <c r="C154" s="25"/>
      <c r="D154" s="25"/>
      <c r="E154" s="25"/>
      <c r="F154" s="46"/>
      <c r="G154" s="46"/>
      <c r="H154" s="46"/>
      <c r="I154" s="46"/>
      <c r="J154" s="29"/>
      <c r="K154" s="29"/>
      <c r="L154" s="29"/>
      <c r="M154" s="29"/>
      <c r="N154" s="9"/>
      <c r="O154" s="9"/>
      <c r="P154" s="7"/>
      <c r="Q154" s="7"/>
      <c r="U154" s="31"/>
      <c r="V154" s="27"/>
      <c r="W154" s="27"/>
      <c r="X154" s="27"/>
      <c r="Y154" s="27"/>
      <c r="Z154" s="27"/>
      <c r="AA154" s="17"/>
    </row>
    <row r="155" spans="1:27" ht="15" customHeight="1" x14ac:dyDescent="0.25">
      <c r="A155" s="28"/>
      <c r="B155" s="28"/>
      <c r="C155" s="25"/>
      <c r="D155" s="25"/>
      <c r="E155" s="25"/>
      <c r="F155" s="46"/>
      <c r="G155" s="46"/>
      <c r="H155" s="46"/>
      <c r="I155" s="46"/>
      <c r="J155" s="29"/>
      <c r="K155" s="29"/>
      <c r="L155" s="29"/>
      <c r="M155" s="29"/>
      <c r="N155" s="9"/>
      <c r="O155" s="9"/>
      <c r="P155" s="7"/>
      <c r="Q155" s="7"/>
      <c r="U155" s="31"/>
      <c r="V155" s="27"/>
      <c r="W155" s="27"/>
      <c r="X155" s="27"/>
      <c r="Y155" s="27"/>
      <c r="Z155" s="27"/>
      <c r="AA155" s="17"/>
    </row>
    <row r="156" spans="1:27" ht="15" customHeight="1" x14ac:dyDescent="0.25">
      <c r="A156" s="28"/>
      <c r="B156" s="28"/>
      <c r="C156" s="25"/>
      <c r="D156" s="25"/>
      <c r="E156" s="25"/>
      <c r="F156" s="46"/>
      <c r="G156" s="46"/>
      <c r="H156" s="46"/>
      <c r="I156" s="46"/>
      <c r="J156" s="29"/>
      <c r="K156" s="29"/>
      <c r="L156" s="29"/>
      <c r="M156" s="29"/>
      <c r="N156" s="9"/>
      <c r="O156" s="9"/>
      <c r="P156" s="7"/>
      <c r="Q156" s="7"/>
      <c r="U156" s="31"/>
      <c r="V156" s="27"/>
      <c r="W156" s="27"/>
      <c r="X156" s="27"/>
      <c r="Y156" s="27"/>
      <c r="Z156" s="27"/>
      <c r="AA156" s="17"/>
    </row>
    <row r="157" spans="1:27" ht="15" customHeight="1" x14ac:dyDescent="0.25">
      <c r="A157" s="28"/>
      <c r="B157" s="28"/>
      <c r="C157" s="25"/>
      <c r="D157" s="25"/>
      <c r="E157" s="25"/>
      <c r="F157" s="46"/>
      <c r="G157" s="46"/>
      <c r="H157" s="46"/>
      <c r="I157" s="46"/>
      <c r="J157" s="29"/>
      <c r="K157" s="29"/>
      <c r="L157" s="29"/>
      <c r="M157" s="29"/>
      <c r="N157" s="9"/>
      <c r="O157" s="9"/>
      <c r="P157" s="7"/>
      <c r="Q157" s="7"/>
      <c r="U157" s="31"/>
      <c r="V157" s="27"/>
      <c r="W157" s="27"/>
      <c r="X157" s="27"/>
      <c r="Y157" s="27"/>
      <c r="Z157" s="27"/>
      <c r="AA157" s="17"/>
    </row>
    <row r="158" spans="1:27" ht="15" customHeight="1" x14ac:dyDescent="0.25">
      <c r="A158" s="28"/>
      <c r="B158" s="28"/>
      <c r="C158" s="25"/>
      <c r="D158" s="25"/>
      <c r="E158" s="25"/>
      <c r="F158" s="46"/>
      <c r="G158" s="46"/>
      <c r="H158" s="46"/>
      <c r="I158" s="46"/>
      <c r="J158" s="29"/>
      <c r="K158" s="29"/>
      <c r="L158" s="29"/>
      <c r="M158" s="29"/>
      <c r="N158" s="9"/>
      <c r="O158" s="9"/>
      <c r="P158" s="7"/>
      <c r="Q158" s="7"/>
      <c r="U158" s="31"/>
      <c r="V158" s="27"/>
      <c r="W158" s="27"/>
      <c r="X158" s="27"/>
      <c r="Y158" s="27"/>
      <c r="Z158" s="27"/>
      <c r="AA158" s="17"/>
    </row>
    <row r="159" spans="1:27" ht="15" customHeight="1" x14ac:dyDescent="0.25">
      <c r="A159" s="28"/>
      <c r="B159" s="28"/>
      <c r="C159" s="25"/>
      <c r="D159" s="25"/>
      <c r="E159" s="25"/>
      <c r="F159" s="46"/>
      <c r="G159" s="46"/>
      <c r="H159" s="46"/>
      <c r="I159" s="46"/>
      <c r="J159" s="29"/>
      <c r="K159" s="29"/>
      <c r="L159" s="29"/>
      <c r="M159" s="29"/>
      <c r="N159" s="9"/>
      <c r="O159" s="9"/>
      <c r="P159" s="7"/>
      <c r="Q159" s="7"/>
      <c r="U159" s="31"/>
      <c r="V159" s="27"/>
      <c r="W159" s="27"/>
      <c r="X159" s="27"/>
      <c r="Y159" s="27"/>
      <c r="Z159" s="27"/>
      <c r="AA159" s="17"/>
    </row>
    <row r="160" spans="1:27" ht="15" customHeight="1" x14ac:dyDescent="0.25">
      <c r="A160" s="28"/>
      <c r="B160" s="28"/>
      <c r="C160" s="25"/>
      <c r="D160" s="25"/>
      <c r="E160" s="25"/>
      <c r="F160" s="46"/>
      <c r="G160" s="46"/>
      <c r="H160" s="46"/>
      <c r="I160" s="46"/>
      <c r="J160" s="29"/>
      <c r="K160" s="29"/>
      <c r="L160" s="29"/>
      <c r="M160" s="29"/>
      <c r="N160" s="9"/>
      <c r="O160" s="9"/>
      <c r="P160" s="7"/>
      <c r="Q160" s="7"/>
      <c r="U160" s="31"/>
      <c r="V160" s="27"/>
      <c r="W160" s="27"/>
      <c r="X160" s="27"/>
      <c r="Y160" s="27"/>
      <c r="Z160" s="27"/>
      <c r="AA160" s="17"/>
    </row>
    <row r="161" spans="1:27" ht="15" customHeight="1" x14ac:dyDescent="0.25">
      <c r="A161" s="28"/>
      <c r="B161" s="28"/>
      <c r="C161" s="25"/>
      <c r="D161" s="25"/>
      <c r="E161" s="25"/>
      <c r="F161" s="46"/>
      <c r="G161" s="46"/>
      <c r="H161" s="46"/>
      <c r="I161" s="46"/>
      <c r="J161" s="29"/>
      <c r="K161" s="29"/>
      <c r="L161" s="29"/>
      <c r="M161" s="29"/>
      <c r="N161" s="9"/>
      <c r="O161" s="9"/>
      <c r="P161" s="7"/>
      <c r="Q161" s="7"/>
      <c r="U161" s="31"/>
      <c r="V161" s="27"/>
      <c r="W161" s="27"/>
      <c r="X161" s="27"/>
      <c r="Y161" s="27"/>
      <c r="Z161" s="27"/>
      <c r="AA161" s="17"/>
    </row>
    <row r="162" spans="1:27" ht="15" customHeight="1" x14ac:dyDescent="0.25">
      <c r="A162" s="28"/>
      <c r="B162" s="28"/>
      <c r="C162" s="25"/>
      <c r="D162" s="25"/>
      <c r="E162" s="25"/>
      <c r="F162" s="46"/>
      <c r="G162" s="46"/>
      <c r="H162" s="46"/>
      <c r="I162" s="46"/>
      <c r="J162" s="29"/>
      <c r="K162" s="29"/>
      <c r="L162" s="29"/>
      <c r="M162" s="29"/>
      <c r="N162" s="9"/>
      <c r="O162" s="9"/>
      <c r="P162" s="7"/>
      <c r="Q162" s="7"/>
      <c r="U162" s="31"/>
      <c r="V162" s="27"/>
      <c r="W162" s="27"/>
      <c r="X162" s="27"/>
      <c r="Y162" s="27"/>
      <c r="Z162" s="27"/>
      <c r="AA162" s="17"/>
    </row>
    <row r="163" spans="1:27" ht="15" customHeight="1" x14ac:dyDescent="0.25">
      <c r="A163" s="28"/>
      <c r="B163" s="28"/>
      <c r="C163" s="25"/>
      <c r="D163" s="25"/>
      <c r="E163" s="25"/>
      <c r="F163" s="46"/>
      <c r="G163" s="46"/>
      <c r="H163" s="46"/>
      <c r="I163" s="46"/>
      <c r="J163" s="29"/>
      <c r="K163" s="29"/>
      <c r="L163" s="29"/>
      <c r="M163" s="29"/>
      <c r="N163" s="9"/>
      <c r="O163" s="9"/>
      <c r="P163" s="7"/>
      <c r="Q163" s="7"/>
      <c r="U163" s="31"/>
      <c r="V163" s="27"/>
      <c r="W163" s="27"/>
      <c r="X163" s="27"/>
      <c r="Y163" s="27"/>
      <c r="Z163" s="27"/>
      <c r="AA163" s="17"/>
    </row>
    <row r="164" spans="1:27" ht="15" customHeight="1" x14ac:dyDescent="0.25">
      <c r="A164" s="28"/>
      <c r="B164" s="28"/>
      <c r="C164" s="25"/>
      <c r="D164" s="25"/>
      <c r="E164" s="25"/>
      <c r="F164" s="46"/>
      <c r="G164" s="46"/>
      <c r="H164" s="46"/>
      <c r="I164" s="46"/>
      <c r="J164" s="29"/>
      <c r="K164" s="29"/>
      <c r="L164" s="29"/>
      <c r="M164" s="29"/>
      <c r="N164" s="9"/>
      <c r="O164" s="9"/>
      <c r="P164" s="7"/>
      <c r="Q164" s="7"/>
      <c r="U164" s="31"/>
      <c r="V164" s="27"/>
      <c r="W164" s="27"/>
      <c r="X164" s="27"/>
      <c r="Y164" s="27"/>
      <c r="Z164" s="27"/>
      <c r="AA164" s="17"/>
    </row>
    <row r="165" spans="1:27" ht="15" customHeight="1" x14ac:dyDescent="0.25">
      <c r="A165" s="28"/>
      <c r="B165" s="28"/>
      <c r="C165" s="25"/>
      <c r="D165" s="25"/>
      <c r="E165" s="25"/>
      <c r="F165" s="46"/>
      <c r="G165" s="46"/>
      <c r="H165" s="46"/>
      <c r="I165" s="46"/>
      <c r="J165" s="29"/>
      <c r="K165" s="29"/>
      <c r="L165" s="29"/>
      <c r="M165" s="29"/>
      <c r="N165" s="9"/>
      <c r="O165" s="9"/>
      <c r="P165" s="7"/>
      <c r="Q165" s="7"/>
      <c r="U165" s="31"/>
      <c r="V165" s="27"/>
      <c r="W165" s="27"/>
      <c r="X165" s="27"/>
      <c r="Y165" s="27"/>
      <c r="Z165" s="27"/>
      <c r="AA165" s="17"/>
    </row>
    <row r="166" spans="1:27" ht="15" customHeight="1" x14ac:dyDescent="0.25">
      <c r="A166" s="28"/>
      <c r="B166" s="28"/>
      <c r="C166" s="25"/>
      <c r="D166" s="25"/>
      <c r="E166" s="25"/>
      <c r="F166" s="46"/>
      <c r="G166" s="46"/>
      <c r="H166" s="46"/>
      <c r="I166" s="46"/>
      <c r="J166" s="29"/>
      <c r="K166" s="29"/>
      <c r="L166" s="29"/>
      <c r="M166" s="29"/>
      <c r="N166" s="9"/>
      <c r="O166" s="9"/>
      <c r="P166" s="7"/>
      <c r="Q166" s="7"/>
      <c r="U166" s="31"/>
      <c r="V166" s="27"/>
      <c r="W166" s="27"/>
      <c r="X166" s="27"/>
      <c r="Y166" s="27"/>
      <c r="Z166" s="27"/>
      <c r="AA166" s="17"/>
    </row>
    <row r="167" spans="1:27" ht="15" customHeight="1" x14ac:dyDescent="0.25">
      <c r="A167" s="28"/>
      <c r="B167" s="28"/>
      <c r="C167" s="25"/>
      <c r="D167" s="25"/>
      <c r="E167" s="25"/>
      <c r="F167" s="46"/>
      <c r="G167" s="46"/>
      <c r="H167" s="46"/>
      <c r="I167" s="46"/>
      <c r="J167" s="29"/>
      <c r="K167" s="29"/>
      <c r="L167" s="29"/>
      <c r="M167" s="29"/>
      <c r="N167" s="9"/>
      <c r="O167" s="9"/>
      <c r="P167" s="7"/>
      <c r="Q167" s="7"/>
      <c r="U167" s="31"/>
      <c r="V167" s="27"/>
      <c r="W167" s="27"/>
      <c r="X167" s="27"/>
      <c r="Y167" s="27"/>
      <c r="Z167" s="27"/>
      <c r="AA167" s="17"/>
    </row>
    <row r="168" spans="1:27" ht="15" customHeight="1" x14ac:dyDescent="0.25">
      <c r="A168" s="28"/>
      <c r="B168" s="28"/>
      <c r="C168" s="25"/>
      <c r="D168" s="25"/>
      <c r="E168" s="25"/>
      <c r="F168" s="46"/>
      <c r="G168" s="46"/>
      <c r="H168" s="46"/>
      <c r="I168" s="46"/>
      <c r="J168" s="29"/>
      <c r="K168" s="29"/>
      <c r="L168" s="29"/>
      <c r="M168" s="29"/>
      <c r="N168" s="9"/>
      <c r="O168" s="9"/>
      <c r="P168" s="7"/>
      <c r="Q168" s="7"/>
      <c r="U168" s="31"/>
      <c r="V168" s="27"/>
      <c r="W168" s="27"/>
      <c r="X168" s="27"/>
      <c r="Y168" s="27"/>
      <c r="Z168" s="27"/>
      <c r="AA168" s="17"/>
    </row>
    <row r="169" spans="1:27" ht="15" customHeight="1" x14ac:dyDescent="0.25">
      <c r="A169" s="28"/>
      <c r="B169" s="28"/>
      <c r="C169" s="25"/>
      <c r="D169" s="25"/>
      <c r="E169" s="25"/>
      <c r="F169" s="46"/>
      <c r="G169" s="46"/>
      <c r="H169" s="46"/>
      <c r="I169" s="46"/>
      <c r="J169" s="29"/>
      <c r="K169" s="29"/>
      <c r="L169" s="29"/>
      <c r="M169" s="29"/>
      <c r="N169" s="9"/>
      <c r="O169" s="9"/>
      <c r="P169" s="7"/>
      <c r="Q169" s="7"/>
      <c r="U169" s="31"/>
      <c r="V169" s="27"/>
      <c r="W169" s="27"/>
      <c r="X169" s="27"/>
      <c r="Y169" s="27"/>
      <c r="Z169" s="27"/>
      <c r="AA169" s="17"/>
    </row>
    <row r="170" spans="1:27" ht="15" customHeight="1" x14ac:dyDescent="0.25">
      <c r="A170" s="28"/>
      <c r="B170" s="28"/>
      <c r="C170" s="25"/>
      <c r="D170" s="25"/>
      <c r="E170" s="25"/>
      <c r="F170" s="46"/>
      <c r="G170" s="46"/>
      <c r="H170" s="46"/>
      <c r="I170" s="46"/>
      <c r="J170" s="29"/>
      <c r="K170" s="29"/>
      <c r="L170" s="29"/>
      <c r="M170" s="29"/>
      <c r="N170" s="9"/>
      <c r="O170" s="9"/>
      <c r="P170" s="7"/>
      <c r="Q170" s="7"/>
      <c r="U170" s="31"/>
      <c r="V170" s="27"/>
      <c r="W170" s="27"/>
      <c r="X170" s="27"/>
      <c r="Y170" s="27"/>
      <c r="Z170" s="27"/>
      <c r="AA170" s="17"/>
    </row>
    <row r="171" spans="1:27" ht="15" customHeight="1" x14ac:dyDescent="0.25">
      <c r="A171" s="28"/>
      <c r="B171" s="28"/>
      <c r="C171" s="25"/>
      <c r="D171" s="25"/>
      <c r="E171" s="25"/>
      <c r="F171" s="46"/>
      <c r="G171" s="46"/>
      <c r="H171" s="46"/>
      <c r="I171" s="46"/>
      <c r="J171" s="29"/>
      <c r="K171" s="29"/>
      <c r="L171" s="29"/>
      <c r="M171" s="29"/>
      <c r="N171" s="9"/>
      <c r="O171" s="9"/>
      <c r="P171" s="7"/>
      <c r="Q171" s="7"/>
      <c r="U171" s="31"/>
      <c r="V171" s="27"/>
      <c r="W171" s="27"/>
      <c r="X171" s="27"/>
      <c r="Y171" s="27"/>
      <c r="Z171" s="27"/>
      <c r="AA171" s="17"/>
    </row>
    <row r="172" spans="1:27" ht="15" customHeight="1" x14ac:dyDescent="0.25">
      <c r="A172" s="28"/>
      <c r="B172" s="28"/>
      <c r="C172" s="25"/>
      <c r="D172" s="25"/>
      <c r="E172" s="25"/>
      <c r="F172" s="46"/>
      <c r="G172" s="46"/>
      <c r="H172" s="46"/>
      <c r="I172" s="46"/>
      <c r="J172" s="29"/>
      <c r="K172" s="29"/>
      <c r="L172" s="29"/>
      <c r="M172" s="29"/>
      <c r="N172" s="9"/>
      <c r="O172" s="9"/>
      <c r="P172" s="7"/>
      <c r="Q172" s="7"/>
      <c r="U172" s="31"/>
      <c r="V172" s="27"/>
      <c r="W172" s="27"/>
      <c r="X172" s="27"/>
      <c r="Y172" s="27"/>
      <c r="Z172" s="27"/>
      <c r="AA172" s="17"/>
    </row>
    <row r="173" spans="1:27" ht="15" customHeight="1" x14ac:dyDescent="0.25">
      <c r="A173" s="28"/>
      <c r="B173" s="28"/>
      <c r="C173" s="25"/>
      <c r="D173" s="25"/>
      <c r="E173" s="25"/>
      <c r="F173" s="46"/>
      <c r="G173" s="46"/>
      <c r="H173" s="46"/>
      <c r="I173" s="46"/>
      <c r="J173" s="29"/>
      <c r="K173" s="29"/>
      <c r="L173" s="29"/>
      <c r="M173" s="29"/>
      <c r="N173" s="9"/>
      <c r="O173" s="9"/>
      <c r="P173" s="7"/>
      <c r="Q173" s="7"/>
      <c r="U173" s="31"/>
      <c r="V173" s="27"/>
      <c r="W173" s="27"/>
      <c r="X173" s="27"/>
      <c r="Y173" s="27"/>
      <c r="Z173" s="27"/>
      <c r="AA173" s="17"/>
    </row>
    <row r="174" spans="1:27" ht="15" customHeight="1" x14ac:dyDescent="0.25">
      <c r="A174" s="28"/>
      <c r="B174" s="28"/>
      <c r="C174" s="25"/>
      <c r="D174" s="25"/>
      <c r="E174" s="25"/>
      <c r="F174" s="46"/>
      <c r="G174" s="46"/>
      <c r="H174" s="46"/>
      <c r="I174" s="46"/>
      <c r="J174" s="29"/>
      <c r="K174" s="29"/>
      <c r="L174" s="29"/>
      <c r="M174" s="29"/>
      <c r="N174" s="9"/>
      <c r="O174" s="9"/>
      <c r="P174" s="7"/>
      <c r="Q174" s="7"/>
      <c r="U174" s="31"/>
      <c r="V174" s="27"/>
      <c r="W174" s="27"/>
      <c r="X174" s="27"/>
      <c r="Y174" s="27"/>
      <c r="Z174" s="27"/>
      <c r="AA174" s="17"/>
    </row>
    <row r="175" spans="1:27" ht="15" customHeight="1" x14ac:dyDescent="0.25">
      <c r="A175" s="28"/>
      <c r="B175" s="28"/>
      <c r="C175" s="25"/>
      <c r="D175" s="25"/>
      <c r="E175" s="25"/>
      <c r="F175" s="46"/>
      <c r="G175" s="46"/>
      <c r="H175" s="46"/>
      <c r="I175" s="46"/>
      <c r="J175" s="29"/>
      <c r="K175" s="29"/>
      <c r="L175" s="29"/>
      <c r="M175" s="29"/>
      <c r="N175" s="9"/>
      <c r="O175" s="9"/>
      <c r="P175" s="7"/>
      <c r="Q175" s="7"/>
      <c r="U175" s="31"/>
      <c r="V175" s="27"/>
      <c r="W175" s="27"/>
      <c r="X175" s="27"/>
      <c r="Y175" s="27"/>
      <c r="Z175" s="27"/>
      <c r="AA175" s="17"/>
    </row>
    <row r="176" spans="1:27" ht="15" customHeight="1" x14ac:dyDescent="0.25">
      <c r="A176" s="28"/>
      <c r="B176" s="28"/>
      <c r="C176" s="25"/>
      <c r="D176" s="25"/>
      <c r="E176" s="25"/>
      <c r="F176" s="46"/>
      <c r="G176" s="46"/>
      <c r="H176" s="46"/>
      <c r="I176" s="46"/>
      <c r="J176" s="29"/>
      <c r="K176" s="29"/>
      <c r="L176" s="29"/>
      <c r="M176" s="29"/>
      <c r="N176" s="9"/>
      <c r="O176" s="9"/>
      <c r="P176" s="7"/>
      <c r="Q176" s="7"/>
      <c r="U176" s="31"/>
      <c r="V176" s="27"/>
      <c r="W176" s="27"/>
      <c r="X176" s="27"/>
      <c r="Y176" s="27"/>
      <c r="Z176" s="27"/>
      <c r="AA176" s="17"/>
    </row>
    <row r="177" spans="1:27" ht="15" customHeight="1" x14ac:dyDescent="0.25">
      <c r="A177" s="28"/>
      <c r="B177" s="28"/>
      <c r="C177" s="25"/>
      <c r="D177" s="25"/>
      <c r="E177" s="25"/>
      <c r="F177" s="46"/>
      <c r="G177" s="46"/>
      <c r="H177" s="46"/>
      <c r="I177" s="46"/>
      <c r="J177" s="29"/>
      <c r="K177" s="29"/>
      <c r="L177" s="29"/>
      <c r="M177" s="29"/>
      <c r="N177" s="9"/>
      <c r="O177" s="9"/>
      <c r="P177" s="7"/>
      <c r="Q177" s="7"/>
      <c r="U177" s="31"/>
      <c r="V177" s="27"/>
      <c r="W177" s="27"/>
      <c r="X177" s="27"/>
      <c r="Y177" s="27"/>
      <c r="Z177" s="27"/>
      <c r="AA177" s="17"/>
    </row>
    <row r="178" spans="1:27" ht="15" customHeight="1" x14ac:dyDescent="0.25">
      <c r="A178" s="28"/>
      <c r="B178" s="28"/>
      <c r="C178" s="25"/>
      <c r="D178" s="25"/>
      <c r="E178" s="25"/>
      <c r="F178" s="46"/>
      <c r="G178" s="46"/>
      <c r="H178" s="46"/>
      <c r="I178" s="46"/>
      <c r="J178" s="29"/>
      <c r="K178" s="29"/>
      <c r="L178" s="29"/>
      <c r="M178" s="29"/>
      <c r="N178" s="9"/>
      <c r="O178" s="9"/>
      <c r="P178" s="7"/>
      <c r="Q178" s="7"/>
      <c r="U178" s="31"/>
      <c r="V178" s="27"/>
      <c r="W178" s="27"/>
      <c r="X178" s="27"/>
      <c r="Y178" s="27"/>
      <c r="Z178" s="27"/>
      <c r="AA178" s="17"/>
    </row>
    <row r="179" spans="1:27" ht="15" customHeight="1" x14ac:dyDescent="0.25">
      <c r="A179" s="28"/>
      <c r="B179" s="28"/>
      <c r="C179" s="25"/>
      <c r="D179" s="25"/>
      <c r="E179" s="25"/>
      <c r="F179" s="46"/>
      <c r="G179" s="46"/>
      <c r="H179" s="46"/>
      <c r="I179" s="46"/>
      <c r="J179" s="29"/>
      <c r="K179" s="29"/>
      <c r="L179" s="29"/>
      <c r="M179" s="29"/>
      <c r="N179" s="9"/>
      <c r="O179" s="9"/>
      <c r="P179" s="7"/>
      <c r="Q179" s="7"/>
      <c r="U179" s="31"/>
      <c r="V179" s="27"/>
      <c r="W179" s="27"/>
      <c r="X179" s="27"/>
      <c r="Y179" s="27"/>
      <c r="Z179" s="27"/>
      <c r="AA179" s="17"/>
    </row>
    <row r="180" spans="1:27" ht="15" customHeight="1" x14ac:dyDescent="0.25">
      <c r="A180" s="28"/>
      <c r="B180" s="28"/>
      <c r="C180" s="25"/>
      <c r="D180" s="25"/>
      <c r="E180" s="25"/>
      <c r="F180" s="46"/>
      <c r="G180" s="46"/>
      <c r="H180" s="46"/>
      <c r="I180" s="46"/>
      <c r="J180" s="29"/>
      <c r="K180" s="29"/>
      <c r="L180" s="29"/>
      <c r="M180" s="29"/>
      <c r="N180" s="9"/>
      <c r="O180" s="9"/>
      <c r="P180" s="7"/>
      <c r="Q180" s="7"/>
      <c r="U180" s="31"/>
      <c r="V180" s="27"/>
      <c r="W180" s="27"/>
      <c r="X180" s="27"/>
      <c r="Y180" s="27"/>
      <c r="Z180" s="27"/>
      <c r="AA180" s="17"/>
    </row>
    <row r="181" spans="1:27" ht="15" customHeight="1" x14ac:dyDescent="0.25">
      <c r="A181" s="28"/>
      <c r="B181" s="28"/>
      <c r="C181" s="25"/>
      <c r="D181" s="25"/>
      <c r="E181" s="25"/>
      <c r="F181" s="46"/>
      <c r="G181" s="46"/>
      <c r="H181" s="46"/>
      <c r="I181" s="46"/>
      <c r="J181" s="29"/>
      <c r="K181" s="29"/>
      <c r="L181" s="29"/>
      <c r="M181" s="29"/>
      <c r="N181" s="9"/>
      <c r="O181" s="9"/>
      <c r="P181" s="7"/>
      <c r="Q181" s="7"/>
      <c r="U181" s="31"/>
      <c r="V181" s="27"/>
      <c r="W181" s="27"/>
      <c r="X181" s="27"/>
      <c r="Y181" s="27"/>
      <c r="Z181" s="27"/>
      <c r="AA181" s="17"/>
    </row>
    <row r="182" spans="1:27" ht="15" customHeight="1" x14ac:dyDescent="0.25">
      <c r="A182" s="28"/>
      <c r="B182" s="28"/>
      <c r="C182" s="25"/>
      <c r="D182" s="25"/>
      <c r="E182" s="25"/>
      <c r="F182" s="46"/>
      <c r="G182" s="46"/>
      <c r="H182" s="46"/>
      <c r="I182" s="46"/>
      <c r="J182" s="29"/>
      <c r="K182" s="29"/>
      <c r="L182" s="29"/>
      <c r="M182" s="29"/>
      <c r="N182" s="9"/>
      <c r="O182" s="9"/>
      <c r="P182" s="7"/>
      <c r="Q182" s="7"/>
      <c r="U182" s="31"/>
      <c r="V182" s="27"/>
      <c r="W182" s="27"/>
      <c r="X182" s="27"/>
      <c r="Y182" s="27"/>
      <c r="Z182" s="27"/>
      <c r="AA182" s="17"/>
    </row>
    <row r="183" spans="1:27" ht="15" customHeight="1" x14ac:dyDescent="0.25">
      <c r="A183" s="28"/>
      <c r="B183" s="28"/>
      <c r="C183" s="25"/>
      <c r="D183" s="25"/>
      <c r="E183" s="25"/>
      <c r="F183" s="46"/>
      <c r="G183" s="46"/>
      <c r="H183" s="46"/>
      <c r="I183" s="46"/>
      <c r="J183" s="29"/>
      <c r="K183" s="29"/>
      <c r="L183" s="29"/>
      <c r="M183" s="29"/>
      <c r="N183" s="9"/>
      <c r="O183" s="9"/>
      <c r="P183" s="7"/>
      <c r="Q183" s="7"/>
      <c r="U183" s="31"/>
      <c r="V183" s="27"/>
      <c r="W183" s="27"/>
      <c r="X183" s="27"/>
      <c r="Y183" s="27"/>
      <c r="Z183" s="27"/>
      <c r="AA183" s="17"/>
    </row>
    <row r="184" spans="1:27" ht="15" customHeight="1" x14ac:dyDescent="0.25">
      <c r="A184" s="28"/>
      <c r="B184" s="28"/>
      <c r="C184" s="25"/>
      <c r="D184" s="25"/>
      <c r="E184" s="25"/>
      <c r="F184" s="46"/>
      <c r="G184" s="46"/>
      <c r="H184" s="46"/>
      <c r="I184" s="46"/>
      <c r="J184" s="29"/>
      <c r="K184" s="29"/>
      <c r="L184" s="29"/>
      <c r="M184" s="29"/>
      <c r="N184" s="9"/>
      <c r="O184" s="9"/>
      <c r="P184" s="7"/>
      <c r="Q184" s="7"/>
      <c r="U184" s="31"/>
      <c r="V184" s="27"/>
      <c r="W184" s="27"/>
      <c r="X184" s="27"/>
      <c r="Y184" s="27"/>
      <c r="Z184" s="27"/>
      <c r="AA184" s="17"/>
    </row>
    <row r="185" spans="1:27" ht="15" customHeight="1" x14ac:dyDescent="0.25">
      <c r="A185" s="28"/>
      <c r="B185" s="28"/>
      <c r="C185" s="25"/>
      <c r="D185" s="25"/>
      <c r="E185" s="25"/>
      <c r="F185" s="46"/>
      <c r="G185" s="46"/>
      <c r="H185" s="46"/>
      <c r="I185" s="46"/>
      <c r="J185" s="29"/>
      <c r="K185" s="29"/>
      <c r="L185" s="29"/>
      <c r="M185" s="29"/>
      <c r="N185" s="9"/>
      <c r="O185" s="9"/>
      <c r="P185" s="7"/>
      <c r="Q185" s="7"/>
      <c r="U185" s="31"/>
      <c r="V185" s="27"/>
      <c r="W185" s="27"/>
      <c r="X185" s="27"/>
      <c r="Y185" s="27"/>
      <c r="Z185" s="27"/>
      <c r="AA185" s="17"/>
    </row>
    <row r="186" spans="1:27" ht="15" customHeight="1" x14ac:dyDescent="0.25">
      <c r="A186" s="28"/>
      <c r="B186" s="28"/>
      <c r="C186" s="25"/>
      <c r="D186" s="25"/>
      <c r="E186" s="25"/>
      <c r="F186" s="46"/>
      <c r="G186" s="46"/>
      <c r="H186" s="46"/>
      <c r="I186" s="46"/>
      <c r="J186" s="29"/>
      <c r="K186" s="29"/>
      <c r="L186" s="29"/>
      <c r="M186" s="29"/>
      <c r="N186" s="9"/>
      <c r="O186" s="9"/>
      <c r="P186" s="7"/>
      <c r="Q186" s="7"/>
      <c r="U186" s="31"/>
      <c r="V186" s="27"/>
      <c r="W186" s="27"/>
      <c r="X186" s="27"/>
      <c r="Y186" s="27"/>
      <c r="Z186" s="27"/>
      <c r="AA186" s="17"/>
    </row>
    <row r="187" spans="1:27" ht="15" customHeight="1" x14ac:dyDescent="0.25">
      <c r="A187" s="28"/>
      <c r="B187" s="28"/>
      <c r="C187" s="25"/>
      <c r="D187" s="25"/>
      <c r="E187" s="25"/>
      <c r="F187" s="46"/>
      <c r="G187" s="46"/>
      <c r="H187" s="46"/>
      <c r="I187" s="46"/>
      <c r="J187" s="29"/>
      <c r="K187" s="29"/>
      <c r="L187" s="29"/>
      <c r="M187" s="29"/>
      <c r="N187" s="9"/>
      <c r="O187" s="9"/>
      <c r="P187" s="7"/>
      <c r="Q187" s="7"/>
      <c r="U187" s="31"/>
      <c r="V187" s="27"/>
      <c r="W187" s="27"/>
      <c r="X187" s="27"/>
      <c r="Y187" s="27"/>
      <c r="Z187" s="27"/>
      <c r="AA187" s="17"/>
    </row>
    <row r="188" spans="1:27" ht="15" customHeight="1" x14ac:dyDescent="0.25">
      <c r="A188" s="28"/>
      <c r="B188" s="28"/>
      <c r="C188" s="25"/>
      <c r="D188" s="25"/>
      <c r="E188" s="25"/>
      <c r="F188" s="46"/>
      <c r="G188" s="46"/>
      <c r="H188" s="46"/>
      <c r="I188" s="46"/>
      <c r="J188" s="29"/>
      <c r="K188" s="29"/>
      <c r="L188" s="29"/>
      <c r="M188" s="29"/>
      <c r="N188" s="9"/>
      <c r="O188" s="9"/>
      <c r="P188" s="7"/>
      <c r="Q188" s="7"/>
      <c r="U188" s="31"/>
      <c r="V188" s="27"/>
      <c r="W188" s="27"/>
      <c r="X188" s="27"/>
      <c r="Y188" s="27"/>
      <c r="Z188" s="27"/>
      <c r="AA188" s="17"/>
    </row>
    <row r="189" spans="1:27" ht="15" customHeight="1" x14ac:dyDescent="0.25">
      <c r="A189" s="28"/>
      <c r="B189" s="28"/>
      <c r="C189" s="25"/>
      <c r="D189" s="25"/>
      <c r="E189" s="25"/>
      <c r="F189" s="46"/>
      <c r="G189" s="46"/>
      <c r="H189" s="46"/>
      <c r="I189" s="46"/>
      <c r="J189" s="29"/>
      <c r="K189" s="29"/>
      <c r="L189" s="29"/>
      <c r="M189" s="29"/>
      <c r="N189" s="9"/>
      <c r="O189" s="9"/>
      <c r="P189" s="7"/>
      <c r="Q189" s="7"/>
      <c r="U189" s="31"/>
      <c r="V189" s="27"/>
      <c r="W189" s="27"/>
      <c r="X189" s="27"/>
      <c r="Y189" s="27"/>
      <c r="Z189" s="27"/>
      <c r="AA189" s="17"/>
    </row>
    <row r="190" spans="1:27" ht="15" customHeight="1" x14ac:dyDescent="0.25">
      <c r="A190" s="28"/>
      <c r="B190" s="28"/>
      <c r="C190" s="25"/>
      <c r="D190" s="25"/>
      <c r="E190" s="25"/>
      <c r="F190" s="46"/>
      <c r="G190" s="46"/>
      <c r="H190" s="46"/>
      <c r="I190" s="46"/>
      <c r="J190" s="29"/>
      <c r="K190" s="29"/>
      <c r="L190" s="29"/>
      <c r="M190" s="29"/>
      <c r="N190" s="9"/>
      <c r="O190" s="9"/>
      <c r="P190" s="7"/>
      <c r="Q190" s="7"/>
      <c r="U190" s="31"/>
      <c r="V190" s="27"/>
      <c r="W190" s="27"/>
      <c r="X190" s="27"/>
      <c r="Y190" s="27"/>
      <c r="Z190" s="27"/>
      <c r="AA190" s="17"/>
    </row>
    <row r="191" spans="1:27" ht="15" customHeight="1" x14ac:dyDescent="0.25">
      <c r="A191" s="28"/>
      <c r="B191" s="28"/>
      <c r="C191" s="25"/>
      <c r="D191" s="25"/>
      <c r="E191" s="25"/>
      <c r="F191" s="46"/>
      <c r="G191" s="46"/>
      <c r="H191" s="46"/>
      <c r="I191" s="46"/>
      <c r="J191" s="29"/>
      <c r="K191" s="29"/>
      <c r="L191" s="29"/>
      <c r="M191" s="29"/>
      <c r="N191" s="9"/>
      <c r="O191" s="9"/>
      <c r="P191" s="7"/>
      <c r="Q191" s="7"/>
      <c r="U191" s="31"/>
      <c r="V191" s="27"/>
      <c r="W191" s="27"/>
      <c r="X191" s="27"/>
      <c r="Y191" s="27"/>
      <c r="Z191" s="27"/>
      <c r="AA191" s="17"/>
    </row>
    <row r="192" spans="1:27" ht="15" customHeight="1" x14ac:dyDescent="0.25">
      <c r="A192" s="28"/>
      <c r="B192" s="28"/>
      <c r="C192" s="25"/>
      <c r="D192" s="25"/>
      <c r="E192" s="25"/>
      <c r="F192" s="46"/>
      <c r="G192" s="46"/>
      <c r="H192" s="46"/>
      <c r="I192" s="46"/>
      <c r="J192" s="29"/>
      <c r="K192" s="29"/>
      <c r="L192" s="29"/>
      <c r="M192" s="29"/>
      <c r="N192" s="9"/>
      <c r="O192" s="9"/>
      <c r="P192" s="7"/>
      <c r="Q192" s="7"/>
      <c r="U192" s="31"/>
      <c r="V192" s="27"/>
      <c r="W192" s="27"/>
      <c r="X192" s="27"/>
      <c r="Y192" s="27"/>
      <c r="Z192" s="27"/>
      <c r="AA192" s="17"/>
    </row>
    <row r="193" spans="1:27" ht="15" customHeight="1" x14ac:dyDescent="0.25">
      <c r="A193" s="28"/>
      <c r="B193" s="28"/>
      <c r="C193" s="25"/>
      <c r="D193" s="25"/>
      <c r="E193" s="25"/>
      <c r="F193" s="46"/>
      <c r="G193" s="46"/>
      <c r="H193" s="46"/>
      <c r="I193" s="46"/>
      <c r="J193" s="29"/>
      <c r="K193" s="29"/>
      <c r="L193" s="29"/>
      <c r="M193" s="29"/>
      <c r="N193" s="9"/>
      <c r="O193" s="9"/>
      <c r="P193" s="7"/>
      <c r="Q193" s="7"/>
      <c r="U193" s="31"/>
      <c r="V193" s="27"/>
      <c r="W193" s="27"/>
      <c r="X193" s="27"/>
      <c r="Y193" s="27"/>
      <c r="Z193" s="27"/>
      <c r="AA193" s="17"/>
    </row>
    <row r="194" spans="1:27" ht="15" customHeight="1" x14ac:dyDescent="0.25">
      <c r="A194" s="28"/>
      <c r="B194" s="28"/>
      <c r="C194" s="25"/>
      <c r="D194" s="25"/>
      <c r="E194" s="25"/>
      <c r="F194" s="46"/>
      <c r="G194" s="46"/>
      <c r="H194" s="46"/>
      <c r="I194" s="46"/>
      <c r="J194" s="29"/>
      <c r="K194" s="29"/>
      <c r="L194" s="29"/>
      <c r="M194" s="29"/>
      <c r="N194" s="9"/>
      <c r="O194" s="9"/>
      <c r="P194" s="7"/>
      <c r="Q194" s="7"/>
      <c r="U194" s="31"/>
      <c r="V194" s="27"/>
      <c r="W194" s="27"/>
      <c r="X194" s="27"/>
      <c r="Y194" s="27"/>
      <c r="Z194" s="27"/>
      <c r="AA194" s="17"/>
    </row>
    <row r="195" spans="1:27" ht="15" customHeight="1" x14ac:dyDescent="0.25">
      <c r="A195" s="28"/>
      <c r="B195" s="28"/>
      <c r="C195" s="25"/>
      <c r="D195" s="25"/>
      <c r="E195" s="25"/>
      <c r="F195" s="46"/>
      <c r="G195" s="46"/>
      <c r="H195" s="46"/>
      <c r="I195" s="46"/>
      <c r="J195" s="29"/>
      <c r="K195" s="29"/>
      <c r="L195" s="29"/>
      <c r="M195" s="29"/>
      <c r="N195" s="9"/>
      <c r="O195" s="9"/>
      <c r="P195" s="7"/>
      <c r="Q195" s="7"/>
      <c r="U195" s="31"/>
      <c r="V195" s="27"/>
      <c r="W195" s="27"/>
      <c r="X195" s="27"/>
      <c r="Y195" s="27"/>
      <c r="Z195" s="27"/>
      <c r="AA195" s="17"/>
    </row>
    <row r="196" spans="1:27" ht="15" customHeight="1" x14ac:dyDescent="0.25">
      <c r="A196" s="28"/>
      <c r="B196" s="28"/>
      <c r="C196" s="25"/>
      <c r="D196" s="25"/>
      <c r="E196" s="25"/>
      <c r="F196" s="46"/>
      <c r="G196" s="46"/>
      <c r="H196" s="46"/>
      <c r="I196" s="46"/>
      <c r="J196" s="29"/>
      <c r="K196" s="29"/>
      <c r="L196" s="29"/>
      <c r="M196" s="29"/>
      <c r="N196" s="9"/>
      <c r="O196" s="9"/>
      <c r="P196" s="7"/>
      <c r="Q196" s="7"/>
      <c r="U196" s="31"/>
      <c r="V196" s="27"/>
      <c r="W196" s="27"/>
      <c r="X196" s="27"/>
      <c r="Y196" s="27"/>
      <c r="Z196" s="27"/>
      <c r="AA196" s="17"/>
    </row>
    <row r="197" spans="1:27" ht="15" customHeight="1" x14ac:dyDescent="0.25">
      <c r="A197" s="28"/>
      <c r="B197" s="28"/>
      <c r="C197" s="25"/>
      <c r="D197" s="25"/>
      <c r="E197" s="25"/>
      <c r="F197" s="46"/>
      <c r="G197" s="46"/>
      <c r="H197" s="46"/>
      <c r="I197" s="46"/>
      <c r="J197" s="29"/>
      <c r="K197" s="29"/>
      <c r="L197" s="29"/>
      <c r="M197" s="29"/>
      <c r="N197" s="9"/>
      <c r="O197" s="9"/>
      <c r="P197" s="7"/>
      <c r="Q197" s="7"/>
      <c r="U197" s="31"/>
      <c r="V197" s="27"/>
      <c r="W197" s="27"/>
      <c r="X197" s="27"/>
      <c r="Y197" s="27"/>
      <c r="Z197" s="27"/>
      <c r="AA197" s="17"/>
    </row>
    <row r="198" spans="1:27" ht="15" customHeight="1" x14ac:dyDescent="0.25">
      <c r="A198" s="28"/>
      <c r="B198" s="28"/>
      <c r="C198" s="25"/>
      <c r="D198" s="25"/>
      <c r="E198" s="25"/>
      <c r="F198" s="46"/>
      <c r="G198" s="46"/>
      <c r="H198" s="46"/>
      <c r="I198" s="46"/>
      <c r="J198" s="29"/>
      <c r="K198" s="29"/>
      <c r="L198" s="29"/>
      <c r="M198" s="29"/>
      <c r="N198" s="9"/>
      <c r="O198" s="9"/>
      <c r="P198" s="7"/>
      <c r="Q198" s="7"/>
      <c r="U198" s="31"/>
      <c r="V198" s="27"/>
      <c r="W198" s="27"/>
      <c r="X198" s="27"/>
      <c r="Y198" s="27"/>
      <c r="Z198" s="27"/>
      <c r="AA198" s="17"/>
    </row>
    <row r="199" spans="1:27" ht="15" customHeight="1" x14ac:dyDescent="0.25">
      <c r="A199" s="28"/>
      <c r="B199" s="28"/>
      <c r="C199" s="25"/>
      <c r="D199" s="25"/>
      <c r="E199" s="25"/>
      <c r="F199" s="46"/>
      <c r="G199" s="46"/>
      <c r="H199" s="46"/>
      <c r="I199" s="46"/>
      <c r="J199" s="29"/>
      <c r="K199" s="29"/>
      <c r="L199" s="29"/>
      <c r="M199" s="29"/>
      <c r="N199" s="9"/>
      <c r="O199" s="9"/>
      <c r="P199" s="7"/>
      <c r="Q199" s="7"/>
      <c r="U199" s="31"/>
      <c r="V199" s="27"/>
      <c r="W199" s="27"/>
      <c r="X199" s="27"/>
      <c r="Y199" s="27"/>
      <c r="Z199" s="27"/>
      <c r="AA199" s="17"/>
    </row>
    <row r="200" spans="1:27" ht="15" customHeight="1" x14ac:dyDescent="0.25">
      <c r="A200" s="28"/>
      <c r="B200" s="28"/>
      <c r="C200" s="25"/>
      <c r="D200" s="25"/>
      <c r="E200" s="25"/>
      <c r="F200" s="46"/>
      <c r="G200" s="46"/>
      <c r="H200" s="46"/>
      <c r="I200" s="46"/>
      <c r="J200" s="29"/>
      <c r="K200" s="29"/>
      <c r="L200" s="29"/>
      <c r="M200" s="29"/>
      <c r="N200" s="9"/>
      <c r="O200" s="9"/>
      <c r="P200" s="7"/>
      <c r="Q200" s="7"/>
      <c r="U200" s="31"/>
      <c r="V200" s="27"/>
      <c r="W200" s="27"/>
      <c r="X200" s="27"/>
      <c r="Y200" s="27"/>
      <c r="Z200" s="27"/>
      <c r="AA200" s="17"/>
    </row>
    <row r="201" spans="1:27" ht="15" customHeight="1" x14ac:dyDescent="0.25">
      <c r="A201" s="28"/>
      <c r="B201" s="28"/>
      <c r="C201" s="25"/>
      <c r="D201" s="25"/>
      <c r="E201" s="25"/>
      <c r="F201" s="46"/>
      <c r="G201" s="46"/>
      <c r="H201" s="46"/>
      <c r="I201" s="46"/>
      <c r="J201" s="29"/>
      <c r="K201" s="29"/>
      <c r="L201" s="29"/>
      <c r="M201" s="29"/>
      <c r="N201" s="9"/>
      <c r="O201" s="9"/>
      <c r="P201" s="7"/>
      <c r="Q201" s="7"/>
      <c r="U201" s="31"/>
      <c r="V201" s="27"/>
      <c r="W201" s="27"/>
      <c r="X201" s="27"/>
      <c r="Y201" s="27"/>
      <c r="Z201" s="27"/>
      <c r="AA201" s="17"/>
    </row>
    <row r="202" spans="1:27" ht="15" customHeight="1" x14ac:dyDescent="0.25">
      <c r="A202" s="28"/>
      <c r="B202" s="28"/>
      <c r="C202" s="25"/>
      <c r="D202" s="25"/>
      <c r="E202" s="25"/>
      <c r="F202" s="46"/>
      <c r="G202" s="46"/>
      <c r="H202" s="46"/>
      <c r="I202" s="46"/>
      <c r="J202" s="29"/>
      <c r="K202" s="29"/>
      <c r="L202" s="29"/>
      <c r="M202" s="29"/>
      <c r="N202" s="9"/>
      <c r="O202" s="9"/>
      <c r="P202" s="7"/>
      <c r="Q202" s="7"/>
      <c r="U202" s="31"/>
      <c r="V202" s="27"/>
      <c r="W202" s="27"/>
      <c r="X202" s="27"/>
      <c r="Y202" s="27"/>
      <c r="Z202" s="27"/>
      <c r="AA202" s="17"/>
    </row>
    <row r="203" spans="1:27" ht="15" customHeight="1" x14ac:dyDescent="0.25">
      <c r="A203" s="28"/>
      <c r="B203" s="28"/>
      <c r="C203" s="25"/>
      <c r="D203" s="25"/>
      <c r="E203" s="25"/>
      <c r="F203" s="46"/>
      <c r="G203" s="46"/>
      <c r="H203" s="46"/>
      <c r="I203" s="46"/>
      <c r="J203" s="29"/>
      <c r="K203" s="29"/>
      <c r="L203" s="29"/>
      <c r="M203" s="29"/>
      <c r="N203" s="9"/>
      <c r="O203" s="9"/>
      <c r="P203" s="7"/>
      <c r="Q203" s="7"/>
      <c r="U203" s="31"/>
      <c r="V203" s="27"/>
      <c r="W203" s="27"/>
      <c r="X203" s="27"/>
      <c r="Y203" s="27"/>
      <c r="Z203" s="27"/>
      <c r="AA203" s="17"/>
    </row>
    <row r="204" spans="1:27" ht="15" customHeight="1" x14ac:dyDescent="0.25">
      <c r="A204" s="28"/>
      <c r="B204" s="28"/>
      <c r="C204" s="25"/>
      <c r="D204" s="25"/>
      <c r="E204" s="25"/>
      <c r="F204" s="46"/>
      <c r="G204" s="46"/>
      <c r="H204" s="46"/>
      <c r="I204" s="46"/>
      <c r="J204" s="29"/>
      <c r="K204" s="29"/>
      <c r="L204" s="29"/>
      <c r="M204" s="29"/>
      <c r="N204" s="9"/>
      <c r="O204" s="9"/>
      <c r="P204" s="7"/>
      <c r="Q204" s="7"/>
      <c r="U204" s="31"/>
      <c r="V204" s="27"/>
      <c r="W204" s="27"/>
      <c r="X204" s="27"/>
      <c r="Y204" s="27"/>
      <c r="Z204" s="27"/>
      <c r="AA204" s="17"/>
    </row>
    <row r="205" spans="1:27" ht="15" customHeight="1" x14ac:dyDescent="0.25">
      <c r="A205" s="28"/>
      <c r="B205" s="28"/>
      <c r="C205" s="25"/>
      <c r="D205" s="25"/>
      <c r="E205" s="25"/>
      <c r="F205" s="46"/>
      <c r="G205" s="46"/>
      <c r="H205" s="46"/>
      <c r="I205" s="46"/>
      <c r="J205" s="29"/>
      <c r="K205" s="29"/>
      <c r="L205" s="29"/>
      <c r="M205" s="29"/>
      <c r="N205" s="9"/>
      <c r="O205" s="9"/>
      <c r="P205" s="7"/>
      <c r="Q205" s="7"/>
      <c r="U205" s="31"/>
      <c r="V205" s="27"/>
      <c r="W205" s="27"/>
      <c r="X205" s="27"/>
      <c r="Y205" s="27"/>
      <c r="Z205" s="27"/>
      <c r="AA205" s="17"/>
    </row>
    <row r="206" spans="1:27" ht="15" customHeight="1" x14ac:dyDescent="0.25">
      <c r="A206" s="28"/>
      <c r="B206" s="28"/>
      <c r="C206" s="25"/>
      <c r="D206" s="25"/>
      <c r="E206" s="25"/>
      <c r="F206" s="46"/>
      <c r="G206" s="46"/>
      <c r="H206" s="46"/>
      <c r="I206" s="46"/>
      <c r="J206" s="29"/>
      <c r="K206" s="29"/>
      <c r="L206" s="29"/>
      <c r="M206" s="29"/>
      <c r="N206" s="9"/>
      <c r="O206" s="9"/>
      <c r="P206" s="7"/>
      <c r="Q206" s="7"/>
      <c r="U206" s="31"/>
      <c r="V206" s="27"/>
      <c r="W206" s="27"/>
      <c r="X206" s="27"/>
      <c r="Y206" s="27"/>
      <c r="Z206" s="27"/>
      <c r="AA206" s="17"/>
    </row>
    <row r="207" spans="1:27" ht="15" customHeight="1" x14ac:dyDescent="0.25">
      <c r="A207" s="28"/>
      <c r="B207" s="28"/>
      <c r="C207" s="25"/>
      <c r="D207" s="25"/>
      <c r="E207" s="25"/>
      <c r="F207" s="46"/>
      <c r="G207" s="46"/>
      <c r="H207" s="46"/>
      <c r="I207" s="46"/>
      <c r="J207" s="29"/>
      <c r="K207" s="29"/>
      <c r="L207" s="29"/>
      <c r="M207" s="29"/>
      <c r="N207" s="9"/>
      <c r="O207" s="9"/>
      <c r="P207" s="7"/>
      <c r="Q207" s="7"/>
      <c r="U207" s="31"/>
      <c r="V207" s="27"/>
      <c r="W207" s="27"/>
      <c r="X207" s="27"/>
      <c r="Y207" s="27"/>
      <c r="Z207" s="27"/>
      <c r="AA207" s="17"/>
    </row>
    <row r="208" spans="1:27" ht="15" customHeight="1" x14ac:dyDescent="0.25">
      <c r="A208" s="28"/>
      <c r="B208" s="28"/>
      <c r="C208" s="25"/>
      <c r="D208" s="25"/>
      <c r="E208" s="25"/>
      <c r="F208" s="46"/>
      <c r="G208" s="46"/>
      <c r="H208" s="46"/>
      <c r="I208" s="46"/>
      <c r="J208" s="29"/>
      <c r="K208" s="29"/>
      <c r="L208" s="29"/>
      <c r="M208" s="29"/>
      <c r="N208" s="9"/>
      <c r="O208" s="9"/>
      <c r="P208" s="7"/>
      <c r="Q208" s="7"/>
      <c r="U208" s="31"/>
      <c r="V208" s="27"/>
      <c r="W208" s="27"/>
      <c r="X208" s="27"/>
      <c r="Y208" s="27"/>
      <c r="Z208" s="27"/>
      <c r="AA208" s="17"/>
    </row>
    <row r="209" spans="1:27" ht="15" customHeight="1" x14ac:dyDescent="0.25">
      <c r="A209" s="28"/>
      <c r="B209" s="28"/>
      <c r="C209" s="25"/>
      <c r="D209" s="25"/>
      <c r="E209" s="25"/>
      <c r="F209" s="46"/>
      <c r="G209" s="46"/>
      <c r="H209" s="46"/>
      <c r="I209" s="46"/>
      <c r="J209" s="29"/>
      <c r="K209" s="29"/>
      <c r="L209" s="29"/>
      <c r="M209" s="29"/>
      <c r="N209" s="9"/>
      <c r="O209" s="9"/>
      <c r="P209" s="7"/>
      <c r="Q209" s="7"/>
      <c r="U209" s="31"/>
      <c r="V209" s="27"/>
      <c r="W209" s="27"/>
      <c r="X209" s="27"/>
      <c r="Y209" s="27"/>
      <c r="Z209" s="27"/>
      <c r="AA209" s="17"/>
    </row>
    <row r="210" spans="1:27" ht="15" customHeight="1" x14ac:dyDescent="0.25">
      <c r="A210" s="28"/>
      <c r="B210" s="28"/>
      <c r="C210" s="25"/>
      <c r="D210" s="25"/>
      <c r="E210" s="25"/>
      <c r="F210" s="46"/>
      <c r="G210" s="46"/>
      <c r="H210" s="46"/>
      <c r="I210" s="46"/>
      <c r="J210" s="29"/>
      <c r="K210" s="29"/>
      <c r="L210" s="29"/>
      <c r="M210" s="29"/>
      <c r="N210" s="9"/>
      <c r="O210" s="9"/>
      <c r="P210" s="7"/>
      <c r="Q210" s="7"/>
      <c r="U210" s="31"/>
      <c r="V210" s="27"/>
      <c r="W210" s="27"/>
      <c r="X210" s="27"/>
      <c r="Y210" s="27"/>
      <c r="Z210" s="27"/>
      <c r="AA210" s="17"/>
    </row>
    <row r="211" spans="1:27" ht="15" customHeight="1" x14ac:dyDescent="0.25">
      <c r="A211" s="28"/>
      <c r="B211" s="28"/>
      <c r="C211" s="25"/>
      <c r="D211" s="25"/>
      <c r="E211" s="25"/>
      <c r="F211" s="46"/>
      <c r="G211" s="46"/>
      <c r="H211" s="46"/>
      <c r="I211" s="46"/>
      <c r="J211" s="29"/>
      <c r="K211" s="29"/>
      <c r="L211" s="29"/>
      <c r="M211" s="29"/>
      <c r="N211" s="9"/>
      <c r="O211" s="9"/>
      <c r="P211" s="7"/>
      <c r="Q211" s="7"/>
      <c r="U211" s="31"/>
      <c r="V211" s="27"/>
      <c r="W211" s="27"/>
      <c r="X211" s="27"/>
      <c r="Y211" s="27"/>
      <c r="Z211" s="27"/>
      <c r="AA211" s="17"/>
    </row>
    <row r="212" spans="1:27" ht="15" customHeight="1" x14ac:dyDescent="0.25">
      <c r="A212" s="28"/>
      <c r="B212" s="28"/>
      <c r="C212" s="25"/>
      <c r="D212" s="25"/>
      <c r="E212" s="25"/>
      <c r="F212" s="46"/>
      <c r="G212" s="46"/>
      <c r="H212" s="46"/>
      <c r="I212" s="46"/>
      <c r="J212" s="29"/>
      <c r="K212" s="29"/>
      <c r="L212" s="29"/>
      <c r="M212" s="29"/>
      <c r="N212" s="9"/>
      <c r="O212" s="9"/>
      <c r="P212" s="7"/>
      <c r="Q212" s="7"/>
      <c r="U212" s="31"/>
      <c r="V212" s="27"/>
      <c r="W212" s="27"/>
      <c r="X212" s="27"/>
      <c r="Y212" s="27"/>
      <c r="Z212" s="27"/>
      <c r="AA212" s="17"/>
    </row>
    <row r="213" spans="1:27" ht="15" customHeight="1" x14ac:dyDescent="0.25">
      <c r="A213" s="28"/>
      <c r="B213" s="28"/>
      <c r="C213" s="25"/>
      <c r="D213" s="25"/>
      <c r="E213" s="25"/>
      <c r="F213" s="46"/>
      <c r="G213" s="46"/>
      <c r="H213" s="46"/>
      <c r="I213" s="46"/>
      <c r="J213" s="29"/>
      <c r="K213" s="29"/>
      <c r="L213" s="29"/>
      <c r="M213" s="29"/>
      <c r="N213" s="9"/>
      <c r="O213" s="9"/>
      <c r="P213" s="7"/>
      <c r="Q213" s="7"/>
      <c r="U213" s="31"/>
      <c r="V213" s="27"/>
      <c r="W213" s="27"/>
      <c r="X213" s="27"/>
      <c r="Y213" s="27"/>
      <c r="Z213" s="27"/>
      <c r="AA213" s="17"/>
    </row>
    <row r="214" spans="1:27" ht="15" customHeight="1" x14ac:dyDescent="0.25">
      <c r="A214" s="28"/>
      <c r="B214" s="28"/>
      <c r="C214" s="25"/>
      <c r="D214" s="25"/>
      <c r="E214" s="25"/>
      <c r="F214" s="46"/>
      <c r="G214" s="46"/>
      <c r="H214" s="46"/>
      <c r="I214" s="46"/>
      <c r="J214" s="29"/>
      <c r="K214" s="29"/>
      <c r="L214" s="29"/>
      <c r="M214" s="29"/>
      <c r="N214" s="9"/>
      <c r="O214" s="9"/>
      <c r="P214" s="7"/>
      <c r="Q214" s="7"/>
      <c r="U214" s="31"/>
      <c r="V214" s="27"/>
      <c r="W214" s="27"/>
      <c r="X214" s="27"/>
      <c r="Y214" s="27"/>
      <c r="Z214" s="27"/>
      <c r="AA214" s="17"/>
    </row>
    <row r="215" spans="1:27" ht="15" customHeight="1" x14ac:dyDescent="0.25">
      <c r="A215" s="28"/>
      <c r="B215" s="28"/>
      <c r="C215" s="25"/>
      <c r="D215" s="25"/>
      <c r="E215" s="25"/>
      <c r="F215" s="46"/>
      <c r="G215" s="46"/>
      <c r="H215" s="46"/>
      <c r="I215" s="46"/>
      <c r="J215" s="29"/>
      <c r="K215" s="29"/>
      <c r="L215" s="29"/>
      <c r="M215" s="29"/>
      <c r="N215" s="9"/>
      <c r="O215" s="9"/>
      <c r="P215" s="7"/>
      <c r="Q215" s="7"/>
      <c r="U215" s="31"/>
      <c r="V215" s="27"/>
      <c r="W215" s="27"/>
      <c r="X215" s="27"/>
      <c r="Y215" s="27"/>
      <c r="Z215" s="27"/>
      <c r="AA215" s="17"/>
    </row>
    <row r="216" spans="1:27" ht="15" customHeight="1" x14ac:dyDescent="0.25">
      <c r="A216" s="28"/>
      <c r="B216" s="28"/>
      <c r="C216" s="25"/>
      <c r="D216" s="25"/>
      <c r="E216" s="25"/>
      <c r="F216" s="46"/>
      <c r="G216" s="46"/>
      <c r="H216" s="46"/>
      <c r="I216" s="46"/>
      <c r="J216" s="29"/>
      <c r="K216" s="29"/>
      <c r="L216" s="29"/>
      <c r="M216" s="29"/>
      <c r="N216" s="9"/>
      <c r="O216" s="9"/>
      <c r="P216" s="7"/>
      <c r="Q216" s="7"/>
      <c r="U216" s="31"/>
      <c r="V216" s="27"/>
      <c r="W216" s="27"/>
      <c r="X216" s="27"/>
      <c r="Y216" s="27"/>
      <c r="Z216" s="27"/>
      <c r="AA216" s="17"/>
    </row>
    <row r="217" spans="1:27" ht="15" customHeight="1" x14ac:dyDescent="0.25">
      <c r="A217" s="28"/>
      <c r="B217" s="28"/>
      <c r="C217" s="25"/>
      <c r="D217" s="25"/>
      <c r="E217" s="25"/>
      <c r="F217" s="46"/>
      <c r="G217" s="46"/>
      <c r="H217" s="46"/>
      <c r="I217" s="46"/>
      <c r="J217" s="29"/>
      <c r="K217" s="29"/>
      <c r="L217" s="29"/>
      <c r="M217" s="29"/>
      <c r="N217" s="9"/>
      <c r="O217" s="9"/>
      <c r="P217" s="7"/>
      <c r="Q217" s="7"/>
      <c r="U217" s="31"/>
      <c r="V217" s="27"/>
      <c r="W217" s="27"/>
      <c r="X217" s="27"/>
      <c r="Y217" s="27"/>
      <c r="Z217" s="27"/>
      <c r="AA217" s="17"/>
    </row>
    <row r="218" spans="1:27" ht="15" customHeight="1" x14ac:dyDescent="0.25">
      <c r="A218" s="28"/>
      <c r="B218" s="28"/>
      <c r="C218" s="25"/>
      <c r="D218" s="25"/>
      <c r="E218" s="25"/>
      <c r="F218" s="46"/>
      <c r="G218" s="46"/>
      <c r="H218" s="46"/>
      <c r="I218" s="46"/>
      <c r="J218" s="29"/>
      <c r="K218" s="29"/>
      <c r="L218" s="29"/>
      <c r="M218" s="29"/>
      <c r="N218" s="9"/>
      <c r="O218" s="9"/>
      <c r="P218" s="7"/>
      <c r="Q218" s="7"/>
      <c r="U218" s="31"/>
      <c r="V218" s="27"/>
      <c r="W218" s="27"/>
      <c r="X218" s="27"/>
      <c r="Y218" s="27"/>
      <c r="Z218" s="27"/>
      <c r="AA218" s="17"/>
    </row>
    <row r="219" spans="1:27" ht="15" customHeight="1" x14ac:dyDescent="0.25">
      <c r="A219" s="28"/>
      <c r="B219" s="28"/>
      <c r="C219" s="25"/>
      <c r="D219" s="25"/>
      <c r="E219" s="25"/>
      <c r="F219" s="46"/>
      <c r="G219" s="46"/>
      <c r="H219" s="46"/>
      <c r="I219" s="46"/>
      <c r="J219" s="29"/>
      <c r="K219" s="29"/>
      <c r="L219" s="29"/>
      <c r="M219" s="29"/>
      <c r="N219" s="9"/>
      <c r="O219" s="9"/>
      <c r="P219" s="7"/>
      <c r="Q219" s="7"/>
      <c r="U219" s="31"/>
      <c r="V219" s="27"/>
      <c r="W219" s="27"/>
      <c r="X219" s="27"/>
      <c r="Y219" s="27"/>
      <c r="Z219" s="27"/>
      <c r="AA219" s="17"/>
    </row>
    <row r="220" spans="1:27" ht="15" customHeight="1" x14ac:dyDescent="0.25">
      <c r="A220" s="28"/>
      <c r="B220" s="28"/>
      <c r="C220" s="25"/>
      <c r="D220" s="25"/>
      <c r="E220" s="25"/>
      <c r="F220" s="46"/>
      <c r="G220" s="46"/>
      <c r="H220" s="46"/>
      <c r="I220" s="46"/>
      <c r="J220" s="29"/>
      <c r="K220" s="29"/>
      <c r="L220" s="29"/>
      <c r="M220" s="29"/>
      <c r="N220" s="9"/>
      <c r="O220" s="9"/>
      <c r="P220" s="7"/>
      <c r="Q220" s="7"/>
      <c r="U220" s="31"/>
      <c r="V220" s="27"/>
      <c r="W220" s="27"/>
      <c r="X220" s="27"/>
      <c r="Y220" s="27"/>
      <c r="Z220" s="27"/>
      <c r="AA220" s="17"/>
    </row>
    <row r="221" spans="1:27" ht="15" customHeight="1" x14ac:dyDescent="0.25">
      <c r="A221" s="28"/>
      <c r="B221" s="28"/>
      <c r="C221" s="25"/>
      <c r="D221" s="25"/>
      <c r="E221" s="25"/>
      <c r="F221" s="46"/>
      <c r="G221" s="46"/>
      <c r="H221" s="46"/>
      <c r="I221" s="46"/>
      <c r="J221" s="29"/>
      <c r="K221" s="29"/>
      <c r="L221" s="29"/>
      <c r="M221" s="29"/>
      <c r="N221" s="9"/>
      <c r="O221" s="9"/>
      <c r="P221" s="7"/>
      <c r="Q221" s="7"/>
      <c r="U221" s="31"/>
      <c r="V221" s="27"/>
      <c r="W221" s="27"/>
      <c r="X221" s="27"/>
      <c r="Y221" s="27"/>
      <c r="Z221" s="27"/>
      <c r="AA221" s="17"/>
    </row>
    <row r="222" spans="1:27" ht="15" customHeight="1" x14ac:dyDescent="0.25">
      <c r="A222" s="28"/>
      <c r="B222" s="28"/>
      <c r="C222" s="25"/>
      <c r="D222" s="25"/>
      <c r="E222" s="25"/>
      <c r="F222" s="46"/>
      <c r="G222" s="46"/>
      <c r="H222" s="46"/>
      <c r="I222" s="46"/>
      <c r="J222" s="29"/>
      <c r="K222" s="29"/>
      <c r="L222" s="29"/>
      <c r="M222" s="29"/>
      <c r="N222" s="9"/>
      <c r="O222" s="9"/>
      <c r="P222" s="7"/>
      <c r="Q222" s="7"/>
      <c r="U222" s="31"/>
      <c r="V222" s="27"/>
      <c r="W222" s="27"/>
      <c r="X222" s="27"/>
      <c r="Y222" s="27"/>
      <c r="Z222" s="27"/>
      <c r="AA222" s="17"/>
    </row>
    <row r="223" spans="1:27" ht="15" customHeight="1" x14ac:dyDescent="0.25">
      <c r="A223" s="28"/>
      <c r="B223" s="28"/>
      <c r="C223" s="25"/>
      <c r="D223" s="25"/>
      <c r="E223" s="25"/>
      <c r="F223" s="46"/>
      <c r="G223" s="46"/>
      <c r="H223" s="46"/>
      <c r="I223" s="46"/>
      <c r="J223" s="29"/>
      <c r="K223" s="29"/>
      <c r="L223" s="29"/>
      <c r="M223" s="29"/>
      <c r="N223" s="9"/>
      <c r="O223" s="9"/>
      <c r="P223" s="7"/>
      <c r="Q223" s="7"/>
      <c r="U223" s="31"/>
      <c r="V223" s="27"/>
      <c r="W223" s="27"/>
      <c r="X223" s="27"/>
      <c r="Y223" s="27"/>
      <c r="Z223" s="27"/>
      <c r="AA223" s="17"/>
    </row>
    <row r="224" spans="1:27" ht="15" customHeight="1" x14ac:dyDescent="0.25">
      <c r="A224" s="28"/>
      <c r="B224" s="28"/>
      <c r="C224" s="25"/>
      <c r="D224" s="25"/>
      <c r="E224" s="25"/>
      <c r="F224" s="46"/>
      <c r="G224" s="46"/>
      <c r="H224" s="46"/>
      <c r="I224" s="46"/>
      <c r="J224" s="29"/>
      <c r="K224" s="29"/>
      <c r="L224" s="29"/>
      <c r="M224" s="29"/>
      <c r="N224" s="9"/>
      <c r="O224" s="9"/>
      <c r="P224" s="7"/>
      <c r="Q224" s="7"/>
      <c r="U224" s="31"/>
      <c r="V224" s="27"/>
      <c r="W224" s="27"/>
      <c r="X224" s="27"/>
      <c r="Y224" s="27"/>
      <c r="Z224" s="27"/>
      <c r="AA224" s="17"/>
    </row>
    <row r="225" spans="1:27" ht="15" customHeight="1" x14ac:dyDescent="0.25">
      <c r="A225" s="28"/>
      <c r="B225" s="28"/>
      <c r="C225" s="25"/>
      <c r="D225" s="25"/>
      <c r="E225" s="25"/>
      <c r="F225" s="46"/>
      <c r="G225" s="46"/>
      <c r="H225" s="46"/>
      <c r="I225" s="46"/>
      <c r="J225" s="29"/>
      <c r="K225" s="29"/>
      <c r="L225" s="29"/>
      <c r="M225" s="29"/>
      <c r="N225" s="9"/>
      <c r="O225" s="9"/>
      <c r="P225" s="7"/>
      <c r="Q225" s="7"/>
      <c r="U225" s="31"/>
      <c r="V225" s="27"/>
      <c r="W225" s="27"/>
      <c r="X225" s="27"/>
      <c r="Y225" s="27"/>
      <c r="Z225" s="27"/>
      <c r="AA225" s="17"/>
    </row>
    <row r="226" spans="1:27" ht="15" customHeight="1" x14ac:dyDescent="0.25">
      <c r="A226" s="28"/>
      <c r="B226" s="28"/>
      <c r="C226" s="25"/>
      <c r="D226" s="25"/>
      <c r="E226" s="25"/>
      <c r="F226" s="46"/>
      <c r="G226" s="46"/>
      <c r="H226" s="46"/>
      <c r="I226" s="46"/>
      <c r="J226" s="29"/>
      <c r="K226" s="29"/>
      <c r="L226" s="29"/>
      <c r="M226" s="29"/>
      <c r="N226" s="9"/>
      <c r="O226" s="9"/>
      <c r="P226" s="7"/>
      <c r="Q226" s="7"/>
      <c r="U226" s="31"/>
      <c r="V226" s="27"/>
      <c r="W226" s="27"/>
      <c r="X226" s="27"/>
      <c r="Y226" s="27"/>
      <c r="Z226" s="27"/>
      <c r="AA226" s="17"/>
    </row>
    <row r="227" spans="1:27" ht="15" customHeight="1" x14ac:dyDescent="0.25">
      <c r="A227" s="28"/>
      <c r="B227" s="28"/>
      <c r="C227" s="25"/>
      <c r="D227" s="25"/>
      <c r="E227" s="25"/>
      <c r="F227" s="46"/>
      <c r="G227" s="46"/>
      <c r="H227" s="46"/>
      <c r="I227" s="46"/>
      <c r="J227" s="29"/>
      <c r="K227" s="29"/>
      <c r="L227" s="29"/>
      <c r="M227" s="29"/>
      <c r="N227" s="9"/>
      <c r="O227" s="9"/>
      <c r="P227" s="7"/>
      <c r="Q227" s="7"/>
      <c r="U227" s="31"/>
      <c r="V227" s="27"/>
      <c r="W227" s="27"/>
      <c r="X227" s="27"/>
      <c r="Y227" s="27"/>
      <c r="Z227" s="27"/>
      <c r="AA227" s="17"/>
    </row>
    <row r="228" spans="1:27" ht="15" customHeight="1" x14ac:dyDescent="0.25">
      <c r="A228" s="28"/>
      <c r="B228" s="28"/>
      <c r="C228" s="25"/>
      <c r="D228" s="25"/>
      <c r="E228" s="25"/>
      <c r="F228" s="46"/>
      <c r="G228" s="46"/>
      <c r="H228" s="46"/>
      <c r="I228" s="46"/>
      <c r="J228" s="29"/>
      <c r="K228" s="29"/>
      <c r="L228" s="29"/>
      <c r="M228" s="29"/>
      <c r="N228" s="9"/>
      <c r="O228" s="9"/>
      <c r="P228" s="7"/>
      <c r="Q228" s="7"/>
      <c r="U228" s="31"/>
      <c r="V228" s="27"/>
      <c r="W228" s="27"/>
      <c r="X228" s="27"/>
      <c r="Y228" s="27"/>
      <c r="Z228" s="27"/>
      <c r="AA228" s="17"/>
    </row>
    <row r="229" spans="1:27" ht="15" customHeight="1" x14ac:dyDescent="0.25">
      <c r="A229" s="28"/>
      <c r="B229" s="28"/>
      <c r="C229" s="25"/>
      <c r="D229" s="25"/>
      <c r="E229" s="25"/>
      <c r="F229" s="46"/>
      <c r="G229" s="46"/>
      <c r="H229" s="46"/>
      <c r="I229" s="46"/>
      <c r="J229" s="29"/>
      <c r="K229" s="29"/>
      <c r="L229" s="29"/>
      <c r="M229" s="29"/>
      <c r="N229" s="9"/>
      <c r="O229" s="9"/>
      <c r="P229" s="7"/>
      <c r="Q229" s="7"/>
      <c r="U229" s="31"/>
      <c r="V229" s="27"/>
      <c r="W229" s="27"/>
      <c r="X229" s="27"/>
      <c r="Y229" s="27"/>
      <c r="Z229" s="27"/>
      <c r="AA229" s="17"/>
    </row>
    <row r="230" spans="1:27" ht="15" customHeight="1" x14ac:dyDescent="0.25">
      <c r="A230" s="28"/>
      <c r="B230" s="28"/>
      <c r="C230" s="25"/>
      <c r="D230" s="25"/>
      <c r="E230" s="25"/>
      <c r="F230" s="46"/>
      <c r="G230" s="46"/>
      <c r="H230" s="46"/>
      <c r="I230" s="46"/>
      <c r="J230" s="29"/>
      <c r="K230" s="29"/>
      <c r="L230" s="29"/>
      <c r="M230" s="29"/>
      <c r="N230" s="9"/>
      <c r="O230" s="9"/>
      <c r="P230" s="7"/>
      <c r="Q230" s="7"/>
      <c r="U230" s="31"/>
      <c r="V230" s="27"/>
      <c r="W230" s="27"/>
      <c r="X230" s="27"/>
      <c r="Y230" s="27"/>
      <c r="Z230" s="27"/>
      <c r="AA230" s="17"/>
    </row>
    <row r="231" spans="1:27" ht="15" customHeight="1" x14ac:dyDescent="0.25">
      <c r="A231" s="28"/>
      <c r="B231" s="28"/>
      <c r="C231" s="25"/>
      <c r="D231" s="25"/>
      <c r="E231" s="25"/>
      <c r="F231" s="46"/>
      <c r="G231" s="46"/>
      <c r="H231" s="46"/>
      <c r="I231" s="46"/>
      <c r="J231" s="29"/>
      <c r="K231" s="29"/>
      <c r="L231" s="29"/>
      <c r="M231" s="29"/>
      <c r="N231" s="9"/>
      <c r="O231" s="9"/>
      <c r="P231" s="7"/>
      <c r="Q231" s="7"/>
      <c r="U231" s="31"/>
      <c r="V231" s="27"/>
      <c r="W231" s="27"/>
      <c r="X231" s="27"/>
      <c r="Y231" s="27"/>
      <c r="Z231" s="27"/>
      <c r="AA231" s="17"/>
    </row>
    <row r="232" spans="1:27" ht="15" customHeight="1" x14ac:dyDescent="0.25">
      <c r="A232" s="28"/>
      <c r="B232" s="28"/>
      <c r="C232" s="25"/>
      <c r="D232" s="25"/>
      <c r="E232" s="25"/>
      <c r="F232" s="46"/>
      <c r="G232" s="46"/>
      <c r="H232" s="46"/>
      <c r="I232" s="46"/>
      <c r="J232" s="29"/>
      <c r="K232" s="29"/>
      <c r="L232" s="29"/>
      <c r="M232" s="29"/>
      <c r="N232" s="9"/>
      <c r="O232" s="9"/>
      <c r="P232" s="7"/>
      <c r="Q232" s="7"/>
      <c r="U232" s="31"/>
      <c r="V232" s="27"/>
      <c r="W232" s="27"/>
      <c r="X232" s="27"/>
      <c r="Y232" s="27"/>
      <c r="Z232" s="27"/>
      <c r="AA232" s="17"/>
    </row>
    <row r="233" spans="1:27" ht="15" customHeight="1" x14ac:dyDescent="0.25">
      <c r="A233" s="28"/>
      <c r="B233" s="28"/>
      <c r="C233" s="25"/>
      <c r="D233" s="25"/>
      <c r="E233" s="25"/>
      <c r="F233" s="46"/>
      <c r="G233" s="46"/>
      <c r="H233" s="46"/>
      <c r="I233" s="46"/>
      <c r="J233" s="29"/>
      <c r="K233" s="29"/>
      <c r="L233" s="29"/>
      <c r="M233" s="29"/>
      <c r="N233" s="9"/>
      <c r="O233" s="9"/>
      <c r="P233" s="7"/>
      <c r="Q233" s="7"/>
      <c r="U233" s="31"/>
      <c r="V233" s="27"/>
      <c r="W233" s="27"/>
      <c r="X233" s="27"/>
      <c r="Y233" s="27"/>
      <c r="Z233" s="27"/>
      <c r="AA233" s="17"/>
    </row>
    <row r="234" spans="1:27" ht="15" customHeight="1" x14ac:dyDescent="0.25">
      <c r="A234" s="28"/>
      <c r="B234" s="28"/>
      <c r="C234" s="25"/>
      <c r="D234" s="25"/>
      <c r="E234" s="25"/>
      <c r="F234" s="46"/>
      <c r="G234" s="46"/>
      <c r="H234" s="46"/>
      <c r="I234" s="46"/>
      <c r="J234" s="29"/>
      <c r="K234" s="29"/>
      <c r="L234" s="29"/>
      <c r="M234" s="29"/>
      <c r="N234" s="9"/>
      <c r="O234" s="9"/>
      <c r="P234" s="7"/>
      <c r="Q234" s="7"/>
      <c r="U234" s="31"/>
      <c r="V234" s="27"/>
      <c r="W234" s="27"/>
      <c r="X234" s="27"/>
      <c r="Y234" s="27"/>
      <c r="Z234" s="27"/>
      <c r="AA234" s="17"/>
    </row>
    <row r="235" spans="1:27" ht="15" customHeight="1" x14ac:dyDescent="0.25">
      <c r="A235" s="28"/>
      <c r="B235" s="28"/>
      <c r="C235" s="25"/>
      <c r="D235" s="25"/>
      <c r="E235" s="25"/>
      <c r="F235" s="46"/>
      <c r="G235" s="46"/>
      <c r="H235" s="46"/>
      <c r="I235" s="46"/>
      <c r="J235" s="29"/>
      <c r="K235" s="29"/>
      <c r="L235" s="29"/>
      <c r="M235" s="29"/>
      <c r="N235" s="9"/>
      <c r="O235" s="9"/>
      <c r="P235" s="7"/>
      <c r="Q235" s="7"/>
      <c r="U235" s="31"/>
      <c r="V235" s="27"/>
      <c r="W235" s="27"/>
      <c r="X235" s="27"/>
      <c r="Y235" s="27"/>
      <c r="Z235" s="27"/>
      <c r="AA235" s="17"/>
    </row>
    <row r="236" spans="1:27" ht="15" customHeight="1" x14ac:dyDescent="0.25">
      <c r="A236" s="28"/>
      <c r="B236" s="28"/>
      <c r="C236" s="25"/>
      <c r="D236" s="25"/>
      <c r="E236" s="25"/>
      <c r="F236" s="46"/>
      <c r="G236" s="46"/>
      <c r="H236" s="46"/>
      <c r="I236" s="46"/>
      <c r="J236" s="29"/>
      <c r="K236" s="29"/>
      <c r="L236" s="29"/>
      <c r="M236" s="29"/>
      <c r="N236" s="9"/>
      <c r="O236" s="9"/>
      <c r="P236" s="7"/>
      <c r="Q236" s="7"/>
      <c r="U236" s="31"/>
      <c r="V236" s="27"/>
      <c r="W236" s="27"/>
      <c r="X236" s="27"/>
      <c r="Y236" s="27"/>
      <c r="Z236" s="27"/>
      <c r="AA236" s="17"/>
    </row>
    <row r="237" spans="1:27" ht="15" customHeight="1" x14ac:dyDescent="0.25">
      <c r="A237" s="28"/>
      <c r="B237" s="28"/>
      <c r="C237" s="25"/>
      <c r="D237" s="25"/>
      <c r="E237" s="25"/>
      <c r="F237" s="46"/>
      <c r="G237" s="46"/>
      <c r="H237" s="46"/>
      <c r="I237" s="46"/>
      <c r="J237" s="29"/>
      <c r="K237" s="29"/>
      <c r="L237" s="29"/>
      <c r="M237" s="29"/>
      <c r="N237" s="9"/>
      <c r="O237" s="9"/>
      <c r="P237" s="7"/>
      <c r="Q237" s="7"/>
      <c r="U237" s="31"/>
      <c r="V237" s="27"/>
      <c r="W237" s="27"/>
      <c r="X237" s="27"/>
      <c r="Y237" s="27"/>
      <c r="Z237" s="27"/>
      <c r="AA237" s="17"/>
    </row>
    <row r="238" spans="1:27" ht="15" customHeight="1" x14ac:dyDescent="0.25">
      <c r="A238" s="28"/>
      <c r="B238" s="28"/>
      <c r="C238" s="25"/>
      <c r="D238" s="25"/>
      <c r="E238" s="25"/>
      <c r="F238" s="46"/>
      <c r="G238" s="46"/>
      <c r="H238" s="46"/>
      <c r="I238" s="46"/>
      <c r="J238" s="29"/>
      <c r="K238" s="29"/>
      <c r="L238" s="29"/>
      <c r="M238" s="29"/>
      <c r="N238" s="9"/>
      <c r="O238" s="9"/>
      <c r="P238" s="7"/>
      <c r="Q238" s="7"/>
      <c r="U238" s="31"/>
      <c r="V238" s="27"/>
      <c r="W238" s="27"/>
      <c r="X238" s="27"/>
      <c r="Y238" s="27"/>
      <c r="Z238" s="27"/>
      <c r="AA238" s="17"/>
    </row>
    <row r="239" spans="1:27" ht="15" customHeight="1" x14ac:dyDescent="0.25">
      <c r="A239" s="28"/>
      <c r="B239" s="28"/>
      <c r="C239" s="25"/>
      <c r="D239" s="25"/>
      <c r="E239" s="25"/>
      <c r="F239" s="46"/>
      <c r="G239" s="46"/>
      <c r="H239" s="46"/>
      <c r="I239" s="46"/>
      <c r="J239" s="29"/>
      <c r="K239" s="29"/>
      <c r="L239" s="29"/>
      <c r="M239" s="29"/>
      <c r="N239" s="9"/>
      <c r="O239" s="9"/>
      <c r="P239" s="7"/>
      <c r="Q239" s="7"/>
      <c r="U239" s="31"/>
      <c r="V239" s="27"/>
      <c r="W239" s="27"/>
      <c r="X239" s="27"/>
      <c r="Y239" s="27"/>
      <c r="Z239" s="27"/>
      <c r="AA239" s="17"/>
    </row>
    <row r="240" spans="1:27" ht="15" customHeight="1" x14ac:dyDescent="0.25">
      <c r="A240" s="28"/>
      <c r="B240" s="28"/>
      <c r="C240" s="25"/>
      <c r="D240" s="25"/>
      <c r="E240" s="25"/>
      <c r="F240" s="46"/>
      <c r="G240" s="46"/>
      <c r="H240" s="46"/>
      <c r="I240" s="46"/>
      <c r="J240" s="29"/>
      <c r="K240" s="29"/>
      <c r="L240" s="29"/>
      <c r="M240" s="29"/>
      <c r="N240" s="9"/>
      <c r="O240" s="9"/>
      <c r="P240" s="7"/>
      <c r="Q240" s="7"/>
      <c r="U240" s="31"/>
      <c r="V240" s="27"/>
      <c r="W240" s="27"/>
      <c r="X240" s="27"/>
      <c r="Y240" s="27"/>
      <c r="Z240" s="27"/>
      <c r="AA240" s="17"/>
    </row>
    <row r="241" spans="1:27" ht="15" customHeight="1" x14ac:dyDescent="0.25">
      <c r="A241" s="28"/>
      <c r="B241" s="28"/>
      <c r="C241" s="25"/>
      <c r="D241" s="25"/>
      <c r="E241" s="25"/>
      <c r="F241" s="46"/>
      <c r="G241" s="46"/>
      <c r="H241" s="46"/>
      <c r="I241" s="46"/>
      <c r="J241" s="29"/>
      <c r="K241" s="29"/>
      <c r="L241" s="29"/>
      <c r="M241" s="29"/>
      <c r="N241" s="9"/>
      <c r="O241" s="9"/>
      <c r="P241" s="7"/>
      <c r="Q241" s="7"/>
      <c r="U241" s="31"/>
      <c r="V241" s="27"/>
      <c r="W241" s="27"/>
      <c r="X241" s="27"/>
      <c r="Y241" s="27"/>
      <c r="Z241" s="27"/>
      <c r="AA241" s="17"/>
    </row>
    <row r="242" spans="1:27" x14ac:dyDescent="0.2">
      <c r="U242" s="31"/>
      <c r="V242" s="27"/>
      <c r="W242" s="27"/>
      <c r="X242" s="27"/>
      <c r="Y242" s="27"/>
      <c r="Z242" s="27"/>
      <c r="AA242" s="17"/>
    </row>
    <row r="243" spans="1:27" x14ac:dyDescent="0.2">
      <c r="U243" s="31"/>
      <c r="V243" s="27"/>
      <c r="W243" s="27"/>
      <c r="X243" s="27"/>
      <c r="Y243" s="27"/>
      <c r="Z243" s="27"/>
      <c r="AA243" s="17"/>
    </row>
    <row r="244" spans="1:27" x14ac:dyDescent="0.2">
      <c r="U244" s="31"/>
      <c r="V244" s="27"/>
      <c r="W244" s="27"/>
      <c r="X244" s="27"/>
      <c r="Y244" s="27"/>
      <c r="Z244" s="27"/>
      <c r="AA244" s="17"/>
    </row>
    <row r="245" spans="1:27" x14ac:dyDescent="0.2">
      <c r="U245" s="31"/>
      <c r="V245" s="27"/>
      <c r="W245" s="27"/>
      <c r="X245" s="27"/>
      <c r="Y245" s="27"/>
      <c r="Z245" s="27"/>
      <c r="AA245" s="17"/>
    </row>
    <row r="246" spans="1:27" x14ac:dyDescent="0.2">
      <c r="U246" s="31"/>
      <c r="V246" s="27"/>
      <c r="W246" s="27"/>
      <c r="X246" s="27"/>
      <c r="Y246" s="27"/>
      <c r="Z246" s="27"/>
      <c r="AA246" s="17"/>
    </row>
    <row r="247" spans="1:27" x14ac:dyDescent="0.2">
      <c r="U247" s="31"/>
      <c r="V247" s="27"/>
      <c r="W247" s="27"/>
      <c r="X247" s="27"/>
      <c r="Y247" s="27"/>
      <c r="Z247" s="27"/>
      <c r="AA247" s="17"/>
    </row>
    <row r="248" spans="1:27" x14ac:dyDescent="0.2">
      <c r="U248" s="31"/>
      <c r="V248" s="27"/>
      <c r="W248" s="27"/>
      <c r="X248" s="27"/>
      <c r="Y248" s="27"/>
      <c r="Z248" s="27"/>
      <c r="AA248" s="17"/>
    </row>
    <row r="249" spans="1:27" x14ac:dyDescent="0.2">
      <c r="U249" s="31"/>
      <c r="V249" s="27"/>
      <c r="W249" s="27"/>
      <c r="X249" s="27"/>
      <c r="Y249" s="27"/>
      <c r="Z249" s="27"/>
      <c r="AA249" s="17"/>
    </row>
    <row r="250" spans="1:27" x14ac:dyDescent="0.2">
      <c r="U250" s="31"/>
      <c r="V250" s="27"/>
      <c r="W250" s="27"/>
      <c r="X250" s="27"/>
      <c r="Y250" s="27"/>
      <c r="Z250" s="27"/>
      <c r="AA250" s="17"/>
    </row>
    <row r="251" spans="1:27" x14ac:dyDescent="0.2">
      <c r="U251" s="31"/>
      <c r="V251" s="27"/>
      <c r="W251" s="27"/>
      <c r="X251" s="27"/>
      <c r="Y251" s="27"/>
      <c r="Z251" s="27"/>
      <c r="AA251" s="17"/>
    </row>
    <row r="252" spans="1:27" x14ac:dyDescent="0.2">
      <c r="U252" s="31"/>
      <c r="V252" s="27"/>
      <c r="W252" s="27"/>
      <c r="X252" s="27"/>
      <c r="Y252" s="27"/>
      <c r="Z252" s="27"/>
      <c r="AA252" s="17"/>
    </row>
    <row r="253" spans="1:27" x14ac:dyDescent="0.2">
      <c r="U253" s="31"/>
      <c r="V253" s="27"/>
      <c r="W253" s="27"/>
      <c r="X253" s="27"/>
      <c r="Y253" s="27"/>
      <c r="Z253" s="27"/>
      <c r="AA253" s="17"/>
    </row>
    <row r="254" spans="1:27" x14ac:dyDescent="0.2">
      <c r="U254" s="31"/>
      <c r="V254" s="27"/>
      <c r="W254" s="27"/>
      <c r="X254" s="27"/>
      <c r="Y254" s="27"/>
      <c r="Z254" s="27"/>
      <c r="AA254" s="17"/>
    </row>
    <row r="255" spans="1:27" x14ac:dyDescent="0.2">
      <c r="U255" s="31"/>
      <c r="V255" s="27"/>
      <c r="W255" s="27"/>
      <c r="X255" s="27"/>
      <c r="Y255" s="27"/>
      <c r="Z255" s="27"/>
      <c r="AA255" s="17"/>
    </row>
    <row r="256" spans="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B278"/>
  <sheetViews>
    <sheetView topLeftCell="L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19" style="21" customWidth="1"/>
    <col min="5" max="5" width="23.62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3" style="21" customWidth="1"/>
    <col min="16" max="16" width="19.25" style="21" customWidth="1"/>
    <col min="17" max="17" width="10.7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3225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1020</v>
      </c>
      <c r="B2" s="28">
        <v>970</v>
      </c>
      <c r="C2" s="25">
        <v>12.28</v>
      </c>
      <c r="D2" s="25">
        <v>268.93</v>
      </c>
      <c r="E2" s="25">
        <v>212.15</v>
      </c>
      <c r="F2" s="25">
        <f t="shared" ref="F2:F16" si="0">($A$17-A2)/(ROW($A$17)-ROW(A2))</f>
        <v>147</v>
      </c>
      <c r="G2" s="25">
        <v>0</v>
      </c>
      <c r="H2" s="25">
        <f t="shared" ref="H2:H16" si="1">($A$17-B2)/(ROW($A$17)-ROW(B2))</f>
        <v>150.33333333333334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30">
        <v>0.05</v>
      </c>
      <c r="P2" s="6" t="s">
        <v>39</v>
      </c>
      <c r="Q2" s="7">
        <f>LARGE(A:A,2)</f>
        <v>3150</v>
      </c>
      <c r="T2" s="20">
        <v>0</v>
      </c>
      <c r="U2" s="31">
        <f t="shared" ref="U2:U33" si="3">T2-B2</f>
        <v>-970</v>
      </c>
      <c r="V2" s="27">
        <f t="shared" ref="V2:V33" si="4">ROUND(U2,0)</f>
        <v>-970</v>
      </c>
      <c r="W2" s="27">
        <v>4766</v>
      </c>
      <c r="X2" s="27">
        <f t="shared" ref="X2:X33" si="5">B2/$W$2*$W$3</f>
        <v>1066.2673101133025</v>
      </c>
      <c r="Y2" s="27">
        <f t="shared" ref="Y2:Y33" si="6">X2-B2</f>
        <v>96.267310113302528</v>
      </c>
      <c r="Z2" s="27">
        <f t="shared" ref="Z2:Z33" si="7">ROUND(Y2,0)</f>
        <v>96</v>
      </c>
      <c r="AA2" s="17">
        <f t="shared" ref="AA2:AA33" si="8">IF(V2&gt;=0,V2,Z2)</f>
        <v>96</v>
      </c>
      <c r="AB2" s="24">
        <f t="shared" ref="AB2:AB33" si="9">B2+AA2</f>
        <v>1066</v>
      </c>
    </row>
    <row r="3" spans="1:28" ht="15" customHeight="1" x14ac:dyDescent="0.25">
      <c r="A3" s="28">
        <v>1046</v>
      </c>
      <c r="B3" s="28">
        <v>970</v>
      </c>
      <c r="C3" s="25">
        <v>10.76</v>
      </c>
      <c r="D3" s="25">
        <v>268.94</v>
      </c>
      <c r="E3" s="25">
        <v>212.15</v>
      </c>
      <c r="F3" s="25">
        <f t="shared" si="0"/>
        <v>155.64285714285714</v>
      </c>
      <c r="G3" s="25">
        <v>0</v>
      </c>
      <c r="H3" s="25">
        <f t="shared" si="1"/>
        <v>161.07142857142858</v>
      </c>
      <c r="I3" s="25">
        <v>0</v>
      </c>
      <c r="J3" s="29">
        <f t="shared" ref="J3:J50" si="10">IF(ABS(B3-B2)&lt;=50,1,0)</f>
        <v>1</v>
      </c>
      <c r="K3" s="29">
        <f t="shared" ref="K3:K50" si="11">IF(ABS((B3-B2))&lt;=50,1,IF((B3-B2)*($B$4-$B$2)&gt;=0,1,-1))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49</v>
      </c>
      <c r="P3" s="6" t="s">
        <v>41</v>
      </c>
      <c r="Q3" s="7">
        <f>LARGE(A:A,3)</f>
        <v>3140</v>
      </c>
      <c r="T3" s="20">
        <v>0</v>
      </c>
      <c r="U3" s="31">
        <f t="shared" si="3"/>
        <v>-970</v>
      </c>
      <c r="V3" s="27">
        <f t="shared" si="4"/>
        <v>-970</v>
      </c>
      <c r="W3" s="27">
        <v>5239</v>
      </c>
      <c r="X3" s="27">
        <f t="shared" si="5"/>
        <v>1066.2673101133025</v>
      </c>
      <c r="Y3" s="27">
        <f t="shared" si="6"/>
        <v>96.267310113302528</v>
      </c>
      <c r="Z3" s="27">
        <f t="shared" si="7"/>
        <v>96</v>
      </c>
      <c r="AA3" s="17">
        <f t="shared" si="8"/>
        <v>96</v>
      </c>
      <c r="AB3" s="24">
        <f t="shared" si="9"/>
        <v>1066</v>
      </c>
    </row>
    <row r="4" spans="1:28" ht="15" customHeight="1" x14ac:dyDescent="0.25">
      <c r="A4" s="28">
        <v>1071</v>
      </c>
      <c r="B4" s="28">
        <v>1450</v>
      </c>
      <c r="C4" s="25">
        <v>9.23</v>
      </c>
      <c r="D4" s="25">
        <v>268.89</v>
      </c>
      <c r="E4" s="25">
        <v>212.4</v>
      </c>
      <c r="F4" s="25">
        <f t="shared" si="0"/>
        <v>165.69230769230768</v>
      </c>
      <c r="G4" s="25">
        <v>0</v>
      </c>
      <c r="H4" s="25">
        <f t="shared" si="1"/>
        <v>136.53846153846155</v>
      </c>
      <c r="I4" s="25">
        <v>0</v>
      </c>
      <c r="J4" s="29">
        <f t="shared" si="10"/>
        <v>0</v>
      </c>
      <c r="K4" s="29">
        <f t="shared" si="11"/>
        <v>1</v>
      </c>
      <c r="L4" s="29"/>
      <c r="M4" s="29">
        <f t="shared" ca="1" si="2"/>
        <v>0</v>
      </c>
      <c r="N4" s="9" t="s">
        <v>42</v>
      </c>
      <c r="O4" s="32">
        <f>MAX(A:A)</f>
        <v>3225</v>
      </c>
      <c r="P4" s="6" t="s">
        <v>43</v>
      </c>
      <c r="Q4" s="7">
        <f>LARGE(B:B,1)</f>
        <v>1450</v>
      </c>
      <c r="T4" s="20">
        <v>0</v>
      </c>
      <c r="U4" s="31">
        <f t="shared" si="3"/>
        <v>-1450</v>
      </c>
      <c r="V4" s="27">
        <f t="shared" si="4"/>
        <v>-1450</v>
      </c>
      <c r="W4" s="27"/>
      <c r="X4" s="27">
        <f t="shared" si="5"/>
        <v>1593.9047419219471</v>
      </c>
      <c r="Y4" s="27">
        <f t="shared" si="6"/>
        <v>143.90474192194711</v>
      </c>
      <c r="Z4" s="27">
        <f t="shared" si="7"/>
        <v>144</v>
      </c>
      <c r="AA4" s="17">
        <f t="shared" si="8"/>
        <v>144</v>
      </c>
      <c r="AB4" s="24">
        <f t="shared" si="9"/>
        <v>1594</v>
      </c>
    </row>
    <row r="5" spans="1:28" ht="15" customHeight="1" x14ac:dyDescent="0.25">
      <c r="A5" s="28">
        <v>1095</v>
      </c>
      <c r="B5" s="28">
        <v>1450</v>
      </c>
      <c r="C5" s="25">
        <v>7.71</v>
      </c>
      <c r="D5" s="25">
        <v>268.83999999999997</v>
      </c>
      <c r="E5" s="25">
        <v>212.4</v>
      </c>
      <c r="F5" s="25">
        <f t="shared" si="0"/>
        <v>177.5</v>
      </c>
      <c r="G5" s="25">
        <v>0</v>
      </c>
      <c r="H5" s="25">
        <f t="shared" si="1"/>
        <v>147.91666666666666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0</v>
      </c>
      <c r="N5" s="9" t="s">
        <v>44</v>
      </c>
      <c r="O5" s="33">
        <v>1.1499999999999999</v>
      </c>
      <c r="P5" s="6" t="s">
        <v>45</v>
      </c>
      <c r="Q5" s="7">
        <f>LARGE(B:B,2)</f>
        <v>1450</v>
      </c>
      <c r="T5" s="20">
        <v>0</v>
      </c>
      <c r="U5" s="31">
        <f t="shared" si="3"/>
        <v>-1450</v>
      </c>
      <c r="V5" s="27">
        <f t="shared" si="4"/>
        <v>-1450</v>
      </c>
      <c r="W5" s="27"/>
      <c r="X5" s="27">
        <f t="shared" si="5"/>
        <v>1593.9047419219471</v>
      </c>
      <c r="Y5" s="27">
        <f t="shared" si="6"/>
        <v>143.90474192194711</v>
      </c>
      <c r="Z5" s="27">
        <f t="shared" si="7"/>
        <v>144</v>
      </c>
      <c r="AA5" s="17">
        <f t="shared" si="8"/>
        <v>144</v>
      </c>
      <c r="AB5" s="24">
        <f t="shared" si="9"/>
        <v>1594</v>
      </c>
    </row>
    <row r="6" spans="1:28" ht="15" customHeight="1" x14ac:dyDescent="0.25">
      <c r="A6" s="28">
        <v>1448</v>
      </c>
      <c r="B6" s="28">
        <v>1450</v>
      </c>
      <c r="C6" s="25">
        <v>11.74</v>
      </c>
      <c r="D6" s="25">
        <v>268.83999999999997</v>
      </c>
      <c r="E6" s="25">
        <v>212.4</v>
      </c>
      <c r="F6" s="25">
        <f t="shared" si="0"/>
        <v>161.54545454545453</v>
      </c>
      <c r="G6" s="25">
        <v>0</v>
      </c>
      <c r="H6" s="25">
        <f t="shared" si="1"/>
        <v>161.36363636363637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2.0299999999999998</v>
      </c>
      <c r="P6" s="6" t="s">
        <v>47</v>
      </c>
      <c r="Q6" s="7">
        <f>LARGE(B:B,3)</f>
        <v>1450</v>
      </c>
      <c r="T6" s="20">
        <v>0</v>
      </c>
      <c r="U6" s="31">
        <f t="shared" si="3"/>
        <v>-1450</v>
      </c>
      <c r="V6" s="27">
        <f t="shared" si="4"/>
        <v>-1450</v>
      </c>
      <c r="W6" s="27"/>
      <c r="X6" s="27">
        <f t="shared" si="5"/>
        <v>1593.9047419219471</v>
      </c>
      <c r="Y6" s="27">
        <f t="shared" si="6"/>
        <v>143.90474192194711</v>
      </c>
      <c r="Z6" s="27">
        <f t="shared" si="7"/>
        <v>144</v>
      </c>
      <c r="AA6" s="17">
        <f t="shared" si="8"/>
        <v>144</v>
      </c>
      <c r="AB6" s="24">
        <f t="shared" si="9"/>
        <v>1594</v>
      </c>
    </row>
    <row r="7" spans="1:28" ht="15" customHeight="1" x14ac:dyDescent="0.25">
      <c r="A7" s="28">
        <v>1800</v>
      </c>
      <c r="B7" s="28">
        <v>1450</v>
      </c>
      <c r="C7" s="25">
        <v>15.78</v>
      </c>
      <c r="D7" s="25">
        <v>268.89</v>
      </c>
      <c r="E7" s="25">
        <v>212.4</v>
      </c>
      <c r="F7" s="25">
        <f t="shared" si="0"/>
        <v>142.5</v>
      </c>
      <c r="G7" s="25">
        <v>0</v>
      </c>
      <c r="H7" s="25">
        <f t="shared" si="1"/>
        <v>177.5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50" si="12">IF(OR(COUNTIF(K3:K7,1)=5,COUNTIF(K3:K7,-1)=5),1,0)</f>
        <v>1</v>
      </c>
      <c r="M7" s="29">
        <f t="shared" ca="1" si="2"/>
        <v>0</v>
      </c>
      <c r="N7" s="9" t="s">
        <v>48</v>
      </c>
      <c r="O7" s="33">
        <v>2.08</v>
      </c>
      <c r="P7" s="7"/>
      <c r="Q7" s="7"/>
      <c r="T7" s="20">
        <v>0</v>
      </c>
      <c r="U7" s="31">
        <f t="shared" si="3"/>
        <v>-1450</v>
      </c>
      <c r="V7" s="27">
        <f t="shared" si="4"/>
        <v>-1450</v>
      </c>
      <c r="W7" s="27"/>
      <c r="X7" s="27">
        <f t="shared" si="5"/>
        <v>1593.9047419219471</v>
      </c>
      <c r="Y7" s="27">
        <f t="shared" si="6"/>
        <v>143.90474192194711</v>
      </c>
      <c r="Z7" s="27">
        <f t="shared" si="7"/>
        <v>144</v>
      </c>
      <c r="AA7" s="17">
        <f t="shared" si="8"/>
        <v>144</v>
      </c>
      <c r="AB7" s="24">
        <f t="shared" si="9"/>
        <v>1594</v>
      </c>
    </row>
    <row r="8" spans="1:28" ht="15" customHeight="1" x14ac:dyDescent="0.25">
      <c r="A8" s="28">
        <v>2152</v>
      </c>
      <c r="B8" s="28">
        <v>1450</v>
      </c>
      <c r="C8" s="25">
        <v>19.82</v>
      </c>
      <c r="D8" s="25">
        <v>268.98</v>
      </c>
      <c r="E8" s="25">
        <v>212.4</v>
      </c>
      <c r="F8" s="25">
        <f t="shared" si="0"/>
        <v>119.22222222222223</v>
      </c>
      <c r="G8" s="25">
        <v>0</v>
      </c>
      <c r="H8" s="25">
        <f t="shared" si="1"/>
        <v>197.22222222222223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0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-1450</v>
      </c>
      <c r="V8" s="27">
        <f t="shared" si="4"/>
        <v>-1450</v>
      </c>
      <c r="W8" s="27"/>
      <c r="X8" s="27">
        <f t="shared" si="5"/>
        <v>1593.9047419219471</v>
      </c>
      <c r="Y8" s="27">
        <f t="shared" si="6"/>
        <v>143.90474192194711</v>
      </c>
      <c r="Z8" s="27">
        <f t="shared" si="7"/>
        <v>144</v>
      </c>
      <c r="AA8" s="17">
        <f t="shared" si="8"/>
        <v>144</v>
      </c>
      <c r="AB8" s="24">
        <f t="shared" si="9"/>
        <v>1594</v>
      </c>
    </row>
    <row r="9" spans="1:28" ht="15" customHeight="1" x14ac:dyDescent="0.25">
      <c r="A9" s="28">
        <v>2210</v>
      </c>
      <c r="B9" s="28">
        <v>1450</v>
      </c>
      <c r="C9" s="25">
        <v>16.43</v>
      </c>
      <c r="D9" s="25">
        <v>269.07</v>
      </c>
      <c r="E9" s="25">
        <v>212.4</v>
      </c>
      <c r="F9" s="25">
        <f t="shared" si="0"/>
        <v>126.875</v>
      </c>
      <c r="G9" s="25">
        <v>0</v>
      </c>
      <c r="H9" s="25">
        <f t="shared" si="1"/>
        <v>221.875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1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-1450</v>
      </c>
      <c r="V9" s="27">
        <f t="shared" si="4"/>
        <v>-1450</v>
      </c>
      <c r="W9" s="27"/>
      <c r="X9" s="27">
        <f t="shared" si="5"/>
        <v>1593.9047419219471</v>
      </c>
      <c r="Y9" s="27">
        <f t="shared" si="6"/>
        <v>143.90474192194711</v>
      </c>
      <c r="Z9" s="27">
        <f t="shared" si="7"/>
        <v>144</v>
      </c>
      <c r="AA9" s="17">
        <f t="shared" si="8"/>
        <v>144</v>
      </c>
      <c r="AB9" s="24">
        <f t="shared" si="9"/>
        <v>1594</v>
      </c>
    </row>
    <row r="10" spans="1:28" ht="15" customHeight="1" x14ac:dyDescent="0.25">
      <c r="A10" s="28">
        <v>2266</v>
      </c>
      <c r="B10" s="28">
        <v>1450</v>
      </c>
      <c r="C10" s="25">
        <v>13.05</v>
      </c>
      <c r="D10" s="25">
        <v>269.16000000000003</v>
      </c>
      <c r="E10" s="25">
        <v>212.4</v>
      </c>
      <c r="F10" s="25">
        <f t="shared" si="0"/>
        <v>137</v>
      </c>
      <c r="G10" s="25">
        <v>0</v>
      </c>
      <c r="H10" s="25">
        <f t="shared" si="1"/>
        <v>253.57142857142858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-1450</v>
      </c>
      <c r="V10" s="27">
        <f t="shared" si="4"/>
        <v>-1450</v>
      </c>
      <c r="W10" s="27"/>
      <c r="X10" s="27">
        <f t="shared" si="5"/>
        <v>1593.9047419219471</v>
      </c>
      <c r="Y10" s="27">
        <f t="shared" si="6"/>
        <v>143.90474192194711</v>
      </c>
      <c r="Z10" s="27">
        <f t="shared" si="7"/>
        <v>144</v>
      </c>
      <c r="AA10" s="17">
        <f t="shared" si="8"/>
        <v>144</v>
      </c>
      <c r="AB10" s="24">
        <f t="shared" si="9"/>
        <v>1594</v>
      </c>
    </row>
    <row r="11" spans="1:28" ht="15" customHeight="1" x14ac:dyDescent="0.25">
      <c r="A11" s="28">
        <v>2325</v>
      </c>
      <c r="B11" s="28">
        <v>1450</v>
      </c>
      <c r="C11" s="25">
        <v>9.66</v>
      </c>
      <c r="D11" s="25">
        <v>269.26</v>
      </c>
      <c r="E11" s="25">
        <v>212.4</v>
      </c>
      <c r="F11" s="25">
        <f t="shared" si="0"/>
        <v>150</v>
      </c>
      <c r="G11" s="25">
        <v>0</v>
      </c>
      <c r="H11" s="25">
        <f t="shared" si="1"/>
        <v>295.83333333333331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280</v>
      </c>
      <c r="P11" s="14" t="s">
        <v>53</v>
      </c>
      <c r="Q11" s="7">
        <f>MIN(D:D)</f>
        <v>268.83999999999997</v>
      </c>
      <c r="T11" s="20">
        <v>0</v>
      </c>
      <c r="U11" s="31">
        <f t="shared" si="3"/>
        <v>-1450</v>
      </c>
      <c r="V11" s="27">
        <f t="shared" si="4"/>
        <v>-1450</v>
      </c>
      <c r="W11" s="27"/>
      <c r="X11" s="27">
        <f t="shared" si="5"/>
        <v>1593.9047419219471</v>
      </c>
      <c r="Y11" s="27">
        <f t="shared" si="6"/>
        <v>143.90474192194711</v>
      </c>
      <c r="Z11" s="27">
        <f t="shared" si="7"/>
        <v>144</v>
      </c>
      <c r="AA11" s="17">
        <f t="shared" si="8"/>
        <v>144</v>
      </c>
      <c r="AB11" s="24">
        <f t="shared" si="9"/>
        <v>1594</v>
      </c>
    </row>
    <row r="12" spans="1:28" ht="15" customHeight="1" x14ac:dyDescent="0.25">
      <c r="A12" s="28">
        <v>2550</v>
      </c>
      <c r="B12" s="40">
        <v>1450</v>
      </c>
      <c r="C12" s="25">
        <v>9.4499999999999993</v>
      </c>
      <c r="D12" s="25">
        <v>269.39</v>
      </c>
      <c r="E12" s="25">
        <v>212.4</v>
      </c>
      <c r="F12" s="25">
        <f t="shared" si="0"/>
        <v>135</v>
      </c>
      <c r="G12" s="25">
        <v>0</v>
      </c>
      <c r="H12" s="25">
        <f t="shared" si="1"/>
        <v>355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268.93</v>
      </c>
      <c r="T12" s="20">
        <v>0</v>
      </c>
      <c r="U12" s="31">
        <f t="shared" si="3"/>
        <v>-1450</v>
      </c>
      <c r="V12" s="27">
        <f t="shared" si="4"/>
        <v>-1450</v>
      </c>
      <c r="W12" s="27"/>
      <c r="X12" s="27">
        <f t="shared" si="5"/>
        <v>1593.9047419219471</v>
      </c>
      <c r="Y12" s="27">
        <f t="shared" si="6"/>
        <v>143.90474192194711</v>
      </c>
      <c r="Z12" s="27">
        <f t="shared" si="7"/>
        <v>144</v>
      </c>
      <c r="AA12" s="17">
        <f t="shared" si="8"/>
        <v>144</v>
      </c>
      <c r="AB12" s="24">
        <f t="shared" si="9"/>
        <v>1594</v>
      </c>
    </row>
    <row r="13" spans="1:28" ht="15" customHeight="1" x14ac:dyDescent="0.25">
      <c r="A13" s="28">
        <v>2775</v>
      </c>
      <c r="B13" s="28">
        <v>1450</v>
      </c>
      <c r="C13" s="25">
        <v>9.23</v>
      </c>
      <c r="D13" s="25">
        <v>269.55</v>
      </c>
      <c r="E13" s="25">
        <v>212.4</v>
      </c>
      <c r="F13" s="25">
        <f t="shared" si="0"/>
        <v>112.5</v>
      </c>
      <c r="G13" s="25">
        <v>0</v>
      </c>
      <c r="H13" s="25">
        <f t="shared" si="1"/>
        <v>443.75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-1450</v>
      </c>
      <c r="V13" s="27">
        <f t="shared" si="4"/>
        <v>-1450</v>
      </c>
      <c r="W13" s="27"/>
      <c r="X13" s="27">
        <f t="shared" si="5"/>
        <v>1593.9047419219471</v>
      </c>
      <c r="Y13" s="27">
        <f t="shared" si="6"/>
        <v>143.90474192194711</v>
      </c>
      <c r="Z13" s="27">
        <f t="shared" si="7"/>
        <v>144</v>
      </c>
      <c r="AA13" s="17">
        <f t="shared" si="8"/>
        <v>144</v>
      </c>
      <c r="AB13" s="24">
        <f t="shared" si="9"/>
        <v>1594</v>
      </c>
    </row>
    <row r="14" spans="1:28" ht="15" customHeight="1" x14ac:dyDescent="0.25">
      <c r="A14" s="28">
        <v>3000</v>
      </c>
      <c r="B14" s="28">
        <v>1450</v>
      </c>
      <c r="C14" s="25">
        <v>9.02</v>
      </c>
      <c r="D14" s="25">
        <v>269.73</v>
      </c>
      <c r="E14" s="25">
        <v>212.4</v>
      </c>
      <c r="F14" s="25">
        <f t="shared" si="0"/>
        <v>75</v>
      </c>
      <c r="G14" s="25">
        <v>0</v>
      </c>
      <c r="H14" s="25">
        <f t="shared" si="1"/>
        <v>591.66666666666663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1450</v>
      </c>
      <c r="T14" s="20">
        <v>0</v>
      </c>
      <c r="U14" s="31">
        <f t="shared" si="3"/>
        <v>-1450</v>
      </c>
      <c r="V14" s="27">
        <f t="shared" si="4"/>
        <v>-1450</v>
      </c>
      <c r="W14" s="27"/>
      <c r="X14" s="27">
        <f t="shared" si="5"/>
        <v>1593.9047419219471</v>
      </c>
      <c r="Y14" s="27">
        <f t="shared" si="6"/>
        <v>143.90474192194711</v>
      </c>
      <c r="Z14" s="27">
        <f t="shared" si="7"/>
        <v>144</v>
      </c>
      <c r="AA14" s="17">
        <f t="shared" si="8"/>
        <v>144</v>
      </c>
      <c r="AB14" s="24">
        <f t="shared" si="9"/>
        <v>1594</v>
      </c>
    </row>
    <row r="15" spans="1:28" ht="15" customHeight="1" x14ac:dyDescent="0.25">
      <c r="A15" s="28">
        <v>3075</v>
      </c>
      <c r="B15" s="28">
        <v>1450</v>
      </c>
      <c r="C15" s="25">
        <v>8.59</v>
      </c>
      <c r="D15" s="25">
        <v>269.91000000000003</v>
      </c>
      <c r="E15" s="25">
        <v>212.4</v>
      </c>
      <c r="F15" s="25">
        <f t="shared" si="0"/>
        <v>75</v>
      </c>
      <c r="G15" s="25">
        <v>0</v>
      </c>
      <c r="H15" s="25">
        <f t="shared" si="1"/>
        <v>887.5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0</v>
      </c>
      <c r="N15" s="9" t="s">
        <v>60</v>
      </c>
      <c r="O15" s="9">
        <f>COUNT(C:C)</f>
        <v>49</v>
      </c>
      <c r="P15" s="14" t="s">
        <v>61</v>
      </c>
      <c r="Q15" s="7">
        <f>MAX(D:D)</f>
        <v>272.11</v>
      </c>
      <c r="R15" s="20">
        <f ca="1">TREND(OFFSET('Z-V'!B1,MATCH(Q15,'Z-V'!A:A,1)-1,,2,1),OFFSET('Z-V'!A1,MATCH(Q15,'Z-V'!A:A,1)-1,,2,1),Q15)</f>
        <v>59796</v>
      </c>
      <c r="T15" s="20">
        <v>0</v>
      </c>
      <c r="U15" s="31">
        <f t="shared" si="3"/>
        <v>-1450</v>
      </c>
      <c r="V15" s="27">
        <f t="shared" si="4"/>
        <v>-1450</v>
      </c>
      <c r="W15" s="27"/>
      <c r="X15" s="27">
        <f t="shared" si="5"/>
        <v>1593.9047419219471</v>
      </c>
      <c r="Y15" s="27">
        <f t="shared" si="6"/>
        <v>143.90474192194711</v>
      </c>
      <c r="Z15" s="27">
        <f t="shared" si="7"/>
        <v>144</v>
      </c>
      <c r="AA15" s="17">
        <f t="shared" si="8"/>
        <v>144</v>
      </c>
      <c r="AB15" s="24">
        <f t="shared" si="9"/>
        <v>1594</v>
      </c>
    </row>
    <row r="16" spans="1:28" ht="15" customHeight="1" x14ac:dyDescent="0.25">
      <c r="A16" s="28">
        <v>3150</v>
      </c>
      <c r="B16" s="28">
        <v>1450</v>
      </c>
      <c r="C16" s="25">
        <v>8.17</v>
      </c>
      <c r="D16" s="25">
        <v>270.10000000000002</v>
      </c>
      <c r="E16" s="25">
        <v>212.4</v>
      </c>
      <c r="F16" s="25">
        <f t="shared" si="0"/>
        <v>75</v>
      </c>
      <c r="G16" s="25">
        <v>0</v>
      </c>
      <c r="H16" s="25">
        <f t="shared" si="1"/>
        <v>1775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1</v>
      </c>
      <c r="N16" s="9" t="s">
        <v>62</v>
      </c>
      <c r="O16" s="36">
        <f>MAX(C:C)</f>
        <v>19.82</v>
      </c>
      <c r="P16" s="14" t="s">
        <v>63</v>
      </c>
      <c r="Q16" s="35">
        <f>D2</f>
        <v>268.93</v>
      </c>
      <c r="R16" s="20">
        <f ca="1">TREND(OFFSET('Z-V'!B1,MATCH(Q16,'Z-V'!A:A,1)-1,,2,1),OFFSET('Z-V'!A1,MATCH(Q16,'Z-V'!A:A,1)-1,,2,1),Q16)</f>
        <v>49204.000000000116</v>
      </c>
      <c r="T16" s="20">
        <v>0</v>
      </c>
      <c r="U16" s="31">
        <f t="shared" si="3"/>
        <v>-1450</v>
      </c>
      <c r="V16" s="27">
        <f t="shared" si="4"/>
        <v>-1450</v>
      </c>
      <c r="W16" s="27"/>
      <c r="X16" s="27">
        <f t="shared" si="5"/>
        <v>1593.9047419219471</v>
      </c>
      <c r="Y16" s="27">
        <f t="shared" si="6"/>
        <v>143.90474192194711</v>
      </c>
      <c r="Z16" s="27">
        <f t="shared" si="7"/>
        <v>144</v>
      </c>
      <c r="AA16" s="17">
        <f t="shared" si="8"/>
        <v>144</v>
      </c>
      <c r="AB16" s="24">
        <f t="shared" si="9"/>
        <v>1594</v>
      </c>
    </row>
    <row r="17" spans="1:28" ht="15" customHeight="1" x14ac:dyDescent="0.25">
      <c r="A17" s="40">
        <v>3225</v>
      </c>
      <c r="B17" s="28">
        <v>1450</v>
      </c>
      <c r="C17" s="25">
        <v>7.75</v>
      </c>
      <c r="D17" s="25">
        <v>270.3</v>
      </c>
      <c r="E17" s="25">
        <v>212.4</v>
      </c>
      <c r="F17" s="39">
        <v>0</v>
      </c>
      <c r="G17" s="39">
        <v>0</v>
      </c>
      <c r="H17" s="39">
        <v>0</v>
      </c>
      <c r="I17" s="39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1</v>
      </c>
      <c r="N17" s="9" t="s">
        <v>64</v>
      </c>
      <c r="O17" s="12">
        <v>1000</v>
      </c>
      <c r="P17" s="14" t="s">
        <v>65</v>
      </c>
      <c r="Q17" s="7">
        <f>INDEX(D:D, COUNTA(D:D))</f>
        <v>271.91000000000003</v>
      </c>
      <c r="T17" s="20">
        <v>0</v>
      </c>
      <c r="U17" s="31">
        <f t="shared" si="3"/>
        <v>-1450</v>
      </c>
      <c r="V17" s="27">
        <f t="shared" si="4"/>
        <v>-1450</v>
      </c>
      <c r="W17" s="27"/>
      <c r="X17" s="27">
        <f t="shared" si="5"/>
        <v>1593.9047419219471</v>
      </c>
      <c r="Y17" s="27">
        <f t="shared" si="6"/>
        <v>143.90474192194711</v>
      </c>
      <c r="Z17" s="27">
        <f t="shared" si="7"/>
        <v>144</v>
      </c>
      <c r="AA17" s="17">
        <f t="shared" si="8"/>
        <v>144</v>
      </c>
      <c r="AB17" s="24">
        <f t="shared" si="9"/>
        <v>1594</v>
      </c>
    </row>
    <row r="18" spans="1:28" ht="15" customHeight="1" x14ac:dyDescent="0.2">
      <c r="A18" s="28">
        <v>3140</v>
      </c>
      <c r="B18" s="28">
        <v>1450</v>
      </c>
      <c r="C18" s="25">
        <v>6.71</v>
      </c>
      <c r="D18" s="25">
        <v>270.48</v>
      </c>
      <c r="E18" s="25">
        <v>212.4</v>
      </c>
      <c r="F18" s="25">
        <v>0</v>
      </c>
      <c r="G18" s="25">
        <f t="shared" ref="G18:G50" si="13">($A$17-A18)/(ROW(A18)-ROW($A$17))</f>
        <v>85</v>
      </c>
      <c r="H18" s="25">
        <v>0</v>
      </c>
      <c r="I18" s="25">
        <f t="shared" ref="I18:I50" si="14">($A$17-B18)/(ROW(B18)-ROW($A$17))</f>
        <v>1775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1</v>
      </c>
      <c r="N18" s="9" t="s">
        <v>66</v>
      </c>
      <c r="O18" s="9">
        <f>MAX(B:B)</f>
        <v>1450</v>
      </c>
      <c r="R18" s="20"/>
      <c r="S18" s="20"/>
      <c r="T18" s="20">
        <v>0</v>
      </c>
      <c r="U18" s="31">
        <f t="shared" si="3"/>
        <v>-1450</v>
      </c>
      <c r="V18" s="27">
        <f t="shared" si="4"/>
        <v>-1450</v>
      </c>
      <c r="W18" s="27"/>
      <c r="X18" s="27">
        <f t="shared" si="5"/>
        <v>1593.9047419219471</v>
      </c>
      <c r="Y18" s="27">
        <f t="shared" si="6"/>
        <v>143.90474192194711</v>
      </c>
      <c r="Z18" s="27">
        <f t="shared" si="7"/>
        <v>144</v>
      </c>
      <c r="AA18" s="17">
        <f t="shared" si="8"/>
        <v>144</v>
      </c>
      <c r="AB18" s="24">
        <f t="shared" si="9"/>
        <v>1594</v>
      </c>
    </row>
    <row r="19" spans="1:28" ht="15" customHeight="1" x14ac:dyDescent="0.25">
      <c r="A19" s="28">
        <v>3054</v>
      </c>
      <c r="B19" s="28">
        <v>1450</v>
      </c>
      <c r="C19" s="25">
        <v>5.68</v>
      </c>
      <c r="D19" s="25">
        <v>270.66000000000003</v>
      </c>
      <c r="E19" s="25">
        <v>212.4</v>
      </c>
      <c r="F19" s="25">
        <v>0</v>
      </c>
      <c r="G19" s="25">
        <f t="shared" si="13"/>
        <v>85.5</v>
      </c>
      <c r="H19" s="25">
        <v>0</v>
      </c>
      <c r="I19" s="25">
        <f t="shared" si="14"/>
        <v>887.5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0.82265218843969257</v>
      </c>
      <c r="R19" s="37">
        <f>MAX(AB:AB)</f>
        <v>1594</v>
      </c>
      <c r="S19" s="37">
        <f>'Z-V'!P8-R19</f>
        <v>7385</v>
      </c>
      <c r="T19" s="20">
        <v>0</v>
      </c>
      <c r="U19" s="31">
        <f t="shared" si="3"/>
        <v>-1450</v>
      </c>
      <c r="V19" s="27">
        <f t="shared" si="4"/>
        <v>-1450</v>
      </c>
      <c r="W19" s="27"/>
      <c r="X19" s="27">
        <f t="shared" si="5"/>
        <v>1593.9047419219471</v>
      </c>
      <c r="Y19" s="27">
        <f t="shared" si="6"/>
        <v>143.90474192194711</v>
      </c>
      <c r="Z19" s="27">
        <f t="shared" si="7"/>
        <v>144</v>
      </c>
      <c r="AA19" s="17">
        <f t="shared" si="8"/>
        <v>144</v>
      </c>
      <c r="AB19" s="24">
        <f t="shared" si="9"/>
        <v>1594</v>
      </c>
    </row>
    <row r="20" spans="1:28" ht="15" customHeight="1" x14ac:dyDescent="0.25">
      <c r="A20" s="28">
        <v>2970</v>
      </c>
      <c r="B20" s="28">
        <v>1450</v>
      </c>
      <c r="C20" s="25">
        <v>4.6500000000000004</v>
      </c>
      <c r="D20" s="25">
        <v>270.82</v>
      </c>
      <c r="E20" s="25">
        <v>212.4</v>
      </c>
      <c r="F20" s="25">
        <v>0</v>
      </c>
      <c r="G20" s="25">
        <f t="shared" si="13"/>
        <v>85</v>
      </c>
      <c r="H20" s="25">
        <v>0</v>
      </c>
      <c r="I20" s="25">
        <f t="shared" si="14"/>
        <v>591.66666666666663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0</v>
      </c>
      <c r="P20" s="14" t="s">
        <v>1</v>
      </c>
      <c r="Q20" s="7">
        <f ca="1">('Z-V'!R16-'Z-V'!R17)*(S20-'Z-V'!R13)/('Z-V'!R9-'Z-V'!R13)+'Z-V'!R17</f>
        <v>0.80214270755422812</v>
      </c>
      <c r="R20" s="20">
        <f ca="1">R15-R16</f>
        <v>10591.999999999884</v>
      </c>
      <c r="S20" s="20">
        <f ca="1">'Z-V'!P9-R20</f>
        <v>42888.000000000116</v>
      </c>
      <c r="T20" s="20">
        <v>0</v>
      </c>
      <c r="U20" s="31">
        <f t="shared" si="3"/>
        <v>-1450</v>
      </c>
      <c r="V20" s="27">
        <f t="shared" si="4"/>
        <v>-1450</v>
      </c>
      <c r="W20" s="27"/>
      <c r="X20" s="27">
        <f t="shared" si="5"/>
        <v>1593.9047419219471</v>
      </c>
      <c r="Y20" s="27">
        <f t="shared" si="6"/>
        <v>143.90474192194711</v>
      </c>
      <c r="Z20" s="27">
        <f t="shared" si="7"/>
        <v>144</v>
      </c>
      <c r="AA20" s="17">
        <f t="shared" si="8"/>
        <v>144</v>
      </c>
      <c r="AB20" s="24">
        <f t="shared" si="9"/>
        <v>1594</v>
      </c>
    </row>
    <row r="21" spans="1:28" ht="15" customHeight="1" x14ac:dyDescent="0.25">
      <c r="A21" s="28">
        <v>2816</v>
      </c>
      <c r="B21" s="28">
        <v>1450</v>
      </c>
      <c r="C21" s="25">
        <v>4.8899999999999997</v>
      </c>
      <c r="D21" s="25">
        <v>270.97000000000003</v>
      </c>
      <c r="E21" s="25">
        <v>212.4</v>
      </c>
      <c r="F21" s="25">
        <v>0</v>
      </c>
      <c r="G21" s="25">
        <f t="shared" si="13"/>
        <v>102.25</v>
      </c>
      <c r="H21" s="25">
        <v>0</v>
      </c>
      <c r="I21" s="25">
        <f t="shared" si="14"/>
        <v>443.75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1</v>
      </c>
      <c r="P21" s="14" t="s">
        <v>2</v>
      </c>
      <c r="Q21" s="7">
        <f>('Z-V'!R16-'Z-V'!R17)*(S21-'Z-V'!R14)/('Z-V'!R10-'Z-V'!R14)+'Z-V'!R17</f>
        <v>0.86400091365920417</v>
      </c>
      <c r="R21" s="20">
        <f>ABS(Q12-Q17)</f>
        <v>2.9800000000000182</v>
      </c>
      <c r="S21" s="20">
        <f>'Z-V'!P10-R21</f>
        <v>18.909999999999982</v>
      </c>
      <c r="T21" s="20">
        <v>0</v>
      </c>
      <c r="U21" s="31">
        <f t="shared" si="3"/>
        <v>-1450</v>
      </c>
      <c r="V21" s="27">
        <f t="shared" si="4"/>
        <v>-1450</v>
      </c>
      <c r="W21" s="27"/>
      <c r="X21" s="27">
        <f t="shared" si="5"/>
        <v>1593.9047419219471</v>
      </c>
      <c r="Y21" s="27">
        <f t="shared" si="6"/>
        <v>143.90474192194711</v>
      </c>
      <c r="Z21" s="27">
        <f t="shared" si="7"/>
        <v>144</v>
      </c>
      <c r="AA21" s="17">
        <f t="shared" si="8"/>
        <v>144</v>
      </c>
      <c r="AB21" s="24">
        <f t="shared" si="9"/>
        <v>1594</v>
      </c>
    </row>
    <row r="22" spans="1:28" ht="15" customHeight="1" x14ac:dyDescent="0.25">
      <c r="A22" s="28">
        <v>2661</v>
      </c>
      <c r="B22" s="28">
        <v>1450</v>
      </c>
      <c r="C22" s="25">
        <v>5.14</v>
      </c>
      <c r="D22" s="25">
        <v>271.10000000000002</v>
      </c>
      <c r="E22" s="25">
        <v>212.4</v>
      </c>
      <c r="F22" s="25">
        <v>0</v>
      </c>
      <c r="G22" s="25">
        <f t="shared" si="13"/>
        <v>112.8</v>
      </c>
      <c r="H22" s="25">
        <v>0</v>
      </c>
      <c r="I22" s="25">
        <f t="shared" si="14"/>
        <v>355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0.83960000000000001</v>
      </c>
      <c r="R22" s="20"/>
      <c r="S22" s="20"/>
      <c r="T22" s="20">
        <v>0</v>
      </c>
      <c r="U22" s="31">
        <f t="shared" si="3"/>
        <v>-1450</v>
      </c>
      <c r="V22" s="27">
        <f t="shared" si="4"/>
        <v>-1450</v>
      </c>
      <c r="W22" s="27"/>
      <c r="X22" s="27">
        <f t="shared" si="5"/>
        <v>1593.9047419219471</v>
      </c>
      <c r="Y22" s="27">
        <f t="shared" si="6"/>
        <v>143.90474192194711</v>
      </c>
      <c r="Z22" s="27">
        <f t="shared" si="7"/>
        <v>144</v>
      </c>
      <c r="AA22" s="17">
        <f t="shared" si="8"/>
        <v>144</v>
      </c>
      <c r="AB22" s="24">
        <f t="shared" si="9"/>
        <v>1594</v>
      </c>
    </row>
    <row r="23" spans="1:28" ht="15" customHeight="1" x14ac:dyDescent="0.25">
      <c r="A23" s="28">
        <v>2505</v>
      </c>
      <c r="B23" s="28">
        <v>1450</v>
      </c>
      <c r="C23" s="25">
        <v>5.38</v>
      </c>
      <c r="D23" s="25">
        <v>271.2</v>
      </c>
      <c r="E23" s="25">
        <v>212.4</v>
      </c>
      <c r="F23" s="25">
        <v>0</v>
      </c>
      <c r="G23" s="25">
        <f t="shared" si="13"/>
        <v>120</v>
      </c>
      <c r="H23" s="25">
        <v>0</v>
      </c>
      <c r="I23" s="25">
        <f t="shared" si="14"/>
        <v>295.83333333333331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-1450</v>
      </c>
      <c r="V23" s="27">
        <f t="shared" si="4"/>
        <v>-1450</v>
      </c>
      <c r="W23" s="27"/>
      <c r="X23" s="27">
        <f t="shared" si="5"/>
        <v>1593.9047419219471</v>
      </c>
      <c r="Y23" s="27">
        <f t="shared" si="6"/>
        <v>143.90474192194711</v>
      </c>
      <c r="Z23" s="27">
        <f t="shared" si="7"/>
        <v>144</v>
      </c>
      <c r="AA23" s="17">
        <f t="shared" si="8"/>
        <v>144</v>
      </c>
      <c r="AB23" s="24">
        <f t="shared" si="9"/>
        <v>1594</v>
      </c>
    </row>
    <row r="24" spans="1:28" ht="15" customHeight="1" x14ac:dyDescent="0.25">
      <c r="A24" s="28">
        <v>2456</v>
      </c>
      <c r="B24" s="28">
        <v>1450</v>
      </c>
      <c r="C24" s="25">
        <v>4.72</v>
      </c>
      <c r="D24" s="25">
        <v>271.3</v>
      </c>
      <c r="E24" s="25">
        <v>212.4</v>
      </c>
      <c r="F24" s="25">
        <v>0</v>
      </c>
      <c r="G24" s="25">
        <f t="shared" si="13"/>
        <v>109.85714285714286</v>
      </c>
      <c r="H24" s="25">
        <v>0</v>
      </c>
      <c r="I24" s="25">
        <f t="shared" si="14"/>
        <v>253.57142857142858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1</v>
      </c>
      <c r="N24" s="9"/>
      <c r="O24" s="9"/>
      <c r="P24" s="7"/>
      <c r="Q24" s="7"/>
      <c r="T24" s="20">
        <v>0</v>
      </c>
      <c r="U24" s="31">
        <f t="shared" si="3"/>
        <v>-1450</v>
      </c>
      <c r="V24" s="27">
        <f t="shared" si="4"/>
        <v>-1450</v>
      </c>
      <c r="W24" s="27"/>
      <c r="X24" s="27">
        <f t="shared" si="5"/>
        <v>1593.9047419219471</v>
      </c>
      <c r="Y24" s="27">
        <f t="shared" si="6"/>
        <v>143.90474192194711</v>
      </c>
      <c r="Z24" s="27">
        <f t="shared" si="7"/>
        <v>144</v>
      </c>
      <c r="AA24" s="17">
        <f t="shared" si="8"/>
        <v>144</v>
      </c>
      <c r="AB24" s="24">
        <f t="shared" si="9"/>
        <v>1594</v>
      </c>
    </row>
    <row r="25" spans="1:28" ht="15" customHeight="1" x14ac:dyDescent="0.25">
      <c r="A25" s="28">
        <v>2406</v>
      </c>
      <c r="B25" s="28">
        <v>1450</v>
      </c>
      <c r="C25" s="25">
        <v>4.05</v>
      </c>
      <c r="D25" s="25">
        <v>271.39999999999998</v>
      </c>
      <c r="E25" s="25">
        <v>212.4</v>
      </c>
      <c r="F25" s="25">
        <v>0</v>
      </c>
      <c r="G25" s="25">
        <f t="shared" si="13"/>
        <v>102.375</v>
      </c>
      <c r="H25" s="25">
        <v>0</v>
      </c>
      <c r="I25" s="25">
        <f t="shared" si="14"/>
        <v>221.875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0</v>
      </c>
      <c r="N25" s="9"/>
      <c r="O25" s="9"/>
      <c r="P25" s="7"/>
      <c r="Q25" s="7"/>
      <c r="T25" s="20">
        <v>0</v>
      </c>
      <c r="U25" s="31">
        <f t="shared" si="3"/>
        <v>-1450</v>
      </c>
      <c r="V25" s="27">
        <f t="shared" si="4"/>
        <v>-1450</v>
      </c>
      <c r="W25" s="27"/>
      <c r="X25" s="27">
        <f t="shared" si="5"/>
        <v>1593.9047419219471</v>
      </c>
      <c r="Y25" s="27">
        <f t="shared" si="6"/>
        <v>143.90474192194711</v>
      </c>
      <c r="Z25" s="27">
        <f t="shared" si="7"/>
        <v>144</v>
      </c>
      <c r="AA25" s="17">
        <f t="shared" si="8"/>
        <v>144</v>
      </c>
      <c r="AB25" s="24">
        <f t="shared" si="9"/>
        <v>1594</v>
      </c>
    </row>
    <row r="26" spans="1:28" ht="15" customHeight="1" x14ac:dyDescent="0.25">
      <c r="A26" s="28">
        <v>2355</v>
      </c>
      <c r="B26" s="28">
        <v>1450</v>
      </c>
      <c r="C26" s="25">
        <v>3.38</v>
      </c>
      <c r="D26" s="25">
        <v>271.49</v>
      </c>
      <c r="E26" s="25">
        <v>212.4</v>
      </c>
      <c r="F26" s="25">
        <v>0</v>
      </c>
      <c r="G26" s="25">
        <f t="shared" si="13"/>
        <v>96.666666666666671</v>
      </c>
      <c r="H26" s="25">
        <v>0</v>
      </c>
      <c r="I26" s="25">
        <f t="shared" si="14"/>
        <v>197.22222222222223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-1450</v>
      </c>
      <c r="V26" s="27">
        <f t="shared" si="4"/>
        <v>-1450</v>
      </c>
      <c r="W26" s="27"/>
      <c r="X26" s="27">
        <f t="shared" si="5"/>
        <v>1593.9047419219471</v>
      </c>
      <c r="Y26" s="27">
        <f t="shared" si="6"/>
        <v>143.90474192194711</v>
      </c>
      <c r="Z26" s="27">
        <f t="shared" si="7"/>
        <v>144</v>
      </c>
      <c r="AA26" s="17">
        <f t="shared" si="8"/>
        <v>144</v>
      </c>
      <c r="AB26" s="24">
        <f t="shared" si="9"/>
        <v>1594</v>
      </c>
    </row>
    <row r="27" spans="1:28" ht="15" customHeight="1" x14ac:dyDescent="0.25">
      <c r="A27" s="28">
        <v>2254</v>
      </c>
      <c r="B27" s="28">
        <v>1450</v>
      </c>
      <c r="C27" s="25">
        <v>2.71</v>
      </c>
      <c r="D27" s="25">
        <v>271.57</v>
      </c>
      <c r="E27" s="25">
        <v>212.4</v>
      </c>
      <c r="F27" s="25">
        <v>0</v>
      </c>
      <c r="G27" s="25">
        <f t="shared" si="13"/>
        <v>97.1</v>
      </c>
      <c r="H27" s="25">
        <v>0</v>
      </c>
      <c r="I27" s="25">
        <f t="shared" si="14"/>
        <v>177.5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-1450</v>
      </c>
      <c r="V27" s="27">
        <f t="shared" si="4"/>
        <v>-1450</v>
      </c>
      <c r="W27" s="27"/>
      <c r="X27" s="27">
        <f t="shared" si="5"/>
        <v>1593.9047419219471</v>
      </c>
      <c r="Y27" s="27">
        <f t="shared" si="6"/>
        <v>143.90474192194711</v>
      </c>
      <c r="Z27" s="27">
        <f t="shared" si="7"/>
        <v>144</v>
      </c>
      <c r="AA27" s="17">
        <f t="shared" si="8"/>
        <v>144</v>
      </c>
      <c r="AB27" s="24">
        <f t="shared" si="9"/>
        <v>1594</v>
      </c>
    </row>
    <row r="28" spans="1:28" ht="15" customHeight="1" x14ac:dyDescent="0.25">
      <c r="A28" s="28">
        <v>2154</v>
      </c>
      <c r="B28" s="28">
        <v>1450</v>
      </c>
      <c r="C28" s="25">
        <v>2.0299999999999998</v>
      </c>
      <c r="D28" s="25">
        <v>271.64</v>
      </c>
      <c r="E28" s="25">
        <v>212.4</v>
      </c>
      <c r="F28" s="25">
        <v>0</v>
      </c>
      <c r="G28" s="25">
        <f t="shared" si="13"/>
        <v>97.36363636363636</v>
      </c>
      <c r="H28" s="25">
        <v>0</v>
      </c>
      <c r="I28" s="25">
        <f t="shared" si="14"/>
        <v>161.36363636363637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0</v>
      </c>
      <c r="N28" s="9"/>
      <c r="O28" s="9"/>
      <c r="P28" s="7"/>
      <c r="Q28" s="7"/>
      <c r="T28" s="20">
        <v>0</v>
      </c>
      <c r="U28" s="31">
        <f t="shared" si="3"/>
        <v>-1450</v>
      </c>
      <c r="V28" s="27">
        <f t="shared" si="4"/>
        <v>-1450</v>
      </c>
      <c r="W28" s="27"/>
      <c r="X28" s="27">
        <f t="shared" si="5"/>
        <v>1593.9047419219471</v>
      </c>
      <c r="Y28" s="27">
        <f t="shared" si="6"/>
        <v>143.90474192194711</v>
      </c>
      <c r="Z28" s="27">
        <f t="shared" si="7"/>
        <v>144</v>
      </c>
      <c r="AA28" s="17">
        <f t="shared" si="8"/>
        <v>144</v>
      </c>
      <c r="AB28" s="24">
        <f t="shared" si="9"/>
        <v>1594</v>
      </c>
    </row>
    <row r="29" spans="1:28" ht="15" customHeight="1" x14ac:dyDescent="0.25">
      <c r="A29" s="28">
        <v>2055</v>
      </c>
      <c r="B29" s="28">
        <v>1450</v>
      </c>
      <c r="C29" s="25">
        <v>1.35</v>
      </c>
      <c r="D29" s="25">
        <v>271.7</v>
      </c>
      <c r="E29" s="25">
        <v>212.4</v>
      </c>
      <c r="F29" s="25">
        <v>0</v>
      </c>
      <c r="G29" s="25">
        <f t="shared" si="13"/>
        <v>97.5</v>
      </c>
      <c r="H29" s="25">
        <v>0</v>
      </c>
      <c r="I29" s="25">
        <f t="shared" si="14"/>
        <v>147.91666666666666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-1450</v>
      </c>
      <c r="V29" s="27">
        <f t="shared" si="4"/>
        <v>-1450</v>
      </c>
      <c r="W29" s="27"/>
      <c r="X29" s="27">
        <f t="shared" si="5"/>
        <v>1593.9047419219471</v>
      </c>
      <c r="Y29" s="27">
        <f t="shared" si="6"/>
        <v>143.90474192194711</v>
      </c>
      <c r="Z29" s="27">
        <f t="shared" si="7"/>
        <v>144</v>
      </c>
      <c r="AA29" s="17">
        <f t="shared" si="8"/>
        <v>144</v>
      </c>
      <c r="AB29" s="24">
        <f t="shared" si="9"/>
        <v>1594</v>
      </c>
    </row>
    <row r="30" spans="1:28" ht="15" customHeight="1" x14ac:dyDescent="0.25">
      <c r="A30" s="28">
        <v>2004</v>
      </c>
      <c r="B30" s="28">
        <v>1450</v>
      </c>
      <c r="C30" s="25">
        <v>3.24</v>
      </c>
      <c r="D30" s="25">
        <v>271.75</v>
      </c>
      <c r="E30" s="25">
        <v>212.4</v>
      </c>
      <c r="F30" s="25">
        <v>0</v>
      </c>
      <c r="G30" s="25">
        <f t="shared" si="13"/>
        <v>93.92307692307692</v>
      </c>
      <c r="H30" s="25">
        <v>0</v>
      </c>
      <c r="I30" s="25">
        <f t="shared" si="14"/>
        <v>136.53846153846155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-1450</v>
      </c>
      <c r="V30" s="27">
        <f t="shared" si="4"/>
        <v>-1450</v>
      </c>
      <c r="W30" s="27"/>
      <c r="X30" s="27">
        <f t="shared" si="5"/>
        <v>1593.9047419219471</v>
      </c>
      <c r="Y30" s="27">
        <f t="shared" si="6"/>
        <v>143.90474192194711</v>
      </c>
      <c r="Z30" s="27">
        <f t="shared" si="7"/>
        <v>144</v>
      </c>
      <c r="AA30" s="17">
        <f t="shared" si="8"/>
        <v>144</v>
      </c>
      <c r="AB30" s="24">
        <f t="shared" si="9"/>
        <v>1594</v>
      </c>
    </row>
    <row r="31" spans="1:28" ht="15" customHeight="1" x14ac:dyDescent="0.25">
      <c r="A31" s="28">
        <v>1953</v>
      </c>
      <c r="B31" s="28">
        <v>1450</v>
      </c>
      <c r="C31" s="25">
        <v>5.13</v>
      </c>
      <c r="D31" s="25">
        <v>271.81</v>
      </c>
      <c r="E31" s="25">
        <v>212.4</v>
      </c>
      <c r="F31" s="25">
        <v>0</v>
      </c>
      <c r="G31" s="25">
        <f t="shared" si="13"/>
        <v>90.857142857142861</v>
      </c>
      <c r="H31" s="25">
        <v>0</v>
      </c>
      <c r="I31" s="25">
        <f t="shared" si="14"/>
        <v>126.78571428571429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1</v>
      </c>
      <c r="N31" s="9"/>
      <c r="O31" s="9"/>
      <c r="P31" s="7"/>
      <c r="Q31" s="7"/>
      <c r="T31" s="20">
        <v>0</v>
      </c>
      <c r="U31" s="31">
        <f t="shared" si="3"/>
        <v>-1450</v>
      </c>
      <c r="V31" s="27">
        <f t="shared" si="4"/>
        <v>-1450</v>
      </c>
      <c r="W31" s="27"/>
      <c r="X31" s="27">
        <f t="shared" si="5"/>
        <v>1593.9047419219471</v>
      </c>
      <c r="Y31" s="27">
        <f t="shared" si="6"/>
        <v>143.90474192194711</v>
      </c>
      <c r="Z31" s="27">
        <f t="shared" si="7"/>
        <v>144</v>
      </c>
      <c r="AA31" s="17">
        <f t="shared" si="8"/>
        <v>144</v>
      </c>
      <c r="AB31" s="24">
        <f t="shared" si="9"/>
        <v>1594</v>
      </c>
    </row>
    <row r="32" spans="1:28" ht="15" customHeight="1" x14ac:dyDescent="0.25">
      <c r="A32" s="28">
        <v>1900</v>
      </c>
      <c r="B32" s="28">
        <v>1450</v>
      </c>
      <c r="C32" s="25">
        <v>7.02</v>
      </c>
      <c r="D32" s="25">
        <v>271.85000000000002</v>
      </c>
      <c r="E32" s="25">
        <v>212.4</v>
      </c>
      <c r="F32" s="25">
        <v>0</v>
      </c>
      <c r="G32" s="25">
        <f t="shared" si="13"/>
        <v>88.333333333333329</v>
      </c>
      <c r="H32" s="25">
        <v>0</v>
      </c>
      <c r="I32" s="25">
        <f t="shared" si="14"/>
        <v>118.33333333333333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1</v>
      </c>
      <c r="N32" s="9"/>
      <c r="O32" s="9"/>
      <c r="P32" s="7"/>
      <c r="Q32" s="7"/>
      <c r="T32" s="20">
        <v>0</v>
      </c>
      <c r="U32" s="31">
        <f t="shared" si="3"/>
        <v>-1450</v>
      </c>
      <c r="V32" s="27">
        <f t="shared" si="4"/>
        <v>-1450</v>
      </c>
      <c r="W32" s="27"/>
      <c r="X32" s="27">
        <f t="shared" si="5"/>
        <v>1593.9047419219471</v>
      </c>
      <c r="Y32" s="27">
        <f t="shared" si="6"/>
        <v>143.90474192194711</v>
      </c>
      <c r="Z32" s="27">
        <f t="shared" si="7"/>
        <v>144</v>
      </c>
      <c r="AA32" s="17">
        <f t="shared" si="8"/>
        <v>144</v>
      </c>
      <c r="AB32" s="24">
        <f t="shared" si="9"/>
        <v>1594</v>
      </c>
    </row>
    <row r="33" spans="1:28" ht="15" customHeight="1" x14ac:dyDescent="0.25">
      <c r="A33" s="28">
        <v>1868</v>
      </c>
      <c r="B33" s="28">
        <v>1450</v>
      </c>
      <c r="C33" s="25">
        <v>6.03</v>
      </c>
      <c r="D33" s="25">
        <v>271.89</v>
      </c>
      <c r="E33" s="25">
        <v>212.4</v>
      </c>
      <c r="F33" s="25">
        <v>0</v>
      </c>
      <c r="G33" s="25">
        <f t="shared" si="13"/>
        <v>84.8125</v>
      </c>
      <c r="H33" s="25">
        <v>0</v>
      </c>
      <c r="I33" s="25">
        <f t="shared" si="14"/>
        <v>110.9375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1</v>
      </c>
      <c r="N33" s="9"/>
      <c r="O33" s="9"/>
      <c r="P33" s="7"/>
      <c r="Q33" s="7"/>
      <c r="T33" s="20">
        <v>0</v>
      </c>
      <c r="U33" s="31">
        <f t="shared" si="3"/>
        <v>-1450</v>
      </c>
      <c r="V33" s="27">
        <f t="shared" si="4"/>
        <v>-1450</v>
      </c>
      <c r="W33" s="27"/>
      <c r="X33" s="27">
        <f t="shared" si="5"/>
        <v>1593.9047419219471</v>
      </c>
      <c r="Y33" s="27">
        <f t="shared" si="6"/>
        <v>143.90474192194711</v>
      </c>
      <c r="Z33" s="27">
        <f t="shared" si="7"/>
        <v>144</v>
      </c>
      <c r="AA33" s="17">
        <f t="shared" si="8"/>
        <v>144</v>
      </c>
      <c r="AB33" s="24">
        <f t="shared" si="9"/>
        <v>1594</v>
      </c>
    </row>
    <row r="34" spans="1:28" ht="15" customHeight="1" x14ac:dyDescent="0.25">
      <c r="A34" s="28">
        <v>1834</v>
      </c>
      <c r="B34" s="28">
        <v>1450</v>
      </c>
      <c r="C34" s="25">
        <v>5.04</v>
      </c>
      <c r="D34" s="25">
        <v>271.93</v>
      </c>
      <c r="E34" s="25">
        <v>212.4</v>
      </c>
      <c r="F34" s="25">
        <v>0</v>
      </c>
      <c r="G34" s="25">
        <f t="shared" si="13"/>
        <v>81.82352941176471</v>
      </c>
      <c r="H34" s="25">
        <v>0</v>
      </c>
      <c r="I34" s="25">
        <f t="shared" si="14"/>
        <v>104.41176470588235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50" ca="1" si="15">IF(RAND()&lt;0.5,0,1)</f>
        <v>1</v>
      </c>
      <c r="N34" s="9"/>
      <c r="O34" s="9"/>
      <c r="P34" s="7"/>
      <c r="Q34" s="7"/>
      <c r="T34" s="20">
        <v>0</v>
      </c>
      <c r="U34" s="31">
        <f t="shared" ref="U34:U65" si="16">T34-B34</f>
        <v>-1450</v>
      </c>
      <c r="V34" s="27">
        <f t="shared" ref="V34:V65" si="17">ROUND(U34,0)</f>
        <v>-1450</v>
      </c>
      <c r="W34" s="27"/>
      <c r="X34" s="27">
        <f t="shared" ref="X34:X50" si="18">B34/$W$2*$W$3</f>
        <v>1593.9047419219471</v>
      </c>
      <c r="Y34" s="27">
        <f t="shared" ref="Y34:Y65" si="19">X34-B34</f>
        <v>143.90474192194711</v>
      </c>
      <c r="Z34" s="27">
        <f t="shared" ref="Z34:Z65" si="20">ROUND(Y34,0)</f>
        <v>144</v>
      </c>
      <c r="AA34" s="17">
        <f t="shared" ref="AA34:AA65" si="21">IF(V34&gt;=0,V34,Z34)</f>
        <v>144</v>
      </c>
      <c r="AB34" s="24">
        <f t="shared" ref="AB34:AB65" si="22">B34+AA34</f>
        <v>1594</v>
      </c>
    </row>
    <row r="35" spans="1:28" ht="15" customHeight="1" x14ac:dyDescent="0.25">
      <c r="A35" s="28">
        <v>1800</v>
      </c>
      <c r="B35" s="28">
        <v>1450</v>
      </c>
      <c r="C35" s="25">
        <v>4.05</v>
      </c>
      <c r="D35" s="25">
        <v>271.97000000000003</v>
      </c>
      <c r="E35" s="25">
        <v>212.4</v>
      </c>
      <c r="F35" s="25">
        <v>0</v>
      </c>
      <c r="G35" s="25">
        <f t="shared" si="13"/>
        <v>79.166666666666671</v>
      </c>
      <c r="H35" s="25">
        <v>0</v>
      </c>
      <c r="I35" s="25">
        <f t="shared" si="14"/>
        <v>98.611111111111114</v>
      </c>
      <c r="J35" s="29">
        <f t="shared" si="10"/>
        <v>1</v>
      </c>
      <c r="K35" s="29">
        <f t="shared" si="11"/>
        <v>1</v>
      </c>
      <c r="L35" s="29">
        <f t="shared" si="12"/>
        <v>1</v>
      </c>
      <c r="M35" s="29">
        <f t="shared" ca="1" si="15"/>
        <v>1</v>
      </c>
      <c r="N35" s="9"/>
      <c r="O35" s="9"/>
      <c r="P35" s="7"/>
      <c r="Q35" s="7"/>
      <c r="T35" s="20">
        <v>0</v>
      </c>
      <c r="U35" s="31">
        <f t="shared" si="16"/>
        <v>-1450</v>
      </c>
      <c r="V35" s="27">
        <f t="shared" si="17"/>
        <v>-1450</v>
      </c>
      <c r="W35" s="27"/>
      <c r="X35" s="27">
        <f t="shared" si="18"/>
        <v>1593.9047419219471</v>
      </c>
      <c r="Y35" s="27">
        <f t="shared" si="19"/>
        <v>143.90474192194711</v>
      </c>
      <c r="Z35" s="27">
        <f t="shared" si="20"/>
        <v>144</v>
      </c>
      <c r="AA35" s="17">
        <f t="shared" si="21"/>
        <v>144</v>
      </c>
      <c r="AB35" s="24">
        <f t="shared" si="22"/>
        <v>1594</v>
      </c>
    </row>
    <row r="36" spans="1:28" ht="15" customHeight="1" x14ac:dyDescent="0.25">
      <c r="A36" s="28">
        <v>1750</v>
      </c>
      <c r="B36" s="28">
        <v>1450</v>
      </c>
      <c r="C36" s="25">
        <v>2.84</v>
      </c>
      <c r="D36" s="25">
        <v>272</v>
      </c>
      <c r="E36" s="25">
        <v>212.4</v>
      </c>
      <c r="F36" s="25">
        <v>0</v>
      </c>
      <c r="G36" s="25">
        <f t="shared" si="13"/>
        <v>77.631578947368425</v>
      </c>
      <c r="H36" s="25">
        <v>0</v>
      </c>
      <c r="I36" s="25">
        <f t="shared" si="14"/>
        <v>93.421052631578945</v>
      </c>
      <c r="J36" s="29">
        <f t="shared" si="10"/>
        <v>1</v>
      </c>
      <c r="K36" s="29">
        <f t="shared" si="11"/>
        <v>1</v>
      </c>
      <c r="L36" s="29">
        <f t="shared" si="12"/>
        <v>1</v>
      </c>
      <c r="M36" s="29">
        <f t="shared" ca="1" si="15"/>
        <v>1</v>
      </c>
      <c r="N36" s="9"/>
      <c r="O36" s="9"/>
      <c r="P36" s="7"/>
      <c r="Q36" s="7"/>
      <c r="T36" s="20">
        <v>0</v>
      </c>
      <c r="U36" s="31">
        <f t="shared" si="16"/>
        <v>-1450</v>
      </c>
      <c r="V36" s="27">
        <f t="shared" si="17"/>
        <v>-1450</v>
      </c>
      <c r="W36" s="27"/>
      <c r="X36" s="27">
        <f t="shared" si="18"/>
        <v>1593.9047419219471</v>
      </c>
      <c r="Y36" s="27">
        <f t="shared" si="19"/>
        <v>143.90474192194711</v>
      </c>
      <c r="Z36" s="27">
        <f t="shared" si="20"/>
        <v>144</v>
      </c>
      <c r="AA36" s="17">
        <f t="shared" si="21"/>
        <v>144</v>
      </c>
      <c r="AB36" s="24">
        <f t="shared" si="22"/>
        <v>1594</v>
      </c>
    </row>
    <row r="37" spans="1:28" ht="15" customHeight="1" x14ac:dyDescent="0.25">
      <c r="A37" s="28">
        <v>1701</v>
      </c>
      <c r="B37" s="28">
        <v>1450</v>
      </c>
      <c r="C37" s="25">
        <v>1.63</v>
      </c>
      <c r="D37" s="25">
        <v>272.02</v>
      </c>
      <c r="E37" s="25">
        <v>212.4</v>
      </c>
      <c r="F37" s="25">
        <v>0</v>
      </c>
      <c r="G37" s="25">
        <f t="shared" si="13"/>
        <v>76.2</v>
      </c>
      <c r="H37" s="25">
        <v>0</v>
      </c>
      <c r="I37" s="25">
        <f t="shared" si="14"/>
        <v>88.75</v>
      </c>
      <c r="J37" s="29">
        <f t="shared" si="10"/>
        <v>1</v>
      </c>
      <c r="K37" s="29">
        <f t="shared" si="11"/>
        <v>1</v>
      </c>
      <c r="L37" s="29">
        <f t="shared" si="12"/>
        <v>1</v>
      </c>
      <c r="M37" s="29">
        <f t="shared" ca="1" si="15"/>
        <v>1</v>
      </c>
      <c r="N37" s="9"/>
      <c r="O37" s="9"/>
      <c r="P37" s="7"/>
      <c r="Q37" s="7"/>
      <c r="T37" s="20">
        <v>0</v>
      </c>
      <c r="U37" s="31">
        <f t="shared" si="16"/>
        <v>-1450</v>
      </c>
      <c r="V37" s="27">
        <f t="shared" si="17"/>
        <v>-1450</v>
      </c>
      <c r="W37" s="27"/>
      <c r="X37" s="27">
        <f t="shared" si="18"/>
        <v>1593.9047419219471</v>
      </c>
      <c r="Y37" s="27">
        <f t="shared" si="19"/>
        <v>143.90474192194711</v>
      </c>
      <c r="Z37" s="27">
        <f t="shared" si="20"/>
        <v>144</v>
      </c>
      <c r="AA37" s="17">
        <f t="shared" si="21"/>
        <v>144</v>
      </c>
      <c r="AB37" s="24">
        <f t="shared" si="22"/>
        <v>1594</v>
      </c>
    </row>
    <row r="38" spans="1:28" ht="15" customHeight="1" x14ac:dyDescent="0.25">
      <c r="A38" s="28">
        <v>1650</v>
      </c>
      <c r="B38" s="28">
        <v>1450</v>
      </c>
      <c r="C38" s="25">
        <v>0.43</v>
      </c>
      <c r="D38" s="25">
        <v>272.04000000000002</v>
      </c>
      <c r="E38" s="25">
        <v>212.4</v>
      </c>
      <c r="F38" s="25">
        <v>0</v>
      </c>
      <c r="G38" s="25">
        <f t="shared" si="13"/>
        <v>75</v>
      </c>
      <c r="H38" s="25">
        <v>0</v>
      </c>
      <c r="I38" s="25">
        <f t="shared" si="14"/>
        <v>84.523809523809518</v>
      </c>
      <c r="J38" s="29">
        <f t="shared" si="10"/>
        <v>1</v>
      </c>
      <c r="K38" s="29">
        <f t="shared" si="11"/>
        <v>1</v>
      </c>
      <c r="L38" s="29">
        <f t="shared" si="12"/>
        <v>1</v>
      </c>
      <c r="M38" s="29">
        <f t="shared" ca="1" si="15"/>
        <v>0</v>
      </c>
      <c r="N38" s="9"/>
      <c r="O38" s="9"/>
      <c r="P38" s="7"/>
      <c r="Q38" s="7"/>
      <c r="T38" s="20">
        <v>0</v>
      </c>
      <c r="U38" s="31">
        <f t="shared" si="16"/>
        <v>-1450</v>
      </c>
      <c r="V38" s="27">
        <f t="shared" si="17"/>
        <v>-1450</v>
      </c>
      <c r="W38" s="27"/>
      <c r="X38" s="27">
        <f t="shared" si="18"/>
        <v>1593.9047419219471</v>
      </c>
      <c r="Y38" s="27">
        <f t="shared" si="19"/>
        <v>143.90474192194711</v>
      </c>
      <c r="Z38" s="27">
        <f t="shared" si="20"/>
        <v>144</v>
      </c>
      <c r="AA38" s="17">
        <f t="shared" si="21"/>
        <v>144</v>
      </c>
      <c r="AB38" s="24">
        <f t="shared" si="22"/>
        <v>1594</v>
      </c>
    </row>
    <row r="39" spans="1:28" ht="15" customHeight="1" x14ac:dyDescent="0.25">
      <c r="A39" s="28">
        <v>1650</v>
      </c>
      <c r="B39" s="28">
        <v>1450</v>
      </c>
      <c r="C39" s="25">
        <v>0.28999999999999998</v>
      </c>
      <c r="D39" s="25">
        <v>272.06</v>
      </c>
      <c r="E39" s="25">
        <v>212.4</v>
      </c>
      <c r="F39" s="25">
        <v>0</v>
      </c>
      <c r="G39" s="25">
        <f t="shared" si="13"/>
        <v>71.590909090909093</v>
      </c>
      <c r="H39" s="25">
        <v>0</v>
      </c>
      <c r="I39" s="25">
        <f t="shared" si="14"/>
        <v>80.681818181818187</v>
      </c>
      <c r="J39" s="29">
        <f t="shared" si="10"/>
        <v>1</v>
      </c>
      <c r="K39" s="29">
        <f t="shared" si="11"/>
        <v>1</v>
      </c>
      <c r="L39" s="29">
        <f t="shared" si="12"/>
        <v>1</v>
      </c>
      <c r="M39" s="29">
        <f t="shared" ca="1" si="15"/>
        <v>0</v>
      </c>
      <c r="N39" s="9"/>
      <c r="O39" s="9"/>
      <c r="P39" s="7"/>
      <c r="Q39" s="7"/>
      <c r="T39" s="20">
        <v>0</v>
      </c>
      <c r="U39" s="31">
        <f t="shared" si="16"/>
        <v>-1450</v>
      </c>
      <c r="V39" s="27">
        <f t="shared" si="17"/>
        <v>-1450</v>
      </c>
      <c r="W39" s="27"/>
      <c r="X39" s="27">
        <f t="shared" si="18"/>
        <v>1593.9047419219471</v>
      </c>
      <c r="Y39" s="27">
        <f t="shared" si="19"/>
        <v>143.90474192194711</v>
      </c>
      <c r="Z39" s="27">
        <f t="shared" si="20"/>
        <v>144</v>
      </c>
      <c r="AA39" s="17">
        <f t="shared" si="21"/>
        <v>144</v>
      </c>
      <c r="AB39" s="24">
        <f t="shared" si="22"/>
        <v>1594</v>
      </c>
    </row>
    <row r="40" spans="1:28" ht="15" customHeight="1" x14ac:dyDescent="0.25">
      <c r="A40" s="28">
        <v>1650</v>
      </c>
      <c r="B40" s="28">
        <v>1450</v>
      </c>
      <c r="C40" s="25">
        <v>0.15</v>
      </c>
      <c r="D40" s="25">
        <v>272.08</v>
      </c>
      <c r="E40" s="25">
        <v>212.4</v>
      </c>
      <c r="F40" s="25">
        <v>0</v>
      </c>
      <c r="G40" s="25">
        <f t="shared" si="13"/>
        <v>68.478260869565219</v>
      </c>
      <c r="H40" s="25">
        <v>0</v>
      </c>
      <c r="I40" s="25">
        <f t="shared" si="14"/>
        <v>77.173913043478265</v>
      </c>
      <c r="J40" s="29">
        <f t="shared" si="10"/>
        <v>1</v>
      </c>
      <c r="K40" s="29">
        <f t="shared" si="11"/>
        <v>1</v>
      </c>
      <c r="L40" s="29">
        <f t="shared" si="12"/>
        <v>1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-1450</v>
      </c>
      <c r="V40" s="27">
        <f t="shared" si="17"/>
        <v>-1450</v>
      </c>
      <c r="W40" s="27"/>
      <c r="X40" s="27">
        <f t="shared" si="18"/>
        <v>1593.9047419219471</v>
      </c>
      <c r="Y40" s="27">
        <f t="shared" si="19"/>
        <v>143.90474192194711</v>
      </c>
      <c r="Z40" s="27">
        <f t="shared" si="20"/>
        <v>144</v>
      </c>
      <c r="AA40" s="17">
        <f t="shared" si="21"/>
        <v>144</v>
      </c>
      <c r="AB40" s="24">
        <f t="shared" si="22"/>
        <v>1594</v>
      </c>
    </row>
    <row r="41" spans="1:28" ht="15" customHeight="1" x14ac:dyDescent="0.25">
      <c r="A41" s="28">
        <v>1650</v>
      </c>
      <c r="B41" s="28">
        <v>1450</v>
      </c>
      <c r="C41" s="25">
        <v>0</v>
      </c>
      <c r="D41" s="25">
        <v>272.10000000000002</v>
      </c>
      <c r="E41" s="25">
        <v>212.4</v>
      </c>
      <c r="F41" s="25">
        <v>0</v>
      </c>
      <c r="G41" s="25">
        <f t="shared" si="13"/>
        <v>65.625</v>
      </c>
      <c r="H41" s="25">
        <v>0</v>
      </c>
      <c r="I41" s="25">
        <f t="shared" si="14"/>
        <v>73.958333333333329</v>
      </c>
      <c r="J41" s="29">
        <f t="shared" si="10"/>
        <v>1</v>
      </c>
      <c r="K41" s="29">
        <f t="shared" si="11"/>
        <v>1</v>
      </c>
      <c r="L41" s="29">
        <f t="shared" si="12"/>
        <v>1</v>
      </c>
      <c r="M41" s="29">
        <f t="shared" ca="1" si="15"/>
        <v>1</v>
      </c>
      <c r="N41" s="9"/>
      <c r="O41" s="9"/>
      <c r="P41" s="7"/>
      <c r="Q41" s="7"/>
      <c r="T41" s="20">
        <v>0</v>
      </c>
      <c r="U41" s="31">
        <f t="shared" si="16"/>
        <v>-1450</v>
      </c>
      <c r="V41" s="27">
        <f t="shared" si="17"/>
        <v>-1450</v>
      </c>
      <c r="W41" s="27"/>
      <c r="X41" s="27">
        <f t="shared" si="18"/>
        <v>1593.9047419219471</v>
      </c>
      <c r="Y41" s="27">
        <f t="shared" si="19"/>
        <v>143.90474192194711</v>
      </c>
      <c r="Z41" s="27">
        <f t="shared" si="20"/>
        <v>144</v>
      </c>
      <c r="AA41" s="17">
        <f t="shared" si="21"/>
        <v>144</v>
      </c>
      <c r="AB41" s="24">
        <f t="shared" si="22"/>
        <v>1594</v>
      </c>
    </row>
    <row r="42" spans="1:28" ht="15" customHeight="1" x14ac:dyDescent="0.25">
      <c r="A42" s="28">
        <v>1550</v>
      </c>
      <c r="B42" s="28">
        <v>1450</v>
      </c>
      <c r="C42" s="25">
        <v>0.18</v>
      </c>
      <c r="D42" s="25">
        <v>272.11</v>
      </c>
      <c r="E42" s="25">
        <v>212.4</v>
      </c>
      <c r="F42" s="25">
        <v>0</v>
      </c>
      <c r="G42" s="25">
        <f t="shared" si="13"/>
        <v>67</v>
      </c>
      <c r="H42" s="25">
        <v>0</v>
      </c>
      <c r="I42" s="25">
        <f t="shared" si="14"/>
        <v>71</v>
      </c>
      <c r="J42" s="29">
        <f t="shared" si="10"/>
        <v>1</v>
      </c>
      <c r="K42" s="29">
        <f t="shared" si="11"/>
        <v>1</v>
      </c>
      <c r="L42" s="29">
        <f t="shared" si="12"/>
        <v>1</v>
      </c>
      <c r="M42" s="29">
        <f t="shared" ca="1" si="15"/>
        <v>0</v>
      </c>
      <c r="N42" s="9"/>
      <c r="O42" s="9"/>
      <c r="P42" s="7"/>
      <c r="Q42" s="7"/>
      <c r="T42" s="20">
        <v>0</v>
      </c>
      <c r="U42" s="31">
        <f t="shared" si="16"/>
        <v>-1450</v>
      </c>
      <c r="V42" s="27">
        <f t="shared" si="17"/>
        <v>-1450</v>
      </c>
      <c r="W42" s="27"/>
      <c r="X42" s="27">
        <f t="shared" si="18"/>
        <v>1593.9047419219471</v>
      </c>
      <c r="Y42" s="27">
        <f t="shared" si="19"/>
        <v>143.90474192194711</v>
      </c>
      <c r="Z42" s="27">
        <f t="shared" si="20"/>
        <v>144</v>
      </c>
      <c r="AA42" s="17">
        <f t="shared" si="21"/>
        <v>144</v>
      </c>
      <c r="AB42" s="24">
        <f t="shared" si="22"/>
        <v>1594</v>
      </c>
    </row>
    <row r="43" spans="1:28" ht="15" customHeight="1" x14ac:dyDescent="0.25">
      <c r="A43" s="28">
        <v>1449</v>
      </c>
      <c r="B43" s="28">
        <v>1450</v>
      </c>
      <c r="C43" s="25">
        <v>0.36</v>
      </c>
      <c r="D43" s="25">
        <v>272.11</v>
      </c>
      <c r="E43" s="25">
        <v>212.4</v>
      </c>
      <c r="F43" s="25">
        <v>0</v>
      </c>
      <c r="G43" s="25">
        <f t="shared" si="13"/>
        <v>68.307692307692307</v>
      </c>
      <c r="H43" s="25">
        <v>0</v>
      </c>
      <c r="I43" s="25">
        <f t="shared" si="14"/>
        <v>68.269230769230774</v>
      </c>
      <c r="J43" s="29">
        <f t="shared" si="10"/>
        <v>1</v>
      </c>
      <c r="K43" s="29">
        <f t="shared" si="11"/>
        <v>1</v>
      </c>
      <c r="L43" s="29">
        <f t="shared" si="12"/>
        <v>1</v>
      </c>
      <c r="M43" s="29">
        <f t="shared" ca="1" si="15"/>
        <v>1</v>
      </c>
      <c r="N43" s="9"/>
      <c r="O43" s="9"/>
      <c r="P43" s="7"/>
      <c r="Q43" s="7"/>
      <c r="T43" s="20">
        <v>0</v>
      </c>
      <c r="U43" s="31">
        <f t="shared" si="16"/>
        <v>-1450</v>
      </c>
      <c r="V43" s="27">
        <f t="shared" si="17"/>
        <v>-1450</v>
      </c>
      <c r="W43" s="27"/>
      <c r="X43" s="27">
        <f t="shared" si="18"/>
        <v>1593.9047419219471</v>
      </c>
      <c r="Y43" s="27">
        <f t="shared" si="19"/>
        <v>143.90474192194711</v>
      </c>
      <c r="Z43" s="27">
        <f t="shared" si="20"/>
        <v>144</v>
      </c>
      <c r="AA43" s="17">
        <f t="shared" si="21"/>
        <v>144</v>
      </c>
      <c r="AB43" s="24">
        <f t="shared" si="22"/>
        <v>1594</v>
      </c>
    </row>
    <row r="44" spans="1:28" ht="15" customHeight="1" x14ac:dyDescent="0.25">
      <c r="A44" s="28">
        <v>1350</v>
      </c>
      <c r="B44" s="28">
        <v>1450</v>
      </c>
      <c r="C44" s="25">
        <v>0.54</v>
      </c>
      <c r="D44" s="25">
        <v>272.10000000000002</v>
      </c>
      <c r="E44" s="25">
        <v>212.4</v>
      </c>
      <c r="F44" s="25">
        <v>0</v>
      </c>
      <c r="G44" s="25">
        <f t="shared" si="13"/>
        <v>69.444444444444443</v>
      </c>
      <c r="H44" s="25">
        <v>0</v>
      </c>
      <c r="I44" s="25">
        <f t="shared" si="14"/>
        <v>65.740740740740748</v>
      </c>
      <c r="J44" s="29">
        <f t="shared" si="10"/>
        <v>1</v>
      </c>
      <c r="K44" s="29">
        <f t="shared" si="11"/>
        <v>1</v>
      </c>
      <c r="L44" s="29">
        <f t="shared" si="12"/>
        <v>1</v>
      </c>
      <c r="M44" s="29">
        <f t="shared" ca="1" si="15"/>
        <v>1</v>
      </c>
      <c r="N44" s="9"/>
      <c r="O44" s="9"/>
      <c r="P44" s="7"/>
      <c r="Q44" s="7"/>
      <c r="T44" s="20">
        <v>0</v>
      </c>
      <c r="U44" s="31">
        <f t="shared" si="16"/>
        <v>-1450</v>
      </c>
      <c r="V44" s="27">
        <f t="shared" si="17"/>
        <v>-1450</v>
      </c>
      <c r="W44" s="27"/>
      <c r="X44" s="27">
        <f t="shared" si="18"/>
        <v>1593.9047419219471</v>
      </c>
      <c r="Y44" s="27">
        <f t="shared" si="19"/>
        <v>143.90474192194711</v>
      </c>
      <c r="Z44" s="27">
        <f t="shared" si="20"/>
        <v>144</v>
      </c>
      <c r="AA44" s="17">
        <f t="shared" si="21"/>
        <v>144</v>
      </c>
      <c r="AB44" s="24">
        <f t="shared" si="22"/>
        <v>1594</v>
      </c>
    </row>
    <row r="45" spans="1:28" ht="15" customHeight="1" x14ac:dyDescent="0.25">
      <c r="A45" s="28">
        <v>1300</v>
      </c>
      <c r="B45" s="28">
        <v>1450</v>
      </c>
      <c r="C45" s="25">
        <v>0.43</v>
      </c>
      <c r="D45" s="25">
        <v>272.08999999999997</v>
      </c>
      <c r="E45" s="25">
        <v>212.4</v>
      </c>
      <c r="F45" s="25">
        <v>0</v>
      </c>
      <c r="G45" s="25">
        <f t="shared" si="13"/>
        <v>68.75</v>
      </c>
      <c r="H45" s="25">
        <v>0</v>
      </c>
      <c r="I45" s="25">
        <f t="shared" si="14"/>
        <v>63.392857142857146</v>
      </c>
      <c r="J45" s="29">
        <f t="shared" si="10"/>
        <v>1</v>
      </c>
      <c r="K45" s="29">
        <f t="shared" si="11"/>
        <v>1</v>
      </c>
      <c r="L45" s="29">
        <f t="shared" si="12"/>
        <v>1</v>
      </c>
      <c r="M45" s="29">
        <f t="shared" ca="1" si="15"/>
        <v>1</v>
      </c>
      <c r="N45" s="9"/>
      <c r="O45" s="9"/>
      <c r="P45" s="7"/>
      <c r="Q45" s="7"/>
      <c r="T45" s="20">
        <v>0</v>
      </c>
      <c r="U45" s="31">
        <f t="shared" si="16"/>
        <v>-1450</v>
      </c>
      <c r="V45" s="27">
        <f t="shared" si="17"/>
        <v>-1450</v>
      </c>
      <c r="W45" s="27"/>
      <c r="X45" s="27">
        <f t="shared" si="18"/>
        <v>1593.9047419219471</v>
      </c>
      <c r="Y45" s="27">
        <f t="shared" si="19"/>
        <v>143.90474192194711</v>
      </c>
      <c r="Z45" s="27">
        <f t="shared" si="20"/>
        <v>144</v>
      </c>
      <c r="AA45" s="17">
        <f t="shared" si="21"/>
        <v>144</v>
      </c>
      <c r="AB45" s="24">
        <f t="shared" si="22"/>
        <v>1594</v>
      </c>
    </row>
    <row r="46" spans="1:28" ht="15" customHeight="1" x14ac:dyDescent="0.25">
      <c r="A46" s="28">
        <v>1251</v>
      </c>
      <c r="B46" s="28">
        <v>1450</v>
      </c>
      <c r="C46" s="25">
        <v>0.32</v>
      </c>
      <c r="D46" s="25">
        <v>272.07</v>
      </c>
      <c r="E46" s="25">
        <v>212.4</v>
      </c>
      <c r="F46" s="25">
        <v>0</v>
      </c>
      <c r="G46" s="25">
        <f t="shared" si="13"/>
        <v>68.068965517241381</v>
      </c>
      <c r="H46" s="25">
        <v>0</v>
      </c>
      <c r="I46" s="25">
        <f t="shared" si="14"/>
        <v>61.206896551724135</v>
      </c>
      <c r="J46" s="29">
        <f t="shared" si="10"/>
        <v>1</v>
      </c>
      <c r="K46" s="29">
        <f t="shared" si="11"/>
        <v>1</v>
      </c>
      <c r="L46" s="29">
        <f t="shared" si="12"/>
        <v>1</v>
      </c>
      <c r="M46" s="29">
        <f t="shared" ca="1" si="15"/>
        <v>1</v>
      </c>
      <c r="N46" s="9"/>
      <c r="O46" s="9"/>
      <c r="P46" s="7"/>
      <c r="Q46" s="7"/>
      <c r="T46" s="20">
        <v>0</v>
      </c>
      <c r="U46" s="31">
        <f t="shared" si="16"/>
        <v>-1450</v>
      </c>
      <c r="V46" s="27">
        <f t="shared" si="17"/>
        <v>-1450</v>
      </c>
      <c r="W46" s="27"/>
      <c r="X46" s="27">
        <f t="shared" si="18"/>
        <v>1593.9047419219471</v>
      </c>
      <c r="Y46" s="27">
        <f t="shared" si="19"/>
        <v>143.90474192194711</v>
      </c>
      <c r="Z46" s="27">
        <f t="shared" si="20"/>
        <v>144</v>
      </c>
      <c r="AA46" s="17">
        <f t="shared" si="21"/>
        <v>144</v>
      </c>
      <c r="AB46" s="24">
        <f t="shared" si="22"/>
        <v>1594</v>
      </c>
    </row>
    <row r="47" spans="1:28" ht="15" customHeight="1" x14ac:dyDescent="0.25">
      <c r="A47" s="28">
        <v>1200</v>
      </c>
      <c r="B47" s="28">
        <v>1450</v>
      </c>
      <c r="C47" s="25">
        <v>0.21</v>
      </c>
      <c r="D47" s="25">
        <v>272.04000000000002</v>
      </c>
      <c r="E47" s="25">
        <v>212.4</v>
      </c>
      <c r="F47" s="25">
        <v>0</v>
      </c>
      <c r="G47" s="25">
        <f t="shared" si="13"/>
        <v>67.5</v>
      </c>
      <c r="H47" s="25">
        <v>0</v>
      </c>
      <c r="I47" s="25">
        <f t="shared" si="14"/>
        <v>59.166666666666664</v>
      </c>
      <c r="J47" s="29">
        <f t="shared" si="10"/>
        <v>1</v>
      </c>
      <c r="K47" s="29">
        <f t="shared" si="11"/>
        <v>1</v>
      </c>
      <c r="L47" s="29">
        <f t="shared" si="12"/>
        <v>1</v>
      </c>
      <c r="M47" s="29">
        <f t="shared" ca="1" si="15"/>
        <v>1</v>
      </c>
      <c r="N47" s="9"/>
      <c r="O47" s="9"/>
      <c r="P47" s="7"/>
      <c r="Q47" s="7"/>
      <c r="T47" s="20">
        <v>0</v>
      </c>
      <c r="U47" s="31">
        <f t="shared" si="16"/>
        <v>-1450</v>
      </c>
      <c r="V47" s="27">
        <f t="shared" si="17"/>
        <v>-1450</v>
      </c>
      <c r="W47" s="27"/>
      <c r="X47" s="27">
        <f t="shared" si="18"/>
        <v>1593.9047419219471</v>
      </c>
      <c r="Y47" s="27">
        <f t="shared" si="19"/>
        <v>143.90474192194711</v>
      </c>
      <c r="Z47" s="27">
        <f t="shared" si="20"/>
        <v>144</v>
      </c>
      <c r="AA47" s="17">
        <f t="shared" si="21"/>
        <v>144</v>
      </c>
      <c r="AB47" s="24">
        <f t="shared" si="22"/>
        <v>1594</v>
      </c>
    </row>
    <row r="48" spans="1:28" ht="15" customHeight="1" x14ac:dyDescent="0.25">
      <c r="A48" s="28">
        <v>1114</v>
      </c>
      <c r="B48" s="28">
        <v>1450</v>
      </c>
      <c r="C48" s="25">
        <v>0.18</v>
      </c>
      <c r="D48" s="25">
        <v>272.01</v>
      </c>
      <c r="E48" s="25">
        <v>212.4</v>
      </c>
      <c r="F48" s="25">
        <v>0</v>
      </c>
      <c r="G48" s="25">
        <f t="shared" si="13"/>
        <v>68.096774193548384</v>
      </c>
      <c r="H48" s="25">
        <v>0</v>
      </c>
      <c r="I48" s="25">
        <f t="shared" si="14"/>
        <v>57.258064516129032</v>
      </c>
      <c r="J48" s="29">
        <f t="shared" si="10"/>
        <v>1</v>
      </c>
      <c r="K48" s="29">
        <f t="shared" si="11"/>
        <v>1</v>
      </c>
      <c r="L48" s="29">
        <f t="shared" si="12"/>
        <v>1</v>
      </c>
      <c r="M48" s="29">
        <f t="shared" ca="1" si="15"/>
        <v>0</v>
      </c>
      <c r="N48" s="9"/>
      <c r="O48" s="9"/>
      <c r="P48" s="7"/>
      <c r="Q48" s="7"/>
      <c r="T48" s="20">
        <v>0</v>
      </c>
      <c r="U48" s="31">
        <f t="shared" si="16"/>
        <v>-1450</v>
      </c>
      <c r="V48" s="27">
        <f t="shared" si="17"/>
        <v>-1450</v>
      </c>
      <c r="W48" s="27"/>
      <c r="X48" s="27">
        <f t="shared" si="18"/>
        <v>1593.9047419219471</v>
      </c>
      <c r="Y48" s="27">
        <f t="shared" si="19"/>
        <v>143.90474192194711</v>
      </c>
      <c r="Z48" s="27">
        <f t="shared" si="20"/>
        <v>144</v>
      </c>
      <c r="AA48" s="17">
        <f t="shared" si="21"/>
        <v>144</v>
      </c>
      <c r="AB48" s="24">
        <f t="shared" si="22"/>
        <v>1594</v>
      </c>
    </row>
    <row r="49" spans="1:28" ht="15" customHeight="1" x14ac:dyDescent="0.25">
      <c r="A49" s="28">
        <v>1029</v>
      </c>
      <c r="B49" s="28">
        <v>1450</v>
      </c>
      <c r="C49" s="25">
        <v>0.15</v>
      </c>
      <c r="D49" s="25">
        <v>271.95999999999998</v>
      </c>
      <c r="E49" s="25">
        <v>212.4</v>
      </c>
      <c r="F49" s="25">
        <v>0</v>
      </c>
      <c r="G49" s="25">
        <f t="shared" si="13"/>
        <v>68.625</v>
      </c>
      <c r="H49" s="25">
        <v>0</v>
      </c>
      <c r="I49" s="25">
        <f t="shared" si="14"/>
        <v>55.46875</v>
      </c>
      <c r="J49" s="29">
        <f t="shared" si="10"/>
        <v>1</v>
      </c>
      <c r="K49" s="29">
        <f t="shared" si="11"/>
        <v>1</v>
      </c>
      <c r="L49" s="29">
        <f t="shared" si="12"/>
        <v>1</v>
      </c>
      <c r="M49" s="29">
        <f t="shared" ca="1" si="15"/>
        <v>1</v>
      </c>
      <c r="N49" s="9"/>
      <c r="O49" s="9"/>
      <c r="P49" s="7"/>
      <c r="Q49" s="7"/>
      <c r="T49" s="20">
        <v>0</v>
      </c>
      <c r="U49" s="31">
        <f t="shared" si="16"/>
        <v>-1450</v>
      </c>
      <c r="V49" s="27">
        <f t="shared" si="17"/>
        <v>-1450</v>
      </c>
      <c r="W49" s="27"/>
      <c r="X49" s="27">
        <f t="shared" si="18"/>
        <v>1593.9047419219471</v>
      </c>
      <c r="Y49" s="27">
        <f t="shared" si="19"/>
        <v>143.90474192194711</v>
      </c>
      <c r="Z49" s="27">
        <f t="shared" si="20"/>
        <v>144</v>
      </c>
      <c r="AA49" s="17">
        <f t="shared" si="21"/>
        <v>144</v>
      </c>
      <c r="AB49" s="24">
        <f t="shared" si="22"/>
        <v>1594</v>
      </c>
    </row>
    <row r="50" spans="1:28" ht="15" customHeight="1" x14ac:dyDescent="0.25">
      <c r="A50" s="28">
        <v>945</v>
      </c>
      <c r="B50" s="28">
        <v>1450</v>
      </c>
      <c r="C50" s="25">
        <v>0.12</v>
      </c>
      <c r="D50" s="25">
        <v>271.91000000000003</v>
      </c>
      <c r="E50" s="25">
        <v>212.4</v>
      </c>
      <c r="F50" s="25">
        <v>0</v>
      </c>
      <c r="G50" s="25">
        <f t="shared" si="13"/>
        <v>69.090909090909093</v>
      </c>
      <c r="H50" s="25">
        <v>0</v>
      </c>
      <c r="I50" s="25">
        <f t="shared" si="14"/>
        <v>53.787878787878789</v>
      </c>
      <c r="J50" s="29">
        <f t="shared" si="10"/>
        <v>1</v>
      </c>
      <c r="K50" s="29">
        <f t="shared" si="11"/>
        <v>1</v>
      </c>
      <c r="L50" s="29">
        <f t="shared" si="12"/>
        <v>1</v>
      </c>
      <c r="M50" s="29">
        <f t="shared" ca="1" si="15"/>
        <v>1</v>
      </c>
      <c r="N50" s="9"/>
      <c r="O50" s="9"/>
      <c r="P50" s="7"/>
      <c r="Q50" s="7"/>
      <c r="T50" s="20">
        <v>0</v>
      </c>
      <c r="U50" s="31">
        <f t="shared" si="16"/>
        <v>-1450</v>
      </c>
      <c r="V50" s="27">
        <f t="shared" si="17"/>
        <v>-1450</v>
      </c>
      <c r="W50" s="27"/>
      <c r="X50" s="27">
        <f t="shared" si="18"/>
        <v>1593.9047419219471</v>
      </c>
      <c r="Y50" s="27">
        <f t="shared" si="19"/>
        <v>143.90474192194711</v>
      </c>
      <c r="Z50" s="27">
        <f t="shared" si="20"/>
        <v>144</v>
      </c>
      <c r="AA50" s="17">
        <f t="shared" si="21"/>
        <v>144</v>
      </c>
      <c r="AB50" s="24">
        <f t="shared" si="22"/>
        <v>1594</v>
      </c>
    </row>
    <row r="51" spans="1:28" ht="15" customHeight="1" x14ac:dyDescent="0.25">
      <c r="A51" s="28"/>
      <c r="B51" s="28"/>
      <c r="C51" s="25"/>
      <c r="D51" s="25"/>
      <c r="E51" s="25"/>
      <c r="F51" s="25"/>
      <c r="G51" s="25"/>
      <c r="H51" s="25"/>
      <c r="I51" s="25"/>
      <c r="J51" s="29"/>
      <c r="K51" s="29"/>
      <c r="L51" s="29"/>
      <c r="M51" s="29"/>
      <c r="N51" s="9"/>
      <c r="O51" s="9"/>
      <c r="P51" s="7"/>
      <c r="Q51" s="7"/>
      <c r="U51" s="31"/>
      <c r="V51" s="27"/>
      <c r="W51" s="27"/>
      <c r="X51" s="27"/>
      <c r="Y51" s="27"/>
      <c r="Z51" s="27"/>
      <c r="AA51" s="17"/>
    </row>
    <row r="52" spans="1:28" ht="15" customHeight="1" x14ac:dyDescent="0.25">
      <c r="A52" s="28"/>
      <c r="B52" s="28"/>
      <c r="C52" s="25"/>
      <c r="D52" s="25"/>
      <c r="E52" s="25"/>
      <c r="F52" s="25"/>
      <c r="G52" s="25"/>
      <c r="H52" s="25"/>
      <c r="I52" s="25"/>
      <c r="J52" s="29"/>
      <c r="K52" s="29"/>
      <c r="L52" s="29"/>
      <c r="M52" s="29"/>
      <c r="N52" s="9"/>
      <c r="O52" s="9"/>
      <c r="P52" s="7"/>
      <c r="Q52" s="7"/>
      <c r="U52" s="31"/>
      <c r="V52" s="27"/>
      <c r="W52" s="27"/>
      <c r="X52" s="27"/>
      <c r="Y52" s="27"/>
      <c r="Z52" s="27"/>
      <c r="AA52" s="17"/>
    </row>
    <row r="53" spans="1:28" ht="15" customHeight="1" x14ac:dyDescent="0.25">
      <c r="A53" s="28"/>
      <c r="B53" s="28"/>
      <c r="C53" s="25"/>
      <c r="D53" s="25"/>
      <c r="E53" s="25"/>
      <c r="F53" s="25"/>
      <c r="G53" s="25"/>
      <c r="H53" s="25"/>
      <c r="I53" s="25"/>
      <c r="J53" s="29"/>
      <c r="K53" s="29"/>
      <c r="L53" s="29"/>
      <c r="M53" s="29"/>
      <c r="N53" s="9"/>
      <c r="O53" s="9"/>
      <c r="P53" s="7"/>
      <c r="Q53" s="7"/>
      <c r="U53" s="31"/>
      <c r="V53" s="27"/>
      <c r="W53" s="27"/>
      <c r="X53" s="27"/>
      <c r="Y53" s="27"/>
      <c r="Z53" s="27"/>
      <c r="AA53" s="17"/>
    </row>
    <row r="54" spans="1:28" ht="15" customHeight="1" x14ac:dyDescent="0.25">
      <c r="A54" s="28"/>
      <c r="B54" s="28"/>
      <c r="C54" s="25"/>
      <c r="D54" s="25"/>
      <c r="E54" s="25"/>
      <c r="F54" s="25"/>
      <c r="G54" s="25"/>
      <c r="H54" s="25"/>
      <c r="I54" s="25"/>
      <c r="J54" s="29"/>
      <c r="K54" s="29"/>
      <c r="L54" s="29"/>
      <c r="M54" s="29"/>
      <c r="N54" s="9"/>
      <c r="O54" s="9"/>
      <c r="P54" s="7"/>
      <c r="Q54" s="7"/>
      <c r="U54" s="31"/>
      <c r="V54" s="27"/>
      <c r="W54" s="27"/>
      <c r="X54" s="27"/>
      <c r="Y54" s="27"/>
      <c r="Z54" s="27"/>
      <c r="AA54" s="17"/>
    </row>
    <row r="55" spans="1:28" ht="15" customHeight="1" x14ac:dyDescent="0.25">
      <c r="A55" s="28"/>
      <c r="B55" s="28"/>
      <c r="C55" s="25"/>
      <c r="D55" s="25"/>
      <c r="E55" s="25"/>
      <c r="F55" s="25"/>
      <c r="G55" s="25"/>
      <c r="H55" s="25"/>
      <c r="I55" s="25"/>
      <c r="J55" s="29"/>
      <c r="K55" s="29"/>
      <c r="L55" s="29"/>
      <c r="M55" s="29"/>
      <c r="N55" s="9"/>
      <c r="O55" s="9"/>
      <c r="P55" s="7"/>
      <c r="Q55" s="7"/>
      <c r="U55" s="31"/>
      <c r="V55" s="27"/>
      <c r="W55" s="27"/>
      <c r="X55" s="27"/>
      <c r="Y55" s="27"/>
      <c r="Z55" s="27"/>
      <c r="AA55" s="17"/>
    </row>
    <row r="56" spans="1:28" ht="15" customHeight="1" x14ac:dyDescent="0.25">
      <c r="A56" s="28"/>
      <c r="B56" s="28"/>
      <c r="C56" s="25"/>
      <c r="D56" s="25"/>
      <c r="E56" s="25"/>
      <c r="F56" s="25"/>
      <c r="G56" s="25"/>
      <c r="H56" s="25"/>
      <c r="I56" s="25"/>
      <c r="J56" s="29"/>
      <c r="K56" s="29"/>
      <c r="L56" s="29"/>
      <c r="M56" s="29"/>
      <c r="N56" s="9"/>
      <c r="O56" s="9"/>
      <c r="P56" s="7"/>
      <c r="Q56" s="7"/>
      <c r="U56" s="31"/>
      <c r="V56" s="27"/>
      <c r="W56" s="27"/>
      <c r="X56" s="27"/>
      <c r="Y56" s="27"/>
      <c r="Z56" s="27"/>
      <c r="AA56" s="17"/>
    </row>
    <row r="57" spans="1:28" ht="15" customHeight="1" x14ac:dyDescent="0.25">
      <c r="A57" s="28"/>
      <c r="B57" s="28"/>
      <c r="C57" s="25"/>
      <c r="D57" s="25"/>
      <c r="E57" s="25"/>
      <c r="F57" s="25"/>
      <c r="G57" s="25"/>
      <c r="H57" s="25"/>
      <c r="I57" s="25"/>
      <c r="J57" s="29"/>
      <c r="K57" s="29"/>
      <c r="L57" s="29"/>
      <c r="M57" s="29"/>
      <c r="N57" s="9"/>
      <c r="O57" s="9"/>
      <c r="P57" s="7"/>
      <c r="Q57" s="7"/>
      <c r="U57" s="31"/>
      <c r="V57" s="27"/>
      <c r="W57" s="27"/>
      <c r="X57" s="27"/>
      <c r="Y57" s="27"/>
      <c r="Z57" s="27"/>
      <c r="AA57" s="17"/>
    </row>
    <row r="58" spans="1:28" ht="15" customHeight="1" x14ac:dyDescent="0.25">
      <c r="A58" s="28"/>
      <c r="B58" s="28"/>
      <c r="C58" s="25"/>
      <c r="D58" s="25"/>
      <c r="E58" s="25"/>
      <c r="F58" s="25"/>
      <c r="G58" s="25"/>
      <c r="H58" s="25"/>
      <c r="I58" s="25"/>
      <c r="J58" s="29"/>
      <c r="K58" s="29"/>
      <c r="L58" s="29"/>
      <c r="M58" s="29"/>
      <c r="N58" s="9"/>
      <c r="O58" s="9"/>
      <c r="P58" s="7"/>
      <c r="Q58" s="7"/>
      <c r="U58" s="31"/>
      <c r="V58" s="27"/>
      <c r="W58" s="27"/>
      <c r="X58" s="27"/>
      <c r="Y58" s="27"/>
      <c r="Z58" s="27"/>
      <c r="AA58" s="17"/>
    </row>
    <row r="59" spans="1:28" ht="15" customHeight="1" x14ac:dyDescent="0.25">
      <c r="A59" s="28"/>
      <c r="B59" s="28"/>
      <c r="C59" s="25"/>
      <c r="D59" s="25"/>
      <c r="E59" s="25"/>
      <c r="F59" s="25"/>
      <c r="G59" s="25"/>
      <c r="H59" s="25"/>
      <c r="I59" s="25"/>
      <c r="J59" s="29"/>
      <c r="K59" s="29"/>
      <c r="L59" s="29"/>
      <c r="M59" s="29"/>
      <c r="N59" s="9"/>
      <c r="O59" s="9"/>
      <c r="P59" s="7"/>
      <c r="Q59" s="7"/>
      <c r="U59" s="31"/>
      <c r="V59" s="27"/>
      <c r="W59" s="27"/>
      <c r="X59" s="27"/>
      <c r="Y59" s="27"/>
      <c r="Z59" s="27"/>
      <c r="AA59" s="17"/>
    </row>
    <row r="60" spans="1:28" ht="15" customHeight="1" x14ac:dyDescent="0.25">
      <c r="A60" s="28"/>
      <c r="B60" s="28"/>
      <c r="C60" s="25"/>
      <c r="D60" s="25"/>
      <c r="E60" s="25"/>
      <c r="F60" s="25"/>
      <c r="G60" s="25"/>
      <c r="H60" s="25"/>
      <c r="I60" s="25"/>
      <c r="J60" s="29"/>
      <c r="K60" s="29"/>
      <c r="L60" s="29"/>
      <c r="M60" s="29"/>
      <c r="N60" s="9"/>
      <c r="O60" s="9"/>
      <c r="P60" s="7"/>
      <c r="Q60" s="7"/>
      <c r="U60" s="31"/>
      <c r="V60" s="27"/>
      <c r="W60" s="27"/>
      <c r="X60" s="27"/>
      <c r="Y60" s="27"/>
      <c r="Z60" s="27"/>
      <c r="AA60" s="17"/>
    </row>
    <row r="61" spans="1:28" ht="15" customHeight="1" x14ac:dyDescent="0.25">
      <c r="A61" s="28"/>
      <c r="B61" s="28"/>
      <c r="C61" s="25"/>
      <c r="D61" s="25"/>
      <c r="E61" s="25"/>
      <c r="F61" s="25"/>
      <c r="G61" s="25"/>
      <c r="H61" s="25"/>
      <c r="I61" s="25"/>
      <c r="J61" s="29"/>
      <c r="K61" s="29"/>
      <c r="L61" s="29"/>
      <c r="M61" s="29"/>
      <c r="N61" s="9"/>
      <c r="O61" s="9"/>
      <c r="P61" s="7"/>
      <c r="Q61" s="7"/>
      <c r="U61" s="31"/>
      <c r="V61" s="27"/>
      <c r="W61" s="27"/>
      <c r="X61" s="27"/>
      <c r="Y61" s="27"/>
      <c r="Z61" s="27"/>
      <c r="AA61" s="17"/>
    </row>
    <row r="62" spans="1:28" ht="15" customHeight="1" x14ac:dyDescent="0.25">
      <c r="A62" s="28"/>
      <c r="B62" s="28"/>
      <c r="C62" s="25"/>
      <c r="D62" s="25"/>
      <c r="E62" s="25"/>
      <c r="F62" s="25"/>
      <c r="G62" s="25"/>
      <c r="H62" s="25"/>
      <c r="I62" s="25"/>
      <c r="J62" s="29"/>
      <c r="K62" s="29"/>
      <c r="L62" s="29"/>
      <c r="M62" s="29"/>
      <c r="N62" s="9"/>
      <c r="O62" s="9"/>
      <c r="P62" s="7"/>
      <c r="Q62" s="7"/>
      <c r="U62" s="31"/>
      <c r="V62" s="27"/>
      <c r="W62" s="27"/>
      <c r="X62" s="27"/>
      <c r="Y62" s="27"/>
      <c r="Z62" s="27"/>
      <c r="AA62" s="17"/>
    </row>
    <row r="63" spans="1:28" ht="15" customHeight="1" x14ac:dyDescent="0.25">
      <c r="A63" s="28"/>
      <c r="B63" s="28"/>
      <c r="C63" s="25"/>
      <c r="D63" s="25"/>
      <c r="E63" s="25"/>
      <c r="F63" s="25"/>
      <c r="G63" s="25"/>
      <c r="H63" s="25"/>
      <c r="I63" s="25"/>
      <c r="J63" s="29"/>
      <c r="K63" s="29"/>
      <c r="L63" s="29"/>
      <c r="M63" s="29"/>
      <c r="N63" s="9"/>
      <c r="O63" s="9"/>
      <c r="P63" s="7"/>
      <c r="Q63" s="7"/>
      <c r="U63" s="31"/>
      <c r="V63" s="27"/>
      <c r="W63" s="27"/>
      <c r="X63" s="27"/>
      <c r="Y63" s="27"/>
      <c r="Z63" s="27"/>
      <c r="AA63" s="17"/>
    </row>
    <row r="64" spans="1:28" ht="15" customHeight="1" x14ac:dyDescent="0.25">
      <c r="A64" s="28"/>
      <c r="B64" s="28"/>
      <c r="C64" s="25"/>
      <c r="D64" s="25"/>
      <c r="E64" s="25"/>
      <c r="F64" s="25"/>
      <c r="G64" s="25"/>
      <c r="H64" s="25"/>
      <c r="I64" s="25"/>
      <c r="J64" s="29"/>
      <c r="K64" s="29"/>
      <c r="L64" s="29"/>
      <c r="M64" s="29"/>
      <c r="N64" s="9"/>
      <c r="O64" s="9"/>
      <c r="P64" s="7"/>
      <c r="Q64" s="7"/>
      <c r="U64" s="31"/>
      <c r="V64" s="27"/>
      <c r="W64" s="27"/>
      <c r="X64" s="27"/>
      <c r="Y64" s="27"/>
      <c r="Z64" s="27"/>
      <c r="AA64" s="17"/>
    </row>
    <row r="65" spans="1:27" ht="15" customHeight="1" x14ac:dyDescent="0.25">
      <c r="A65" s="28"/>
      <c r="B65" s="28"/>
      <c r="C65" s="25"/>
      <c r="D65" s="25"/>
      <c r="E65" s="25"/>
      <c r="F65" s="25"/>
      <c r="G65" s="25"/>
      <c r="H65" s="25"/>
      <c r="I65" s="25"/>
      <c r="J65" s="29"/>
      <c r="K65" s="29"/>
      <c r="L65" s="29"/>
      <c r="M65" s="29"/>
      <c r="N65" s="9"/>
      <c r="O65" s="9"/>
      <c r="P65" s="7"/>
      <c r="Q65" s="7"/>
      <c r="U65" s="31"/>
      <c r="V65" s="27"/>
      <c r="W65" s="27"/>
      <c r="X65" s="27"/>
      <c r="Y65" s="27"/>
      <c r="Z65" s="27"/>
      <c r="AA65" s="17"/>
    </row>
    <row r="66" spans="1:27" ht="15" customHeight="1" x14ac:dyDescent="0.25">
      <c r="A66" s="28"/>
      <c r="B66" s="28"/>
      <c r="C66" s="25"/>
      <c r="D66" s="25"/>
      <c r="E66" s="25"/>
      <c r="F66" s="25"/>
      <c r="G66" s="25"/>
      <c r="H66" s="25"/>
      <c r="I66" s="25"/>
      <c r="J66" s="29"/>
      <c r="K66" s="29"/>
      <c r="L66" s="29"/>
      <c r="M66" s="29"/>
      <c r="N66" s="9"/>
      <c r="O66" s="9"/>
      <c r="P66" s="7"/>
      <c r="Q66" s="7"/>
      <c r="U66" s="31"/>
      <c r="V66" s="27"/>
      <c r="W66" s="27"/>
      <c r="X66" s="27"/>
      <c r="Y66" s="27"/>
      <c r="Z66" s="27"/>
      <c r="AA66" s="17"/>
    </row>
    <row r="67" spans="1:27" ht="15" customHeight="1" x14ac:dyDescent="0.25">
      <c r="A67" s="28"/>
      <c r="B67" s="28"/>
      <c r="C67" s="25"/>
      <c r="D67" s="25"/>
      <c r="E67" s="25"/>
      <c r="F67" s="25"/>
      <c r="G67" s="25"/>
      <c r="H67" s="25"/>
      <c r="I67" s="25"/>
      <c r="J67" s="29"/>
      <c r="K67" s="29"/>
      <c r="L67" s="29"/>
      <c r="M67" s="29"/>
      <c r="N67" s="9"/>
      <c r="O67" s="9"/>
      <c r="P67" s="7"/>
      <c r="Q67" s="7"/>
      <c r="U67" s="31"/>
      <c r="V67" s="27"/>
      <c r="W67" s="27"/>
      <c r="X67" s="27"/>
      <c r="Y67" s="27"/>
      <c r="Z67" s="27"/>
      <c r="AA67" s="17"/>
    </row>
    <row r="68" spans="1:27" ht="15" customHeight="1" x14ac:dyDescent="0.25">
      <c r="A68" s="28"/>
      <c r="B68" s="28"/>
      <c r="C68" s="25"/>
      <c r="D68" s="25"/>
      <c r="E68" s="25"/>
      <c r="F68" s="25"/>
      <c r="G68" s="25"/>
      <c r="H68" s="25"/>
      <c r="I68" s="25"/>
      <c r="J68" s="29"/>
      <c r="K68" s="29"/>
      <c r="L68" s="29"/>
      <c r="M68" s="29"/>
      <c r="N68" s="9"/>
      <c r="O68" s="9"/>
      <c r="P68" s="7"/>
      <c r="Q68" s="7"/>
      <c r="U68" s="31"/>
      <c r="V68" s="27"/>
      <c r="W68" s="27"/>
      <c r="X68" s="27"/>
      <c r="Y68" s="27"/>
      <c r="Z68" s="27"/>
      <c r="AA68" s="17"/>
    </row>
    <row r="69" spans="1:27" ht="15" customHeight="1" x14ac:dyDescent="0.25">
      <c r="A69" s="28"/>
      <c r="B69" s="28"/>
      <c r="C69" s="25"/>
      <c r="D69" s="25"/>
      <c r="E69" s="25"/>
      <c r="F69" s="25"/>
      <c r="G69" s="25"/>
      <c r="H69" s="25"/>
      <c r="I69" s="25"/>
      <c r="J69" s="29"/>
      <c r="K69" s="29"/>
      <c r="L69" s="29"/>
      <c r="M69" s="29"/>
      <c r="N69" s="9"/>
      <c r="O69" s="9"/>
      <c r="P69" s="7"/>
      <c r="Q69" s="7"/>
      <c r="U69" s="31"/>
      <c r="V69" s="27"/>
      <c r="W69" s="27"/>
      <c r="X69" s="27"/>
      <c r="Y69" s="27"/>
      <c r="Z69" s="27"/>
      <c r="AA69" s="17"/>
    </row>
    <row r="70" spans="1:27" ht="15" customHeight="1" x14ac:dyDescent="0.25">
      <c r="A70" s="28"/>
      <c r="B70" s="28"/>
      <c r="C70" s="25"/>
      <c r="D70" s="25"/>
      <c r="E70" s="25"/>
      <c r="F70" s="25"/>
      <c r="G70" s="25"/>
      <c r="H70" s="25"/>
      <c r="I70" s="25"/>
      <c r="J70" s="29"/>
      <c r="K70" s="29"/>
      <c r="L70" s="29"/>
      <c r="M70" s="29"/>
      <c r="N70" s="9"/>
      <c r="O70" s="9"/>
      <c r="P70" s="7"/>
      <c r="Q70" s="7"/>
      <c r="U70" s="31"/>
      <c r="V70" s="27"/>
      <c r="W70" s="27"/>
      <c r="X70" s="27"/>
      <c r="Y70" s="27"/>
      <c r="Z70" s="27"/>
      <c r="AA70" s="17"/>
    </row>
    <row r="71" spans="1:27" ht="15" customHeight="1" x14ac:dyDescent="0.25">
      <c r="A71" s="28"/>
      <c r="B71" s="28"/>
      <c r="C71" s="25"/>
      <c r="D71" s="25"/>
      <c r="E71" s="25"/>
      <c r="F71" s="25"/>
      <c r="G71" s="25"/>
      <c r="H71" s="25"/>
      <c r="I71" s="25"/>
      <c r="J71" s="29"/>
      <c r="K71" s="29"/>
      <c r="L71" s="29"/>
      <c r="M71" s="29"/>
      <c r="N71" s="9"/>
      <c r="O71" s="9"/>
      <c r="P71" s="7"/>
      <c r="Q71" s="7"/>
      <c r="U71" s="31"/>
      <c r="V71" s="27"/>
      <c r="W71" s="27"/>
      <c r="X71" s="27"/>
      <c r="Y71" s="27"/>
      <c r="Z71" s="27"/>
      <c r="AA71" s="17"/>
    </row>
    <row r="72" spans="1:27" ht="15" customHeight="1" x14ac:dyDescent="0.25">
      <c r="A72" s="28"/>
      <c r="B72" s="28"/>
      <c r="C72" s="25"/>
      <c r="D72" s="25"/>
      <c r="E72" s="25"/>
      <c r="F72" s="25"/>
      <c r="G72" s="25"/>
      <c r="H72" s="25"/>
      <c r="I72" s="25"/>
      <c r="J72" s="29"/>
      <c r="K72" s="29"/>
      <c r="L72" s="29"/>
      <c r="M72" s="29"/>
      <c r="N72" s="9"/>
      <c r="O72" s="9"/>
      <c r="P72" s="7"/>
      <c r="Q72" s="7"/>
      <c r="U72" s="31"/>
      <c r="V72" s="27"/>
      <c r="W72" s="27"/>
      <c r="X72" s="27"/>
      <c r="Y72" s="27"/>
      <c r="Z72" s="27"/>
      <c r="AA72" s="17"/>
    </row>
    <row r="73" spans="1:27" ht="15" customHeight="1" x14ac:dyDescent="0.25">
      <c r="A73" s="28"/>
      <c r="B73" s="28"/>
      <c r="C73" s="25"/>
      <c r="D73" s="25"/>
      <c r="E73" s="25"/>
      <c r="F73" s="25"/>
      <c r="G73" s="25"/>
      <c r="H73" s="25"/>
      <c r="I73" s="25"/>
      <c r="J73" s="29"/>
      <c r="K73" s="29"/>
      <c r="L73" s="29"/>
      <c r="M73" s="29"/>
      <c r="N73" s="9"/>
      <c r="O73" s="9"/>
      <c r="P73" s="7"/>
      <c r="Q73" s="7"/>
      <c r="U73" s="31"/>
      <c r="V73" s="27"/>
      <c r="W73" s="27"/>
      <c r="X73" s="27"/>
      <c r="Y73" s="27"/>
      <c r="Z73" s="27"/>
      <c r="AA73" s="17"/>
    </row>
    <row r="74" spans="1:27" ht="15" customHeight="1" x14ac:dyDescent="0.25">
      <c r="A74" s="28"/>
      <c r="B74" s="28"/>
      <c r="C74" s="25"/>
      <c r="D74" s="25"/>
      <c r="E74" s="25"/>
      <c r="F74" s="25"/>
      <c r="G74" s="25"/>
      <c r="H74" s="25"/>
      <c r="I74" s="25"/>
      <c r="J74" s="29"/>
      <c r="K74" s="29"/>
      <c r="L74" s="29"/>
      <c r="M74" s="29"/>
      <c r="N74" s="9"/>
      <c r="O74" s="9"/>
      <c r="P74" s="7"/>
      <c r="Q74" s="7"/>
      <c r="U74" s="31"/>
      <c r="V74" s="27"/>
      <c r="W74" s="27"/>
      <c r="X74" s="27"/>
      <c r="Y74" s="27"/>
      <c r="Z74" s="27"/>
      <c r="AA74" s="17"/>
    </row>
    <row r="75" spans="1:27" ht="15" customHeight="1" x14ac:dyDescent="0.25">
      <c r="A75" s="28"/>
      <c r="B75" s="28"/>
      <c r="C75" s="25"/>
      <c r="D75" s="25"/>
      <c r="E75" s="25"/>
      <c r="F75" s="25"/>
      <c r="G75" s="25"/>
      <c r="H75" s="25"/>
      <c r="I75" s="25"/>
      <c r="J75" s="29"/>
      <c r="K75" s="29"/>
      <c r="L75" s="29"/>
      <c r="M75" s="29"/>
      <c r="N75" s="9"/>
      <c r="O75" s="9"/>
      <c r="P75" s="7"/>
      <c r="Q75" s="7"/>
      <c r="U75" s="31"/>
      <c r="V75" s="27"/>
      <c r="W75" s="27"/>
      <c r="X75" s="27"/>
      <c r="Y75" s="27"/>
      <c r="Z75" s="27"/>
      <c r="AA75" s="17"/>
    </row>
    <row r="76" spans="1:27" ht="15" customHeight="1" x14ac:dyDescent="0.25">
      <c r="A76" s="28"/>
      <c r="B76" s="28"/>
      <c r="C76" s="25"/>
      <c r="D76" s="25"/>
      <c r="E76" s="25"/>
      <c r="F76" s="25"/>
      <c r="G76" s="25"/>
      <c r="H76" s="25"/>
      <c r="I76" s="25"/>
      <c r="J76" s="29"/>
      <c r="K76" s="29"/>
      <c r="L76" s="29"/>
      <c r="M76" s="29"/>
      <c r="N76" s="9"/>
      <c r="O76" s="9"/>
      <c r="P76" s="7"/>
      <c r="Q76" s="7"/>
      <c r="U76" s="31"/>
      <c r="V76" s="27"/>
      <c r="W76" s="27"/>
      <c r="X76" s="27"/>
      <c r="Y76" s="27"/>
      <c r="Z76" s="27"/>
      <c r="AA76" s="17"/>
    </row>
    <row r="77" spans="1:27" ht="15" customHeight="1" x14ac:dyDescent="0.25">
      <c r="A77" s="28"/>
      <c r="B77" s="28"/>
      <c r="C77" s="25"/>
      <c r="D77" s="25"/>
      <c r="E77" s="25"/>
      <c r="F77" s="25"/>
      <c r="G77" s="25"/>
      <c r="H77" s="25"/>
      <c r="I77" s="25"/>
      <c r="J77" s="29"/>
      <c r="K77" s="29"/>
      <c r="L77" s="29"/>
      <c r="M77" s="29"/>
      <c r="N77" s="9"/>
      <c r="O77" s="9"/>
      <c r="P77" s="7"/>
      <c r="Q77" s="7"/>
      <c r="U77" s="31"/>
      <c r="V77" s="27"/>
      <c r="W77" s="27"/>
      <c r="X77" s="27"/>
      <c r="Y77" s="27"/>
      <c r="Z77" s="27"/>
      <c r="AA77" s="17"/>
    </row>
    <row r="78" spans="1:27" ht="15" customHeight="1" x14ac:dyDescent="0.25">
      <c r="A78" s="28"/>
      <c r="B78" s="28"/>
      <c r="C78" s="25"/>
      <c r="D78" s="25"/>
      <c r="E78" s="25"/>
      <c r="F78" s="25"/>
      <c r="G78" s="25"/>
      <c r="H78" s="25"/>
      <c r="I78" s="25"/>
      <c r="J78" s="29"/>
      <c r="K78" s="29"/>
      <c r="L78" s="29"/>
      <c r="M78" s="29"/>
      <c r="N78" s="9"/>
      <c r="O78" s="9"/>
      <c r="P78" s="7"/>
      <c r="Q78" s="7"/>
      <c r="U78" s="31"/>
      <c r="V78" s="27"/>
      <c r="W78" s="27"/>
      <c r="X78" s="27"/>
      <c r="Y78" s="27"/>
      <c r="Z78" s="27"/>
      <c r="AA78" s="17"/>
    </row>
    <row r="79" spans="1:27" ht="15" customHeight="1" x14ac:dyDescent="0.25">
      <c r="A79" s="28"/>
      <c r="B79" s="28"/>
      <c r="C79" s="25"/>
      <c r="D79" s="25"/>
      <c r="E79" s="25"/>
      <c r="F79" s="25"/>
      <c r="G79" s="25"/>
      <c r="H79" s="25"/>
      <c r="I79" s="25"/>
      <c r="J79" s="29"/>
      <c r="K79" s="29"/>
      <c r="L79" s="29"/>
      <c r="M79" s="29"/>
      <c r="N79" s="9"/>
      <c r="O79" s="9"/>
      <c r="P79" s="7"/>
      <c r="Q79" s="7"/>
      <c r="U79" s="31"/>
      <c r="V79" s="27"/>
      <c r="W79" s="27"/>
      <c r="X79" s="27"/>
      <c r="Y79" s="27"/>
      <c r="Z79" s="27"/>
      <c r="AA79" s="17"/>
    </row>
    <row r="80" spans="1:27" ht="15" customHeight="1" x14ac:dyDescent="0.25">
      <c r="A80" s="28"/>
      <c r="B80" s="28"/>
      <c r="C80" s="25"/>
      <c r="D80" s="25"/>
      <c r="E80" s="25"/>
      <c r="F80" s="25"/>
      <c r="G80" s="25"/>
      <c r="H80" s="25"/>
      <c r="I80" s="25"/>
      <c r="J80" s="29"/>
      <c r="K80" s="29"/>
      <c r="L80" s="29"/>
      <c r="M80" s="29"/>
      <c r="N80" s="9"/>
      <c r="O80" s="9"/>
      <c r="P80" s="7"/>
      <c r="Q80" s="7"/>
      <c r="U80" s="31"/>
      <c r="V80" s="27"/>
      <c r="W80" s="27"/>
      <c r="X80" s="27"/>
      <c r="Y80" s="27"/>
      <c r="Z80" s="27"/>
      <c r="AA80" s="17"/>
    </row>
    <row r="81" spans="1:27" ht="15" customHeight="1" x14ac:dyDescent="0.25">
      <c r="A81" s="28"/>
      <c r="B81" s="28"/>
      <c r="C81" s="25"/>
      <c r="D81" s="25"/>
      <c r="E81" s="25"/>
      <c r="F81" s="25"/>
      <c r="G81" s="25"/>
      <c r="H81" s="25"/>
      <c r="I81" s="25"/>
      <c r="J81" s="29"/>
      <c r="K81" s="29"/>
      <c r="L81" s="29"/>
      <c r="M81" s="29"/>
      <c r="N81" s="9"/>
      <c r="O81" s="9"/>
      <c r="P81" s="7"/>
      <c r="Q81" s="7"/>
      <c r="U81" s="31"/>
      <c r="V81" s="27"/>
      <c r="W81" s="27"/>
      <c r="X81" s="27"/>
      <c r="Y81" s="27"/>
      <c r="Z81" s="27"/>
      <c r="AA81" s="17"/>
    </row>
    <row r="82" spans="1:27" ht="15" customHeight="1" x14ac:dyDescent="0.25">
      <c r="A82" s="28"/>
      <c r="B82" s="28"/>
      <c r="C82" s="25"/>
      <c r="D82" s="25"/>
      <c r="E82" s="25"/>
      <c r="F82" s="25"/>
      <c r="G82" s="25"/>
      <c r="H82" s="25"/>
      <c r="I82" s="25"/>
      <c r="J82" s="29"/>
      <c r="K82" s="29"/>
      <c r="L82" s="29"/>
      <c r="M82" s="29"/>
      <c r="N82" s="9"/>
      <c r="O82" s="9"/>
      <c r="P82" s="7"/>
      <c r="Q82" s="7"/>
      <c r="U82" s="31"/>
      <c r="V82" s="27"/>
      <c r="W82" s="27"/>
      <c r="X82" s="27"/>
      <c r="Y82" s="27"/>
      <c r="Z82" s="27"/>
      <c r="AA82" s="17"/>
    </row>
    <row r="83" spans="1:27" ht="15" customHeight="1" x14ac:dyDescent="0.25">
      <c r="A83" s="28"/>
      <c r="B83" s="28"/>
      <c r="C83" s="25"/>
      <c r="D83" s="25"/>
      <c r="E83" s="25"/>
      <c r="F83" s="25"/>
      <c r="G83" s="25"/>
      <c r="H83" s="25"/>
      <c r="I83" s="25"/>
      <c r="J83" s="29"/>
      <c r="K83" s="29"/>
      <c r="L83" s="29"/>
      <c r="M83" s="29"/>
      <c r="N83" s="9"/>
      <c r="O83" s="9"/>
      <c r="P83" s="7"/>
      <c r="Q83" s="7"/>
      <c r="U83" s="31"/>
      <c r="V83" s="27"/>
      <c r="W83" s="27"/>
      <c r="X83" s="27"/>
      <c r="Y83" s="27"/>
      <c r="Z83" s="27"/>
      <c r="AA83" s="17"/>
    </row>
    <row r="84" spans="1:27" ht="15" customHeight="1" x14ac:dyDescent="0.25">
      <c r="A84" s="28"/>
      <c r="B84" s="28"/>
      <c r="C84" s="25"/>
      <c r="D84" s="25"/>
      <c r="E84" s="25"/>
      <c r="F84" s="25"/>
      <c r="G84" s="25"/>
      <c r="H84" s="25"/>
      <c r="I84" s="25"/>
      <c r="J84" s="29"/>
      <c r="K84" s="29"/>
      <c r="L84" s="29"/>
      <c r="M84" s="29"/>
      <c r="N84" s="9"/>
      <c r="O84" s="9"/>
      <c r="P84" s="7"/>
      <c r="Q84" s="7"/>
      <c r="U84" s="31"/>
      <c r="V84" s="27"/>
      <c r="W84" s="27"/>
      <c r="X84" s="27"/>
      <c r="Y84" s="27"/>
      <c r="Z84" s="27"/>
      <c r="AA84" s="17"/>
    </row>
    <row r="85" spans="1:27" ht="15" customHeight="1" x14ac:dyDescent="0.25">
      <c r="A85" s="28"/>
      <c r="B85" s="28"/>
      <c r="C85" s="25"/>
      <c r="D85" s="25"/>
      <c r="E85" s="25"/>
      <c r="F85" s="25"/>
      <c r="G85" s="25"/>
      <c r="H85" s="25"/>
      <c r="I85" s="25"/>
      <c r="J85" s="29"/>
      <c r="K85" s="29"/>
      <c r="L85" s="29"/>
      <c r="M85" s="29"/>
      <c r="N85" s="9"/>
      <c r="O85" s="9"/>
      <c r="P85" s="7"/>
      <c r="Q85" s="7"/>
      <c r="U85" s="31"/>
      <c r="V85" s="27"/>
      <c r="W85" s="27"/>
      <c r="X85" s="27"/>
      <c r="Y85" s="27"/>
      <c r="Z85" s="27"/>
      <c r="AA85" s="17"/>
    </row>
    <row r="86" spans="1:27" ht="15" customHeight="1" x14ac:dyDescent="0.25">
      <c r="A86" s="28"/>
      <c r="B86" s="28"/>
      <c r="C86" s="25"/>
      <c r="D86" s="25"/>
      <c r="E86" s="25"/>
      <c r="F86" s="25"/>
      <c r="G86" s="25"/>
      <c r="H86" s="25"/>
      <c r="I86" s="25"/>
      <c r="J86" s="29"/>
      <c r="K86" s="29"/>
      <c r="L86" s="29"/>
      <c r="M86" s="29"/>
      <c r="N86" s="9"/>
      <c r="O86" s="9"/>
      <c r="P86" s="7"/>
      <c r="Q86" s="7"/>
      <c r="U86" s="31"/>
      <c r="V86" s="27"/>
      <c r="W86" s="27"/>
      <c r="X86" s="27"/>
      <c r="Y86" s="27"/>
      <c r="Z86" s="27"/>
      <c r="AA86" s="17"/>
    </row>
    <row r="87" spans="1:27" ht="15" customHeight="1" x14ac:dyDescent="0.25">
      <c r="A87" s="28"/>
      <c r="B87" s="28"/>
      <c r="C87" s="25"/>
      <c r="D87" s="25"/>
      <c r="E87" s="25"/>
      <c r="F87" s="25"/>
      <c r="G87" s="25"/>
      <c r="H87" s="25"/>
      <c r="I87" s="25"/>
      <c r="J87" s="29"/>
      <c r="K87" s="29"/>
      <c r="L87" s="29"/>
      <c r="M87" s="29"/>
      <c r="N87" s="9"/>
      <c r="O87" s="9"/>
      <c r="P87" s="7"/>
      <c r="Q87" s="7"/>
      <c r="U87" s="31"/>
      <c r="V87" s="27"/>
      <c r="W87" s="27"/>
      <c r="X87" s="27"/>
      <c r="Y87" s="27"/>
      <c r="Z87" s="27"/>
      <c r="AA87" s="17"/>
    </row>
    <row r="88" spans="1:27" ht="15" customHeight="1" x14ac:dyDescent="0.25">
      <c r="A88" s="28"/>
      <c r="B88" s="28"/>
      <c r="C88" s="25"/>
      <c r="D88" s="25"/>
      <c r="E88" s="25"/>
      <c r="F88" s="25"/>
      <c r="G88" s="25"/>
      <c r="H88" s="25"/>
      <c r="I88" s="25"/>
      <c r="J88" s="29"/>
      <c r="K88" s="29"/>
      <c r="L88" s="29"/>
      <c r="M88" s="29"/>
      <c r="N88" s="9"/>
      <c r="O88" s="9"/>
      <c r="P88" s="7"/>
      <c r="Q88" s="7"/>
      <c r="U88" s="31"/>
      <c r="V88" s="27"/>
      <c r="W88" s="27"/>
      <c r="X88" s="27"/>
      <c r="Y88" s="27"/>
      <c r="Z88" s="27"/>
      <c r="AA88" s="17"/>
    </row>
    <row r="89" spans="1:27" ht="15" customHeight="1" x14ac:dyDescent="0.25">
      <c r="A89" s="28"/>
      <c r="B89" s="28"/>
      <c r="C89" s="25"/>
      <c r="D89" s="25"/>
      <c r="E89" s="25"/>
      <c r="F89" s="25"/>
      <c r="G89" s="25"/>
      <c r="H89" s="25"/>
      <c r="I89" s="25"/>
      <c r="J89" s="29"/>
      <c r="K89" s="29"/>
      <c r="L89" s="29"/>
      <c r="M89" s="29"/>
      <c r="N89" s="9"/>
      <c r="O89" s="9"/>
      <c r="P89" s="7"/>
      <c r="Q89" s="7"/>
      <c r="U89" s="31"/>
      <c r="V89" s="27"/>
      <c r="W89" s="27"/>
      <c r="X89" s="27"/>
      <c r="Y89" s="27"/>
      <c r="Z89" s="27"/>
      <c r="AA89" s="17"/>
    </row>
    <row r="90" spans="1:27" ht="15" customHeight="1" x14ac:dyDescent="0.25">
      <c r="A90" s="28"/>
      <c r="B90" s="28"/>
      <c r="C90" s="25"/>
      <c r="D90" s="25"/>
      <c r="E90" s="25"/>
      <c r="F90" s="25"/>
      <c r="G90" s="25"/>
      <c r="H90" s="25"/>
      <c r="I90" s="25"/>
      <c r="J90" s="29"/>
      <c r="K90" s="29"/>
      <c r="L90" s="29"/>
      <c r="M90" s="29"/>
      <c r="N90" s="7"/>
      <c r="O90" s="7"/>
      <c r="P90" s="7"/>
      <c r="Q90" s="7"/>
      <c r="U90" s="31"/>
      <c r="V90" s="27"/>
      <c r="W90" s="27"/>
      <c r="X90" s="27"/>
      <c r="Y90" s="27"/>
      <c r="Z90" s="27"/>
      <c r="AA90" s="17"/>
    </row>
    <row r="91" spans="1:27" ht="15" customHeight="1" x14ac:dyDescent="0.25">
      <c r="A91" s="28"/>
      <c r="B91" s="28"/>
      <c r="C91" s="25"/>
      <c r="D91" s="25"/>
      <c r="E91" s="25"/>
      <c r="F91" s="25"/>
      <c r="G91" s="25"/>
      <c r="H91" s="25"/>
      <c r="I91" s="25"/>
      <c r="J91" s="29"/>
      <c r="K91" s="29"/>
      <c r="L91" s="29"/>
      <c r="M91" s="29"/>
      <c r="N91" s="7"/>
      <c r="O91" s="7"/>
      <c r="P91" s="7"/>
      <c r="Q91" s="7"/>
      <c r="U91" s="31"/>
      <c r="V91" s="27"/>
      <c r="W91" s="27"/>
      <c r="X91" s="27"/>
      <c r="Y91" s="27"/>
      <c r="Z91" s="27"/>
      <c r="AA91" s="17"/>
    </row>
    <row r="92" spans="1:27" ht="15" customHeight="1" x14ac:dyDescent="0.25">
      <c r="A92" s="28"/>
      <c r="B92" s="28"/>
      <c r="C92" s="25"/>
      <c r="D92" s="25"/>
      <c r="E92" s="25"/>
      <c r="F92" s="25"/>
      <c r="G92" s="25"/>
      <c r="H92" s="25"/>
      <c r="I92" s="25"/>
      <c r="J92" s="29"/>
      <c r="K92" s="29"/>
      <c r="L92" s="29"/>
      <c r="M92" s="29"/>
      <c r="N92" s="7"/>
      <c r="O92" s="7"/>
      <c r="P92" s="7"/>
      <c r="Q92" s="7"/>
      <c r="U92" s="31"/>
      <c r="V92" s="27"/>
      <c r="W92" s="27"/>
      <c r="X92" s="27"/>
      <c r="Y92" s="27"/>
      <c r="Z92" s="27"/>
      <c r="AA92" s="17"/>
    </row>
    <row r="93" spans="1:27" ht="15" customHeight="1" x14ac:dyDescent="0.25">
      <c r="A93" s="28"/>
      <c r="B93" s="28"/>
      <c r="C93" s="25"/>
      <c r="D93" s="25"/>
      <c r="E93" s="25"/>
      <c r="F93" s="25"/>
      <c r="G93" s="25"/>
      <c r="H93" s="25"/>
      <c r="I93" s="25"/>
      <c r="J93" s="29"/>
      <c r="K93" s="29"/>
      <c r="L93" s="29"/>
      <c r="M93" s="29"/>
      <c r="N93" s="7"/>
      <c r="O93" s="7"/>
      <c r="P93" s="7"/>
      <c r="Q93" s="7"/>
      <c r="U93" s="31"/>
      <c r="V93" s="27"/>
      <c r="W93" s="27"/>
      <c r="X93" s="27"/>
      <c r="Y93" s="27"/>
      <c r="Z93" s="27"/>
      <c r="AA93" s="17"/>
    </row>
    <row r="94" spans="1:27" ht="15" customHeight="1" x14ac:dyDescent="0.25">
      <c r="A94" s="28"/>
      <c r="B94" s="28"/>
      <c r="C94" s="25"/>
      <c r="D94" s="25"/>
      <c r="E94" s="25"/>
      <c r="F94" s="25"/>
      <c r="G94" s="25"/>
      <c r="H94" s="25"/>
      <c r="I94" s="25"/>
      <c r="J94" s="29"/>
      <c r="K94" s="29"/>
      <c r="L94" s="29"/>
      <c r="M94" s="29"/>
      <c r="N94" s="7"/>
      <c r="O94" s="7"/>
      <c r="P94" s="7"/>
      <c r="Q94" s="7"/>
      <c r="U94" s="31"/>
      <c r="V94" s="27"/>
      <c r="W94" s="27"/>
      <c r="X94" s="27"/>
      <c r="Y94" s="27"/>
      <c r="Z94" s="27"/>
      <c r="AA94" s="17"/>
    </row>
    <row r="95" spans="1:27" ht="15" customHeight="1" x14ac:dyDescent="0.25">
      <c r="A95" s="28"/>
      <c r="B95" s="28"/>
      <c r="C95" s="25"/>
      <c r="D95" s="25"/>
      <c r="E95" s="25"/>
      <c r="F95" s="25"/>
      <c r="G95" s="25"/>
      <c r="H95" s="25"/>
      <c r="I95" s="25"/>
      <c r="J95" s="29"/>
      <c r="K95" s="29"/>
      <c r="L95" s="29"/>
      <c r="M95" s="29"/>
      <c r="N95" s="7"/>
      <c r="O95" s="7"/>
      <c r="P95" s="7"/>
      <c r="Q95" s="7"/>
      <c r="U95" s="31"/>
      <c r="V95" s="27"/>
      <c r="W95" s="27"/>
      <c r="X95" s="27"/>
      <c r="Y95" s="27"/>
      <c r="Z95" s="27"/>
      <c r="AA95" s="17"/>
    </row>
    <row r="96" spans="1:27" ht="15" customHeight="1" x14ac:dyDescent="0.25">
      <c r="A96" s="28"/>
      <c r="B96" s="28"/>
      <c r="C96" s="25"/>
      <c r="D96" s="25"/>
      <c r="E96" s="25"/>
      <c r="F96" s="25"/>
      <c r="G96" s="25"/>
      <c r="H96" s="25"/>
      <c r="I96" s="25"/>
      <c r="J96" s="29"/>
      <c r="K96" s="29"/>
      <c r="L96" s="29"/>
      <c r="M96" s="29"/>
      <c r="N96" s="7"/>
      <c r="O96" s="7"/>
      <c r="P96" s="7"/>
      <c r="Q96" s="7"/>
      <c r="U96" s="31"/>
      <c r="V96" s="27"/>
      <c r="W96" s="27"/>
      <c r="X96" s="27"/>
      <c r="Y96" s="27"/>
      <c r="Z96" s="27"/>
      <c r="AA96" s="17"/>
    </row>
    <row r="97" spans="1:27" ht="15" customHeight="1" x14ac:dyDescent="0.25">
      <c r="A97" s="28"/>
      <c r="B97" s="28"/>
      <c r="C97" s="25"/>
      <c r="D97" s="25"/>
      <c r="E97" s="25"/>
      <c r="F97" s="25"/>
      <c r="G97" s="25"/>
      <c r="H97" s="25"/>
      <c r="I97" s="25"/>
      <c r="J97" s="29"/>
      <c r="K97" s="29"/>
      <c r="L97" s="29"/>
      <c r="M97" s="29"/>
      <c r="N97" s="7"/>
      <c r="O97" s="7"/>
      <c r="P97" s="7"/>
      <c r="Q97" s="7"/>
      <c r="U97" s="31"/>
      <c r="V97" s="27"/>
      <c r="W97" s="27"/>
      <c r="X97" s="27"/>
      <c r="Y97" s="27"/>
      <c r="Z97" s="27"/>
      <c r="AA97" s="17"/>
    </row>
    <row r="98" spans="1:27" ht="15" customHeight="1" x14ac:dyDescent="0.25">
      <c r="A98" s="28"/>
      <c r="B98" s="28"/>
      <c r="C98" s="25"/>
      <c r="D98" s="25"/>
      <c r="E98" s="25"/>
      <c r="F98" s="25"/>
      <c r="G98" s="25"/>
      <c r="H98" s="25"/>
      <c r="I98" s="25"/>
      <c r="J98" s="29"/>
      <c r="K98" s="29"/>
      <c r="L98" s="29"/>
      <c r="M98" s="29"/>
      <c r="N98" s="7"/>
      <c r="O98" s="7"/>
      <c r="P98" s="7"/>
      <c r="Q98" s="7"/>
      <c r="U98" s="31"/>
      <c r="V98" s="27"/>
      <c r="W98" s="27"/>
      <c r="X98" s="27"/>
      <c r="Y98" s="27"/>
      <c r="Z98" s="27"/>
      <c r="AA98" s="17"/>
    </row>
    <row r="99" spans="1:27" ht="15" customHeight="1" x14ac:dyDescent="0.25">
      <c r="A99" s="28"/>
      <c r="B99" s="28"/>
      <c r="C99" s="25"/>
      <c r="D99" s="25"/>
      <c r="E99" s="25"/>
      <c r="F99" s="25"/>
      <c r="G99" s="25"/>
      <c r="H99" s="25"/>
      <c r="I99" s="25"/>
      <c r="J99" s="29"/>
      <c r="K99" s="29"/>
      <c r="L99" s="29"/>
      <c r="M99" s="29"/>
      <c r="N99" s="7"/>
      <c r="O99" s="7"/>
      <c r="P99" s="7"/>
      <c r="Q99" s="7"/>
      <c r="U99" s="31"/>
      <c r="V99" s="27"/>
      <c r="W99" s="27"/>
      <c r="X99" s="27"/>
      <c r="Y99" s="27"/>
      <c r="Z99" s="27"/>
      <c r="AA99" s="17"/>
    </row>
    <row r="100" spans="1:27" ht="15" customHeight="1" x14ac:dyDescent="0.25">
      <c r="A100" s="28"/>
      <c r="B100" s="28"/>
      <c r="C100" s="25"/>
      <c r="D100" s="25"/>
      <c r="E100" s="25"/>
      <c r="F100" s="25"/>
      <c r="G100" s="25"/>
      <c r="H100" s="25"/>
      <c r="I100" s="25"/>
      <c r="J100" s="29"/>
      <c r="K100" s="29"/>
      <c r="L100" s="29"/>
      <c r="M100" s="29"/>
      <c r="N100" s="7"/>
      <c r="O100" s="7"/>
      <c r="P100" s="7"/>
      <c r="Q100" s="7"/>
      <c r="U100" s="31"/>
      <c r="V100" s="27"/>
      <c r="W100" s="27"/>
      <c r="X100" s="27"/>
      <c r="Y100" s="27"/>
      <c r="Z100" s="27"/>
      <c r="AA100" s="17"/>
    </row>
    <row r="101" spans="1:27" ht="15" customHeight="1" x14ac:dyDescent="0.25">
      <c r="A101" s="28"/>
      <c r="B101" s="28"/>
      <c r="C101" s="25"/>
      <c r="D101" s="25"/>
      <c r="E101" s="25"/>
      <c r="F101" s="25"/>
      <c r="G101" s="25"/>
      <c r="H101" s="25"/>
      <c r="I101" s="25"/>
      <c r="J101" s="29"/>
      <c r="K101" s="29"/>
      <c r="L101" s="29"/>
      <c r="M101" s="29"/>
      <c r="N101" s="7"/>
      <c r="O101" s="7"/>
      <c r="P101" s="7"/>
      <c r="Q101" s="7"/>
      <c r="U101" s="31"/>
      <c r="V101" s="27"/>
      <c r="W101" s="27"/>
      <c r="X101" s="27"/>
      <c r="Y101" s="27"/>
      <c r="Z101" s="27"/>
      <c r="AA101" s="17"/>
    </row>
    <row r="102" spans="1:27" ht="15" customHeight="1" x14ac:dyDescent="0.25">
      <c r="A102" s="28"/>
      <c r="B102" s="28"/>
      <c r="C102" s="25"/>
      <c r="D102" s="25"/>
      <c r="E102" s="25"/>
      <c r="F102" s="25"/>
      <c r="G102" s="25"/>
      <c r="H102" s="25"/>
      <c r="I102" s="25"/>
      <c r="J102" s="29"/>
      <c r="K102" s="29"/>
      <c r="L102" s="29"/>
      <c r="M102" s="29"/>
      <c r="N102" s="7"/>
      <c r="O102" s="7"/>
      <c r="P102" s="7"/>
      <c r="Q102" s="7"/>
      <c r="U102" s="31"/>
      <c r="V102" s="27"/>
      <c r="W102" s="27"/>
      <c r="X102" s="27"/>
      <c r="Y102" s="27"/>
      <c r="Z102" s="27"/>
      <c r="AA102" s="17"/>
    </row>
    <row r="103" spans="1:27" ht="15" customHeight="1" x14ac:dyDescent="0.25">
      <c r="A103" s="28"/>
      <c r="B103" s="28"/>
      <c r="C103" s="25"/>
      <c r="D103" s="25"/>
      <c r="E103" s="25"/>
      <c r="F103" s="25"/>
      <c r="G103" s="25"/>
      <c r="H103" s="25"/>
      <c r="I103" s="25"/>
      <c r="J103" s="29"/>
      <c r="K103" s="29"/>
      <c r="L103" s="29"/>
      <c r="M103" s="29"/>
      <c r="N103" s="7"/>
      <c r="O103" s="7"/>
      <c r="P103" s="7"/>
      <c r="Q103" s="7"/>
      <c r="U103" s="31"/>
      <c r="V103" s="27"/>
      <c r="W103" s="27"/>
      <c r="X103" s="27"/>
      <c r="Y103" s="27"/>
      <c r="Z103" s="27"/>
      <c r="AA103" s="17"/>
    </row>
    <row r="104" spans="1:27" ht="15" customHeight="1" x14ac:dyDescent="0.25">
      <c r="A104" s="28"/>
      <c r="B104" s="28"/>
      <c r="C104" s="25"/>
      <c r="D104" s="25"/>
      <c r="E104" s="25"/>
      <c r="F104" s="25"/>
      <c r="G104" s="25"/>
      <c r="H104" s="25"/>
      <c r="I104" s="25"/>
      <c r="J104" s="29"/>
      <c r="K104" s="29"/>
      <c r="L104" s="29"/>
      <c r="M104" s="29"/>
      <c r="N104" s="7"/>
      <c r="O104" s="7"/>
      <c r="P104" s="7"/>
      <c r="Q104" s="7"/>
      <c r="U104" s="31"/>
      <c r="V104" s="27"/>
      <c r="W104" s="27"/>
      <c r="X104" s="27"/>
      <c r="Y104" s="27"/>
      <c r="Z104" s="27"/>
      <c r="AA104" s="17"/>
    </row>
    <row r="105" spans="1:27" ht="15" customHeight="1" x14ac:dyDescent="0.25">
      <c r="A105" s="28"/>
      <c r="B105" s="28"/>
      <c r="C105" s="25"/>
      <c r="D105" s="25"/>
      <c r="E105" s="25"/>
      <c r="F105" s="25"/>
      <c r="G105" s="25"/>
      <c r="H105" s="25"/>
      <c r="I105" s="25"/>
      <c r="J105" s="29"/>
      <c r="K105" s="29"/>
      <c r="L105" s="29"/>
      <c r="M105" s="29"/>
      <c r="N105" s="7"/>
      <c r="O105" s="7"/>
      <c r="P105" s="7"/>
      <c r="Q105" s="7"/>
      <c r="U105" s="31"/>
      <c r="V105" s="27"/>
      <c r="W105" s="27"/>
      <c r="X105" s="27"/>
      <c r="Y105" s="27"/>
      <c r="Z105" s="27"/>
      <c r="AA105" s="17"/>
    </row>
    <row r="106" spans="1:27" ht="15" customHeight="1" x14ac:dyDescent="0.25">
      <c r="A106" s="28"/>
      <c r="B106" s="28"/>
      <c r="C106" s="25"/>
      <c r="D106" s="25"/>
      <c r="E106" s="25"/>
      <c r="F106" s="25"/>
      <c r="G106" s="25"/>
      <c r="H106" s="25"/>
      <c r="I106" s="25"/>
      <c r="J106" s="29"/>
      <c r="K106" s="29"/>
      <c r="L106" s="29"/>
      <c r="M106" s="29"/>
      <c r="N106" s="7"/>
      <c r="O106" s="7"/>
      <c r="P106" s="7"/>
      <c r="Q106" s="7"/>
      <c r="U106" s="31"/>
      <c r="V106" s="27"/>
      <c r="W106" s="27"/>
      <c r="X106" s="27"/>
      <c r="Y106" s="27"/>
      <c r="Z106" s="27"/>
      <c r="AA106" s="17"/>
    </row>
    <row r="107" spans="1:27" ht="15" customHeight="1" x14ac:dyDescent="0.25">
      <c r="A107" s="28"/>
      <c r="B107" s="28"/>
      <c r="C107" s="25"/>
      <c r="D107" s="25"/>
      <c r="E107" s="25"/>
      <c r="F107" s="25"/>
      <c r="G107" s="25"/>
      <c r="H107" s="25"/>
      <c r="I107" s="25"/>
      <c r="J107" s="29"/>
      <c r="K107" s="29"/>
      <c r="L107" s="29"/>
      <c r="M107" s="29"/>
      <c r="N107" s="7"/>
      <c r="O107" s="7"/>
      <c r="P107" s="7"/>
      <c r="Q107" s="7"/>
      <c r="U107" s="31"/>
      <c r="V107" s="27"/>
      <c r="W107" s="27"/>
      <c r="X107" s="27"/>
      <c r="Y107" s="27"/>
      <c r="Z107" s="27"/>
      <c r="AA107" s="17"/>
    </row>
    <row r="108" spans="1:27" ht="15" customHeight="1" x14ac:dyDescent="0.25">
      <c r="A108" s="7"/>
      <c r="B108" s="7"/>
      <c r="C108" s="7"/>
      <c r="D108" s="7"/>
      <c r="E108" s="7"/>
      <c r="F108" s="7"/>
      <c r="G108" s="25"/>
      <c r="H108" s="7"/>
      <c r="I108" s="25"/>
      <c r="J108" s="29"/>
      <c r="K108" s="29"/>
      <c r="L108" s="29"/>
      <c r="M108" s="29"/>
      <c r="N108" s="7"/>
      <c r="O108" s="7"/>
      <c r="P108" s="7"/>
      <c r="Q108" s="7"/>
      <c r="U108" s="31"/>
      <c r="V108" s="27"/>
      <c r="W108" s="27"/>
      <c r="X108" s="27"/>
      <c r="Y108" s="27"/>
      <c r="Z108" s="27"/>
      <c r="AA108" s="17"/>
    </row>
    <row r="109" spans="1:27" ht="15" customHeight="1" x14ac:dyDescent="0.25">
      <c r="A109" s="7"/>
      <c r="B109" s="7"/>
      <c r="C109" s="7"/>
      <c r="D109" s="7"/>
      <c r="E109" s="7"/>
      <c r="F109" s="7"/>
      <c r="G109" s="25"/>
      <c r="H109" s="7"/>
      <c r="I109" s="25"/>
      <c r="J109" s="29"/>
      <c r="K109" s="29"/>
      <c r="L109" s="29"/>
      <c r="M109" s="29"/>
      <c r="N109" s="7"/>
      <c r="O109" s="7"/>
      <c r="P109" s="7"/>
      <c r="Q109" s="7"/>
      <c r="U109" s="31"/>
      <c r="V109" s="27"/>
      <c r="W109" s="27"/>
      <c r="X109" s="27"/>
      <c r="Y109" s="27"/>
      <c r="Z109" s="27"/>
      <c r="AA109" s="17"/>
    </row>
    <row r="110" spans="1:27" ht="15" customHeight="1" x14ac:dyDescent="0.25">
      <c r="A110" s="7"/>
      <c r="B110" s="7"/>
      <c r="C110" s="7"/>
      <c r="D110" s="7"/>
      <c r="E110" s="7"/>
      <c r="F110" s="7"/>
      <c r="G110" s="25"/>
      <c r="H110" s="7"/>
      <c r="I110" s="25"/>
      <c r="J110" s="29"/>
      <c r="K110" s="29"/>
      <c r="L110" s="29"/>
      <c r="M110" s="29"/>
      <c r="N110" s="7"/>
      <c r="O110" s="7"/>
      <c r="P110" s="7"/>
      <c r="Q110" s="7"/>
      <c r="U110" s="31"/>
      <c r="V110" s="27"/>
      <c r="W110" s="27"/>
      <c r="X110" s="27"/>
      <c r="Y110" s="27"/>
      <c r="Z110" s="27"/>
      <c r="AA110" s="17"/>
    </row>
    <row r="111" spans="1:27" ht="15" customHeight="1" x14ac:dyDescent="0.25">
      <c r="A111" s="7"/>
      <c r="B111" s="7"/>
      <c r="C111" s="7"/>
      <c r="D111" s="7"/>
      <c r="E111" s="7"/>
      <c r="F111" s="7"/>
      <c r="G111" s="25"/>
      <c r="H111" s="7"/>
      <c r="I111" s="25"/>
      <c r="J111" s="29"/>
      <c r="K111" s="29"/>
      <c r="L111" s="29"/>
      <c r="M111" s="29"/>
      <c r="N111" s="7"/>
      <c r="O111" s="7"/>
      <c r="P111" s="7"/>
      <c r="Q111" s="7"/>
      <c r="U111" s="31"/>
      <c r="V111" s="27"/>
      <c r="W111" s="27"/>
      <c r="X111" s="27"/>
      <c r="Y111" s="27"/>
      <c r="Z111" s="27"/>
      <c r="AA111" s="17"/>
    </row>
    <row r="112" spans="1:27" ht="15" customHeight="1" x14ac:dyDescent="0.25">
      <c r="A112" s="7"/>
      <c r="B112" s="7"/>
      <c r="C112" s="7"/>
      <c r="D112" s="7"/>
      <c r="E112" s="7"/>
      <c r="F112" s="7"/>
      <c r="G112" s="25"/>
      <c r="H112" s="7"/>
      <c r="I112" s="25"/>
      <c r="J112" s="29"/>
      <c r="K112" s="29"/>
      <c r="L112" s="29"/>
      <c r="M112" s="29"/>
      <c r="N112" s="7"/>
      <c r="O112" s="7"/>
      <c r="P112" s="7"/>
      <c r="Q112" s="7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5">
      <c r="A113" s="7"/>
      <c r="B113" s="7"/>
      <c r="C113" s="7"/>
      <c r="D113" s="7"/>
      <c r="E113" s="7"/>
      <c r="F113" s="7"/>
      <c r="G113" s="25"/>
      <c r="H113" s="7"/>
      <c r="I113" s="25"/>
      <c r="J113" s="29"/>
      <c r="K113" s="29"/>
      <c r="L113" s="29"/>
      <c r="M113" s="29"/>
      <c r="N113" s="7"/>
      <c r="O113" s="7"/>
      <c r="P113" s="7"/>
      <c r="Q113" s="7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5">
      <c r="A114" s="7"/>
      <c r="B114" s="7"/>
      <c r="C114" s="7"/>
      <c r="D114" s="7"/>
      <c r="E114" s="7"/>
      <c r="F114" s="7"/>
      <c r="G114" s="25"/>
      <c r="H114" s="7"/>
      <c r="I114" s="25"/>
      <c r="J114" s="29"/>
      <c r="K114" s="29"/>
      <c r="L114" s="29"/>
      <c r="M114" s="29"/>
      <c r="N114" s="7"/>
      <c r="O114" s="7"/>
      <c r="P114" s="7"/>
      <c r="Q114" s="7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5">
      <c r="A115" s="7"/>
      <c r="B115" s="7"/>
      <c r="C115" s="7"/>
      <c r="D115" s="7"/>
      <c r="E115" s="7"/>
      <c r="F115" s="7"/>
      <c r="G115" s="25"/>
      <c r="H115" s="7"/>
      <c r="I115" s="25"/>
      <c r="J115" s="29"/>
      <c r="K115" s="29"/>
      <c r="L115" s="29"/>
      <c r="M115" s="29"/>
      <c r="N115" s="7"/>
      <c r="O115" s="7"/>
      <c r="P115" s="7"/>
      <c r="Q115" s="7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7"/>
      <c r="B116" s="7"/>
      <c r="C116" s="7"/>
      <c r="D116" s="7"/>
      <c r="E116" s="7"/>
      <c r="F116" s="7"/>
      <c r="G116" s="25"/>
      <c r="H116" s="7"/>
      <c r="I116" s="25"/>
      <c r="J116" s="29"/>
      <c r="K116" s="29"/>
      <c r="L116" s="29"/>
      <c r="M116" s="29"/>
      <c r="N116" s="7"/>
      <c r="O116" s="7"/>
      <c r="P116" s="7"/>
      <c r="Q116" s="7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5">
      <c r="A117" s="7"/>
      <c r="B117" s="7"/>
      <c r="C117" s="7"/>
      <c r="D117" s="7"/>
      <c r="E117" s="7"/>
      <c r="F117" s="7"/>
      <c r="G117" s="25"/>
      <c r="H117" s="7"/>
      <c r="I117" s="25"/>
      <c r="J117" s="29"/>
      <c r="K117" s="29"/>
      <c r="L117" s="29"/>
      <c r="M117" s="29"/>
      <c r="N117" s="7"/>
      <c r="O117" s="7"/>
      <c r="P117" s="7"/>
      <c r="Q117" s="7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5">
      <c r="A118" s="7"/>
      <c r="B118" s="7"/>
      <c r="C118" s="7"/>
      <c r="D118" s="7"/>
      <c r="E118" s="7"/>
      <c r="F118" s="7"/>
      <c r="G118" s="25"/>
      <c r="H118" s="7"/>
      <c r="I118" s="25"/>
      <c r="J118" s="29"/>
      <c r="K118" s="29"/>
      <c r="L118" s="29"/>
      <c r="M118" s="29"/>
      <c r="N118" s="7"/>
      <c r="O118" s="7"/>
      <c r="P118" s="7"/>
      <c r="Q118" s="7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5">
      <c r="A119" s="7"/>
      <c r="B119" s="7"/>
      <c r="C119" s="7"/>
      <c r="D119" s="7"/>
      <c r="E119" s="7"/>
      <c r="F119" s="7"/>
      <c r="G119" s="25"/>
      <c r="H119" s="7"/>
      <c r="I119" s="25"/>
      <c r="J119" s="29"/>
      <c r="K119" s="29"/>
      <c r="L119" s="29"/>
      <c r="M119" s="29"/>
      <c r="N119" s="7"/>
      <c r="O119" s="7"/>
      <c r="P119" s="7"/>
      <c r="Q119" s="7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5">
      <c r="A120" s="7"/>
      <c r="B120" s="7"/>
      <c r="C120" s="7"/>
      <c r="D120" s="7"/>
      <c r="E120" s="7"/>
      <c r="F120" s="7"/>
      <c r="G120" s="25"/>
      <c r="H120" s="7"/>
      <c r="I120" s="25"/>
      <c r="J120" s="29"/>
      <c r="K120" s="29"/>
      <c r="L120" s="29"/>
      <c r="M120" s="29"/>
      <c r="N120" s="7"/>
      <c r="O120" s="7"/>
      <c r="P120" s="7"/>
      <c r="Q120" s="7"/>
      <c r="U120" s="31"/>
      <c r="V120" s="27"/>
      <c r="W120" s="27"/>
      <c r="X120" s="27"/>
      <c r="Y120" s="27"/>
      <c r="Z120" s="27"/>
      <c r="AA120" s="17"/>
    </row>
    <row r="121" spans="1:27" ht="15" customHeight="1" x14ac:dyDescent="0.25">
      <c r="A121" s="7"/>
      <c r="B121" s="7"/>
      <c r="C121" s="7"/>
      <c r="D121" s="7"/>
      <c r="E121" s="7"/>
      <c r="F121" s="7"/>
      <c r="G121" s="25"/>
      <c r="H121" s="7"/>
      <c r="I121" s="25"/>
      <c r="J121" s="29"/>
      <c r="K121" s="29"/>
      <c r="L121" s="29"/>
      <c r="M121" s="29"/>
      <c r="N121" s="7"/>
      <c r="O121" s="7"/>
      <c r="P121" s="7"/>
      <c r="Q121" s="7"/>
      <c r="U121" s="31"/>
      <c r="V121" s="27"/>
      <c r="W121" s="27"/>
      <c r="X121" s="27"/>
      <c r="Y121" s="27"/>
      <c r="Z121" s="27"/>
      <c r="AA121" s="17"/>
    </row>
    <row r="122" spans="1:27" ht="15" customHeight="1" x14ac:dyDescent="0.25">
      <c r="A122" s="7"/>
      <c r="B122" s="7"/>
      <c r="C122" s="7"/>
      <c r="D122" s="7"/>
      <c r="E122" s="7"/>
      <c r="F122" s="7"/>
      <c r="G122" s="25"/>
      <c r="H122" s="7"/>
      <c r="I122" s="25"/>
      <c r="J122" s="29"/>
      <c r="K122" s="29"/>
      <c r="L122" s="29"/>
      <c r="M122" s="29"/>
      <c r="N122" s="7"/>
      <c r="O122" s="7"/>
      <c r="P122" s="7"/>
      <c r="Q122" s="7"/>
      <c r="U122" s="31"/>
      <c r="V122" s="27"/>
      <c r="W122" s="27"/>
      <c r="X122" s="27"/>
      <c r="Y122" s="27"/>
      <c r="Z122" s="27"/>
      <c r="AA122" s="17"/>
    </row>
    <row r="123" spans="1:27" ht="15" customHeight="1" x14ac:dyDescent="0.25">
      <c r="A123" s="7"/>
      <c r="B123" s="7"/>
      <c r="C123" s="7"/>
      <c r="D123" s="7"/>
      <c r="E123" s="7"/>
      <c r="F123" s="7"/>
      <c r="G123" s="25"/>
      <c r="H123" s="7"/>
      <c r="I123" s="25"/>
      <c r="J123" s="29"/>
      <c r="K123" s="29"/>
      <c r="L123" s="29"/>
      <c r="M123" s="29"/>
      <c r="N123" s="7"/>
      <c r="O123" s="7"/>
      <c r="P123" s="7"/>
      <c r="Q123" s="7"/>
      <c r="U123" s="31"/>
      <c r="V123" s="27"/>
      <c r="W123" s="27"/>
      <c r="X123" s="27"/>
      <c r="Y123" s="27"/>
      <c r="Z123" s="27"/>
      <c r="AA123" s="17"/>
    </row>
    <row r="124" spans="1:27" ht="15" customHeight="1" x14ac:dyDescent="0.25">
      <c r="A124" s="7"/>
      <c r="B124" s="7"/>
      <c r="C124" s="7"/>
      <c r="D124" s="7"/>
      <c r="E124" s="7"/>
      <c r="F124" s="7"/>
      <c r="G124" s="25"/>
      <c r="H124" s="7"/>
      <c r="I124" s="25"/>
      <c r="J124" s="29"/>
      <c r="K124" s="29"/>
      <c r="L124" s="29"/>
      <c r="M124" s="29"/>
      <c r="N124" s="7"/>
      <c r="O124" s="7"/>
      <c r="P124" s="7"/>
      <c r="Q124" s="7"/>
      <c r="U124" s="31"/>
      <c r="V124" s="27"/>
      <c r="W124" s="27"/>
      <c r="X124" s="27"/>
      <c r="Y124" s="27"/>
      <c r="Z124" s="27"/>
      <c r="AA124" s="17"/>
    </row>
    <row r="125" spans="1:27" ht="15" customHeight="1" x14ac:dyDescent="0.25">
      <c r="A125" s="7"/>
      <c r="B125" s="7"/>
      <c r="C125" s="7"/>
      <c r="D125" s="7"/>
      <c r="E125" s="7"/>
      <c r="F125" s="7"/>
      <c r="G125" s="25"/>
      <c r="H125" s="7"/>
      <c r="I125" s="25"/>
      <c r="J125" s="29"/>
      <c r="K125" s="29"/>
      <c r="L125" s="29"/>
      <c r="M125" s="29"/>
      <c r="N125" s="7"/>
      <c r="O125" s="7"/>
      <c r="P125" s="7"/>
      <c r="Q125" s="7"/>
      <c r="U125" s="31"/>
      <c r="V125" s="27"/>
      <c r="W125" s="27"/>
      <c r="X125" s="27"/>
      <c r="Y125" s="27"/>
      <c r="Z125" s="27"/>
      <c r="AA125" s="17"/>
    </row>
    <row r="126" spans="1:27" ht="15" customHeight="1" x14ac:dyDescent="0.25">
      <c r="A126" s="7"/>
      <c r="B126" s="7"/>
      <c r="C126" s="7"/>
      <c r="D126" s="7"/>
      <c r="E126" s="7"/>
      <c r="F126" s="7"/>
      <c r="G126" s="25"/>
      <c r="H126" s="7"/>
      <c r="I126" s="25"/>
      <c r="J126" s="29"/>
      <c r="K126" s="29"/>
      <c r="L126" s="29"/>
      <c r="M126" s="29"/>
      <c r="N126" s="7"/>
      <c r="O126" s="7"/>
      <c r="P126" s="7"/>
      <c r="Q126" s="7"/>
      <c r="U126" s="31"/>
      <c r="V126" s="27"/>
      <c r="W126" s="27"/>
      <c r="X126" s="27"/>
      <c r="Y126" s="27"/>
      <c r="Z126" s="27"/>
      <c r="AA126" s="17"/>
    </row>
    <row r="127" spans="1:27" ht="15" customHeight="1" x14ac:dyDescent="0.25">
      <c r="A127" s="7"/>
      <c r="B127" s="7"/>
      <c r="C127" s="7"/>
      <c r="D127" s="7"/>
      <c r="E127" s="7"/>
      <c r="F127" s="7"/>
      <c r="G127" s="25"/>
      <c r="H127" s="7"/>
      <c r="I127" s="25"/>
      <c r="J127" s="29"/>
      <c r="K127" s="29"/>
      <c r="L127" s="29"/>
      <c r="M127" s="29"/>
      <c r="N127" s="7"/>
      <c r="O127" s="7"/>
      <c r="P127" s="7"/>
      <c r="Q127" s="7"/>
      <c r="U127" s="31"/>
      <c r="V127" s="27"/>
      <c r="W127" s="27"/>
      <c r="X127" s="27"/>
      <c r="Y127" s="27"/>
      <c r="Z127" s="27"/>
      <c r="AA127" s="17"/>
    </row>
    <row r="128" spans="1:27" ht="15" customHeight="1" x14ac:dyDescent="0.25">
      <c r="A128" s="7"/>
      <c r="B128" s="7"/>
      <c r="C128" s="7"/>
      <c r="D128" s="7"/>
      <c r="E128" s="7"/>
      <c r="F128" s="7"/>
      <c r="G128" s="25"/>
      <c r="H128" s="7"/>
      <c r="I128" s="25"/>
      <c r="J128" s="29"/>
      <c r="K128" s="29"/>
      <c r="L128" s="29"/>
      <c r="M128" s="29"/>
      <c r="N128" s="7"/>
      <c r="O128" s="7"/>
      <c r="P128" s="7"/>
      <c r="Q128" s="7"/>
      <c r="U128" s="31"/>
      <c r="V128" s="27"/>
      <c r="W128" s="27"/>
      <c r="X128" s="27"/>
      <c r="Y128" s="27"/>
      <c r="Z128" s="27"/>
      <c r="AA128" s="17"/>
    </row>
    <row r="129" spans="1:27" ht="15" customHeight="1" x14ac:dyDescent="0.25">
      <c r="A129" s="7"/>
      <c r="B129" s="7"/>
      <c r="C129" s="7"/>
      <c r="D129" s="7"/>
      <c r="E129" s="7"/>
      <c r="F129" s="7"/>
      <c r="G129" s="25"/>
      <c r="H129" s="7"/>
      <c r="I129" s="25"/>
      <c r="J129" s="29"/>
      <c r="K129" s="29"/>
      <c r="L129" s="29"/>
      <c r="M129" s="29"/>
      <c r="N129" s="7"/>
      <c r="O129" s="7"/>
      <c r="P129" s="7"/>
      <c r="Q129" s="7"/>
      <c r="U129" s="31"/>
      <c r="V129" s="27"/>
      <c r="W129" s="27"/>
      <c r="X129" s="27"/>
      <c r="Y129" s="27"/>
      <c r="Z129" s="27"/>
      <c r="AA129" s="17"/>
    </row>
    <row r="130" spans="1:27" ht="15" customHeight="1" x14ac:dyDescent="0.25">
      <c r="A130" s="7"/>
      <c r="B130" s="7"/>
      <c r="C130" s="7"/>
      <c r="D130" s="7"/>
      <c r="E130" s="7"/>
      <c r="F130" s="7"/>
      <c r="G130" s="25"/>
      <c r="H130" s="7"/>
      <c r="I130" s="25"/>
      <c r="J130" s="29"/>
      <c r="K130" s="29"/>
      <c r="L130" s="29"/>
      <c r="M130" s="29"/>
      <c r="N130" s="7"/>
      <c r="O130" s="7"/>
      <c r="P130" s="7"/>
      <c r="Q130" s="7"/>
      <c r="U130" s="31"/>
      <c r="V130" s="27"/>
      <c r="W130" s="27"/>
      <c r="X130" s="27"/>
      <c r="Y130" s="27"/>
      <c r="Z130" s="27"/>
      <c r="AA130" s="17"/>
    </row>
    <row r="131" spans="1:27" ht="15" customHeight="1" x14ac:dyDescent="0.25">
      <c r="A131" s="7"/>
      <c r="B131" s="7"/>
      <c r="C131" s="7"/>
      <c r="D131" s="7"/>
      <c r="E131" s="7"/>
      <c r="F131" s="7"/>
      <c r="G131" s="25"/>
      <c r="H131" s="7"/>
      <c r="I131" s="25"/>
      <c r="J131" s="29"/>
      <c r="K131" s="29"/>
      <c r="L131" s="29"/>
      <c r="M131" s="29"/>
      <c r="N131" s="7"/>
      <c r="O131" s="7"/>
      <c r="P131" s="7"/>
      <c r="Q131" s="7"/>
      <c r="U131" s="31"/>
      <c r="V131" s="27"/>
      <c r="W131" s="27"/>
      <c r="X131" s="27"/>
      <c r="Y131" s="27"/>
      <c r="Z131" s="27"/>
      <c r="AA131" s="17"/>
    </row>
    <row r="132" spans="1:27" ht="15" customHeight="1" x14ac:dyDescent="0.25">
      <c r="A132" s="7"/>
      <c r="B132" s="7"/>
      <c r="C132" s="7"/>
      <c r="D132" s="7"/>
      <c r="E132" s="7"/>
      <c r="F132" s="7"/>
      <c r="G132" s="25"/>
      <c r="H132" s="7"/>
      <c r="I132" s="25"/>
      <c r="J132" s="29"/>
      <c r="K132" s="29"/>
      <c r="L132" s="29"/>
      <c r="M132" s="29"/>
      <c r="N132" s="7"/>
      <c r="O132" s="7"/>
      <c r="P132" s="7"/>
      <c r="Q132" s="7"/>
      <c r="U132" s="31"/>
      <c r="V132" s="27"/>
      <c r="W132" s="27"/>
      <c r="X132" s="27"/>
      <c r="Y132" s="27"/>
      <c r="Z132" s="27"/>
      <c r="AA132" s="17"/>
    </row>
    <row r="133" spans="1:27" ht="15" customHeight="1" x14ac:dyDescent="0.25">
      <c r="A133" s="7"/>
      <c r="B133" s="7"/>
      <c r="C133" s="7"/>
      <c r="D133" s="7"/>
      <c r="E133" s="7"/>
      <c r="F133" s="7"/>
      <c r="G133" s="25"/>
      <c r="H133" s="7"/>
      <c r="I133" s="25"/>
      <c r="J133" s="29"/>
      <c r="K133" s="29"/>
      <c r="L133" s="29"/>
      <c r="M133" s="29"/>
      <c r="N133" s="7"/>
      <c r="O133" s="7"/>
      <c r="P133" s="7"/>
      <c r="Q133" s="7"/>
      <c r="U133" s="31"/>
      <c r="V133" s="27"/>
      <c r="W133" s="27"/>
      <c r="X133" s="27"/>
      <c r="Y133" s="27"/>
      <c r="Z133" s="27"/>
      <c r="AA133" s="17"/>
    </row>
    <row r="134" spans="1:27" ht="15" customHeight="1" x14ac:dyDescent="0.25">
      <c r="A134" s="7"/>
      <c r="B134" s="7"/>
      <c r="C134" s="7"/>
      <c r="D134" s="7"/>
      <c r="E134" s="7"/>
      <c r="F134" s="7"/>
      <c r="G134" s="25"/>
      <c r="H134" s="7"/>
      <c r="I134" s="25"/>
      <c r="J134" s="29"/>
      <c r="K134" s="29"/>
      <c r="L134" s="29"/>
      <c r="M134" s="29"/>
      <c r="N134" s="7"/>
      <c r="O134" s="7"/>
      <c r="P134" s="7"/>
      <c r="Q134" s="7"/>
      <c r="U134" s="31"/>
      <c r="V134" s="27"/>
      <c r="W134" s="27"/>
      <c r="X134" s="27"/>
      <c r="Y134" s="27"/>
      <c r="Z134" s="27"/>
      <c r="AA134" s="17"/>
    </row>
    <row r="135" spans="1:27" ht="15" customHeight="1" x14ac:dyDescent="0.25">
      <c r="A135" s="7"/>
      <c r="B135" s="7"/>
      <c r="C135" s="7"/>
      <c r="D135" s="7"/>
      <c r="E135" s="7"/>
      <c r="F135" s="7"/>
      <c r="G135" s="25"/>
      <c r="H135" s="7"/>
      <c r="I135" s="25"/>
      <c r="J135" s="29"/>
      <c r="K135" s="29"/>
      <c r="L135" s="29"/>
      <c r="M135" s="29"/>
      <c r="N135" s="7"/>
      <c r="O135" s="7"/>
      <c r="P135" s="7"/>
      <c r="Q135" s="7"/>
      <c r="U135" s="31"/>
      <c r="V135" s="27"/>
      <c r="W135" s="27"/>
      <c r="X135" s="27"/>
      <c r="Y135" s="27"/>
      <c r="Z135" s="27"/>
      <c r="AA135" s="17"/>
    </row>
    <row r="136" spans="1:27" ht="15" customHeight="1" x14ac:dyDescent="0.25">
      <c r="A136" s="7"/>
      <c r="B136" s="7"/>
      <c r="C136" s="7"/>
      <c r="D136" s="7"/>
      <c r="E136" s="7"/>
      <c r="F136" s="7"/>
      <c r="G136" s="25"/>
      <c r="H136" s="7"/>
      <c r="I136" s="25"/>
      <c r="J136" s="29"/>
      <c r="K136" s="29"/>
      <c r="L136" s="29"/>
      <c r="M136" s="29"/>
      <c r="N136" s="7"/>
      <c r="O136" s="7"/>
      <c r="P136" s="7"/>
      <c r="Q136" s="7"/>
      <c r="U136" s="31"/>
      <c r="V136" s="27"/>
      <c r="W136" s="27"/>
      <c r="X136" s="27"/>
      <c r="Y136" s="27"/>
      <c r="Z136" s="27"/>
      <c r="AA136" s="17"/>
    </row>
    <row r="137" spans="1:27" ht="15" customHeight="1" x14ac:dyDescent="0.25">
      <c r="A137" s="7"/>
      <c r="B137" s="7"/>
      <c r="C137" s="7"/>
      <c r="D137" s="7"/>
      <c r="E137" s="7"/>
      <c r="F137" s="7"/>
      <c r="G137" s="25"/>
      <c r="H137" s="7"/>
      <c r="I137" s="25"/>
      <c r="J137" s="29"/>
      <c r="K137" s="29"/>
      <c r="L137" s="29"/>
      <c r="M137" s="29"/>
      <c r="N137" s="7"/>
      <c r="O137" s="7"/>
      <c r="P137" s="7"/>
      <c r="Q137" s="7"/>
      <c r="U137" s="31"/>
      <c r="V137" s="27"/>
      <c r="W137" s="27"/>
      <c r="X137" s="27"/>
      <c r="Y137" s="27"/>
      <c r="Z137" s="27"/>
      <c r="AA137" s="17"/>
    </row>
    <row r="138" spans="1:27" ht="15" customHeight="1" x14ac:dyDescent="0.25">
      <c r="A138" s="7"/>
      <c r="B138" s="7"/>
      <c r="C138" s="7"/>
      <c r="D138" s="7"/>
      <c r="E138" s="7"/>
      <c r="F138" s="7"/>
      <c r="G138" s="25"/>
      <c r="H138" s="7"/>
      <c r="I138" s="25"/>
      <c r="J138" s="29"/>
      <c r="K138" s="29"/>
      <c r="L138" s="29"/>
      <c r="M138" s="29"/>
      <c r="N138" s="7"/>
      <c r="O138" s="7"/>
      <c r="P138" s="7"/>
      <c r="Q138" s="7"/>
      <c r="U138" s="31"/>
      <c r="V138" s="27"/>
      <c r="W138" s="27"/>
      <c r="X138" s="27"/>
      <c r="Y138" s="27"/>
      <c r="Z138" s="27"/>
      <c r="AA138" s="17"/>
    </row>
    <row r="139" spans="1:27" ht="15" customHeight="1" x14ac:dyDescent="0.25">
      <c r="A139" s="7"/>
      <c r="B139" s="7"/>
      <c r="C139" s="7"/>
      <c r="D139" s="7"/>
      <c r="E139" s="7"/>
      <c r="F139" s="7"/>
      <c r="G139" s="25"/>
      <c r="H139" s="7"/>
      <c r="I139" s="25"/>
      <c r="J139" s="29"/>
      <c r="K139" s="29"/>
      <c r="L139" s="29"/>
      <c r="M139" s="29"/>
      <c r="N139" s="7"/>
      <c r="O139" s="7"/>
      <c r="P139" s="7"/>
      <c r="Q139" s="7"/>
      <c r="U139" s="31"/>
      <c r="V139" s="27"/>
      <c r="W139" s="27"/>
      <c r="X139" s="27"/>
      <c r="Y139" s="27"/>
      <c r="Z139" s="27"/>
      <c r="AA139" s="17"/>
    </row>
    <row r="140" spans="1:27" ht="15" customHeight="1" x14ac:dyDescent="0.25">
      <c r="A140" s="7"/>
      <c r="B140" s="7"/>
      <c r="C140" s="7"/>
      <c r="D140" s="7"/>
      <c r="E140" s="7"/>
      <c r="F140" s="7"/>
      <c r="G140" s="25"/>
      <c r="H140" s="7"/>
      <c r="I140" s="25"/>
      <c r="J140" s="29"/>
      <c r="K140" s="29"/>
      <c r="L140" s="29"/>
      <c r="M140" s="29"/>
      <c r="N140" s="7"/>
      <c r="O140" s="7"/>
      <c r="P140" s="7"/>
      <c r="Q140" s="7"/>
      <c r="U140" s="31"/>
      <c r="V140" s="27"/>
      <c r="W140" s="27"/>
      <c r="X140" s="27"/>
      <c r="Y140" s="27"/>
      <c r="Z140" s="27"/>
      <c r="AA140" s="17"/>
    </row>
    <row r="141" spans="1:27" ht="15" customHeight="1" x14ac:dyDescent="0.25">
      <c r="A141" s="7"/>
      <c r="B141" s="7"/>
      <c r="C141" s="7"/>
      <c r="D141" s="7"/>
      <c r="E141" s="7"/>
      <c r="F141" s="7"/>
      <c r="G141" s="25"/>
      <c r="H141" s="7"/>
      <c r="I141" s="25"/>
      <c r="J141" s="29"/>
      <c r="K141" s="29"/>
      <c r="L141" s="29"/>
      <c r="M141" s="29"/>
      <c r="N141" s="7"/>
      <c r="O141" s="7"/>
      <c r="P141" s="7"/>
      <c r="Q141" s="7"/>
      <c r="U141" s="31"/>
      <c r="V141" s="27"/>
      <c r="W141" s="27"/>
      <c r="X141" s="27"/>
      <c r="Y141" s="27"/>
      <c r="Z141" s="27"/>
      <c r="AA141" s="17"/>
    </row>
    <row r="142" spans="1:27" ht="15" customHeight="1" x14ac:dyDescent="0.25">
      <c r="A142" s="7"/>
      <c r="B142" s="7"/>
      <c r="C142" s="7"/>
      <c r="D142" s="7"/>
      <c r="E142" s="7"/>
      <c r="F142" s="7"/>
      <c r="G142" s="25"/>
      <c r="H142" s="7"/>
      <c r="I142" s="25"/>
      <c r="J142" s="29"/>
      <c r="K142" s="29"/>
      <c r="L142" s="29"/>
      <c r="M142" s="29"/>
      <c r="N142" s="7"/>
      <c r="O142" s="7"/>
      <c r="P142" s="7"/>
      <c r="Q142" s="7"/>
      <c r="U142" s="31"/>
      <c r="V142" s="27"/>
      <c r="W142" s="27"/>
      <c r="X142" s="27"/>
      <c r="Y142" s="27"/>
      <c r="Z142" s="27"/>
      <c r="AA142" s="17"/>
    </row>
    <row r="143" spans="1:27" ht="15" customHeight="1" x14ac:dyDescent="0.25">
      <c r="A143" s="7"/>
      <c r="B143" s="7"/>
      <c r="C143" s="7"/>
      <c r="D143" s="7"/>
      <c r="E143" s="7"/>
      <c r="F143" s="7"/>
      <c r="G143" s="25"/>
      <c r="H143" s="7"/>
      <c r="I143" s="25"/>
      <c r="J143" s="29"/>
      <c r="K143" s="29"/>
      <c r="L143" s="29"/>
      <c r="M143" s="29"/>
      <c r="N143" s="7"/>
      <c r="O143" s="7"/>
      <c r="P143" s="7"/>
      <c r="Q143" s="7"/>
      <c r="U143" s="31"/>
      <c r="V143" s="27"/>
      <c r="W143" s="27"/>
      <c r="X143" s="27"/>
      <c r="Y143" s="27"/>
      <c r="Z143" s="27"/>
      <c r="AA143" s="17"/>
    </row>
    <row r="144" spans="1:27" ht="15" customHeight="1" x14ac:dyDescent="0.25">
      <c r="A144" s="7"/>
      <c r="B144" s="7"/>
      <c r="C144" s="7"/>
      <c r="D144" s="7"/>
      <c r="E144" s="7"/>
      <c r="F144" s="7"/>
      <c r="G144" s="25"/>
      <c r="H144" s="7"/>
      <c r="I144" s="25"/>
      <c r="J144" s="29"/>
      <c r="K144" s="29"/>
      <c r="L144" s="29"/>
      <c r="M144" s="29"/>
      <c r="N144" s="7"/>
      <c r="O144" s="7"/>
      <c r="P144" s="7"/>
      <c r="Q144" s="7"/>
      <c r="U144" s="31"/>
      <c r="V144" s="27"/>
      <c r="W144" s="27"/>
      <c r="X144" s="27"/>
      <c r="Y144" s="27"/>
      <c r="Z144" s="27"/>
      <c r="AA144" s="17"/>
    </row>
    <row r="145" spans="1:27" ht="15" customHeight="1" x14ac:dyDescent="0.25">
      <c r="A145" s="7"/>
      <c r="B145" s="7"/>
      <c r="C145" s="7"/>
      <c r="D145" s="7"/>
      <c r="E145" s="7"/>
      <c r="F145" s="7"/>
      <c r="G145" s="25"/>
      <c r="H145" s="7"/>
      <c r="I145" s="25"/>
      <c r="J145" s="29"/>
      <c r="K145" s="29"/>
      <c r="L145" s="29"/>
      <c r="M145" s="29"/>
      <c r="N145" s="7"/>
      <c r="O145" s="7"/>
      <c r="P145" s="7"/>
      <c r="Q145" s="7"/>
      <c r="U145" s="31"/>
      <c r="V145" s="27"/>
      <c r="W145" s="27"/>
      <c r="X145" s="27"/>
      <c r="Y145" s="27"/>
      <c r="Z145" s="27"/>
      <c r="AA145" s="17"/>
    </row>
    <row r="146" spans="1:27" ht="15" customHeight="1" x14ac:dyDescent="0.25">
      <c r="A146" s="7"/>
      <c r="B146" s="7"/>
      <c r="C146" s="7"/>
      <c r="D146" s="7"/>
      <c r="E146" s="7"/>
      <c r="F146" s="7"/>
      <c r="G146" s="25"/>
      <c r="H146" s="7"/>
      <c r="I146" s="25"/>
      <c r="J146" s="29"/>
      <c r="K146" s="29"/>
      <c r="L146" s="29"/>
      <c r="M146" s="29"/>
      <c r="N146" s="7"/>
      <c r="O146" s="7"/>
      <c r="P146" s="7"/>
      <c r="Q146" s="7"/>
      <c r="U146" s="31"/>
      <c r="V146" s="27"/>
      <c r="W146" s="27"/>
      <c r="X146" s="27"/>
      <c r="Y146" s="27"/>
      <c r="Z146" s="27"/>
      <c r="AA146" s="17"/>
    </row>
    <row r="147" spans="1:27" ht="15" customHeight="1" x14ac:dyDescent="0.25">
      <c r="A147" s="7"/>
      <c r="B147" s="7"/>
      <c r="C147" s="7"/>
      <c r="D147" s="7"/>
      <c r="E147" s="7"/>
      <c r="F147" s="7"/>
      <c r="G147" s="25"/>
      <c r="H147" s="7"/>
      <c r="I147" s="25"/>
      <c r="J147" s="29"/>
      <c r="K147" s="29"/>
      <c r="L147" s="29"/>
      <c r="M147" s="29"/>
      <c r="N147" s="7"/>
      <c r="O147" s="7"/>
      <c r="P147" s="7"/>
      <c r="Q147" s="7"/>
      <c r="U147" s="31"/>
      <c r="V147" s="27"/>
      <c r="W147" s="27"/>
      <c r="X147" s="27"/>
      <c r="Y147" s="27"/>
      <c r="Z147" s="27"/>
      <c r="AA147" s="17"/>
    </row>
    <row r="148" spans="1:27" ht="15" customHeight="1" x14ac:dyDescent="0.25">
      <c r="A148" s="7"/>
      <c r="B148" s="7"/>
      <c r="C148" s="7"/>
      <c r="D148" s="7"/>
      <c r="E148" s="7"/>
      <c r="F148" s="7"/>
      <c r="G148" s="25"/>
      <c r="H148" s="7"/>
      <c r="I148" s="25"/>
      <c r="J148" s="29"/>
      <c r="K148" s="29"/>
      <c r="L148" s="29"/>
      <c r="M148" s="29"/>
      <c r="N148" s="7"/>
      <c r="O148" s="7"/>
      <c r="P148" s="7"/>
      <c r="Q148" s="7"/>
      <c r="U148" s="31"/>
      <c r="V148" s="27"/>
      <c r="W148" s="27"/>
      <c r="X148" s="27"/>
      <c r="Y148" s="27"/>
      <c r="Z148" s="27"/>
      <c r="AA148" s="17"/>
    </row>
    <row r="149" spans="1:27" ht="15" customHeight="1" x14ac:dyDescent="0.25">
      <c r="A149" s="7"/>
      <c r="B149" s="7"/>
      <c r="C149" s="7"/>
      <c r="D149" s="7"/>
      <c r="E149" s="7"/>
      <c r="F149" s="7"/>
      <c r="G149" s="25"/>
      <c r="H149" s="7"/>
      <c r="I149" s="25"/>
      <c r="J149" s="29"/>
      <c r="K149" s="29"/>
      <c r="L149" s="29"/>
      <c r="M149" s="29"/>
      <c r="N149" s="7"/>
      <c r="O149" s="7"/>
      <c r="P149" s="7"/>
      <c r="Q149" s="7"/>
      <c r="U149" s="31"/>
      <c r="V149" s="27"/>
      <c r="W149" s="27"/>
      <c r="X149" s="27"/>
      <c r="Y149" s="27"/>
      <c r="Z149" s="27"/>
      <c r="AA149" s="17"/>
    </row>
    <row r="150" spans="1:27" ht="15" customHeight="1" x14ac:dyDescent="0.25">
      <c r="A150" s="7"/>
      <c r="B150" s="7"/>
      <c r="C150" s="7"/>
      <c r="D150" s="7"/>
      <c r="E150" s="7"/>
      <c r="F150" s="7"/>
      <c r="G150" s="25"/>
      <c r="H150" s="7"/>
      <c r="I150" s="25"/>
      <c r="J150" s="29"/>
      <c r="K150" s="29"/>
      <c r="L150" s="29"/>
      <c r="M150" s="29"/>
      <c r="N150" s="7"/>
      <c r="O150" s="7"/>
      <c r="P150" s="7"/>
      <c r="Q150" s="7"/>
      <c r="U150" s="31"/>
      <c r="V150" s="27"/>
      <c r="W150" s="27"/>
      <c r="X150" s="27"/>
      <c r="Y150" s="27"/>
      <c r="Z150" s="27"/>
      <c r="AA150" s="17"/>
    </row>
    <row r="151" spans="1:27" ht="15" customHeight="1" x14ac:dyDescent="0.25">
      <c r="A151" s="7"/>
      <c r="B151" s="7"/>
      <c r="C151" s="7"/>
      <c r="D151" s="7"/>
      <c r="E151" s="7"/>
      <c r="F151" s="7"/>
      <c r="G151" s="25"/>
      <c r="H151" s="7"/>
      <c r="I151" s="25"/>
      <c r="J151" s="29"/>
      <c r="K151" s="29"/>
      <c r="L151" s="29"/>
      <c r="M151" s="29"/>
      <c r="N151" s="7"/>
      <c r="O151" s="7"/>
      <c r="P151" s="7"/>
      <c r="Q151" s="7"/>
      <c r="U151" s="31"/>
      <c r="V151" s="27"/>
      <c r="W151" s="27"/>
      <c r="X151" s="27"/>
      <c r="Y151" s="27"/>
      <c r="Z151" s="27"/>
      <c r="AA151" s="17"/>
    </row>
    <row r="152" spans="1:27" ht="15" customHeight="1" x14ac:dyDescent="0.25">
      <c r="A152" s="7"/>
      <c r="B152" s="7"/>
      <c r="C152" s="7"/>
      <c r="D152" s="7"/>
      <c r="E152" s="7"/>
      <c r="F152" s="7"/>
      <c r="G152" s="25"/>
      <c r="H152" s="7"/>
      <c r="I152" s="25"/>
      <c r="J152" s="29"/>
      <c r="K152" s="29"/>
      <c r="L152" s="29"/>
      <c r="M152" s="29"/>
      <c r="N152" s="7"/>
      <c r="O152" s="7"/>
      <c r="P152" s="7"/>
      <c r="Q152" s="7"/>
      <c r="U152" s="31"/>
      <c r="V152" s="27"/>
      <c r="W152" s="27"/>
      <c r="X152" s="27"/>
      <c r="Y152" s="27"/>
      <c r="Z152" s="27"/>
      <c r="AA152" s="17"/>
    </row>
    <row r="153" spans="1:27" ht="15" customHeight="1" x14ac:dyDescent="0.25">
      <c r="A153" s="7"/>
      <c r="B153" s="7"/>
      <c r="C153" s="7"/>
      <c r="D153" s="7"/>
      <c r="E153" s="7"/>
      <c r="F153" s="7"/>
      <c r="G153" s="25"/>
      <c r="H153" s="7"/>
      <c r="I153" s="25"/>
      <c r="J153" s="29"/>
      <c r="K153" s="29"/>
      <c r="L153" s="29"/>
      <c r="M153" s="29"/>
      <c r="N153" s="7"/>
      <c r="O153" s="7"/>
      <c r="P153" s="7"/>
      <c r="Q153" s="7"/>
      <c r="U153" s="31"/>
      <c r="V153" s="27"/>
      <c r="W153" s="27"/>
      <c r="X153" s="27"/>
      <c r="Y153" s="27"/>
      <c r="Z153" s="27"/>
      <c r="AA153" s="17"/>
    </row>
    <row r="154" spans="1:27" ht="15" customHeight="1" x14ac:dyDescent="0.25">
      <c r="A154" s="7"/>
      <c r="B154" s="7"/>
      <c r="C154" s="7"/>
      <c r="D154" s="7"/>
      <c r="E154" s="7"/>
      <c r="F154" s="7"/>
      <c r="G154" s="25"/>
      <c r="H154" s="7"/>
      <c r="I154" s="25"/>
      <c r="J154" s="29"/>
      <c r="K154" s="29"/>
      <c r="L154" s="29"/>
      <c r="M154" s="29"/>
      <c r="N154" s="7"/>
      <c r="O154" s="7"/>
      <c r="P154" s="7"/>
      <c r="Q154" s="7"/>
      <c r="U154" s="31"/>
      <c r="V154" s="27"/>
      <c r="W154" s="27"/>
      <c r="X154" s="27"/>
      <c r="Y154" s="27"/>
      <c r="Z154" s="27"/>
      <c r="AA154" s="17"/>
    </row>
    <row r="155" spans="1:27" ht="15" customHeight="1" x14ac:dyDescent="0.25">
      <c r="A155" s="7"/>
      <c r="B155" s="7"/>
      <c r="C155" s="7"/>
      <c r="D155" s="7"/>
      <c r="E155" s="7"/>
      <c r="F155" s="7"/>
      <c r="G155" s="25"/>
      <c r="H155" s="7"/>
      <c r="I155" s="25"/>
      <c r="J155" s="29"/>
      <c r="K155" s="29"/>
      <c r="L155" s="29"/>
      <c r="M155" s="29"/>
      <c r="N155" s="7"/>
      <c r="O155" s="7"/>
      <c r="P155" s="7"/>
      <c r="Q155" s="7"/>
      <c r="U155" s="31"/>
      <c r="V155" s="27"/>
      <c r="W155" s="27"/>
      <c r="X155" s="27"/>
      <c r="Y155" s="27"/>
      <c r="Z155" s="27"/>
      <c r="AA155" s="17"/>
    </row>
    <row r="156" spans="1:27" ht="15" customHeight="1" x14ac:dyDescent="0.25">
      <c r="A156" s="7"/>
      <c r="B156" s="7"/>
      <c r="C156" s="7"/>
      <c r="D156" s="7"/>
      <c r="E156" s="7"/>
      <c r="F156" s="7"/>
      <c r="G156" s="25"/>
      <c r="H156" s="7"/>
      <c r="I156" s="25"/>
      <c r="J156" s="29"/>
      <c r="K156" s="29"/>
      <c r="L156" s="29"/>
      <c r="M156" s="29"/>
      <c r="N156" s="7"/>
      <c r="O156" s="7"/>
      <c r="P156" s="7"/>
      <c r="Q156" s="7"/>
      <c r="U156" s="31"/>
      <c r="V156" s="27"/>
      <c r="W156" s="27"/>
      <c r="X156" s="27"/>
      <c r="Y156" s="27"/>
      <c r="Z156" s="27"/>
      <c r="AA156" s="17"/>
    </row>
    <row r="157" spans="1:27" ht="15" customHeight="1" x14ac:dyDescent="0.25">
      <c r="A157" s="7"/>
      <c r="B157" s="7"/>
      <c r="C157" s="7"/>
      <c r="D157" s="7"/>
      <c r="E157" s="7"/>
      <c r="F157" s="7"/>
      <c r="G157" s="25"/>
      <c r="H157" s="7"/>
      <c r="I157" s="25"/>
      <c r="J157" s="29"/>
      <c r="K157" s="29"/>
      <c r="L157" s="29"/>
      <c r="M157" s="29"/>
      <c r="N157" s="7"/>
      <c r="O157" s="7"/>
      <c r="P157" s="7"/>
      <c r="Q157" s="7"/>
      <c r="U157" s="31"/>
      <c r="V157" s="27"/>
      <c r="W157" s="27"/>
      <c r="X157" s="27"/>
      <c r="Y157" s="27"/>
      <c r="Z157" s="27"/>
      <c r="AA157" s="17"/>
    </row>
    <row r="158" spans="1:27" ht="15" customHeight="1" x14ac:dyDescent="0.25">
      <c r="A158" s="7"/>
      <c r="B158" s="7"/>
      <c r="C158" s="7"/>
      <c r="D158" s="7"/>
      <c r="E158" s="7"/>
      <c r="F158" s="7"/>
      <c r="G158" s="25"/>
      <c r="H158" s="7"/>
      <c r="I158" s="25"/>
      <c r="J158" s="29"/>
      <c r="K158" s="29"/>
      <c r="L158" s="29"/>
      <c r="M158" s="29"/>
      <c r="N158" s="7"/>
      <c r="O158" s="7"/>
      <c r="P158" s="7"/>
      <c r="Q158" s="7"/>
      <c r="U158" s="31"/>
      <c r="V158" s="27"/>
      <c r="W158" s="27"/>
      <c r="X158" s="27"/>
      <c r="Y158" s="27"/>
      <c r="Z158" s="27"/>
      <c r="AA158" s="17"/>
    </row>
    <row r="159" spans="1:27" ht="15" customHeight="1" x14ac:dyDescent="0.25">
      <c r="A159" s="7"/>
      <c r="B159" s="7"/>
      <c r="C159" s="7"/>
      <c r="D159" s="7"/>
      <c r="E159" s="7"/>
      <c r="F159" s="7"/>
      <c r="G159" s="25"/>
      <c r="H159" s="7"/>
      <c r="I159" s="25"/>
      <c r="J159" s="29"/>
      <c r="K159" s="29"/>
      <c r="L159" s="29"/>
      <c r="M159" s="29"/>
      <c r="N159" s="7"/>
      <c r="O159" s="7"/>
      <c r="P159" s="7"/>
      <c r="Q159" s="7"/>
      <c r="U159" s="31"/>
      <c r="V159" s="27"/>
      <c r="W159" s="27"/>
      <c r="X159" s="27"/>
      <c r="Y159" s="27"/>
      <c r="Z159" s="27"/>
      <c r="AA159" s="17"/>
    </row>
    <row r="160" spans="1:27" ht="15" customHeight="1" x14ac:dyDescent="0.25">
      <c r="A160" s="7"/>
      <c r="B160" s="7"/>
      <c r="C160" s="7"/>
      <c r="D160" s="7"/>
      <c r="E160" s="7"/>
      <c r="F160" s="7"/>
      <c r="G160" s="25"/>
      <c r="H160" s="7"/>
      <c r="I160" s="25"/>
      <c r="J160" s="29"/>
      <c r="K160" s="29"/>
      <c r="L160" s="29"/>
      <c r="M160" s="29"/>
      <c r="N160" s="7"/>
      <c r="O160" s="7"/>
      <c r="P160" s="7"/>
      <c r="Q160" s="7"/>
      <c r="U160" s="31"/>
      <c r="V160" s="27"/>
      <c r="W160" s="27"/>
      <c r="X160" s="27"/>
      <c r="Y160" s="27"/>
      <c r="Z160" s="27"/>
      <c r="AA160" s="17"/>
    </row>
    <row r="161" spans="1:27" ht="15" customHeight="1" x14ac:dyDescent="0.25">
      <c r="A161" s="7"/>
      <c r="B161" s="7"/>
      <c r="C161" s="7"/>
      <c r="D161" s="7"/>
      <c r="E161" s="7"/>
      <c r="F161" s="7"/>
      <c r="G161" s="25"/>
      <c r="H161" s="7"/>
      <c r="I161" s="25"/>
      <c r="J161" s="29"/>
      <c r="K161" s="29"/>
      <c r="L161" s="29"/>
      <c r="M161" s="29"/>
      <c r="N161" s="7"/>
      <c r="O161" s="7"/>
      <c r="P161" s="7"/>
      <c r="Q161" s="7"/>
      <c r="U161" s="31"/>
      <c r="V161" s="27"/>
      <c r="W161" s="27"/>
      <c r="X161" s="27"/>
      <c r="Y161" s="27"/>
      <c r="Z161" s="27"/>
      <c r="AA161" s="17"/>
    </row>
    <row r="162" spans="1:27" ht="15" customHeight="1" x14ac:dyDescent="0.25">
      <c r="A162" s="7"/>
      <c r="B162" s="7"/>
      <c r="C162" s="7"/>
      <c r="D162" s="7"/>
      <c r="E162" s="7"/>
      <c r="F162" s="7"/>
      <c r="G162" s="25"/>
      <c r="H162" s="7"/>
      <c r="I162" s="25"/>
      <c r="J162" s="29"/>
      <c r="K162" s="29"/>
      <c r="L162" s="29"/>
      <c r="M162" s="29"/>
      <c r="N162" s="7"/>
      <c r="O162" s="7"/>
      <c r="P162" s="7"/>
      <c r="Q162" s="7"/>
      <c r="U162" s="31"/>
      <c r="V162" s="27"/>
      <c r="W162" s="27"/>
      <c r="X162" s="27"/>
      <c r="Y162" s="27"/>
      <c r="Z162" s="27"/>
      <c r="AA162" s="17"/>
    </row>
    <row r="163" spans="1:27" ht="15" customHeight="1" x14ac:dyDescent="0.25">
      <c r="A163" s="7"/>
      <c r="B163" s="7"/>
      <c r="C163" s="7"/>
      <c r="D163" s="7"/>
      <c r="E163" s="7"/>
      <c r="F163" s="7"/>
      <c r="G163" s="25"/>
      <c r="H163" s="7"/>
      <c r="I163" s="25"/>
      <c r="J163" s="29"/>
      <c r="K163" s="29"/>
      <c r="L163" s="29"/>
      <c r="M163" s="29"/>
      <c r="N163" s="7"/>
      <c r="O163" s="7"/>
      <c r="P163" s="7"/>
      <c r="Q163" s="7"/>
      <c r="U163" s="31"/>
      <c r="V163" s="27"/>
      <c r="W163" s="27"/>
      <c r="X163" s="27"/>
      <c r="Y163" s="27"/>
      <c r="Z163" s="27"/>
      <c r="AA163" s="17"/>
    </row>
    <row r="164" spans="1:27" ht="15" customHeight="1" x14ac:dyDescent="0.25">
      <c r="A164" s="7"/>
      <c r="B164" s="7"/>
      <c r="C164" s="7"/>
      <c r="D164" s="7"/>
      <c r="E164" s="7"/>
      <c r="F164" s="7"/>
      <c r="G164" s="25"/>
      <c r="H164" s="7"/>
      <c r="I164" s="25"/>
      <c r="J164" s="29"/>
      <c r="K164" s="29"/>
      <c r="L164" s="29"/>
      <c r="M164" s="29"/>
      <c r="N164" s="7"/>
      <c r="O164" s="7"/>
      <c r="P164" s="7"/>
      <c r="Q164" s="7"/>
      <c r="U164" s="31"/>
      <c r="V164" s="27"/>
      <c r="W164" s="27"/>
      <c r="X164" s="27"/>
      <c r="Y164" s="27"/>
      <c r="Z164" s="27"/>
      <c r="AA164" s="17"/>
    </row>
    <row r="165" spans="1:27" ht="15" customHeight="1" x14ac:dyDescent="0.25">
      <c r="A165" s="7"/>
      <c r="B165" s="7"/>
      <c r="C165" s="7"/>
      <c r="D165" s="7"/>
      <c r="E165" s="7"/>
      <c r="F165" s="7"/>
      <c r="G165" s="25"/>
      <c r="H165" s="7"/>
      <c r="I165" s="25"/>
      <c r="J165" s="29"/>
      <c r="K165" s="29"/>
      <c r="L165" s="29"/>
      <c r="M165" s="29"/>
      <c r="N165" s="7"/>
      <c r="O165" s="7"/>
      <c r="P165" s="7"/>
      <c r="Q165" s="7"/>
      <c r="U165" s="31"/>
      <c r="V165" s="27"/>
      <c r="W165" s="27"/>
      <c r="X165" s="27"/>
      <c r="Y165" s="27"/>
      <c r="Z165" s="27"/>
      <c r="AA165" s="17"/>
    </row>
    <row r="166" spans="1:27" ht="15" customHeight="1" x14ac:dyDescent="0.25">
      <c r="A166" s="7"/>
      <c r="B166" s="7"/>
      <c r="C166" s="7"/>
      <c r="D166" s="7"/>
      <c r="E166" s="7"/>
      <c r="F166" s="7"/>
      <c r="G166" s="25"/>
      <c r="H166" s="7"/>
      <c r="I166" s="25"/>
      <c r="J166" s="29"/>
      <c r="K166" s="29"/>
      <c r="L166" s="29"/>
      <c r="M166" s="29"/>
      <c r="N166" s="7"/>
      <c r="O166" s="7"/>
      <c r="P166" s="7"/>
      <c r="Q166" s="7"/>
      <c r="U166" s="31"/>
      <c r="V166" s="27"/>
      <c r="W166" s="27"/>
      <c r="X166" s="27"/>
      <c r="Y166" s="27"/>
      <c r="Z166" s="27"/>
      <c r="AA166" s="17"/>
    </row>
    <row r="167" spans="1:27" ht="15" customHeight="1" x14ac:dyDescent="0.25">
      <c r="A167" s="7"/>
      <c r="B167" s="7"/>
      <c r="C167" s="7"/>
      <c r="D167" s="7"/>
      <c r="E167" s="7"/>
      <c r="F167" s="7"/>
      <c r="G167" s="25"/>
      <c r="H167" s="7"/>
      <c r="I167" s="25"/>
      <c r="J167" s="29"/>
      <c r="K167" s="29"/>
      <c r="L167" s="29"/>
      <c r="M167" s="29"/>
      <c r="N167" s="7"/>
      <c r="O167" s="7"/>
      <c r="P167" s="7"/>
      <c r="Q167" s="7"/>
      <c r="U167" s="31"/>
      <c r="V167" s="27"/>
      <c r="W167" s="27"/>
      <c r="X167" s="27"/>
      <c r="Y167" s="27"/>
      <c r="Z167" s="27"/>
      <c r="AA167" s="17"/>
    </row>
    <row r="168" spans="1:27" ht="15" customHeight="1" x14ac:dyDescent="0.25">
      <c r="A168" s="7"/>
      <c r="B168" s="7"/>
      <c r="C168" s="7"/>
      <c r="D168" s="7"/>
      <c r="E168" s="7"/>
      <c r="F168" s="7"/>
      <c r="G168" s="25"/>
      <c r="H168" s="7"/>
      <c r="I168" s="25"/>
      <c r="J168" s="29"/>
      <c r="K168" s="29"/>
      <c r="L168" s="29"/>
      <c r="M168" s="29"/>
      <c r="N168" s="7"/>
      <c r="O168" s="7"/>
      <c r="P168" s="7"/>
      <c r="Q168" s="7"/>
      <c r="U168" s="31"/>
      <c r="V168" s="27"/>
      <c r="W168" s="27"/>
      <c r="X168" s="27"/>
      <c r="Y168" s="27"/>
      <c r="Z168" s="27"/>
      <c r="AA168" s="17"/>
    </row>
    <row r="169" spans="1:27" ht="15" customHeight="1" x14ac:dyDescent="0.25">
      <c r="A169" s="7"/>
      <c r="B169" s="7"/>
      <c r="C169" s="7"/>
      <c r="D169" s="7"/>
      <c r="E169" s="7"/>
      <c r="F169" s="7"/>
      <c r="G169" s="25"/>
      <c r="H169" s="7"/>
      <c r="I169" s="25"/>
      <c r="J169" s="29"/>
      <c r="K169" s="29"/>
      <c r="L169" s="29"/>
      <c r="M169" s="29"/>
      <c r="N169" s="7"/>
      <c r="O169" s="7"/>
      <c r="P169" s="7"/>
      <c r="Q169" s="7"/>
      <c r="U169" s="31"/>
      <c r="V169" s="27"/>
      <c r="W169" s="27"/>
      <c r="X169" s="27"/>
      <c r="Y169" s="27"/>
      <c r="Z169" s="27"/>
      <c r="AA169" s="17"/>
    </row>
    <row r="170" spans="1:27" ht="15" customHeight="1" x14ac:dyDescent="0.25">
      <c r="A170" s="7"/>
      <c r="B170" s="7"/>
      <c r="C170" s="7"/>
      <c r="D170" s="7"/>
      <c r="E170" s="7"/>
      <c r="F170" s="7"/>
      <c r="G170" s="25"/>
      <c r="H170" s="7"/>
      <c r="I170" s="25"/>
      <c r="J170" s="29"/>
      <c r="K170" s="29"/>
      <c r="L170" s="29"/>
      <c r="M170" s="29"/>
      <c r="N170" s="7"/>
      <c r="O170" s="7"/>
      <c r="P170" s="7"/>
      <c r="Q170" s="7"/>
      <c r="U170" s="31"/>
      <c r="V170" s="27"/>
      <c r="W170" s="27"/>
      <c r="X170" s="27"/>
      <c r="Y170" s="27"/>
      <c r="Z170" s="27"/>
      <c r="AA170" s="17"/>
    </row>
    <row r="171" spans="1:27" ht="15" customHeight="1" x14ac:dyDescent="0.25">
      <c r="A171" s="7"/>
      <c r="B171" s="7"/>
      <c r="C171" s="7"/>
      <c r="D171" s="7"/>
      <c r="E171" s="7"/>
      <c r="F171" s="7"/>
      <c r="G171" s="25"/>
      <c r="H171" s="7"/>
      <c r="I171" s="25"/>
      <c r="J171" s="29"/>
      <c r="K171" s="29"/>
      <c r="L171" s="29"/>
      <c r="M171" s="29"/>
      <c r="N171" s="7"/>
      <c r="O171" s="7"/>
      <c r="P171" s="7"/>
      <c r="Q171" s="7"/>
      <c r="U171" s="31"/>
      <c r="V171" s="27"/>
      <c r="W171" s="27"/>
      <c r="X171" s="27"/>
      <c r="Y171" s="27"/>
      <c r="Z171" s="27"/>
      <c r="AA171" s="17"/>
    </row>
    <row r="172" spans="1:27" ht="15" customHeight="1" x14ac:dyDescent="0.25">
      <c r="A172" s="7"/>
      <c r="B172" s="7"/>
      <c r="C172" s="7"/>
      <c r="D172" s="7"/>
      <c r="E172" s="7"/>
      <c r="F172" s="7"/>
      <c r="G172" s="25"/>
      <c r="H172" s="7"/>
      <c r="I172" s="25"/>
      <c r="J172" s="29"/>
      <c r="K172" s="29"/>
      <c r="L172" s="29"/>
      <c r="M172" s="29"/>
      <c r="N172" s="7"/>
      <c r="O172" s="7"/>
      <c r="P172" s="7"/>
      <c r="Q172" s="7"/>
      <c r="U172" s="31"/>
      <c r="V172" s="27"/>
      <c r="W172" s="27"/>
      <c r="X172" s="27"/>
      <c r="Y172" s="27"/>
      <c r="Z172" s="27"/>
      <c r="AA172" s="17"/>
    </row>
    <row r="173" spans="1:27" ht="15" customHeight="1" x14ac:dyDescent="0.25">
      <c r="A173" s="7"/>
      <c r="B173" s="7"/>
      <c r="C173" s="7"/>
      <c r="D173" s="7"/>
      <c r="E173" s="7"/>
      <c r="F173" s="7"/>
      <c r="G173" s="25"/>
      <c r="H173" s="7"/>
      <c r="I173" s="25"/>
      <c r="J173" s="29"/>
      <c r="K173" s="29"/>
      <c r="L173" s="29"/>
      <c r="M173" s="29"/>
      <c r="N173" s="7"/>
      <c r="O173" s="7"/>
      <c r="P173" s="7"/>
      <c r="Q173" s="7"/>
      <c r="U173" s="31"/>
      <c r="V173" s="27"/>
      <c r="W173" s="27"/>
      <c r="X173" s="27"/>
      <c r="Y173" s="27"/>
      <c r="Z173" s="27"/>
      <c r="AA173" s="17"/>
    </row>
    <row r="174" spans="1:27" ht="15" customHeight="1" x14ac:dyDescent="0.25">
      <c r="A174" s="7"/>
      <c r="B174" s="7"/>
      <c r="C174" s="7"/>
      <c r="D174" s="7"/>
      <c r="E174" s="7"/>
      <c r="F174" s="7"/>
      <c r="G174" s="25"/>
      <c r="H174" s="7"/>
      <c r="I174" s="25"/>
      <c r="J174" s="29"/>
      <c r="K174" s="29"/>
      <c r="L174" s="29"/>
      <c r="M174" s="29"/>
      <c r="N174" s="7"/>
      <c r="O174" s="7"/>
      <c r="P174" s="7"/>
      <c r="Q174" s="7"/>
      <c r="U174" s="31"/>
      <c r="V174" s="27"/>
      <c r="W174" s="27"/>
      <c r="X174" s="27"/>
      <c r="Y174" s="27"/>
      <c r="Z174" s="27"/>
      <c r="AA174" s="17"/>
    </row>
    <row r="175" spans="1:27" ht="15" customHeight="1" x14ac:dyDescent="0.25">
      <c r="A175" s="7"/>
      <c r="B175" s="7"/>
      <c r="C175" s="7"/>
      <c r="D175" s="7"/>
      <c r="E175" s="7"/>
      <c r="F175" s="7"/>
      <c r="G175" s="25"/>
      <c r="H175" s="7"/>
      <c r="I175" s="25"/>
      <c r="J175" s="29"/>
      <c r="K175" s="29"/>
      <c r="L175" s="29"/>
      <c r="M175" s="29"/>
      <c r="N175" s="7"/>
      <c r="O175" s="7"/>
      <c r="P175" s="7"/>
      <c r="Q175" s="7"/>
      <c r="U175" s="31"/>
      <c r="V175" s="27"/>
      <c r="W175" s="27"/>
      <c r="X175" s="27"/>
      <c r="Y175" s="27"/>
      <c r="Z175" s="27"/>
      <c r="AA175" s="17"/>
    </row>
    <row r="176" spans="1:27" ht="15" customHeight="1" x14ac:dyDescent="0.25">
      <c r="A176" s="7"/>
      <c r="B176" s="7"/>
      <c r="C176" s="7"/>
      <c r="D176" s="7"/>
      <c r="E176" s="7"/>
      <c r="F176" s="7"/>
      <c r="G176" s="25"/>
      <c r="H176" s="7"/>
      <c r="I176" s="25"/>
      <c r="J176" s="29"/>
      <c r="K176" s="29"/>
      <c r="L176" s="29"/>
      <c r="M176" s="29"/>
      <c r="N176" s="7"/>
      <c r="O176" s="7"/>
      <c r="P176" s="7"/>
      <c r="Q176" s="7"/>
      <c r="U176" s="31"/>
      <c r="V176" s="27"/>
      <c r="W176" s="27"/>
      <c r="X176" s="27"/>
      <c r="Y176" s="27"/>
      <c r="Z176" s="27"/>
      <c r="AA176" s="17"/>
    </row>
    <row r="177" spans="1:27" ht="15" customHeight="1" x14ac:dyDescent="0.25">
      <c r="A177" s="7"/>
      <c r="B177" s="7"/>
      <c r="C177" s="7"/>
      <c r="D177" s="7"/>
      <c r="E177" s="7"/>
      <c r="F177" s="7"/>
      <c r="G177" s="25"/>
      <c r="H177" s="7"/>
      <c r="I177" s="25"/>
      <c r="J177" s="29"/>
      <c r="K177" s="29"/>
      <c r="L177" s="29"/>
      <c r="M177" s="29"/>
      <c r="N177" s="7"/>
      <c r="O177" s="7"/>
      <c r="P177" s="7"/>
      <c r="Q177" s="7"/>
      <c r="U177" s="31"/>
      <c r="V177" s="27"/>
      <c r="W177" s="27"/>
      <c r="X177" s="27"/>
      <c r="Y177" s="27"/>
      <c r="Z177" s="27"/>
      <c r="AA177" s="17"/>
    </row>
    <row r="178" spans="1:27" ht="15" customHeight="1" x14ac:dyDescent="0.25">
      <c r="A178" s="7"/>
      <c r="B178" s="7"/>
      <c r="C178" s="7"/>
      <c r="D178" s="7"/>
      <c r="E178" s="7"/>
      <c r="F178" s="7"/>
      <c r="G178" s="25"/>
      <c r="H178" s="7"/>
      <c r="I178" s="25"/>
      <c r="J178" s="29"/>
      <c r="K178" s="29"/>
      <c r="L178" s="29"/>
      <c r="M178" s="29"/>
      <c r="N178" s="7"/>
      <c r="O178" s="7"/>
      <c r="P178" s="7"/>
      <c r="Q178" s="7"/>
      <c r="U178" s="31"/>
      <c r="V178" s="27"/>
      <c r="W178" s="27"/>
      <c r="X178" s="27"/>
      <c r="Y178" s="27"/>
      <c r="Z178" s="27"/>
      <c r="AA178" s="17"/>
    </row>
    <row r="179" spans="1:27" ht="15" customHeight="1" x14ac:dyDescent="0.25">
      <c r="A179" s="7"/>
      <c r="B179" s="7"/>
      <c r="C179" s="7"/>
      <c r="D179" s="7"/>
      <c r="E179" s="7"/>
      <c r="F179" s="7"/>
      <c r="G179" s="25"/>
      <c r="H179" s="7"/>
      <c r="I179" s="25"/>
      <c r="J179" s="29"/>
      <c r="K179" s="29"/>
      <c r="L179" s="29"/>
      <c r="M179" s="29"/>
      <c r="N179" s="7"/>
      <c r="O179" s="7"/>
      <c r="P179" s="7"/>
      <c r="Q179" s="7"/>
      <c r="U179" s="31"/>
      <c r="V179" s="27"/>
      <c r="W179" s="27"/>
      <c r="X179" s="27"/>
      <c r="Y179" s="27"/>
      <c r="Z179" s="27"/>
      <c r="AA179" s="17"/>
    </row>
    <row r="180" spans="1:27" ht="15" customHeight="1" x14ac:dyDescent="0.25">
      <c r="A180" s="7"/>
      <c r="B180" s="7"/>
      <c r="C180" s="7"/>
      <c r="D180" s="7"/>
      <c r="E180" s="7"/>
      <c r="F180" s="7"/>
      <c r="G180" s="25"/>
      <c r="H180" s="7"/>
      <c r="I180" s="25"/>
      <c r="J180" s="29"/>
      <c r="K180" s="29"/>
      <c r="L180" s="29"/>
      <c r="M180" s="29"/>
      <c r="N180" s="7"/>
      <c r="O180" s="7"/>
      <c r="P180" s="7"/>
      <c r="Q180" s="7"/>
      <c r="U180" s="31"/>
      <c r="V180" s="27"/>
      <c r="W180" s="27"/>
      <c r="X180" s="27"/>
      <c r="Y180" s="27"/>
      <c r="Z180" s="27"/>
      <c r="AA180" s="17"/>
    </row>
    <row r="181" spans="1:27" ht="15" customHeight="1" x14ac:dyDescent="0.25">
      <c r="A181" s="7"/>
      <c r="B181" s="7"/>
      <c r="C181" s="7"/>
      <c r="D181" s="7"/>
      <c r="E181" s="7"/>
      <c r="F181" s="7"/>
      <c r="G181" s="25"/>
      <c r="H181" s="7"/>
      <c r="I181" s="25"/>
      <c r="J181" s="29"/>
      <c r="K181" s="29"/>
      <c r="L181" s="29"/>
      <c r="M181" s="29"/>
      <c r="N181" s="7"/>
      <c r="O181" s="7"/>
      <c r="P181" s="7"/>
      <c r="Q181" s="7"/>
      <c r="U181" s="31"/>
      <c r="V181" s="27"/>
      <c r="W181" s="27"/>
      <c r="X181" s="27"/>
      <c r="Y181" s="27"/>
      <c r="Z181" s="27"/>
      <c r="AA181" s="17"/>
    </row>
    <row r="182" spans="1:27" ht="15" customHeight="1" x14ac:dyDescent="0.25">
      <c r="A182" s="7"/>
      <c r="B182" s="7"/>
      <c r="C182" s="7"/>
      <c r="D182" s="7"/>
      <c r="E182" s="7"/>
      <c r="F182" s="7"/>
      <c r="G182" s="25"/>
      <c r="H182" s="7"/>
      <c r="I182" s="25"/>
      <c r="J182" s="29"/>
      <c r="K182" s="29"/>
      <c r="L182" s="29"/>
      <c r="M182" s="29"/>
      <c r="N182" s="7"/>
      <c r="O182" s="7"/>
      <c r="P182" s="7"/>
      <c r="Q182" s="7"/>
      <c r="U182" s="31"/>
      <c r="V182" s="27"/>
      <c r="W182" s="27"/>
      <c r="X182" s="27"/>
      <c r="Y182" s="27"/>
      <c r="Z182" s="27"/>
      <c r="AA182" s="17"/>
    </row>
    <row r="183" spans="1:27" ht="15" customHeight="1" x14ac:dyDescent="0.25">
      <c r="A183" s="7"/>
      <c r="B183" s="7"/>
      <c r="C183" s="7"/>
      <c r="D183" s="7"/>
      <c r="E183" s="7"/>
      <c r="F183" s="7"/>
      <c r="G183" s="25"/>
      <c r="H183" s="7"/>
      <c r="I183" s="25"/>
      <c r="J183" s="29"/>
      <c r="K183" s="29"/>
      <c r="L183" s="29"/>
      <c r="M183" s="29"/>
      <c r="N183" s="7"/>
      <c r="O183" s="7"/>
      <c r="P183" s="7"/>
      <c r="Q183" s="7"/>
      <c r="U183" s="31"/>
      <c r="V183" s="27"/>
      <c r="W183" s="27"/>
      <c r="X183" s="27"/>
      <c r="Y183" s="27"/>
      <c r="Z183" s="27"/>
      <c r="AA183" s="17"/>
    </row>
    <row r="184" spans="1:27" ht="15" customHeight="1" x14ac:dyDescent="0.25">
      <c r="A184" s="7"/>
      <c r="B184" s="7"/>
      <c r="C184" s="7"/>
      <c r="D184" s="7"/>
      <c r="E184" s="7"/>
      <c r="F184" s="7"/>
      <c r="G184" s="25"/>
      <c r="H184" s="7"/>
      <c r="I184" s="25"/>
      <c r="J184" s="29"/>
      <c r="K184" s="29"/>
      <c r="L184" s="29"/>
      <c r="M184" s="29"/>
      <c r="N184" s="7"/>
      <c r="O184" s="7"/>
      <c r="P184" s="7"/>
      <c r="Q184" s="7"/>
      <c r="U184" s="31"/>
      <c r="V184" s="27"/>
      <c r="W184" s="27"/>
      <c r="X184" s="27"/>
      <c r="Y184" s="27"/>
      <c r="Z184" s="27"/>
      <c r="AA184" s="17"/>
    </row>
    <row r="185" spans="1:27" ht="15" customHeight="1" x14ac:dyDescent="0.25">
      <c r="A185" s="7"/>
      <c r="B185" s="7"/>
      <c r="C185" s="7"/>
      <c r="D185" s="7"/>
      <c r="E185" s="7"/>
      <c r="F185" s="7"/>
      <c r="G185" s="25"/>
      <c r="H185" s="7"/>
      <c r="I185" s="25"/>
      <c r="J185" s="29"/>
      <c r="K185" s="29"/>
      <c r="L185" s="29"/>
      <c r="M185" s="29"/>
      <c r="N185" s="7"/>
      <c r="O185" s="7"/>
      <c r="P185" s="7"/>
      <c r="Q185" s="7"/>
      <c r="U185" s="31"/>
      <c r="V185" s="27"/>
      <c r="W185" s="27"/>
      <c r="X185" s="27"/>
      <c r="Y185" s="27"/>
      <c r="Z185" s="27"/>
      <c r="AA185" s="17"/>
    </row>
    <row r="186" spans="1:27" ht="15" customHeight="1" x14ac:dyDescent="0.25">
      <c r="A186" s="7"/>
      <c r="B186" s="7"/>
      <c r="C186" s="7"/>
      <c r="D186" s="7"/>
      <c r="E186" s="7"/>
      <c r="F186" s="7"/>
      <c r="G186" s="25"/>
      <c r="H186" s="7"/>
      <c r="I186" s="25"/>
      <c r="J186" s="29"/>
      <c r="K186" s="29"/>
      <c r="L186" s="29"/>
      <c r="M186" s="29"/>
      <c r="N186" s="7"/>
      <c r="O186" s="7"/>
      <c r="P186" s="7"/>
      <c r="Q186" s="7"/>
      <c r="U186" s="31"/>
      <c r="V186" s="27"/>
      <c r="W186" s="27"/>
      <c r="X186" s="27"/>
      <c r="Y186" s="27"/>
      <c r="Z186" s="27"/>
      <c r="AA186" s="17"/>
    </row>
    <row r="187" spans="1:27" ht="15" customHeight="1" x14ac:dyDescent="0.25">
      <c r="A187" s="7"/>
      <c r="B187" s="7"/>
      <c r="C187" s="7"/>
      <c r="D187" s="7"/>
      <c r="E187" s="7"/>
      <c r="F187" s="7"/>
      <c r="G187" s="25"/>
      <c r="H187" s="7"/>
      <c r="I187" s="25"/>
      <c r="J187" s="29"/>
      <c r="K187" s="29"/>
      <c r="L187" s="29"/>
      <c r="M187" s="29"/>
      <c r="N187" s="7"/>
      <c r="O187" s="7"/>
      <c r="P187" s="7"/>
      <c r="Q187" s="7"/>
      <c r="U187" s="31"/>
      <c r="V187" s="27"/>
      <c r="W187" s="27"/>
      <c r="X187" s="27"/>
      <c r="Y187" s="27"/>
      <c r="Z187" s="27"/>
      <c r="AA187" s="17"/>
    </row>
    <row r="188" spans="1:27" ht="15" customHeight="1" x14ac:dyDescent="0.25">
      <c r="A188" s="7"/>
      <c r="B188" s="7"/>
      <c r="C188" s="7"/>
      <c r="D188" s="7"/>
      <c r="E188" s="7"/>
      <c r="F188" s="7"/>
      <c r="G188" s="25"/>
      <c r="H188" s="7"/>
      <c r="I188" s="25"/>
      <c r="J188" s="29"/>
      <c r="K188" s="29"/>
      <c r="L188" s="29"/>
      <c r="M188" s="29"/>
      <c r="N188" s="7"/>
      <c r="O188" s="7"/>
      <c r="P188" s="7"/>
      <c r="Q188" s="7"/>
      <c r="U188" s="31"/>
      <c r="V188" s="27"/>
      <c r="W188" s="27"/>
      <c r="X188" s="27"/>
      <c r="Y188" s="27"/>
      <c r="Z188" s="27"/>
      <c r="AA188" s="17"/>
    </row>
    <row r="189" spans="1:27" ht="15" customHeight="1" x14ac:dyDescent="0.25">
      <c r="A189" s="7"/>
      <c r="B189" s="7"/>
      <c r="C189" s="7"/>
      <c r="D189" s="7"/>
      <c r="E189" s="7"/>
      <c r="F189" s="7"/>
      <c r="G189" s="25"/>
      <c r="H189" s="7"/>
      <c r="I189" s="25"/>
      <c r="J189" s="29"/>
      <c r="K189" s="29"/>
      <c r="L189" s="29"/>
      <c r="M189" s="29"/>
      <c r="N189" s="7"/>
      <c r="O189" s="7"/>
      <c r="P189" s="7"/>
      <c r="Q189" s="7"/>
      <c r="U189" s="31"/>
      <c r="V189" s="27"/>
      <c r="W189" s="27"/>
      <c r="X189" s="27"/>
      <c r="Y189" s="27"/>
      <c r="Z189" s="27"/>
      <c r="AA189" s="17"/>
    </row>
    <row r="190" spans="1:27" ht="15" customHeight="1" x14ac:dyDescent="0.25">
      <c r="A190" s="7"/>
      <c r="B190" s="7"/>
      <c r="C190" s="7"/>
      <c r="D190" s="7"/>
      <c r="E190" s="7"/>
      <c r="F190" s="7"/>
      <c r="G190" s="25"/>
      <c r="H190" s="7"/>
      <c r="I190" s="25"/>
      <c r="J190" s="29"/>
      <c r="K190" s="29"/>
      <c r="L190" s="29"/>
      <c r="M190" s="29"/>
      <c r="N190" s="7"/>
      <c r="O190" s="7"/>
      <c r="P190" s="7"/>
      <c r="Q190" s="7"/>
      <c r="U190" s="31"/>
      <c r="V190" s="27"/>
      <c r="W190" s="27"/>
      <c r="X190" s="27"/>
      <c r="Y190" s="27"/>
      <c r="Z190" s="27"/>
      <c r="AA190" s="17"/>
    </row>
    <row r="191" spans="1:27" ht="15" customHeight="1" x14ac:dyDescent="0.25">
      <c r="A191" s="7"/>
      <c r="B191" s="7"/>
      <c r="C191" s="7"/>
      <c r="D191" s="7"/>
      <c r="E191" s="7"/>
      <c r="F191" s="7"/>
      <c r="G191" s="25"/>
      <c r="H191" s="7"/>
      <c r="I191" s="25"/>
      <c r="J191" s="29"/>
      <c r="K191" s="29"/>
      <c r="L191" s="29"/>
      <c r="M191" s="29"/>
      <c r="N191" s="7"/>
      <c r="O191" s="7"/>
      <c r="P191" s="7"/>
      <c r="Q191" s="7"/>
      <c r="U191" s="31"/>
      <c r="V191" s="27"/>
      <c r="W191" s="27"/>
      <c r="X191" s="27"/>
      <c r="Y191" s="27"/>
      <c r="Z191" s="27"/>
      <c r="AA191" s="17"/>
    </row>
    <row r="192" spans="1:27" ht="15" customHeight="1" x14ac:dyDescent="0.25">
      <c r="A192" s="7"/>
      <c r="B192" s="7"/>
      <c r="C192" s="7"/>
      <c r="D192" s="7"/>
      <c r="E192" s="7"/>
      <c r="F192" s="7"/>
      <c r="G192" s="25"/>
      <c r="H192" s="7"/>
      <c r="I192" s="25"/>
      <c r="J192" s="29"/>
      <c r="K192" s="29"/>
      <c r="L192" s="29"/>
      <c r="M192" s="29"/>
      <c r="N192" s="7"/>
      <c r="O192" s="7"/>
      <c r="P192" s="7"/>
      <c r="Q192" s="7"/>
      <c r="U192" s="31"/>
      <c r="V192" s="27"/>
      <c r="W192" s="27"/>
      <c r="X192" s="27"/>
      <c r="Y192" s="27"/>
      <c r="Z192" s="27"/>
      <c r="AA192" s="17"/>
    </row>
    <row r="193" spans="1:27" ht="15" customHeight="1" x14ac:dyDescent="0.25">
      <c r="A193" s="7"/>
      <c r="B193" s="7"/>
      <c r="C193" s="7"/>
      <c r="D193" s="7"/>
      <c r="E193" s="7"/>
      <c r="F193" s="7"/>
      <c r="G193" s="25"/>
      <c r="H193" s="7"/>
      <c r="I193" s="25"/>
      <c r="J193" s="29"/>
      <c r="K193" s="29"/>
      <c r="L193" s="29"/>
      <c r="M193" s="29"/>
      <c r="N193" s="7"/>
      <c r="O193" s="7"/>
      <c r="P193" s="7"/>
      <c r="Q193" s="7"/>
      <c r="U193" s="31"/>
      <c r="V193" s="27"/>
      <c r="W193" s="27"/>
      <c r="X193" s="27"/>
      <c r="Y193" s="27"/>
      <c r="Z193" s="27"/>
      <c r="AA193" s="17"/>
    </row>
    <row r="194" spans="1:27" ht="15" customHeight="1" x14ac:dyDescent="0.25">
      <c r="A194" s="7"/>
      <c r="B194" s="7"/>
      <c r="C194" s="7"/>
      <c r="D194" s="7"/>
      <c r="E194" s="7"/>
      <c r="F194" s="7"/>
      <c r="G194" s="25"/>
      <c r="H194" s="7"/>
      <c r="I194" s="25"/>
      <c r="J194" s="29"/>
      <c r="K194" s="29"/>
      <c r="L194" s="29"/>
      <c r="M194" s="29"/>
      <c r="N194" s="7"/>
      <c r="O194" s="7"/>
      <c r="P194" s="7"/>
      <c r="Q194" s="7"/>
      <c r="U194" s="31"/>
      <c r="V194" s="27"/>
      <c r="W194" s="27"/>
      <c r="X194" s="27"/>
      <c r="Y194" s="27"/>
      <c r="Z194" s="27"/>
      <c r="AA194" s="17"/>
    </row>
    <row r="195" spans="1:27" ht="15" customHeight="1" x14ac:dyDescent="0.25">
      <c r="A195" s="7"/>
      <c r="B195" s="7"/>
      <c r="C195" s="7"/>
      <c r="D195" s="7"/>
      <c r="E195" s="7"/>
      <c r="F195" s="7"/>
      <c r="G195" s="25"/>
      <c r="H195" s="7"/>
      <c r="I195" s="25"/>
      <c r="J195" s="29"/>
      <c r="K195" s="29"/>
      <c r="L195" s="29"/>
      <c r="M195" s="29"/>
      <c r="N195" s="7"/>
      <c r="O195" s="7"/>
      <c r="P195" s="7"/>
      <c r="Q195" s="7"/>
      <c r="U195" s="31"/>
      <c r="V195" s="27"/>
      <c r="W195" s="27"/>
      <c r="X195" s="27"/>
      <c r="Y195" s="27"/>
      <c r="Z195" s="27"/>
      <c r="AA195" s="17"/>
    </row>
    <row r="196" spans="1:27" ht="15" customHeight="1" x14ac:dyDescent="0.25">
      <c r="A196" s="7"/>
      <c r="B196" s="7"/>
      <c r="C196" s="7"/>
      <c r="D196" s="7"/>
      <c r="E196" s="7"/>
      <c r="F196" s="7"/>
      <c r="G196" s="25"/>
      <c r="H196" s="7"/>
      <c r="I196" s="25"/>
      <c r="J196" s="29"/>
      <c r="K196" s="29"/>
      <c r="L196" s="29"/>
      <c r="M196" s="29"/>
      <c r="N196" s="7"/>
      <c r="O196" s="7"/>
      <c r="P196" s="7"/>
      <c r="Q196" s="7"/>
      <c r="U196" s="31"/>
      <c r="V196" s="27"/>
      <c r="W196" s="27"/>
      <c r="X196" s="27"/>
      <c r="Y196" s="27"/>
      <c r="Z196" s="27"/>
      <c r="AA196" s="17"/>
    </row>
    <row r="197" spans="1:27" ht="15" customHeight="1" x14ac:dyDescent="0.25">
      <c r="A197" s="7"/>
      <c r="B197" s="7"/>
      <c r="C197" s="7"/>
      <c r="D197" s="7"/>
      <c r="E197" s="7"/>
      <c r="F197" s="7"/>
      <c r="G197" s="25"/>
      <c r="H197" s="7"/>
      <c r="I197" s="25"/>
      <c r="J197" s="29"/>
      <c r="K197" s="29"/>
      <c r="L197" s="29"/>
      <c r="M197" s="29"/>
      <c r="N197" s="7"/>
      <c r="O197" s="7"/>
      <c r="P197" s="7"/>
      <c r="Q197" s="7"/>
      <c r="U197" s="31"/>
      <c r="V197" s="27"/>
      <c r="W197" s="27"/>
      <c r="X197" s="27"/>
      <c r="Y197" s="27"/>
      <c r="Z197" s="27"/>
      <c r="AA197" s="17"/>
    </row>
    <row r="198" spans="1:27" ht="15" customHeight="1" x14ac:dyDescent="0.25">
      <c r="A198" s="7"/>
      <c r="B198" s="7"/>
      <c r="C198" s="7"/>
      <c r="D198" s="7"/>
      <c r="E198" s="7"/>
      <c r="F198" s="7"/>
      <c r="G198" s="25"/>
      <c r="H198" s="7"/>
      <c r="I198" s="25"/>
      <c r="J198" s="29"/>
      <c r="K198" s="29"/>
      <c r="L198" s="29"/>
      <c r="M198" s="29"/>
      <c r="N198" s="7"/>
      <c r="O198" s="7"/>
      <c r="P198" s="7"/>
      <c r="Q198" s="7"/>
      <c r="U198" s="31"/>
      <c r="V198" s="27"/>
      <c r="W198" s="27"/>
      <c r="X198" s="27"/>
      <c r="Y198" s="27"/>
      <c r="Z198" s="27"/>
      <c r="AA198" s="17"/>
    </row>
    <row r="199" spans="1:27" ht="15" customHeight="1" x14ac:dyDescent="0.25">
      <c r="A199" s="7"/>
      <c r="B199" s="7"/>
      <c r="C199" s="7"/>
      <c r="D199" s="7"/>
      <c r="E199" s="7"/>
      <c r="F199" s="7"/>
      <c r="G199" s="25"/>
      <c r="H199" s="7"/>
      <c r="I199" s="25"/>
      <c r="J199" s="29"/>
      <c r="K199" s="29"/>
      <c r="L199" s="29"/>
      <c r="M199" s="29"/>
      <c r="N199" s="7"/>
      <c r="O199" s="7"/>
      <c r="P199" s="7"/>
      <c r="Q199" s="7"/>
      <c r="U199" s="31"/>
      <c r="V199" s="27"/>
      <c r="W199" s="27"/>
      <c r="X199" s="27"/>
      <c r="Y199" s="27"/>
      <c r="Z199" s="27"/>
      <c r="AA199" s="17"/>
    </row>
    <row r="200" spans="1:27" ht="15" customHeight="1" x14ac:dyDescent="0.25">
      <c r="A200" s="7"/>
      <c r="B200" s="7"/>
      <c r="C200" s="7"/>
      <c r="D200" s="7"/>
      <c r="E200" s="7"/>
      <c r="F200" s="7"/>
      <c r="G200" s="25"/>
      <c r="H200" s="7"/>
      <c r="I200" s="25"/>
      <c r="J200" s="29"/>
      <c r="K200" s="29"/>
      <c r="L200" s="29"/>
      <c r="M200" s="29"/>
      <c r="N200" s="7"/>
      <c r="O200" s="7"/>
      <c r="P200" s="7"/>
      <c r="Q200" s="7"/>
      <c r="U200" s="31"/>
      <c r="V200" s="27"/>
      <c r="W200" s="27"/>
      <c r="X200" s="27"/>
      <c r="Y200" s="27"/>
      <c r="Z200" s="27"/>
      <c r="AA200" s="17"/>
    </row>
    <row r="201" spans="1:27" ht="15" customHeight="1" x14ac:dyDescent="0.25">
      <c r="A201" s="7"/>
      <c r="B201" s="7"/>
      <c r="C201" s="7"/>
      <c r="D201" s="7"/>
      <c r="E201" s="7"/>
      <c r="F201" s="7"/>
      <c r="G201" s="25"/>
      <c r="H201" s="7"/>
      <c r="I201" s="25"/>
      <c r="J201" s="29"/>
      <c r="K201" s="29"/>
      <c r="L201" s="29"/>
      <c r="M201" s="29"/>
      <c r="N201" s="7"/>
      <c r="O201" s="7"/>
      <c r="P201" s="7"/>
      <c r="Q201" s="7"/>
      <c r="U201" s="31"/>
      <c r="V201" s="27"/>
      <c r="W201" s="27"/>
      <c r="X201" s="27"/>
      <c r="Y201" s="27"/>
      <c r="Z201" s="27"/>
      <c r="AA201" s="17"/>
    </row>
    <row r="202" spans="1:27" ht="15" customHeight="1" x14ac:dyDescent="0.25">
      <c r="A202" s="7"/>
      <c r="B202" s="7"/>
      <c r="C202" s="7"/>
      <c r="D202" s="7"/>
      <c r="E202" s="7"/>
      <c r="F202" s="7"/>
      <c r="G202" s="25"/>
      <c r="H202" s="7"/>
      <c r="I202" s="25"/>
      <c r="J202" s="29"/>
      <c r="K202" s="29"/>
      <c r="L202" s="29"/>
      <c r="M202" s="29"/>
      <c r="N202" s="7"/>
      <c r="O202" s="7"/>
      <c r="P202" s="7"/>
      <c r="Q202" s="7"/>
      <c r="U202" s="31"/>
      <c r="V202" s="27"/>
      <c r="W202" s="27"/>
      <c r="X202" s="27"/>
      <c r="Y202" s="27"/>
      <c r="Z202" s="27"/>
      <c r="AA202" s="17"/>
    </row>
    <row r="203" spans="1:27" ht="15" customHeight="1" x14ac:dyDescent="0.25">
      <c r="A203" s="7"/>
      <c r="B203" s="7"/>
      <c r="C203" s="7"/>
      <c r="D203" s="7"/>
      <c r="E203" s="7"/>
      <c r="F203" s="7"/>
      <c r="G203" s="25"/>
      <c r="H203" s="7"/>
      <c r="I203" s="25"/>
      <c r="J203" s="29"/>
      <c r="K203" s="29"/>
      <c r="L203" s="29"/>
      <c r="M203" s="29"/>
      <c r="N203" s="7"/>
      <c r="O203" s="7"/>
      <c r="P203" s="7"/>
      <c r="Q203" s="7"/>
      <c r="U203" s="31"/>
      <c r="V203" s="27"/>
      <c r="W203" s="27"/>
      <c r="X203" s="27"/>
      <c r="Y203" s="27"/>
      <c r="Z203" s="27"/>
      <c r="AA203" s="17"/>
    </row>
    <row r="204" spans="1:27" ht="15" customHeight="1" x14ac:dyDescent="0.25">
      <c r="A204" s="7"/>
      <c r="B204" s="7"/>
      <c r="C204" s="7"/>
      <c r="D204" s="7"/>
      <c r="E204" s="7"/>
      <c r="F204" s="7"/>
      <c r="G204" s="25"/>
      <c r="H204" s="7"/>
      <c r="I204" s="25"/>
      <c r="J204" s="29"/>
      <c r="K204" s="29"/>
      <c r="L204" s="29"/>
      <c r="M204" s="29"/>
      <c r="N204" s="7"/>
      <c r="O204" s="7"/>
      <c r="P204" s="7"/>
      <c r="Q204" s="7"/>
      <c r="U204" s="31"/>
      <c r="V204" s="27"/>
      <c r="W204" s="27"/>
      <c r="X204" s="27"/>
      <c r="Y204" s="27"/>
      <c r="Z204" s="27"/>
      <c r="AA204" s="17"/>
    </row>
    <row r="205" spans="1:27" ht="15" customHeight="1" x14ac:dyDescent="0.25">
      <c r="A205" s="7"/>
      <c r="B205" s="7"/>
      <c r="C205" s="7"/>
      <c r="D205" s="7"/>
      <c r="E205" s="7"/>
      <c r="F205" s="7"/>
      <c r="G205" s="25"/>
      <c r="H205" s="7"/>
      <c r="I205" s="25"/>
      <c r="J205" s="29"/>
      <c r="K205" s="29"/>
      <c r="L205" s="29"/>
      <c r="M205" s="29"/>
      <c r="N205" s="7"/>
      <c r="O205" s="7"/>
      <c r="P205" s="7"/>
      <c r="Q205" s="7"/>
      <c r="U205" s="31"/>
      <c r="V205" s="27"/>
      <c r="W205" s="27"/>
      <c r="X205" s="27"/>
      <c r="Y205" s="27"/>
      <c r="Z205" s="27"/>
      <c r="AA205" s="17"/>
    </row>
    <row r="206" spans="1:27" ht="15" customHeight="1" x14ac:dyDescent="0.25">
      <c r="A206" s="7"/>
      <c r="B206" s="7"/>
      <c r="C206" s="7"/>
      <c r="D206" s="7"/>
      <c r="E206" s="7"/>
      <c r="F206" s="7"/>
      <c r="G206" s="25"/>
      <c r="H206" s="7"/>
      <c r="I206" s="25"/>
      <c r="J206" s="29"/>
      <c r="K206" s="29"/>
      <c r="L206" s="29"/>
      <c r="M206" s="29"/>
      <c r="N206" s="7"/>
      <c r="O206" s="7"/>
      <c r="P206" s="7"/>
      <c r="Q206" s="7"/>
      <c r="U206" s="31"/>
      <c r="V206" s="27"/>
      <c r="W206" s="27"/>
      <c r="X206" s="27"/>
      <c r="Y206" s="27"/>
      <c r="Z206" s="27"/>
      <c r="AA206" s="17"/>
    </row>
    <row r="207" spans="1:27" ht="15" customHeight="1" x14ac:dyDescent="0.25">
      <c r="A207" s="7"/>
      <c r="B207" s="7"/>
      <c r="C207" s="7"/>
      <c r="D207" s="7"/>
      <c r="E207" s="7"/>
      <c r="F207" s="7"/>
      <c r="G207" s="25"/>
      <c r="H207" s="7"/>
      <c r="I207" s="25"/>
      <c r="J207" s="29"/>
      <c r="K207" s="29"/>
      <c r="L207" s="29"/>
      <c r="M207" s="29"/>
      <c r="N207" s="7"/>
      <c r="O207" s="7"/>
      <c r="P207" s="7"/>
      <c r="Q207" s="7"/>
      <c r="U207" s="31"/>
      <c r="V207" s="27"/>
      <c r="W207" s="27"/>
      <c r="X207" s="27"/>
      <c r="Y207" s="27"/>
      <c r="Z207" s="27"/>
      <c r="AA207" s="17"/>
    </row>
    <row r="208" spans="1:27" ht="15" customHeight="1" x14ac:dyDescent="0.25">
      <c r="A208" s="7"/>
      <c r="B208" s="7"/>
      <c r="C208" s="7"/>
      <c r="D208" s="7"/>
      <c r="E208" s="7"/>
      <c r="F208" s="7"/>
      <c r="G208" s="25"/>
      <c r="H208" s="7"/>
      <c r="I208" s="25"/>
      <c r="J208" s="29"/>
      <c r="K208" s="29"/>
      <c r="L208" s="29"/>
      <c r="M208" s="29"/>
      <c r="N208" s="7"/>
      <c r="O208" s="7"/>
      <c r="P208" s="7"/>
      <c r="Q208" s="7"/>
      <c r="U208" s="31"/>
      <c r="V208" s="27"/>
      <c r="W208" s="27"/>
      <c r="X208" s="27"/>
      <c r="Y208" s="27"/>
      <c r="Z208" s="27"/>
      <c r="AA208" s="17"/>
    </row>
    <row r="209" spans="1:27" ht="15" customHeight="1" x14ac:dyDescent="0.25">
      <c r="A209" s="7"/>
      <c r="B209" s="7"/>
      <c r="C209" s="7"/>
      <c r="D209" s="7"/>
      <c r="E209" s="7"/>
      <c r="F209" s="7"/>
      <c r="G209" s="25"/>
      <c r="H209" s="7"/>
      <c r="I209" s="25"/>
      <c r="J209" s="29"/>
      <c r="K209" s="29"/>
      <c r="L209" s="29"/>
      <c r="M209" s="29"/>
      <c r="N209" s="7"/>
      <c r="O209" s="7"/>
      <c r="P209" s="7"/>
      <c r="Q209" s="7"/>
      <c r="U209" s="31"/>
      <c r="V209" s="27"/>
      <c r="W209" s="27"/>
      <c r="X209" s="27"/>
      <c r="Y209" s="27"/>
      <c r="Z209" s="27"/>
      <c r="AA209" s="17"/>
    </row>
    <row r="210" spans="1:27" ht="15" customHeight="1" x14ac:dyDescent="0.25">
      <c r="A210" s="7"/>
      <c r="B210" s="7"/>
      <c r="C210" s="7"/>
      <c r="D210" s="7"/>
      <c r="E210" s="7"/>
      <c r="F210" s="7"/>
      <c r="G210" s="25"/>
      <c r="H210" s="7"/>
      <c r="I210" s="25"/>
      <c r="J210" s="29"/>
      <c r="K210" s="29"/>
      <c r="L210" s="29"/>
      <c r="M210" s="29"/>
      <c r="N210" s="7"/>
      <c r="O210" s="7"/>
      <c r="P210" s="7"/>
      <c r="Q210" s="7"/>
      <c r="U210" s="31"/>
      <c r="V210" s="27"/>
      <c r="W210" s="27"/>
      <c r="X210" s="27"/>
      <c r="Y210" s="27"/>
      <c r="Z210" s="27"/>
      <c r="AA210" s="17"/>
    </row>
    <row r="211" spans="1:27" ht="15" customHeight="1" x14ac:dyDescent="0.25">
      <c r="A211" s="7"/>
      <c r="B211" s="7"/>
      <c r="C211" s="7"/>
      <c r="D211" s="7"/>
      <c r="E211" s="7"/>
      <c r="F211" s="7"/>
      <c r="G211" s="25"/>
      <c r="H211" s="7"/>
      <c r="I211" s="25"/>
      <c r="J211" s="29"/>
      <c r="K211" s="29"/>
      <c r="L211" s="29"/>
      <c r="M211" s="29"/>
      <c r="N211" s="7"/>
      <c r="O211" s="7"/>
      <c r="P211" s="7"/>
      <c r="Q211" s="7"/>
      <c r="U211" s="31"/>
      <c r="V211" s="27"/>
      <c r="W211" s="27"/>
      <c r="X211" s="27"/>
      <c r="Y211" s="27"/>
      <c r="Z211" s="27"/>
      <c r="AA211" s="17"/>
    </row>
    <row r="212" spans="1:27" ht="15" customHeight="1" x14ac:dyDescent="0.25">
      <c r="A212" s="7"/>
      <c r="B212" s="7"/>
      <c r="C212" s="7"/>
      <c r="D212" s="7"/>
      <c r="E212" s="7"/>
      <c r="F212" s="7"/>
      <c r="G212" s="25"/>
      <c r="H212" s="7"/>
      <c r="I212" s="25"/>
      <c r="J212" s="29"/>
      <c r="K212" s="29"/>
      <c r="L212" s="29"/>
      <c r="M212" s="29"/>
      <c r="N212" s="7"/>
      <c r="O212" s="7"/>
      <c r="P212" s="7"/>
      <c r="Q212" s="7"/>
      <c r="U212" s="31"/>
      <c r="V212" s="27"/>
      <c r="W212" s="27"/>
      <c r="X212" s="27"/>
      <c r="Y212" s="27"/>
      <c r="Z212" s="27"/>
      <c r="AA212" s="17"/>
    </row>
    <row r="213" spans="1:27" ht="15" customHeight="1" x14ac:dyDescent="0.25">
      <c r="A213" s="7"/>
      <c r="B213" s="7"/>
      <c r="C213" s="7"/>
      <c r="D213" s="7"/>
      <c r="E213" s="7"/>
      <c r="F213" s="7"/>
      <c r="G213" s="25"/>
      <c r="H213" s="7"/>
      <c r="I213" s="25"/>
      <c r="J213" s="29"/>
      <c r="K213" s="29"/>
      <c r="L213" s="29"/>
      <c r="M213" s="29"/>
      <c r="N213" s="7"/>
      <c r="O213" s="7"/>
      <c r="P213" s="7"/>
      <c r="Q213" s="7"/>
      <c r="U213" s="31"/>
      <c r="V213" s="27"/>
      <c r="W213" s="27"/>
      <c r="X213" s="27"/>
      <c r="Y213" s="27"/>
      <c r="Z213" s="27"/>
      <c r="AA213" s="17"/>
    </row>
    <row r="214" spans="1:27" ht="15" customHeight="1" x14ac:dyDescent="0.25">
      <c r="A214" s="7"/>
      <c r="B214" s="7"/>
      <c r="C214" s="7"/>
      <c r="D214" s="7"/>
      <c r="E214" s="7"/>
      <c r="F214" s="7"/>
      <c r="G214" s="25"/>
      <c r="H214" s="7"/>
      <c r="I214" s="25"/>
      <c r="J214" s="29"/>
      <c r="K214" s="29"/>
      <c r="L214" s="29"/>
      <c r="M214" s="29"/>
      <c r="N214" s="7"/>
      <c r="O214" s="7"/>
      <c r="P214" s="7"/>
      <c r="Q214" s="7"/>
      <c r="U214" s="31"/>
      <c r="V214" s="27"/>
      <c r="W214" s="27"/>
      <c r="X214" s="27"/>
      <c r="Y214" s="27"/>
      <c r="Z214" s="27"/>
      <c r="AA214" s="17"/>
    </row>
    <row r="215" spans="1:27" ht="15" customHeight="1" x14ac:dyDescent="0.25">
      <c r="A215" s="7"/>
      <c r="B215" s="7"/>
      <c r="C215" s="7"/>
      <c r="D215" s="7"/>
      <c r="E215" s="7"/>
      <c r="F215" s="7"/>
      <c r="G215" s="25"/>
      <c r="H215" s="7"/>
      <c r="I215" s="25"/>
      <c r="J215" s="29"/>
      <c r="K215" s="29"/>
      <c r="L215" s="29"/>
      <c r="M215" s="29"/>
      <c r="N215" s="7"/>
      <c r="O215" s="7"/>
      <c r="P215" s="7"/>
      <c r="Q215" s="7"/>
      <c r="U215" s="31"/>
      <c r="V215" s="27"/>
      <c r="W215" s="27"/>
      <c r="X215" s="27"/>
      <c r="Y215" s="27"/>
      <c r="Z215" s="27"/>
      <c r="AA215" s="17"/>
    </row>
    <row r="216" spans="1:27" ht="15" customHeight="1" x14ac:dyDescent="0.25">
      <c r="A216" s="7"/>
      <c r="B216" s="7"/>
      <c r="C216" s="7"/>
      <c r="D216" s="7"/>
      <c r="E216" s="7"/>
      <c r="F216" s="7"/>
      <c r="G216" s="25"/>
      <c r="H216" s="7"/>
      <c r="I216" s="25"/>
      <c r="J216" s="29"/>
      <c r="K216" s="29"/>
      <c r="L216" s="29"/>
      <c r="M216" s="29"/>
      <c r="N216" s="7"/>
      <c r="O216" s="7"/>
      <c r="P216" s="7"/>
      <c r="Q216" s="7"/>
      <c r="U216" s="31"/>
      <c r="V216" s="27"/>
      <c r="W216" s="27"/>
      <c r="X216" s="27"/>
      <c r="Y216" s="27"/>
      <c r="Z216" s="27"/>
      <c r="AA216" s="17"/>
    </row>
    <row r="217" spans="1:27" ht="15" customHeight="1" x14ac:dyDescent="0.25">
      <c r="A217" s="7"/>
      <c r="B217" s="7"/>
      <c r="C217" s="7"/>
      <c r="D217" s="7"/>
      <c r="E217" s="7"/>
      <c r="F217" s="7"/>
      <c r="G217" s="25"/>
      <c r="H217" s="7"/>
      <c r="I217" s="25"/>
      <c r="J217" s="29"/>
      <c r="K217" s="29"/>
      <c r="L217" s="29"/>
      <c r="M217" s="29"/>
      <c r="N217" s="7"/>
      <c r="O217" s="7"/>
      <c r="P217" s="7"/>
      <c r="Q217" s="7"/>
      <c r="U217" s="31"/>
      <c r="V217" s="27"/>
      <c r="W217" s="27"/>
      <c r="X217" s="27"/>
      <c r="Y217" s="27"/>
      <c r="Z217" s="27"/>
      <c r="AA217" s="17"/>
    </row>
    <row r="218" spans="1:27" ht="15" customHeight="1" x14ac:dyDescent="0.25">
      <c r="A218" s="7"/>
      <c r="B218" s="7"/>
      <c r="C218" s="7"/>
      <c r="D218" s="7"/>
      <c r="E218" s="7"/>
      <c r="F218" s="7"/>
      <c r="G218" s="25"/>
      <c r="H218" s="7"/>
      <c r="I218" s="25"/>
      <c r="J218" s="29"/>
      <c r="K218" s="29"/>
      <c r="L218" s="29"/>
      <c r="M218" s="29"/>
      <c r="N218" s="7"/>
      <c r="O218" s="7"/>
      <c r="P218" s="7"/>
      <c r="Q218" s="7"/>
      <c r="U218" s="31"/>
      <c r="V218" s="27"/>
      <c r="W218" s="27"/>
      <c r="X218" s="27"/>
      <c r="Y218" s="27"/>
      <c r="Z218" s="27"/>
      <c r="AA218" s="17"/>
    </row>
    <row r="219" spans="1:27" ht="15" customHeight="1" x14ac:dyDescent="0.25">
      <c r="A219" s="7"/>
      <c r="B219" s="7"/>
      <c r="C219" s="7"/>
      <c r="D219" s="7"/>
      <c r="E219" s="7"/>
      <c r="F219" s="7"/>
      <c r="G219" s="25"/>
      <c r="H219" s="7"/>
      <c r="I219" s="25"/>
      <c r="J219" s="29"/>
      <c r="K219" s="29"/>
      <c r="L219" s="29"/>
      <c r="M219" s="29"/>
      <c r="N219" s="7"/>
      <c r="O219" s="7"/>
      <c r="P219" s="7"/>
      <c r="Q219" s="7"/>
      <c r="U219" s="31"/>
      <c r="V219" s="27"/>
      <c r="W219" s="27"/>
      <c r="X219" s="27"/>
      <c r="Y219" s="27"/>
      <c r="Z219" s="27"/>
      <c r="AA219" s="17"/>
    </row>
    <row r="220" spans="1:27" ht="15" customHeight="1" x14ac:dyDescent="0.25">
      <c r="A220" s="7"/>
      <c r="B220" s="7"/>
      <c r="C220" s="7"/>
      <c r="D220" s="7"/>
      <c r="E220" s="7"/>
      <c r="F220" s="7"/>
      <c r="G220" s="25"/>
      <c r="H220" s="7"/>
      <c r="I220" s="25"/>
      <c r="J220" s="29"/>
      <c r="K220" s="29"/>
      <c r="L220" s="29"/>
      <c r="M220" s="29"/>
      <c r="N220" s="7"/>
      <c r="O220" s="7"/>
      <c r="P220" s="7"/>
      <c r="Q220" s="7"/>
      <c r="U220" s="31"/>
      <c r="V220" s="27"/>
      <c r="W220" s="27"/>
      <c r="X220" s="27"/>
      <c r="Y220" s="27"/>
      <c r="Z220" s="27"/>
      <c r="AA220" s="17"/>
    </row>
    <row r="221" spans="1:27" ht="15" customHeight="1" x14ac:dyDescent="0.25">
      <c r="A221" s="7"/>
      <c r="B221" s="7"/>
      <c r="C221" s="7"/>
      <c r="D221" s="7"/>
      <c r="E221" s="7"/>
      <c r="F221" s="7"/>
      <c r="G221" s="25"/>
      <c r="H221" s="7"/>
      <c r="I221" s="25"/>
      <c r="J221" s="29"/>
      <c r="K221" s="29"/>
      <c r="L221" s="29"/>
      <c r="M221" s="29"/>
      <c r="N221" s="7"/>
      <c r="O221" s="7"/>
      <c r="P221" s="7"/>
      <c r="Q221" s="7"/>
      <c r="U221" s="31"/>
      <c r="V221" s="27"/>
      <c r="W221" s="27"/>
      <c r="X221" s="27"/>
      <c r="Y221" s="27"/>
      <c r="Z221" s="27"/>
      <c r="AA221" s="17"/>
    </row>
    <row r="222" spans="1:27" ht="15" customHeight="1" x14ac:dyDescent="0.25">
      <c r="A222" s="7"/>
      <c r="B222" s="7"/>
      <c r="C222" s="7"/>
      <c r="D222" s="7"/>
      <c r="E222" s="7"/>
      <c r="F222" s="7"/>
      <c r="G222" s="25"/>
      <c r="H222" s="7"/>
      <c r="I222" s="25"/>
      <c r="J222" s="29"/>
      <c r="K222" s="29"/>
      <c r="L222" s="29"/>
      <c r="M222" s="29"/>
      <c r="N222" s="7"/>
      <c r="O222" s="7"/>
      <c r="P222" s="7"/>
      <c r="Q222" s="7"/>
      <c r="U222" s="31"/>
      <c r="V222" s="27"/>
      <c r="W222" s="27"/>
      <c r="X222" s="27"/>
      <c r="Y222" s="27"/>
      <c r="Z222" s="27"/>
      <c r="AA222" s="17"/>
    </row>
    <row r="223" spans="1:27" ht="15" customHeight="1" x14ac:dyDescent="0.25">
      <c r="A223" s="7"/>
      <c r="B223" s="7"/>
      <c r="C223" s="7"/>
      <c r="D223" s="7"/>
      <c r="E223" s="7"/>
      <c r="F223" s="7"/>
      <c r="G223" s="25"/>
      <c r="H223" s="7"/>
      <c r="I223" s="25"/>
      <c r="J223" s="29"/>
      <c r="K223" s="29"/>
      <c r="L223" s="29"/>
      <c r="M223" s="29"/>
      <c r="N223" s="7"/>
      <c r="O223" s="7"/>
      <c r="P223" s="7"/>
      <c r="Q223" s="7"/>
      <c r="U223" s="31"/>
      <c r="V223" s="27"/>
      <c r="W223" s="27"/>
      <c r="X223" s="27"/>
      <c r="Y223" s="27"/>
      <c r="Z223" s="27"/>
      <c r="AA223" s="17"/>
    </row>
    <row r="224" spans="1:27" ht="15" customHeight="1" x14ac:dyDescent="0.25">
      <c r="A224" s="7"/>
      <c r="B224" s="7"/>
      <c r="C224" s="7"/>
      <c r="D224" s="7"/>
      <c r="E224" s="7"/>
      <c r="F224" s="7"/>
      <c r="G224" s="25"/>
      <c r="H224" s="7"/>
      <c r="I224" s="25"/>
      <c r="J224" s="29"/>
      <c r="K224" s="29"/>
      <c r="L224" s="29"/>
      <c r="M224" s="29"/>
      <c r="N224" s="7"/>
      <c r="O224" s="7"/>
      <c r="P224" s="7"/>
      <c r="Q224" s="7"/>
      <c r="U224" s="31"/>
      <c r="V224" s="27"/>
      <c r="W224" s="27"/>
      <c r="X224" s="27"/>
      <c r="Y224" s="27"/>
      <c r="Z224" s="27"/>
      <c r="AA224" s="17"/>
    </row>
    <row r="225" spans="1:27" ht="15" customHeight="1" x14ac:dyDescent="0.25">
      <c r="A225" s="7"/>
      <c r="B225" s="7"/>
      <c r="C225" s="7"/>
      <c r="D225" s="7"/>
      <c r="E225" s="7"/>
      <c r="F225" s="7"/>
      <c r="G225" s="25"/>
      <c r="H225" s="7"/>
      <c r="I225" s="25"/>
      <c r="J225" s="29"/>
      <c r="K225" s="29"/>
      <c r="L225" s="29"/>
      <c r="M225" s="29"/>
      <c r="N225" s="7"/>
      <c r="O225" s="7"/>
      <c r="P225" s="7"/>
      <c r="Q225" s="7"/>
      <c r="U225" s="31"/>
      <c r="V225" s="27"/>
      <c r="W225" s="27"/>
      <c r="X225" s="27"/>
      <c r="Y225" s="27"/>
      <c r="Z225" s="27"/>
      <c r="AA225" s="17"/>
    </row>
    <row r="226" spans="1:27" ht="15" customHeight="1" x14ac:dyDescent="0.25">
      <c r="A226" s="7"/>
      <c r="B226" s="7"/>
      <c r="C226" s="7"/>
      <c r="D226" s="7"/>
      <c r="E226" s="7"/>
      <c r="F226" s="7"/>
      <c r="G226" s="25"/>
      <c r="H226" s="7"/>
      <c r="I226" s="25"/>
      <c r="J226" s="29"/>
      <c r="K226" s="29"/>
      <c r="L226" s="29"/>
      <c r="M226" s="29"/>
      <c r="N226" s="7"/>
      <c r="O226" s="7"/>
      <c r="P226" s="7"/>
      <c r="Q226" s="7"/>
      <c r="U226" s="31"/>
      <c r="V226" s="27"/>
      <c r="W226" s="27"/>
      <c r="X226" s="27"/>
      <c r="Y226" s="27"/>
      <c r="Z226" s="27"/>
      <c r="AA226" s="17"/>
    </row>
    <row r="227" spans="1:27" ht="15" customHeight="1" x14ac:dyDescent="0.25">
      <c r="A227" s="7"/>
      <c r="B227" s="7"/>
      <c r="C227" s="7"/>
      <c r="D227" s="7"/>
      <c r="E227" s="7"/>
      <c r="F227" s="7"/>
      <c r="G227" s="25"/>
      <c r="H227" s="7"/>
      <c r="I227" s="25"/>
      <c r="J227" s="29"/>
      <c r="K227" s="29"/>
      <c r="L227" s="29"/>
      <c r="M227" s="29"/>
      <c r="N227" s="7"/>
      <c r="O227" s="7"/>
      <c r="P227" s="7"/>
      <c r="Q227" s="7"/>
      <c r="U227" s="31"/>
      <c r="V227" s="27"/>
      <c r="W227" s="27"/>
      <c r="X227" s="27"/>
      <c r="Y227" s="27"/>
      <c r="Z227" s="27"/>
      <c r="AA227" s="17"/>
    </row>
    <row r="228" spans="1:27" ht="15" customHeight="1" x14ac:dyDescent="0.25">
      <c r="A228" s="7"/>
      <c r="B228" s="7"/>
      <c r="C228" s="7"/>
      <c r="D228" s="7"/>
      <c r="E228" s="7"/>
      <c r="F228" s="7"/>
      <c r="G228" s="25"/>
      <c r="H228" s="7"/>
      <c r="I228" s="25"/>
      <c r="J228" s="29"/>
      <c r="K228" s="29"/>
      <c r="L228" s="29"/>
      <c r="M228" s="29"/>
      <c r="N228" s="7"/>
      <c r="O228" s="7"/>
      <c r="P228" s="7"/>
      <c r="Q228" s="7"/>
      <c r="U228" s="31"/>
      <c r="V228" s="27"/>
      <c r="W228" s="27"/>
      <c r="X228" s="27"/>
      <c r="Y228" s="27"/>
      <c r="Z228" s="27"/>
      <c r="AA228" s="17"/>
    </row>
    <row r="229" spans="1:27" ht="15" customHeight="1" x14ac:dyDescent="0.25">
      <c r="A229" s="7"/>
      <c r="B229" s="7"/>
      <c r="C229" s="7"/>
      <c r="D229" s="7"/>
      <c r="E229" s="7"/>
      <c r="F229" s="7"/>
      <c r="G229" s="25"/>
      <c r="H229" s="7"/>
      <c r="I229" s="25"/>
      <c r="J229" s="29"/>
      <c r="K229" s="29"/>
      <c r="L229" s="29"/>
      <c r="M229" s="29"/>
      <c r="N229" s="7"/>
      <c r="O229" s="7"/>
      <c r="P229" s="7"/>
      <c r="Q229" s="7"/>
      <c r="U229" s="31"/>
      <c r="V229" s="27"/>
      <c r="W229" s="27"/>
      <c r="X229" s="27"/>
      <c r="Y229" s="27"/>
      <c r="Z229" s="27"/>
      <c r="AA229" s="17"/>
    </row>
    <row r="230" spans="1:27" ht="15" customHeight="1" x14ac:dyDescent="0.25">
      <c r="A230" s="7"/>
      <c r="B230" s="7"/>
      <c r="C230" s="7"/>
      <c r="D230" s="7"/>
      <c r="E230" s="7"/>
      <c r="F230" s="7"/>
      <c r="G230" s="25"/>
      <c r="H230" s="7"/>
      <c r="I230" s="25"/>
      <c r="J230" s="29"/>
      <c r="K230" s="29"/>
      <c r="L230" s="29"/>
      <c r="M230" s="29"/>
      <c r="N230" s="7"/>
      <c r="O230" s="7"/>
      <c r="P230" s="7"/>
      <c r="Q230" s="7"/>
      <c r="U230" s="31"/>
      <c r="V230" s="27"/>
      <c r="W230" s="27"/>
      <c r="X230" s="27"/>
      <c r="Y230" s="27"/>
      <c r="Z230" s="27"/>
      <c r="AA230" s="17"/>
    </row>
    <row r="231" spans="1:27" ht="15" customHeight="1" x14ac:dyDescent="0.25">
      <c r="A231" s="7"/>
      <c r="B231" s="7"/>
      <c r="C231" s="7"/>
      <c r="D231" s="7"/>
      <c r="E231" s="7"/>
      <c r="F231" s="7"/>
      <c r="G231" s="25"/>
      <c r="H231" s="7"/>
      <c r="I231" s="25"/>
      <c r="J231" s="29"/>
      <c r="K231" s="29"/>
      <c r="L231" s="29"/>
      <c r="M231" s="29"/>
      <c r="N231" s="7"/>
      <c r="O231" s="7"/>
      <c r="P231" s="7"/>
      <c r="Q231" s="7"/>
      <c r="U231" s="31"/>
      <c r="V231" s="27"/>
      <c r="W231" s="27"/>
      <c r="X231" s="27"/>
      <c r="Y231" s="27"/>
      <c r="Z231" s="27"/>
      <c r="AA231" s="17"/>
    </row>
    <row r="232" spans="1:27" ht="15" customHeight="1" x14ac:dyDescent="0.25">
      <c r="A232" s="7"/>
      <c r="B232" s="7"/>
      <c r="C232" s="7"/>
      <c r="D232" s="7"/>
      <c r="E232" s="7"/>
      <c r="F232" s="7"/>
      <c r="G232" s="25"/>
      <c r="H232" s="7"/>
      <c r="I232" s="25"/>
      <c r="J232" s="29"/>
      <c r="K232" s="29"/>
      <c r="L232" s="29"/>
      <c r="M232" s="29"/>
      <c r="N232" s="7"/>
      <c r="O232" s="7"/>
      <c r="P232" s="7"/>
      <c r="Q232" s="7"/>
      <c r="U232" s="31"/>
      <c r="V232" s="27"/>
      <c r="W232" s="27"/>
      <c r="X232" s="27"/>
      <c r="Y232" s="27"/>
      <c r="Z232" s="27"/>
      <c r="AA232" s="17"/>
    </row>
    <row r="233" spans="1:27" ht="15" customHeight="1" x14ac:dyDescent="0.25">
      <c r="A233" s="7"/>
      <c r="B233" s="7"/>
      <c r="C233" s="7"/>
      <c r="D233" s="7"/>
      <c r="E233" s="7"/>
      <c r="F233" s="7"/>
      <c r="G233" s="25"/>
      <c r="H233" s="7"/>
      <c r="I233" s="25"/>
      <c r="J233" s="29"/>
      <c r="K233" s="29"/>
      <c r="L233" s="29"/>
      <c r="M233" s="29"/>
      <c r="N233" s="7"/>
      <c r="O233" s="7"/>
      <c r="P233" s="7"/>
      <c r="Q233" s="7"/>
      <c r="U233" s="31"/>
      <c r="V233" s="27"/>
      <c r="W233" s="27"/>
      <c r="X233" s="27"/>
      <c r="Y233" s="27"/>
      <c r="Z233" s="27"/>
      <c r="AA233" s="17"/>
    </row>
    <row r="234" spans="1:27" ht="15" customHeight="1" x14ac:dyDescent="0.25">
      <c r="A234" s="7"/>
      <c r="B234" s="7"/>
      <c r="C234" s="7"/>
      <c r="D234" s="7"/>
      <c r="E234" s="7"/>
      <c r="F234" s="7"/>
      <c r="G234" s="25"/>
      <c r="H234" s="7"/>
      <c r="I234" s="25"/>
      <c r="J234" s="29"/>
      <c r="K234" s="29"/>
      <c r="L234" s="29"/>
      <c r="M234" s="29"/>
      <c r="N234" s="7"/>
      <c r="O234" s="7"/>
      <c r="P234" s="7"/>
      <c r="Q234" s="7"/>
      <c r="U234" s="31"/>
      <c r="V234" s="27"/>
      <c r="W234" s="27"/>
      <c r="X234" s="27"/>
      <c r="Y234" s="27"/>
      <c r="Z234" s="27"/>
      <c r="AA234" s="17"/>
    </row>
    <row r="235" spans="1:27" ht="15" customHeight="1" x14ac:dyDescent="0.25">
      <c r="A235" s="7"/>
      <c r="B235" s="7"/>
      <c r="C235" s="7"/>
      <c r="D235" s="7"/>
      <c r="E235" s="7"/>
      <c r="F235" s="7"/>
      <c r="G235" s="25"/>
      <c r="H235" s="7"/>
      <c r="I235" s="25"/>
      <c r="J235" s="29"/>
      <c r="K235" s="29"/>
      <c r="L235" s="29"/>
      <c r="M235" s="29"/>
      <c r="N235" s="7"/>
      <c r="O235" s="7"/>
      <c r="P235" s="7"/>
      <c r="Q235" s="7"/>
      <c r="U235" s="31"/>
      <c r="V235" s="27"/>
      <c r="W235" s="27"/>
      <c r="X235" s="27"/>
      <c r="Y235" s="27"/>
      <c r="Z235" s="27"/>
      <c r="AA235" s="17"/>
    </row>
    <row r="236" spans="1:27" ht="15" customHeight="1" x14ac:dyDescent="0.25">
      <c r="A236" s="7"/>
      <c r="B236" s="7"/>
      <c r="C236" s="7"/>
      <c r="D236" s="7"/>
      <c r="E236" s="7"/>
      <c r="F236" s="7"/>
      <c r="G236" s="25"/>
      <c r="H236" s="7"/>
      <c r="I236" s="25"/>
      <c r="J236" s="29"/>
      <c r="K236" s="29"/>
      <c r="L236" s="29"/>
      <c r="M236" s="29"/>
      <c r="N236" s="7"/>
      <c r="O236" s="7"/>
      <c r="P236" s="7"/>
      <c r="Q236" s="7"/>
      <c r="U236" s="31"/>
      <c r="V236" s="27"/>
      <c r="W236" s="27"/>
      <c r="X236" s="27"/>
      <c r="Y236" s="27"/>
      <c r="Z236" s="27"/>
      <c r="AA236" s="17"/>
    </row>
    <row r="237" spans="1:27" ht="15" customHeight="1" x14ac:dyDescent="0.25">
      <c r="A237" s="7"/>
      <c r="B237" s="7"/>
      <c r="C237" s="7"/>
      <c r="D237" s="7"/>
      <c r="E237" s="7"/>
      <c r="F237" s="7"/>
      <c r="G237" s="25"/>
      <c r="H237" s="7"/>
      <c r="I237" s="25"/>
      <c r="J237" s="29"/>
      <c r="K237" s="29"/>
      <c r="L237" s="29"/>
      <c r="M237" s="29"/>
      <c r="N237" s="7"/>
      <c r="O237" s="7"/>
      <c r="P237" s="7"/>
      <c r="Q237" s="7"/>
      <c r="U237" s="31"/>
      <c r="V237" s="27"/>
      <c r="W237" s="27"/>
      <c r="X237" s="27"/>
      <c r="Y237" s="27"/>
      <c r="Z237" s="27"/>
      <c r="AA237" s="17"/>
    </row>
    <row r="238" spans="1:27" ht="15" customHeight="1" x14ac:dyDescent="0.25">
      <c r="A238" s="7"/>
      <c r="B238" s="7"/>
      <c r="C238" s="7"/>
      <c r="D238" s="7"/>
      <c r="E238" s="7"/>
      <c r="F238" s="7"/>
      <c r="G238" s="25"/>
      <c r="H238" s="7"/>
      <c r="I238" s="25"/>
      <c r="J238" s="29"/>
      <c r="K238" s="29"/>
      <c r="L238" s="29"/>
      <c r="M238" s="29"/>
      <c r="N238" s="7"/>
      <c r="O238" s="7"/>
      <c r="P238" s="7"/>
      <c r="Q238" s="7"/>
      <c r="U238" s="31"/>
      <c r="V238" s="27"/>
      <c r="W238" s="27"/>
      <c r="X238" s="27"/>
      <c r="Y238" s="27"/>
      <c r="Z238" s="27"/>
      <c r="AA238" s="17"/>
    </row>
    <row r="239" spans="1:27" ht="15" customHeight="1" x14ac:dyDescent="0.25">
      <c r="A239" s="7"/>
      <c r="B239" s="7"/>
      <c r="C239" s="7"/>
      <c r="D239" s="7"/>
      <c r="E239" s="7"/>
      <c r="F239" s="7"/>
      <c r="G239" s="25"/>
      <c r="H239" s="7"/>
      <c r="I239" s="25"/>
      <c r="J239" s="29"/>
      <c r="K239" s="29"/>
      <c r="L239" s="29"/>
      <c r="M239" s="29"/>
      <c r="N239" s="7"/>
      <c r="O239" s="7"/>
      <c r="P239" s="7"/>
      <c r="Q239" s="7"/>
      <c r="U239" s="31"/>
      <c r="V239" s="27"/>
      <c r="W239" s="27"/>
      <c r="X239" s="27"/>
      <c r="Y239" s="27"/>
      <c r="Z239" s="27"/>
      <c r="AA239" s="17"/>
    </row>
    <row r="240" spans="1:27" ht="15" customHeight="1" x14ac:dyDescent="0.25">
      <c r="A240" s="7"/>
      <c r="B240" s="7"/>
      <c r="C240" s="7"/>
      <c r="D240" s="7"/>
      <c r="E240" s="7"/>
      <c r="F240" s="7"/>
      <c r="G240" s="25"/>
      <c r="H240" s="7"/>
      <c r="I240" s="25"/>
      <c r="J240" s="29"/>
      <c r="K240" s="29"/>
      <c r="L240" s="29"/>
      <c r="M240" s="29"/>
      <c r="N240" s="7"/>
      <c r="O240" s="7"/>
      <c r="P240" s="7"/>
      <c r="Q240" s="7"/>
      <c r="U240" s="31"/>
      <c r="V240" s="27"/>
      <c r="W240" s="27"/>
      <c r="X240" s="27"/>
      <c r="Y240" s="27"/>
      <c r="Z240" s="27"/>
      <c r="AA240" s="17"/>
    </row>
    <row r="241" spans="1:27" ht="15" customHeight="1" x14ac:dyDescent="0.25">
      <c r="A241" s="7"/>
      <c r="B241" s="7"/>
      <c r="C241" s="7"/>
      <c r="D241" s="7"/>
      <c r="E241" s="7"/>
      <c r="F241" s="7"/>
      <c r="G241" s="25"/>
      <c r="H241" s="7"/>
      <c r="I241" s="25"/>
      <c r="J241" s="29"/>
      <c r="K241" s="29"/>
      <c r="L241" s="29"/>
      <c r="M241" s="29"/>
      <c r="N241" s="7"/>
      <c r="O241" s="7"/>
      <c r="P241" s="7"/>
      <c r="Q241" s="7"/>
      <c r="U241" s="31"/>
      <c r="V241" s="27"/>
      <c r="W241" s="27"/>
      <c r="X241" s="27"/>
      <c r="Y241" s="27"/>
      <c r="Z241" s="27"/>
      <c r="AA241" s="17"/>
    </row>
    <row r="242" spans="1:27" ht="15" customHeight="1" x14ac:dyDescent="0.25">
      <c r="A242" s="7"/>
      <c r="B242" s="7"/>
      <c r="C242" s="7"/>
      <c r="D242" s="7"/>
      <c r="E242" s="7"/>
      <c r="F242" s="7"/>
      <c r="G242" s="25"/>
      <c r="H242" s="7"/>
      <c r="I242" s="25"/>
      <c r="J242" s="29"/>
      <c r="K242" s="29"/>
      <c r="L242" s="29"/>
      <c r="M242" s="29"/>
      <c r="N242" s="7"/>
      <c r="O242" s="7"/>
      <c r="P242" s="7"/>
      <c r="Q242" s="7"/>
      <c r="U242" s="31"/>
      <c r="V242" s="27"/>
      <c r="W242" s="27"/>
      <c r="X242" s="27"/>
      <c r="Y242" s="27"/>
      <c r="Z242" s="27"/>
      <c r="AA242" s="17"/>
    </row>
    <row r="243" spans="1:27" ht="15" customHeight="1" x14ac:dyDescent="0.25">
      <c r="A243" s="7"/>
      <c r="B243" s="7"/>
      <c r="C243" s="7"/>
      <c r="D243" s="7"/>
      <c r="E243" s="7"/>
      <c r="F243" s="7"/>
      <c r="G243" s="25"/>
      <c r="H243" s="7"/>
      <c r="I243" s="25"/>
      <c r="J243" s="29"/>
      <c r="K243" s="29"/>
      <c r="L243" s="29"/>
      <c r="M243" s="29"/>
      <c r="N243" s="7"/>
      <c r="O243" s="7"/>
      <c r="P243" s="7"/>
      <c r="Q243" s="7"/>
      <c r="U243" s="31"/>
      <c r="V243" s="27"/>
      <c r="W243" s="27"/>
      <c r="X243" s="27"/>
      <c r="Y243" s="27"/>
      <c r="Z243" s="27"/>
      <c r="AA243" s="17"/>
    </row>
    <row r="244" spans="1:27" ht="15" customHeight="1" x14ac:dyDescent="0.25">
      <c r="A244" s="7"/>
      <c r="B244" s="7"/>
      <c r="C244" s="7"/>
      <c r="D244" s="7"/>
      <c r="E244" s="7"/>
      <c r="F244" s="7"/>
      <c r="G244" s="25"/>
      <c r="H244" s="7"/>
      <c r="I244" s="25"/>
      <c r="J244" s="29"/>
      <c r="K244" s="29"/>
      <c r="L244" s="29"/>
      <c r="M244" s="29"/>
      <c r="N244" s="7"/>
      <c r="O244" s="7"/>
      <c r="P244" s="7"/>
      <c r="Q244" s="7"/>
      <c r="U244" s="31"/>
      <c r="V244" s="27"/>
      <c r="W244" s="27"/>
      <c r="X244" s="27"/>
      <c r="Y244" s="27"/>
      <c r="Z244" s="27"/>
      <c r="AA244" s="17"/>
    </row>
    <row r="245" spans="1:27" ht="15" customHeight="1" x14ac:dyDescent="0.25">
      <c r="A245" s="7"/>
      <c r="B245" s="7"/>
      <c r="C245" s="7"/>
      <c r="D245" s="7"/>
      <c r="E245" s="7"/>
      <c r="F245" s="7"/>
      <c r="G245" s="25"/>
      <c r="H245" s="7"/>
      <c r="I245" s="25"/>
      <c r="J245" s="29"/>
      <c r="K245" s="29"/>
      <c r="L245" s="29"/>
      <c r="M245" s="29"/>
      <c r="N245" s="7"/>
      <c r="O245" s="7"/>
      <c r="P245" s="7"/>
      <c r="Q245" s="7"/>
      <c r="U245" s="31"/>
      <c r="V245" s="27"/>
      <c r="W245" s="27"/>
      <c r="X245" s="27"/>
      <c r="Y245" s="27"/>
      <c r="Z245" s="27"/>
      <c r="AA245" s="17"/>
    </row>
    <row r="246" spans="1:27" ht="15" customHeight="1" x14ac:dyDescent="0.25">
      <c r="A246" s="7"/>
      <c r="B246" s="7"/>
      <c r="C246" s="7"/>
      <c r="D246" s="7"/>
      <c r="E246" s="7"/>
      <c r="F246" s="7"/>
      <c r="G246" s="25"/>
      <c r="H246" s="7"/>
      <c r="I246" s="25"/>
      <c r="J246" s="29"/>
      <c r="K246" s="29"/>
      <c r="L246" s="29"/>
      <c r="M246" s="29"/>
      <c r="N246" s="7"/>
      <c r="O246" s="7"/>
      <c r="P246" s="7"/>
      <c r="Q246" s="7"/>
      <c r="U246" s="31"/>
      <c r="V246" s="27"/>
      <c r="W246" s="27"/>
      <c r="X246" s="27"/>
      <c r="Y246" s="27"/>
      <c r="Z246" s="27"/>
      <c r="AA246" s="17"/>
    </row>
    <row r="247" spans="1:27" ht="15" customHeight="1" x14ac:dyDescent="0.25">
      <c r="A247" s="7"/>
      <c r="B247" s="7"/>
      <c r="C247" s="7"/>
      <c r="D247" s="7"/>
      <c r="E247" s="7"/>
      <c r="F247" s="7"/>
      <c r="G247" s="25"/>
      <c r="H247" s="7"/>
      <c r="I247" s="25"/>
      <c r="J247" s="29"/>
      <c r="K247" s="29"/>
      <c r="L247" s="29"/>
      <c r="M247" s="29"/>
      <c r="N247" s="7"/>
      <c r="O247" s="7"/>
      <c r="P247" s="7"/>
      <c r="Q247" s="7"/>
      <c r="U247" s="31"/>
      <c r="V247" s="27"/>
      <c r="W247" s="27"/>
      <c r="X247" s="27"/>
      <c r="Y247" s="27"/>
      <c r="Z247" s="27"/>
      <c r="AA247" s="17"/>
    </row>
    <row r="248" spans="1:27" ht="15" customHeight="1" x14ac:dyDescent="0.25">
      <c r="A248" s="7"/>
      <c r="B248" s="7"/>
      <c r="C248" s="7"/>
      <c r="D248" s="7"/>
      <c r="E248" s="7"/>
      <c r="F248" s="7"/>
      <c r="G248" s="25"/>
      <c r="H248" s="7"/>
      <c r="I248" s="25"/>
      <c r="J248" s="29"/>
      <c r="K248" s="29"/>
      <c r="L248" s="29"/>
      <c r="M248" s="29"/>
      <c r="N248" s="7"/>
      <c r="O248" s="7"/>
      <c r="P248" s="7"/>
      <c r="Q248" s="7"/>
      <c r="U248" s="31"/>
      <c r="V248" s="27"/>
      <c r="W248" s="27"/>
      <c r="X248" s="27"/>
      <c r="Y248" s="27"/>
      <c r="Z248" s="27"/>
      <c r="AA248" s="17"/>
    </row>
    <row r="249" spans="1:27" ht="15" customHeight="1" x14ac:dyDescent="0.25">
      <c r="A249" s="7"/>
      <c r="B249" s="7"/>
      <c r="C249" s="7"/>
      <c r="D249" s="7"/>
      <c r="E249" s="7"/>
      <c r="F249" s="7"/>
      <c r="G249" s="25"/>
      <c r="H249" s="7"/>
      <c r="I249" s="25"/>
      <c r="J249" s="29"/>
      <c r="K249" s="29"/>
      <c r="L249" s="29"/>
      <c r="M249" s="29"/>
      <c r="N249" s="7"/>
      <c r="O249" s="7"/>
      <c r="P249" s="7"/>
      <c r="Q249" s="7"/>
      <c r="U249" s="31"/>
      <c r="V249" s="27"/>
      <c r="W249" s="27"/>
      <c r="X249" s="27"/>
      <c r="Y249" s="27"/>
      <c r="Z249" s="27"/>
      <c r="AA249" s="17"/>
    </row>
    <row r="250" spans="1:27" ht="15" customHeight="1" x14ac:dyDescent="0.25">
      <c r="A250" s="7"/>
      <c r="B250" s="7"/>
      <c r="C250" s="7"/>
      <c r="D250" s="7"/>
      <c r="E250" s="7"/>
      <c r="F250" s="7"/>
      <c r="G250" s="25"/>
      <c r="H250" s="7"/>
      <c r="I250" s="25"/>
      <c r="J250" s="29"/>
      <c r="K250" s="29"/>
      <c r="L250" s="29"/>
      <c r="M250" s="29"/>
      <c r="N250" s="7"/>
      <c r="O250" s="7"/>
      <c r="P250" s="7"/>
      <c r="Q250" s="7"/>
      <c r="U250" s="31"/>
      <c r="V250" s="27"/>
      <c r="W250" s="27"/>
      <c r="X250" s="27"/>
      <c r="Y250" s="27"/>
      <c r="Z250" s="27"/>
      <c r="AA250" s="17"/>
    </row>
    <row r="251" spans="1:27" ht="15" customHeight="1" x14ac:dyDescent="0.25">
      <c r="A251" s="7"/>
      <c r="B251" s="7"/>
      <c r="C251" s="7"/>
      <c r="D251" s="7"/>
      <c r="E251" s="7"/>
      <c r="F251" s="7"/>
      <c r="G251" s="25"/>
      <c r="H251" s="7"/>
      <c r="I251" s="25"/>
      <c r="J251" s="29"/>
      <c r="K251" s="29"/>
      <c r="L251" s="29"/>
      <c r="M251" s="29"/>
      <c r="N251" s="7"/>
      <c r="O251" s="7"/>
      <c r="P251" s="7"/>
      <c r="Q251" s="7"/>
      <c r="U251" s="31"/>
      <c r="V251" s="27"/>
      <c r="W251" s="27"/>
      <c r="X251" s="27"/>
      <c r="Y251" s="27"/>
      <c r="Z251" s="27"/>
      <c r="AA251" s="17"/>
    </row>
    <row r="252" spans="1:27" x14ac:dyDescent="0.2">
      <c r="U252" s="31"/>
      <c r="V252" s="27"/>
      <c r="W252" s="27"/>
      <c r="X252" s="27"/>
      <c r="Y252" s="27"/>
      <c r="Z252" s="27"/>
      <c r="AA252" s="17"/>
    </row>
    <row r="253" spans="1:27" x14ac:dyDescent="0.2">
      <c r="U253" s="31"/>
      <c r="V253" s="27"/>
      <c r="W253" s="27"/>
      <c r="X253" s="27"/>
      <c r="Y253" s="27"/>
      <c r="Z253" s="27"/>
      <c r="AA253" s="17"/>
    </row>
    <row r="254" spans="1:27" x14ac:dyDescent="0.2">
      <c r="U254" s="31"/>
      <c r="V254" s="27"/>
      <c r="W254" s="27"/>
      <c r="X254" s="27"/>
      <c r="Y254" s="27"/>
      <c r="Z254" s="27"/>
      <c r="AA254" s="17"/>
    </row>
    <row r="255" spans="1:27" x14ac:dyDescent="0.2">
      <c r="U255" s="31"/>
      <c r="V255" s="27"/>
      <c r="W255" s="27"/>
      <c r="X255" s="27"/>
      <c r="Y255" s="27"/>
      <c r="Z255" s="27"/>
      <c r="AA255" s="17"/>
    </row>
    <row r="256" spans="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B278"/>
  <sheetViews>
    <sheetView topLeftCell="L1" workbookViewId="0">
      <selection activeCell="P11" sqref="P11:S2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19.25" style="21" customWidth="1"/>
    <col min="5" max="5" width="22.87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1.625" style="21" customWidth="1"/>
    <col min="16" max="16" width="19.625" style="21" customWidth="1"/>
    <col min="17" max="17" width="11.375" style="21" customWidth="1"/>
    <col min="18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  <col min="29" max="30" width="9" style="20" customWidth="1"/>
    <col min="31" max="16384" width="9" style="20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3900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555</v>
      </c>
      <c r="B2" s="28">
        <v>620</v>
      </c>
      <c r="C2" s="25">
        <v>0.28000000000000003</v>
      </c>
      <c r="D2" s="25">
        <v>268.24</v>
      </c>
      <c r="E2" s="25">
        <v>211.76</v>
      </c>
      <c r="F2" s="25">
        <f t="shared" ref="F2:F25" si="0">($A$26-A2)/(ROW($A$26)-ROW(A2))</f>
        <v>139.375</v>
      </c>
      <c r="G2" s="25">
        <v>0</v>
      </c>
      <c r="H2" s="25">
        <f t="shared" ref="H2:H25" si="1">($A$26-B2)/(ROW($A$26)-ROW(B2))</f>
        <v>136.66666666666666</v>
      </c>
      <c r="I2" s="25">
        <v>0</v>
      </c>
      <c r="J2" s="29"/>
      <c r="K2" s="29"/>
      <c r="L2" s="29"/>
      <c r="M2" s="29">
        <f t="shared" ref="M2:M41" ca="1" si="2">IF(RAND()&lt;0.5,0,1)</f>
        <v>0</v>
      </c>
      <c r="N2" s="8" t="s">
        <v>38</v>
      </c>
      <c r="O2" s="30">
        <v>0.05</v>
      </c>
      <c r="P2" s="6" t="s">
        <v>39</v>
      </c>
      <c r="Q2" s="7">
        <f>LARGE(A:A,2)</f>
        <v>3645</v>
      </c>
      <c r="T2" s="20">
        <v>0</v>
      </c>
      <c r="U2" s="31">
        <f t="shared" ref="U2:U41" si="3">T2-B2</f>
        <v>-620</v>
      </c>
      <c r="V2" s="27">
        <f t="shared" ref="V2:V41" si="4">ROUND(U2,0)</f>
        <v>-620</v>
      </c>
      <c r="W2" s="27">
        <v>4766</v>
      </c>
      <c r="X2" s="27">
        <f t="shared" ref="X2:X41" si="5">B2/$W$2*$W$3</f>
        <v>681.53168275283258</v>
      </c>
      <c r="Y2" s="27">
        <f t="shared" ref="Y2:Y41" si="6">X2-B2</f>
        <v>61.53168275283258</v>
      </c>
      <c r="Z2" s="27">
        <f t="shared" ref="Z2:Z41" si="7">ROUND(Y2,0)</f>
        <v>62</v>
      </c>
      <c r="AA2" s="17">
        <f t="shared" ref="AA2:AA41" si="8">IF(V2&gt;=0,V2,Z2)</f>
        <v>62</v>
      </c>
      <c r="AB2" s="24">
        <f t="shared" ref="AB2:AB41" si="9">B2+AA2</f>
        <v>682</v>
      </c>
    </row>
    <row r="3" spans="1:28" ht="15" customHeight="1" x14ac:dyDescent="0.25">
      <c r="A3" s="28">
        <v>555</v>
      </c>
      <c r="B3" s="28">
        <v>620</v>
      </c>
      <c r="C3" s="25">
        <v>4.8499999999999996</v>
      </c>
      <c r="D3" s="25">
        <v>268.23</v>
      </c>
      <c r="E3" s="25">
        <v>211.76</v>
      </c>
      <c r="F3" s="25">
        <f t="shared" si="0"/>
        <v>145.43478260869566</v>
      </c>
      <c r="G3" s="25">
        <v>0</v>
      </c>
      <c r="H3" s="25">
        <f t="shared" si="1"/>
        <v>142.60869565217391</v>
      </c>
      <c r="I3" s="25">
        <v>0</v>
      </c>
      <c r="J3" s="29">
        <f t="shared" ref="J3:J41" si="10">IF(ABS(B3-B2)&lt;=50,1,0)</f>
        <v>1</v>
      </c>
      <c r="K3" s="29">
        <f t="shared" ref="K3:K41" si="11">IF(ABS((B3-B2))&lt;=50,1,IF((B3-B2)*(1)&gt;=0,1,-1))</f>
        <v>1</v>
      </c>
      <c r="L3" s="29"/>
      <c r="M3" s="29">
        <f t="shared" ca="1" si="2"/>
        <v>0</v>
      </c>
      <c r="N3" s="9" t="s">
        <v>40</v>
      </c>
      <c r="O3" s="9">
        <f>COUNT(A:A)</f>
        <v>40</v>
      </c>
      <c r="P3" s="6" t="s">
        <v>41</v>
      </c>
      <c r="Q3" s="7">
        <f>LARGE(A:A,3)</f>
        <v>3600</v>
      </c>
      <c r="T3" s="20">
        <v>0</v>
      </c>
      <c r="U3" s="31">
        <f t="shared" si="3"/>
        <v>-620</v>
      </c>
      <c r="V3" s="27">
        <f t="shared" si="4"/>
        <v>-620</v>
      </c>
      <c r="W3" s="27">
        <v>5239</v>
      </c>
      <c r="X3" s="27">
        <f t="shared" si="5"/>
        <v>681.53168275283258</v>
      </c>
      <c r="Y3" s="27">
        <f t="shared" si="6"/>
        <v>61.53168275283258</v>
      </c>
      <c r="Z3" s="27">
        <f t="shared" si="7"/>
        <v>62</v>
      </c>
      <c r="AA3" s="17">
        <f t="shared" si="8"/>
        <v>62</v>
      </c>
      <c r="AB3" s="24">
        <f t="shared" si="9"/>
        <v>682</v>
      </c>
    </row>
    <row r="4" spans="1:28" ht="15" customHeight="1" x14ac:dyDescent="0.25">
      <c r="A4" s="28">
        <v>825</v>
      </c>
      <c r="B4" s="28">
        <v>1150</v>
      </c>
      <c r="C4" s="25">
        <v>13.15</v>
      </c>
      <c r="D4" s="25">
        <v>268.19</v>
      </c>
      <c r="E4" s="25">
        <v>212.31</v>
      </c>
      <c r="F4" s="25">
        <f t="shared" si="0"/>
        <v>139.77272727272728</v>
      </c>
      <c r="G4" s="25">
        <v>0</v>
      </c>
      <c r="H4" s="25">
        <f t="shared" si="1"/>
        <v>125</v>
      </c>
      <c r="I4" s="25">
        <v>0</v>
      </c>
      <c r="J4" s="29">
        <f t="shared" si="10"/>
        <v>0</v>
      </c>
      <c r="K4" s="29">
        <f t="shared" si="11"/>
        <v>1</v>
      </c>
      <c r="L4" s="29"/>
      <c r="M4" s="29">
        <f t="shared" ca="1" si="2"/>
        <v>0</v>
      </c>
      <c r="N4" s="9" t="s">
        <v>42</v>
      </c>
      <c r="O4" s="32">
        <f>MAX(A:A)</f>
        <v>3900</v>
      </c>
      <c r="P4" s="6" t="s">
        <v>43</v>
      </c>
      <c r="Q4" s="7">
        <f>LARGE(B:B,1)</f>
        <v>1150</v>
      </c>
      <c r="T4" s="20">
        <v>0</v>
      </c>
      <c r="U4" s="31">
        <f t="shared" si="3"/>
        <v>-1150</v>
      </c>
      <c r="V4" s="27">
        <f t="shared" si="4"/>
        <v>-1150</v>
      </c>
      <c r="W4" s="27"/>
      <c r="X4" s="27">
        <f t="shared" si="5"/>
        <v>1264.1313470415441</v>
      </c>
      <c r="Y4" s="27">
        <f t="shared" si="6"/>
        <v>114.13134704154413</v>
      </c>
      <c r="Z4" s="27">
        <f t="shared" si="7"/>
        <v>114</v>
      </c>
      <c r="AA4" s="17">
        <f t="shared" si="8"/>
        <v>114</v>
      </c>
      <c r="AB4" s="24">
        <f t="shared" si="9"/>
        <v>1264</v>
      </c>
    </row>
    <row r="5" spans="1:28" ht="15" customHeight="1" x14ac:dyDescent="0.25">
      <c r="A5" s="28">
        <v>1150</v>
      </c>
      <c r="B5" s="28">
        <v>1150</v>
      </c>
      <c r="C5" s="25">
        <v>4.71</v>
      </c>
      <c r="D5" s="25">
        <v>268.19</v>
      </c>
      <c r="E5" s="25">
        <v>212.31</v>
      </c>
      <c r="F5" s="25">
        <f t="shared" si="0"/>
        <v>130.95238095238096</v>
      </c>
      <c r="G5" s="25">
        <v>0</v>
      </c>
      <c r="H5" s="25">
        <f t="shared" si="1"/>
        <v>130.95238095238096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1.1200000000000001</v>
      </c>
      <c r="P5" s="6" t="s">
        <v>45</v>
      </c>
      <c r="Q5" s="7">
        <f>LARGE(B:B,2)</f>
        <v>1150</v>
      </c>
      <c r="T5" s="20">
        <v>0</v>
      </c>
      <c r="U5" s="31">
        <f t="shared" si="3"/>
        <v>-1150</v>
      </c>
      <c r="V5" s="27">
        <f t="shared" si="4"/>
        <v>-1150</v>
      </c>
      <c r="W5" s="27"/>
      <c r="X5" s="27">
        <f t="shared" si="5"/>
        <v>1264.1313470415441</v>
      </c>
      <c r="Y5" s="27">
        <f t="shared" si="6"/>
        <v>114.13134704154413</v>
      </c>
      <c r="Z5" s="27">
        <f t="shared" si="7"/>
        <v>114</v>
      </c>
      <c r="AA5" s="17">
        <f t="shared" si="8"/>
        <v>114</v>
      </c>
      <c r="AB5" s="24">
        <f t="shared" si="9"/>
        <v>1264</v>
      </c>
    </row>
    <row r="6" spans="1:28" ht="15" customHeight="1" x14ac:dyDescent="0.25">
      <c r="A6" s="28">
        <v>1050</v>
      </c>
      <c r="B6" s="28">
        <v>1150</v>
      </c>
      <c r="C6" s="25">
        <v>3.11</v>
      </c>
      <c r="D6" s="25">
        <v>268.18</v>
      </c>
      <c r="E6" s="25">
        <v>212.31</v>
      </c>
      <c r="F6" s="25">
        <f t="shared" si="0"/>
        <v>142.5</v>
      </c>
      <c r="G6" s="25">
        <v>0</v>
      </c>
      <c r="H6" s="25">
        <f t="shared" si="1"/>
        <v>137.5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1</v>
      </c>
      <c r="N6" s="9" t="s">
        <v>46</v>
      </c>
      <c r="O6" s="33">
        <v>1.73</v>
      </c>
      <c r="P6" s="6" t="s">
        <v>47</v>
      </c>
      <c r="Q6" s="7">
        <f>LARGE(B:B,3)</f>
        <v>1150</v>
      </c>
      <c r="T6" s="20">
        <v>0</v>
      </c>
      <c r="U6" s="31">
        <f t="shared" si="3"/>
        <v>-1150</v>
      </c>
      <c r="V6" s="27">
        <f t="shared" si="4"/>
        <v>-1150</v>
      </c>
      <c r="W6" s="27"/>
      <c r="X6" s="27">
        <f t="shared" si="5"/>
        <v>1264.1313470415441</v>
      </c>
      <c r="Y6" s="27">
        <f t="shared" si="6"/>
        <v>114.13134704154413</v>
      </c>
      <c r="Z6" s="27">
        <f t="shared" si="7"/>
        <v>114</v>
      </c>
      <c r="AA6" s="17">
        <f t="shared" si="8"/>
        <v>114</v>
      </c>
      <c r="AB6" s="24">
        <f t="shared" si="9"/>
        <v>1264</v>
      </c>
    </row>
    <row r="7" spans="1:28" ht="15" customHeight="1" x14ac:dyDescent="0.25">
      <c r="A7" s="28">
        <v>1400</v>
      </c>
      <c r="B7" s="28">
        <v>1150</v>
      </c>
      <c r="C7" s="25">
        <v>7.18</v>
      </c>
      <c r="D7" s="25">
        <v>268.20999999999998</v>
      </c>
      <c r="E7" s="25">
        <v>212.31</v>
      </c>
      <c r="F7" s="25">
        <f t="shared" si="0"/>
        <v>131.57894736842104</v>
      </c>
      <c r="G7" s="25">
        <v>0</v>
      </c>
      <c r="H7" s="25">
        <f t="shared" si="1"/>
        <v>144.73684210526315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41" si="12">IF(OR(COUNTIF(K3:K7,1)=5,COUNTIF(K3:K7,-1)=5),1,0)</f>
        <v>1</v>
      </c>
      <c r="M7" s="29">
        <f t="shared" ca="1" si="2"/>
        <v>0</v>
      </c>
      <c r="N7" s="9" t="s">
        <v>48</v>
      </c>
      <c r="O7" s="33">
        <v>1.73</v>
      </c>
      <c r="P7" s="7"/>
      <c r="Q7" s="7"/>
      <c r="T7" s="20">
        <v>0</v>
      </c>
      <c r="U7" s="31">
        <f t="shared" si="3"/>
        <v>-1150</v>
      </c>
      <c r="V7" s="27">
        <f t="shared" si="4"/>
        <v>-1150</v>
      </c>
      <c r="W7" s="27"/>
      <c r="X7" s="27">
        <f t="shared" si="5"/>
        <v>1264.1313470415441</v>
      </c>
      <c r="Y7" s="27">
        <f t="shared" si="6"/>
        <v>114.13134704154413</v>
      </c>
      <c r="Z7" s="27">
        <f t="shared" si="7"/>
        <v>114</v>
      </c>
      <c r="AA7" s="17">
        <f t="shared" si="8"/>
        <v>114</v>
      </c>
      <c r="AB7" s="24">
        <f t="shared" si="9"/>
        <v>1264</v>
      </c>
    </row>
    <row r="8" spans="1:28" ht="15" customHeight="1" x14ac:dyDescent="0.25">
      <c r="A8" s="28">
        <v>1350</v>
      </c>
      <c r="B8" s="28">
        <v>1150</v>
      </c>
      <c r="C8" s="25">
        <v>3.9</v>
      </c>
      <c r="D8" s="25">
        <v>268.24</v>
      </c>
      <c r="E8" s="25">
        <v>212.31</v>
      </c>
      <c r="F8" s="25">
        <f t="shared" si="0"/>
        <v>141.66666666666666</v>
      </c>
      <c r="G8" s="25">
        <v>0</v>
      </c>
      <c r="H8" s="25">
        <f t="shared" si="1"/>
        <v>152.77777777777777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-1150</v>
      </c>
      <c r="V8" s="27">
        <f t="shared" si="4"/>
        <v>-1150</v>
      </c>
      <c r="W8" s="27"/>
      <c r="X8" s="27">
        <f t="shared" si="5"/>
        <v>1264.1313470415441</v>
      </c>
      <c r="Y8" s="27">
        <f t="shared" si="6"/>
        <v>114.13134704154413</v>
      </c>
      <c r="Z8" s="27">
        <f t="shared" si="7"/>
        <v>114</v>
      </c>
      <c r="AA8" s="17">
        <f t="shared" si="8"/>
        <v>114</v>
      </c>
      <c r="AB8" s="24">
        <f t="shared" si="9"/>
        <v>1264</v>
      </c>
    </row>
    <row r="9" spans="1:28" ht="15" customHeight="1" x14ac:dyDescent="0.25">
      <c r="A9" s="28">
        <v>1650</v>
      </c>
      <c r="B9" s="28">
        <v>1150</v>
      </c>
      <c r="C9" s="25">
        <v>14.2</v>
      </c>
      <c r="D9" s="25">
        <v>268.3</v>
      </c>
      <c r="E9" s="25">
        <v>212.31</v>
      </c>
      <c r="F9" s="25">
        <f t="shared" si="0"/>
        <v>132.35294117647058</v>
      </c>
      <c r="G9" s="25">
        <v>0</v>
      </c>
      <c r="H9" s="25">
        <f t="shared" si="1"/>
        <v>161.76470588235293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1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-1150</v>
      </c>
      <c r="V9" s="27">
        <f t="shared" si="4"/>
        <v>-1150</v>
      </c>
      <c r="W9" s="27"/>
      <c r="X9" s="27">
        <f t="shared" si="5"/>
        <v>1264.1313470415441</v>
      </c>
      <c r="Y9" s="27">
        <f t="shared" si="6"/>
        <v>114.13134704154413</v>
      </c>
      <c r="Z9" s="27">
        <f t="shared" si="7"/>
        <v>114</v>
      </c>
      <c r="AA9" s="17">
        <f t="shared" si="8"/>
        <v>114</v>
      </c>
      <c r="AB9" s="24">
        <f t="shared" si="9"/>
        <v>1264</v>
      </c>
    </row>
    <row r="10" spans="1:28" ht="15" customHeight="1" x14ac:dyDescent="0.25">
      <c r="A10" s="28">
        <v>2400</v>
      </c>
      <c r="B10" s="28">
        <v>1150</v>
      </c>
      <c r="C10" s="25">
        <v>6.08</v>
      </c>
      <c r="D10" s="25">
        <v>268.45999999999998</v>
      </c>
      <c r="E10" s="25">
        <v>212.31</v>
      </c>
      <c r="F10" s="25">
        <f t="shared" si="0"/>
        <v>93.75</v>
      </c>
      <c r="G10" s="25">
        <v>0</v>
      </c>
      <c r="H10" s="25">
        <f t="shared" si="1"/>
        <v>171.875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-1150</v>
      </c>
      <c r="V10" s="27">
        <f t="shared" si="4"/>
        <v>-1150</v>
      </c>
      <c r="W10" s="27"/>
      <c r="X10" s="27">
        <f t="shared" si="5"/>
        <v>1264.1313470415441</v>
      </c>
      <c r="Y10" s="27">
        <f t="shared" si="6"/>
        <v>114.13134704154413</v>
      </c>
      <c r="Z10" s="27">
        <f t="shared" si="7"/>
        <v>114</v>
      </c>
      <c r="AA10" s="17">
        <f t="shared" si="8"/>
        <v>114</v>
      </c>
      <c r="AB10" s="24">
        <f t="shared" si="9"/>
        <v>1264</v>
      </c>
    </row>
    <row r="11" spans="1:28" ht="15" customHeight="1" x14ac:dyDescent="0.25">
      <c r="A11" s="40">
        <v>2880</v>
      </c>
      <c r="B11" s="28">
        <v>1150</v>
      </c>
      <c r="C11" s="25">
        <v>2.4300000000000002</v>
      </c>
      <c r="D11" s="25">
        <v>268.68</v>
      </c>
      <c r="E11" s="25">
        <v>212.31</v>
      </c>
      <c r="F11" s="25">
        <f t="shared" si="0"/>
        <v>68</v>
      </c>
      <c r="G11" s="25">
        <v>0</v>
      </c>
      <c r="H11" s="25">
        <f t="shared" si="1"/>
        <v>183.33333333333334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0</v>
      </c>
      <c r="N11" s="9" t="s">
        <v>52</v>
      </c>
      <c r="O11" s="34">
        <v>280</v>
      </c>
      <c r="P11" s="14" t="s">
        <v>53</v>
      </c>
      <c r="Q11" s="7">
        <f>MIN(D:D)</f>
        <v>268.18</v>
      </c>
      <c r="T11" s="20">
        <v>0</v>
      </c>
      <c r="U11" s="31">
        <f t="shared" si="3"/>
        <v>-1150</v>
      </c>
      <c r="V11" s="27">
        <f t="shared" si="4"/>
        <v>-1150</v>
      </c>
      <c r="W11" s="27"/>
      <c r="X11" s="27">
        <f t="shared" si="5"/>
        <v>1264.1313470415441</v>
      </c>
      <c r="Y11" s="27">
        <f t="shared" si="6"/>
        <v>114.13134704154413</v>
      </c>
      <c r="Z11" s="27">
        <f t="shared" si="7"/>
        <v>114</v>
      </c>
      <c r="AA11" s="17">
        <f t="shared" si="8"/>
        <v>114</v>
      </c>
      <c r="AB11" s="24">
        <f t="shared" si="9"/>
        <v>1264</v>
      </c>
    </row>
    <row r="12" spans="1:28" ht="15" customHeight="1" x14ac:dyDescent="0.25">
      <c r="A12" s="28">
        <v>2460</v>
      </c>
      <c r="B12" s="28">
        <v>1150</v>
      </c>
      <c r="C12" s="25">
        <v>0.37</v>
      </c>
      <c r="D12" s="25">
        <v>268.85000000000002</v>
      </c>
      <c r="E12" s="25">
        <v>212.31</v>
      </c>
      <c r="F12" s="25">
        <f t="shared" si="0"/>
        <v>102.85714285714286</v>
      </c>
      <c r="G12" s="25">
        <v>0</v>
      </c>
      <c r="H12" s="25">
        <f t="shared" si="1"/>
        <v>196.42857142857142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268.24</v>
      </c>
      <c r="T12" s="20">
        <v>0</v>
      </c>
      <c r="U12" s="31">
        <f t="shared" si="3"/>
        <v>-1150</v>
      </c>
      <c r="V12" s="27">
        <f t="shared" si="4"/>
        <v>-1150</v>
      </c>
      <c r="W12" s="27"/>
      <c r="X12" s="27">
        <f t="shared" si="5"/>
        <v>1264.1313470415441</v>
      </c>
      <c r="Y12" s="27">
        <f t="shared" si="6"/>
        <v>114.13134704154413</v>
      </c>
      <c r="Z12" s="27">
        <f t="shared" si="7"/>
        <v>114</v>
      </c>
      <c r="AA12" s="17">
        <f t="shared" si="8"/>
        <v>114</v>
      </c>
      <c r="AB12" s="24">
        <f t="shared" si="9"/>
        <v>1264</v>
      </c>
    </row>
    <row r="13" spans="1:28" ht="15" customHeight="1" x14ac:dyDescent="0.25">
      <c r="A13" s="28">
        <v>2265</v>
      </c>
      <c r="B13" s="28">
        <v>1150</v>
      </c>
      <c r="C13" s="25">
        <v>1.1000000000000001</v>
      </c>
      <c r="D13" s="25">
        <v>269</v>
      </c>
      <c r="E13" s="25">
        <v>212.31</v>
      </c>
      <c r="F13" s="25">
        <f t="shared" si="0"/>
        <v>125.76923076923077</v>
      </c>
      <c r="G13" s="25">
        <v>0</v>
      </c>
      <c r="H13" s="25">
        <f t="shared" si="1"/>
        <v>211.53846153846155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1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-1150</v>
      </c>
      <c r="V13" s="27">
        <f t="shared" si="4"/>
        <v>-1150</v>
      </c>
      <c r="W13" s="27"/>
      <c r="X13" s="27">
        <f t="shared" si="5"/>
        <v>1264.1313470415441</v>
      </c>
      <c r="Y13" s="27">
        <f t="shared" si="6"/>
        <v>114.13134704154413</v>
      </c>
      <c r="Z13" s="27">
        <f t="shared" si="7"/>
        <v>114</v>
      </c>
      <c r="AA13" s="17">
        <f t="shared" si="8"/>
        <v>114</v>
      </c>
      <c r="AB13" s="24">
        <f t="shared" si="9"/>
        <v>1264</v>
      </c>
    </row>
    <row r="14" spans="1:28" ht="15" customHeight="1" x14ac:dyDescent="0.25">
      <c r="A14" s="28">
        <v>1980</v>
      </c>
      <c r="B14" s="28">
        <v>1150</v>
      </c>
      <c r="C14" s="25">
        <v>1.1200000000000001</v>
      </c>
      <c r="D14" s="25">
        <v>269.08999999999997</v>
      </c>
      <c r="E14" s="25">
        <v>212.31</v>
      </c>
      <c r="F14" s="25">
        <f t="shared" si="0"/>
        <v>160</v>
      </c>
      <c r="G14" s="25">
        <v>0</v>
      </c>
      <c r="H14" s="25">
        <f t="shared" si="1"/>
        <v>229.16666666666666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1150</v>
      </c>
      <c r="T14" s="20">
        <v>0</v>
      </c>
      <c r="U14" s="31">
        <f t="shared" si="3"/>
        <v>-1150</v>
      </c>
      <c r="V14" s="27">
        <f t="shared" si="4"/>
        <v>-1150</v>
      </c>
      <c r="W14" s="27"/>
      <c r="X14" s="27">
        <f t="shared" si="5"/>
        <v>1264.1313470415441</v>
      </c>
      <c r="Y14" s="27">
        <f t="shared" si="6"/>
        <v>114.13134704154413</v>
      </c>
      <c r="Z14" s="27">
        <f t="shared" si="7"/>
        <v>114</v>
      </c>
      <c r="AA14" s="17">
        <f t="shared" si="8"/>
        <v>114</v>
      </c>
      <c r="AB14" s="24">
        <f t="shared" si="9"/>
        <v>1264</v>
      </c>
    </row>
    <row r="15" spans="1:28" ht="15" customHeight="1" x14ac:dyDescent="0.25">
      <c r="A15" s="28">
        <v>1740</v>
      </c>
      <c r="B15" s="28">
        <v>1150</v>
      </c>
      <c r="C15" s="25">
        <v>1.36</v>
      </c>
      <c r="D15" s="25">
        <v>269.16000000000003</v>
      </c>
      <c r="E15" s="25">
        <v>212.31</v>
      </c>
      <c r="F15" s="25">
        <f t="shared" si="0"/>
        <v>196.36363636363637</v>
      </c>
      <c r="G15" s="25">
        <v>0</v>
      </c>
      <c r="H15" s="25">
        <f t="shared" si="1"/>
        <v>250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40</v>
      </c>
      <c r="P15" s="14" t="s">
        <v>61</v>
      </c>
      <c r="Q15" s="7">
        <f>MAX(D:D)</f>
        <v>272.05</v>
      </c>
      <c r="R15" s="20">
        <f ca="1">TREND(OFFSET('Z-V'!B1,MATCH(Q15,'Z-V'!A:A,1)-1,,2,1),OFFSET('Z-V'!A1,MATCH(Q15,'Z-V'!A:A,1)-1,,2,1),Q15)</f>
        <v>59580</v>
      </c>
      <c r="T15" s="20">
        <v>0</v>
      </c>
      <c r="U15" s="31">
        <f t="shared" si="3"/>
        <v>-1150</v>
      </c>
      <c r="V15" s="27">
        <f t="shared" si="4"/>
        <v>-1150</v>
      </c>
      <c r="W15" s="27"/>
      <c r="X15" s="27">
        <f t="shared" si="5"/>
        <v>1264.1313470415441</v>
      </c>
      <c r="Y15" s="27">
        <f t="shared" si="6"/>
        <v>114.13134704154413</v>
      </c>
      <c r="Z15" s="27">
        <f t="shared" si="7"/>
        <v>114</v>
      </c>
      <c r="AA15" s="17">
        <f t="shared" si="8"/>
        <v>114</v>
      </c>
      <c r="AB15" s="24">
        <f t="shared" si="9"/>
        <v>1264</v>
      </c>
    </row>
    <row r="16" spans="1:28" ht="15" customHeight="1" x14ac:dyDescent="0.25">
      <c r="A16" s="28">
        <v>1470</v>
      </c>
      <c r="B16" s="40">
        <v>1150</v>
      </c>
      <c r="C16" s="25">
        <v>2.15</v>
      </c>
      <c r="D16" s="25">
        <v>269.2</v>
      </c>
      <c r="E16" s="25">
        <v>212.31</v>
      </c>
      <c r="F16" s="25">
        <f t="shared" si="0"/>
        <v>243</v>
      </c>
      <c r="G16" s="25">
        <v>0</v>
      </c>
      <c r="H16" s="25">
        <f t="shared" si="1"/>
        <v>275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16.66</v>
      </c>
      <c r="P16" s="14" t="s">
        <v>63</v>
      </c>
      <c r="Q16" s="35">
        <f>D2</f>
        <v>268.24</v>
      </c>
      <c r="R16" s="20">
        <f ca="1">TREND(OFFSET('Z-V'!B1,MATCH(Q16,'Z-V'!A:A,1)-1,,2,1),OFFSET('Z-V'!A1,MATCH(Q16,'Z-V'!A:A,1)-1,,2,1),Q16)</f>
        <v>47272</v>
      </c>
      <c r="T16" s="20">
        <v>0</v>
      </c>
      <c r="U16" s="31">
        <f t="shared" si="3"/>
        <v>-1150</v>
      </c>
      <c r="V16" s="27">
        <f t="shared" si="4"/>
        <v>-1150</v>
      </c>
      <c r="W16" s="27"/>
      <c r="X16" s="27">
        <f t="shared" si="5"/>
        <v>1264.1313470415441</v>
      </c>
      <c r="Y16" s="27">
        <f t="shared" si="6"/>
        <v>114.13134704154413</v>
      </c>
      <c r="Z16" s="27">
        <f t="shared" si="7"/>
        <v>114</v>
      </c>
      <c r="AA16" s="17">
        <f t="shared" si="8"/>
        <v>114</v>
      </c>
      <c r="AB16" s="24">
        <f t="shared" si="9"/>
        <v>1264</v>
      </c>
    </row>
    <row r="17" spans="1:28" ht="15" customHeight="1" x14ac:dyDescent="0.25">
      <c r="A17" s="28">
        <v>1350</v>
      </c>
      <c r="B17" s="28">
        <v>1150</v>
      </c>
      <c r="C17" s="25">
        <v>5.43</v>
      </c>
      <c r="D17" s="25">
        <v>269.22000000000003</v>
      </c>
      <c r="E17" s="25">
        <v>212.31</v>
      </c>
      <c r="F17" s="25">
        <f t="shared" si="0"/>
        <v>283.33333333333331</v>
      </c>
      <c r="G17" s="25">
        <v>0</v>
      </c>
      <c r="H17" s="25">
        <f t="shared" si="1"/>
        <v>305.55555555555554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1</v>
      </c>
      <c r="N17" s="9" t="s">
        <v>64</v>
      </c>
      <c r="O17" s="12">
        <v>1000</v>
      </c>
      <c r="P17" s="14" t="s">
        <v>65</v>
      </c>
      <c r="Q17" s="7">
        <f>INDEX(D:D, COUNTA(D:D))</f>
        <v>272.04000000000002</v>
      </c>
      <c r="T17" s="20">
        <v>0</v>
      </c>
      <c r="U17" s="31">
        <f t="shared" si="3"/>
        <v>-1150</v>
      </c>
      <c r="V17" s="27">
        <f t="shared" si="4"/>
        <v>-1150</v>
      </c>
      <c r="W17" s="27"/>
      <c r="X17" s="27">
        <f t="shared" si="5"/>
        <v>1264.1313470415441</v>
      </c>
      <c r="Y17" s="27">
        <f t="shared" si="6"/>
        <v>114.13134704154413</v>
      </c>
      <c r="Z17" s="27">
        <f t="shared" si="7"/>
        <v>114</v>
      </c>
      <c r="AA17" s="17">
        <f t="shared" si="8"/>
        <v>114</v>
      </c>
      <c r="AB17" s="24">
        <f t="shared" si="9"/>
        <v>1264</v>
      </c>
    </row>
    <row r="18" spans="1:28" ht="15" customHeight="1" x14ac:dyDescent="0.2">
      <c r="A18" s="28">
        <v>1200</v>
      </c>
      <c r="B18" s="28">
        <v>1150</v>
      </c>
      <c r="C18" s="25">
        <v>7.45</v>
      </c>
      <c r="D18" s="25">
        <v>269.23</v>
      </c>
      <c r="E18" s="25">
        <v>212.31</v>
      </c>
      <c r="F18" s="25">
        <f t="shared" si="0"/>
        <v>337.5</v>
      </c>
      <c r="G18" s="25">
        <v>0</v>
      </c>
      <c r="H18" s="25">
        <f t="shared" si="1"/>
        <v>343.75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1150</v>
      </c>
      <c r="T18" s="20">
        <v>0</v>
      </c>
      <c r="U18" s="31">
        <f t="shared" si="3"/>
        <v>-1150</v>
      </c>
      <c r="V18" s="27">
        <f t="shared" si="4"/>
        <v>-1150</v>
      </c>
      <c r="W18" s="27"/>
      <c r="X18" s="27">
        <f t="shared" si="5"/>
        <v>1264.1313470415441</v>
      </c>
      <c r="Y18" s="27">
        <f t="shared" si="6"/>
        <v>114.13134704154413</v>
      </c>
      <c r="Z18" s="27">
        <f t="shared" si="7"/>
        <v>114</v>
      </c>
      <c r="AA18" s="17">
        <f t="shared" si="8"/>
        <v>114</v>
      </c>
      <c r="AB18" s="24">
        <f t="shared" si="9"/>
        <v>1264</v>
      </c>
    </row>
    <row r="19" spans="1:28" ht="15" customHeight="1" x14ac:dyDescent="0.25">
      <c r="A19" s="28">
        <v>1800</v>
      </c>
      <c r="B19" s="28">
        <v>1150</v>
      </c>
      <c r="C19" s="25">
        <v>16.66</v>
      </c>
      <c r="D19" s="25">
        <v>269.3</v>
      </c>
      <c r="E19" s="25">
        <v>212.31</v>
      </c>
      <c r="F19" s="25">
        <f t="shared" si="0"/>
        <v>300</v>
      </c>
      <c r="G19" s="25">
        <v>0</v>
      </c>
      <c r="H19" s="25">
        <f t="shared" si="1"/>
        <v>392.85714285714283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0.85936785833611762</v>
      </c>
      <c r="R19" s="37">
        <f>MAX(AB:AB)</f>
        <v>1264</v>
      </c>
      <c r="S19" s="37">
        <f>'Z-V'!P8-R19</f>
        <v>7715</v>
      </c>
      <c r="T19" s="20">
        <v>0</v>
      </c>
      <c r="U19" s="31">
        <f t="shared" si="3"/>
        <v>-1150</v>
      </c>
      <c r="V19" s="27">
        <f t="shared" si="4"/>
        <v>-1150</v>
      </c>
      <c r="W19" s="27"/>
      <c r="X19" s="27">
        <f t="shared" si="5"/>
        <v>1264.1313470415441</v>
      </c>
      <c r="Y19" s="27">
        <f t="shared" si="6"/>
        <v>114.13134704154413</v>
      </c>
      <c r="Z19" s="27">
        <f t="shared" si="7"/>
        <v>114</v>
      </c>
      <c r="AA19" s="17">
        <f t="shared" si="8"/>
        <v>114</v>
      </c>
      <c r="AB19" s="24">
        <f t="shared" si="9"/>
        <v>1264</v>
      </c>
    </row>
    <row r="20" spans="1:28" ht="15" customHeight="1" x14ac:dyDescent="0.25">
      <c r="A20" s="28">
        <v>2625</v>
      </c>
      <c r="B20" s="28">
        <v>1150</v>
      </c>
      <c r="C20" s="25">
        <v>4.7300000000000004</v>
      </c>
      <c r="D20" s="25">
        <v>269.47000000000003</v>
      </c>
      <c r="E20" s="25">
        <v>212.31</v>
      </c>
      <c r="F20" s="25">
        <f t="shared" si="0"/>
        <v>212.5</v>
      </c>
      <c r="G20" s="25">
        <v>0</v>
      </c>
      <c r="H20" s="25">
        <f t="shared" si="1"/>
        <v>458.33333333333331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1</v>
      </c>
      <c r="N20" s="9" t="s">
        <v>68</v>
      </c>
      <c r="O20" s="9">
        <v>0</v>
      </c>
      <c r="P20" s="14" t="s">
        <v>1</v>
      </c>
      <c r="Q20" s="7">
        <f ca="1">('Z-V'!R16-'Z-V'!R17)*(S20-'Z-V'!R13)/('Z-V'!R9-'Z-V'!R13)+'Z-V'!R17</f>
        <v>0.7700880329094989</v>
      </c>
      <c r="R20" s="20">
        <f ca="1">R15-R16</f>
        <v>12308</v>
      </c>
      <c r="S20" s="20">
        <f ca="1">'Z-V'!P9-R20</f>
        <v>41172</v>
      </c>
      <c r="T20" s="20">
        <v>0</v>
      </c>
      <c r="U20" s="31">
        <f t="shared" si="3"/>
        <v>-1150</v>
      </c>
      <c r="V20" s="27">
        <f t="shared" si="4"/>
        <v>-1150</v>
      </c>
      <c r="W20" s="27"/>
      <c r="X20" s="27">
        <f t="shared" si="5"/>
        <v>1264.1313470415441</v>
      </c>
      <c r="Y20" s="27">
        <f t="shared" si="6"/>
        <v>114.13134704154413</v>
      </c>
      <c r="Z20" s="27">
        <f t="shared" si="7"/>
        <v>114</v>
      </c>
      <c r="AA20" s="17">
        <f t="shared" si="8"/>
        <v>114</v>
      </c>
      <c r="AB20" s="24">
        <f t="shared" si="9"/>
        <v>1264</v>
      </c>
    </row>
    <row r="21" spans="1:28" ht="15" customHeight="1" x14ac:dyDescent="0.25">
      <c r="A21" s="28">
        <v>2475</v>
      </c>
      <c r="B21" s="28">
        <v>1150</v>
      </c>
      <c r="C21" s="25">
        <v>5.81</v>
      </c>
      <c r="D21" s="25">
        <v>269.63</v>
      </c>
      <c r="E21" s="25">
        <v>212.31</v>
      </c>
      <c r="F21" s="25">
        <f t="shared" si="0"/>
        <v>285</v>
      </c>
      <c r="G21" s="25">
        <v>0</v>
      </c>
      <c r="H21" s="25">
        <f t="shared" si="1"/>
        <v>550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0.82657834627683824</v>
      </c>
      <c r="R21" s="20">
        <f>ABS(Q12-Q17)</f>
        <v>3.8000000000000114</v>
      </c>
      <c r="S21" s="20">
        <f>'Z-V'!P10-R21</f>
        <v>18.089999999999989</v>
      </c>
      <c r="T21" s="20">
        <v>0</v>
      </c>
      <c r="U21" s="31">
        <f t="shared" si="3"/>
        <v>-1150</v>
      </c>
      <c r="V21" s="27">
        <f t="shared" si="4"/>
        <v>-1150</v>
      </c>
      <c r="W21" s="27"/>
      <c r="X21" s="27">
        <f t="shared" si="5"/>
        <v>1264.1313470415441</v>
      </c>
      <c r="Y21" s="27">
        <f t="shared" si="6"/>
        <v>114.13134704154413</v>
      </c>
      <c r="Z21" s="27">
        <f t="shared" si="7"/>
        <v>114</v>
      </c>
      <c r="AA21" s="17">
        <f t="shared" si="8"/>
        <v>114</v>
      </c>
      <c r="AB21" s="24">
        <f t="shared" si="9"/>
        <v>1264</v>
      </c>
    </row>
    <row r="22" spans="1:28" ht="15" customHeight="1" x14ac:dyDescent="0.25">
      <c r="A22" s="28">
        <v>2625</v>
      </c>
      <c r="B22" s="28">
        <v>1150</v>
      </c>
      <c r="C22" s="25">
        <v>10.85</v>
      </c>
      <c r="D22" s="25">
        <v>269.8</v>
      </c>
      <c r="E22" s="25">
        <v>212.31</v>
      </c>
      <c r="F22" s="25">
        <f t="shared" si="0"/>
        <v>318.75</v>
      </c>
      <c r="G22" s="25">
        <v>0</v>
      </c>
      <c r="H22" s="25">
        <f t="shared" si="1"/>
        <v>687.5</v>
      </c>
      <c r="I22" s="25">
        <v>0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0.83140000000000003</v>
      </c>
      <c r="T22" s="20">
        <v>0</v>
      </c>
      <c r="U22" s="31">
        <f t="shared" si="3"/>
        <v>-1150</v>
      </c>
      <c r="V22" s="27">
        <f t="shared" si="4"/>
        <v>-1150</v>
      </c>
      <c r="W22" s="27"/>
      <c r="X22" s="27">
        <f t="shared" si="5"/>
        <v>1264.1313470415441</v>
      </c>
      <c r="Y22" s="27">
        <f t="shared" si="6"/>
        <v>114.13134704154413</v>
      </c>
      <c r="Z22" s="27">
        <f t="shared" si="7"/>
        <v>114</v>
      </c>
      <c r="AA22" s="17">
        <f t="shared" si="8"/>
        <v>114</v>
      </c>
      <c r="AB22" s="24">
        <f t="shared" si="9"/>
        <v>1264</v>
      </c>
    </row>
    <row r="23" spans="1:28" ht="15" customHeight="1" x14ac:dyDescent="0.25">
      <c r="A23" s="28">
        <v>2925</v>
      </c>
      <c r="B23" s="28">
        <v>1150</v>
      </c>
      <c r="C23" s="25">
        <v>10.61</v>
      </c>
      <c r="D23" s="25">
        <v>270</v>
      </c>
      <c r="E23" s="25">
        <v>212.31</v>
      </c>
      <c r="F23" s="25">
        <f t="shared" si="0"/>
        <v>325</v>
      </c>
      <c r="G23" s="25">
        <v>0</v>
      </c>
      <c r="H23" s="25">
        <f t="shared" si="1"/>
        <v>916.66666666666663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-1150</v>
      </c>
      <c r="V23" s="27">
        <f t="shared" si="4"/>
        <v>-1150</v>
      </c>
      <c r="W23" s="27"/>
      <c r="X23" s="27">
        <f t="shared" si="5"/>
        <v>1264.1313470415441</v>
      </c>
      <c r="Y23" s="27">
        <f t="shared" si="6"/>
        <v>114.13134704154413</v>
      </c>
      <c r="Z23" s="27">
        <f t="shared" si="7"/>
        <v>114</v>
      </c>
      <c r="AA23" s="17">
        <f t="shared" si="8"/>
        <v>114</v>
      </c>
      <c r="AB23" s="24">
        <f t="shared" si="9"/>
        <v>1264</v>
      </c>
    </row>
    <row r="24" spans="1:28" ht="15" customHeight="1" x14ac:dyDescent="0.25">
      <c r="A24" s="28">
        <v>3450</v>
      </c>
      <c r="B24" s="28">
        <v>1150</v>
      </c>
      <c r="C24" s="25">
        <v>5.31</v>
      </c>
      <c r="D24" s="25">
        <v>270.26</v>
      </c>
      <c r="E24" s="25">
        <v>212.31</v>
      </c>
      <c r="F24" s="25">
        <f t="shared" si="0"/>
        <v>225</v>
      </c>
      <c r="G24" s="25">
        <v>0</v>
      </c>
      <c r="H24" s="25">
        <f t="shared" si="1"/>
        <v>1375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1</v>
      </c>
      <c r="N24" s="9"/>
      <c r="O24" s="9"/>
      <c r="P24" s="7"/>
      <c r="Q24" s="7"/>
      <c r="T24" s="20">
        <v>0</v>
      </c>
      <c r="U24" s="31">
        <f t="shared" si="3"/>
        <v>-1150</v>
      </c>
      <c r="V24" s="27">
        <f t="shared" si="4"/>
        <v>-1150</v>
      </c>
      <c r="W24" s="27"/>
      <c r="X24" s="27">
        <f t="shared" si="5"/>
        <v>1264.1313470415441</v>
      </c>
      <c r="Y24" s="27">
        <f t="shared" si="6"/>
        <v>114.13134704154413</v>
      </c>
      <c r="Z24" s="27">
        <f t="shared" si="7"/>
        <v>114</v>
      </c>
      <c r="AA24" s="17">
        <f t="shared" si="8"/>
        <v>114</v>
      </c>
      <c r="AB24" s="24">
        <f t="shared" si="9"/>
        <v>1264</v>
      </c>
    </row>
    <row r="25" spans="1:28" ht="15" customHeight="1" x14ac:dyDescent="0.25">
      <c r="A25" s="28">
        <v>3600</v>
      </c>
      <c r="B25" s="28">
        <v>1150</v>
      </c>
      <c r="C25" s="25">
        <v>11.48</v>
      </c>
      <c r="D25" s="25">
        <v>270.52</v>
      </c>
      <c r="E25" s="25">
        <v>212.31</v>
      </c>
      <c r="F25" s="25">
        <f t="shared" si="0"/>
        <v>300</v>
      </c>
      <c r="G25" s="25">
        <v>0</v>
      </c>
      <c r="H25" s="25">
        <f t="shared" si="1"/>
        <v>2750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-1150</v>
      </c>
      <c r="V25" s="27">
        <f t="shared" si="4"/>
        <v>-1150</v>
      </c>
      <c r="W25" s="27"/>
      <c r="X25" s="27">
        <f t="shared" si="5"/>
        <v>1264.1313470415441</v>
      </c>
      <c r="Y25" s="27">
        <f t="shared" si="6"/>
        <v>114.13134704154413</v>
      </c>
      <c r="Z25" s="27">
        <f t="shared" si="7"/>
        <v>114</v>
      </c>
      <c r="AA25" s="17">
        <f t="shared" si="8"/>
        <v>114</v>
      </c>
      <c r="AB25" s="24">
        <f t="shared" si="9"/>
        <v>1264</v>
      </c>
    </row>
    <row r="26" spans="1:28" ht="15" customHeight="1" x14ac:dyDescent="0.25">
      <c r="A26" s="42">
        <v>3900</v>
      </c>
      <c r="B26" s="28">
        <v>1150</v>
      </c>
      <c r="C26" s="25">
        <v>5.29</v>
      </c>
      <c r="D26" s="25">
        <v>270.82</v>
      </c>
      <c r="E26" s="25">
        <v>212.31</v>
      </c>
      <c r="F26" s="45">
        <v>0</v>
      </c>
      <c r="G26" s="45">
        <v>0</v>
      </c>
      <c r="H26" s="39">
        <v>0</v>
      </c>
      <c r="I26" s="39">
        <v>0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-1150</v>
      </c>
      <c r="V26" s="27">
        <f t="shared" si="4"/>
        <v>-1150</v>
      </c>
      <c r="W26" s="27"/>
      <c r="X26" s="27">
        <f t="shared" si="5"/>
        <v>1264.1313470415441</v>
      </c>
      <c r="Y26" s="27">
        <f t="shared" si="6"/>
        <v>114.13134704154413</v>
      </c>
      <c r="Z26" s="27">
        <f t="shared" si="7"/>
        <v>114</v>
      </c>
      <c r="AA26" s="17">
        <f t="shared" si="8"/>
        <v>114</v>
      </c>
      <c r="AB26" s="24">
        <f t="shared" si="9"/>
        <v>1264</v>
      </c>
    </row>
    <row r="27" spans="1:28" ht="15" customHeight="1" x14ac:dyDescent="0.25">
      <c r="A27" s="28">
        <v>3645</v>
      </c>
      <c r="B27" s="42">
        <v>1150</v>
      </c>
      <c r="C27" s="25">
        <v>3.4</v>
      </c>
      <c r="D27" s="25">
        <v>271.08999999999997</v>
      </c>
      <c r="E27" s="25">
        <v>212.31</v>
      </c>
      <c r="F27" s="25">
        <v>0</v>
      </c>
      <c r="G27" s="25">
        <f t="shared" ref="G27:G41" si="13">($A$26-A27)/(ROW(A27)-ROW($A$26))</f>
        <v>255</v>
      </c>
      <c r="H27" s="25">
        <v>0</v>
      </c>
      <c r="I27" s="25">
        <f t="shared" ref="I27:I41" si="14">($A$26-B27)/(ROW(B27)-ROW($A$26))</f>
        <v>2750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1</v>
      </c>
      <c r="N27" s="9"/>
      <c r="O27" s="9"/>
      <c r="P27" s="7"/>
      <c r="Q27" s="7"/>
      <c r="T27" s="20">
        <v>0</v>
      </c>
      <c r="U27" s="31">
        <f t="shared" si="3"/>
        <v>-1150</v>
      </c>
      <c r="V27" s="27">
        <f t="shared" si="4"/>
        <v>-1150</v>
      </c>
      <c r="W27" s="27"/>
      <c r="X27" s="27">
        <f t="shared" si="5"/>
        <v>1264.1313470415441</v>
      </c>
      <c r="Y27" s="27">
        <f t="shared" si="6"/>
        <v>114.13134704154413</v>
      </c>
      <c r="Z27" s="27">
        <f t="shared" si="7"/>
        <v>114</v>
      </c>
      <c r="AA27" s="17">
        <f t="shared" si="8"/>
        <v>114</v>
      </c>
      <c r="AB27" s="24">
        <f t="shared" si="9"/>
        <v>1264</v>
      </c>
    </row>
    <row r="28" spans="1:28" ht="15" customHeight="1" x14ac:dyDescent="0.25">
      <c r="A28" s="28">
        <v>3225</v>
      </c>
      <c r="B28" s="28">
        <v>1150</v>
      </c>
      <c r="C28" s="25">
        <v>0.5</v>
      </c>
      <c r="D28" s="25">
        <v>271.29000000000002</v>
      </c>
      <c r="E28" s="25">
        <v>212.31</v>
      </c>
      <c r="F28" s="25">
        <v>0</v>
      </c>
      <c r="G28" s="25">
        <f t="shared" si="13"/>
        <v>337.5</v>
      </c>
      <c r="H28" s="25">
        <v>0</v>
      </c>
      <c r="I28" s="25">
        <f t="shared" si="14"/>
        <v>1375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-1150</v>
      </c>
      <c r="V28" s="27">
        <f t="shared" si="4"/>
        <v>-1150</v>
      </c>
      <c r="W28" s="27"/>
      <c r="X28" s="27">
        <f t="shared" si="5"/>
        <v>1264.1313470415441</v>
      </c>
      <c r="Y28" s="27">
        <f t="shared" si="6"/>
        <v>114.13134704154413</v>
      </c>
      <c r="Z28" s="27">
        <f t="shared" si="7"/>
        <v>114</v>
      </c>
      <c r="AA28" s="17">
        <f t="shared" si="8"/>
        <v>114</v>
      </c>
      <c r="AB28" s="24">
        <f t="shared" si="9"/>
        <v>1264</v>
      </c>
    </row>
    <row r="29" spans="1:28" ht="15" customHeight="1" x14ac:dyDescent="0.25">
      <c r="A29" s="28">
        <v>3000</v>
      </c>
      <c r="B29" s="28">
        <v>1150</v>
      </c>
      <c r="C29" s="25">
        <v>0.57999999999999996</v>
      </c>
      <c r="D29" s="25">
        <v>271.48</v>
      </c>
      <c r="E29" s="25">
        <v>212.31</v>
      </c>
      <c r="F29" s="25">
        <v>0</v>
      </c>
      <c r="G29" s="25">
        <f t="shared" si="13"/>
        <v>300</v>
      </c>
      <c r="H29" s="25">
        <v>0</v>
      </c>
      <c r="I29" s="25">
        <f t="shared" si="14"/>
        <v>916.66666666666663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-1150</v>
      </c>
      <c r="V29" s="27">
        <f t="shared" si="4"/>
        <v>-1150</v>
      </c>
      <c r="W29" s="27"/>
      <c r="X29" s="27">
        <f t="shared" si="5"/>
        <v>1264.1313470415441</v>
      </c>
      <c r="Y29" s="27">
        <f t="shared" si="6"/>
        <v>114.13134704154413</v>
      </c>
      <c r="Z29" s="27">
        <f t="shared" si="7"/>
        <v>114</v>
      </c>
      <c r="AA29" s="17">
        <f t="shared" si="8"/>
        <v>114</v>
      </c>
      <c r="AB29" s="24">
        <f t="shared" si="9"/>
        <v>1264</v>
      </c>
    </row>
    <row r="30" spans="1:28" ht="15" customHeight="1" x14ac:dyDescent="0.25">
      <c r="A30" s="28">
        <v>2400</v>
      </c>
      <c r="B30" s="28">
        <v>1150</v>
      </c>
      <c r="C30" s="25">
        <v>1.48</v>
      </c>
      <c r="D30" s="25">
        <v>271.60000000000002</v>
      </c>
      <c r="E30" s="25">
        <v>212.31</v>
      </c>
      <c r="F30" s="25">
        <v>0</v>
      </c>
      <c r="G30" s="25">
        <f t="shared" si="13"/>
        <v>375</v>
      </c>
      <c r="H30" s="25">
        <v>0</v>
      </c>
      <c r="I30" s="25">
        <f t="shared" si="14"/>
        <v>687.5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-1150</v>
      </c>
      <c r="V30" s="27">
        <f t="shared" si="4"/>
        <v>-1150</v>
      </c>
      <c r="W30" s="27"/>
      <c r="X30" s="27">
        <f t="shared" si="5"/>
        <v>1264.1313470415441</v>
      </c>
      <c r="Y30" s="27">
        <f t="shared" si="6"/>
        <v>114.13134704154413</v>
      </c>
      <c r="Z30" s="27">
        <f t="shared" si="7"/>
        <v>114</v>
      </c>
      <c r="AA30" s="17">
        <f t="shared" si="8"/>
        <v>114</v>
      </c>
      <c r="AB30" s="24">
        <f t="shared" si="9"/>
        <v>1264</v>
      </c>
    </row>
    <row r="31" spans="1:28" ht="15" customHeight="1" x14ac:dyDescent="0.25">
      <c r="A31" s="28">
        <v>2250</v>
      </c>
      <c r="B31" s="28">
        <v>1150</v>
      </c>
      <c r="C31" s="25">
        <v>1.52</v>
      </c>
      <c r="D31" s="25">
        <v>271.70999999999998</v>
      </c>
      <c r="E31" s="25">
        <v>212.31</v>
      </c>
      <c r="F31" s="25">
        <v>0</v>
      </c>
      <c r="G31" s="25">
        <f t="shared" si="13"/>
        <v>330</v>
      </c>
      <c r="H31" s="25">
        <v>0</v>
      </c>
      <c r="I31" s="25">
        <f t="shared" si="14"/>
        <v>550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1</v>
      </c>
      <c r="N31" s="9"/>
      <c r="O31" s="9"/>
      <c r="P31" s="7"/>
      <c r="Q31" s="7"/>
      <c r="T31" s="20">
        <v>0</v>
      </c>
      <c r="U31" s="31">
        <f t="shared" si="3"/>
        <v>-1150</v>
      </c>
      <c r="V31" s="27">
        <f t="shared" si="4"/>
        <v>-1150</v>
      </c>
      <c r="W31" s="27"/>
      <c r="X31" s="27">
        <f t="shared" si="5"/>
        <v>1264.1313470415441</v>
      </c>
      <c r="Y31" s="27">
        <f t="shared" si="6"/>
        <v>114.13134704154413</v>
      </c>
      <c r="Z31" s="27">
        <f t="shared" si="7"/>
        <v>114</v>
      </c>
      <c r="AA31" s="17">
        <f t="shared" si="8"/>
        <v>114</v>
      </c>
      <c r="AB31" s="24">
        <f t="shared" si="9"/>
        <v>1264</v>
      </c>
    </row>
    <row r="32" spans="1:28" ht="15" customHeight="1" x14ac:dyDescent="0.25">
      <c r="A32" s="28">
        <v>1995</v>
      </c>
      <c r="B32" s="28">
        <v>1150</v>
      </c>
      <c r="C32" s="25">
        <v>2.73</v>
      </c>
      <c r="D32" s="25">
        <v>271.8</v>
      </c>
      <c r="E32" s="25">
        <v>212.31</v>
      </c>
      <c r="F32" s="25">
        <v>0</v>
      </c>
      <c r="G32" s="25">
        <f t="shared" si="13"/>
        <v>317.5</v>
      </c>
      <c r="H32" s="25">
        <v>0</v>
      </c>
      <c r="I32" s="25">
        <f t="shared" si="14"/>
        <v>458.33333333333331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-1150</v>
      </c>
      <c r="V32" s="27">
        <f t="shared" si="4"/>
        <v>-1150</v>
      </c>
      <c r="W32" s="27"/>
      <c r="X32" s="27">
        <f t="shared" si="5"/>
        <v>1264.1313470415441</v>
      </c>
      <c r="Y32" s="27">
        <f t="shared" si="6"/>
        <v>114.13134704154413</v>
      </c>
      <c r="Z32" s="27">
        <f t="shared" si="7"/>
        <v>114</v>
      </c>
      <c r="AA32" s="17">
        <f t="shared" si="8"/>
        <v>114</v>
      </c>
      <c r="AB32" s="24">
        <f t="shared" si="9"/>
        <v>1264</v>
      </c>
    </row>
    <row r="33" spans="1:28" ht="15" customHeight="1" x14ac:dyDescent="0.25">
      <c r="A33" s="28">
        <v>1725</v>
      </c>
      <c r="B33" s="28">
        <v>1150</v>
      </c>
      <c r="C33" s="25">
        <v>2.68</v>
      </c>
      <c r="D33" s="25">
        <v>271.86</v>
      </c>
      <c r="E33" s="25">
        <v>212.31</v>
      </c>
      <c r="F33" s="25">
        <v>0</v>
      </c>
      <c r="G33" s="25">
        <f t="shared" si="13"/>
        <v>310.71428571428572</v>
      </c>
      <c r="H33" s="25">
        <v>0</v>
      </c>
      <c r="I33" s="25">
        <f t="shared" si="14"/>
        <v>392.85714285714283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1</v>
      </c>
      <c r="N33" s="9"/>
      <c r="O33" s="9"/>
      <c r="P33" s="7"/>
      <c r="Q33" s="7"/>
      <c r="T33" s="20">
        <v>0</v>
      </c>
      <c r="U33" s="31">
        <f t="shared" si="3"/>
        <v>-1150</v>
      </c>
      <c r="V33" s="27">
        <f t="shared" si="4"/>
        <v>-1150</v>
      </c>
      <c r="W33" s="27"/>
      <c r="X33" s="27">
        <f t="shared" si="5"/>
        <v>1264.1313470415441</v>
      </c>
      <c r="Y33" s="27">
        <f t="shared" si="6"/>
        <v>114.13134704154413</v>
      </c>
      <c r="Z33" s="27">
        <f t="shared" si="7"/>
        <v>114</v>
      </c>
      <c r="AA33" s="17">
        <f t="shared" si="8"/>
        <v>114</v>
      </c>
      <c r="AB33" s="24">
        <f t="shared" si="9"/>
        <v>1264</v>
      </c>
    </row>
    <row r="34" spans="1:28" ht="15" customHeight="1" x14ac:dyDescent="0.25">
      <c r="A34" s="28">
        <v>1800</v>
      </c>
      <c r="B34" s="28">
        <v>1150</v>
      </c>
      <c r="C34" s="25">
        <v>1.77</v>
      </c>
      <c r="D34" s="25">
        <v>271.92</v>
      </c>
      <c r="E34" s="25">
        <v>212.31</v>
      </c>
      <c r="F34" s="25">
        <v>0</v>
      </c>
      <c r="G34" s="25">
        <f t="shared" si="13"/>
        <v>262.5</v>
      </c>
      <c r="H34" s="25">
        <v>0</v>
      </c>
      <c r="I34" s="25">
        <f t="shared" si="14"/>
        <v>343.75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ca="1" si="2"/>
        <v>1</v>
      </c>
      <c r="N34" s="9"/>
      <c r="O34" s="9"/>
      <c r="P34" s="7"/>
      <c r="Q34" s="7"/>
      <c r="T34" s="20">
        <v>0</v>
      </c>
      <c r="U34" s="31">
        <f t="shared" si="3"/>
        <v>-1150</v>
      </c>
      <c r="V34" s="27">
        <f t="shared" si="4"/>
        <v>-1150</v>
      </c>
      <c r="W34" s="27"/>
      <c r="X34" s="27">
        <f t="shared" si="5"/>
        <v>1264.1313470415441</v>
      </c>
      <c r="Y34" s="27">
        <f t="shared" si="6"/>
        <v>114.13134704154413</v>
      </c>
      <c r="Z34" s="27">
        <f t="shared" si="7"/>
        <v>114</v>
      </c>
      <c r="AA34" s="17">
        <f t="shared" si="8"/>
        <v>114</v>
      </c>
      <c r="AB34" s="24">
        <f t="shared" si="9"/>
        <v>1264</v>
      </c>
    </row>
    <row r="35" spans="1:28" ht="15" customHeight="1" x14ac:dyDescent="0.25">
      <c r="A35" s="28">
        <v>1650</v>
      </c>
      <c r="B35" s="28">
        <v>1150</v>
      </c>
      <c r="C35" s="25">
        <v>0</v>
      </c>
      <c r="D35" s="25">
        <v>271.97000000000003</v>
      </c>
      <c r="E35" s="25">
        <v>212.31</v>
      </c>
      <c r="F35" s="25">
        <v>0</v>
      </c>
      <c r="G35" s="25">
        <f t="shared" si="13"/>
        <v>250</v>
      </c>
      <c r="H35" s="25">
        <v>0</v>
      </c>
      <c r="I35" s="25">
        <f t="shared" si="14"/>
        <v>305.55555555555554</v>
      </c>
      <c r="J35" s="29">
        <f t="shared" si="10"/>
        <v>1</v>
      </c>
      <c r="K35" s="29">
        <f t="shared" si="11"/>
        <v>1</v>
      </c>
      <c r="L35" s="29">
        <f t="shared" si="12"/>
        <v>1</v>
      </c>
      <c r="M35" s="29">
        <f t="shared" ca="1" si="2"/>
        <v>1</v>
      </c>
      <c r="N35" s="9"/>
      <c r="O35" s="9"/>
      <c r="P35" s="7"/>
      <c r="Q35" s="7"/>
      <c r="T35" s="20">
        <v>0</v>
      </c>
      <c r="U35" s="31">
        <f t="shared" si="3"/>
        <v>-1150</v>
      </c>
      <c r="V35" s="27">
        <f t="shared" si="4"/>
        <v>-1150</v>
      </c>
      <c r="W35" s="27"/>
      <c r="X35" s="27">
        <f t="shared" si="5"/>
        <v>1264.1313470415441</v>
      </c>
      <c r="Y35" s="27">
        <f t="shared" si="6"/>
        <v>114.13134704154413</v>
      </c>
      <c r="Z35" s="27">
        <f t="shared" si="7"/>
        <v>114</v>
      </c>
      <c r="AA35" s="17">
        <f t="shared" si="8"/>
        <v>114</v>
      </c>
      <c r="AB35" s="24">
        <f t="shared" si="9"/>
        <v>1264</v>
      </c>
    </row>
    <row r="36" spans="1:28" ht="15" customHeight="1" x14ac:dyDescent="0.25">
      <c r="A36" s="28">
        <v>1500</v>
      </c>
      <c r="B36" s="28">
        <v>1150</v>
      </c>
      <c r="C36" s="25">
        <v>0</v>
      </c>
      <c r="D36" s="25">
        <v>272.01</v>
      </c>
      <c r="E36" s="25">
        <v>212.31</v>
      </c>
      <c r="F36" s="25">
        <v>0</v>
      </c>
      <c r="G36" s="25">
        <f t="shared" si="13"/>
        <v>240</v>
      </c>
      <c r="H36" s="25">
        <v>0</v>
      </c>
      <c r="I36" s="25">
        <f t="shared" si="14"/>
        <v>275</v>
      </c>
      <c r="J36" s="29">
        <f t="shared" si="10"/>
        <v>1</v>
      </c>
      <c r="K36" s="29">
        <f t="shared" si="11"/>
        <v>1</v>
      </c>
      <c r="L36" s="29">
        <f t="shared" si="12"/>
        <v>1</v>
      </c>
      <c r="M36" s="29">
        <f t="shared" ca="1" si="2"/>
        <v>0</v>
      </c>
      <c r="N36" s="9"/>
      <c r="O36" s="9"/>
      <c r="P36" s="7"/>
      <c r="Q36" s="7"/>
      <c r="T36" s="20">
        <v>0</v>
      </c>
      <c r="U36" s="31">
        <f t="shared" si="3"/>
        <v>-1150</v>
      </c>
      <c r="V36" s="27">
        <f t="shared" si="4"/>
        <v>-1150</v>
      </c>
      <c r="W36" s="27"/>
      <c r="X36" s="27">
        <f t="shared" si="5"/>
        <v>1264.1313470415441</v>
      </c>
      <c r="Y36" s="27">
        <f t="shared" si="6"/>
        <v>114.13134704154413</v>
      </c>
      <c r="Z36" s="27">
        <f t="shared" si="7"/>
        <v>114</v>
      </c>
      <c r="AA36" s="17">
        <f t="shared" si="8"/>
        <v>114</v>
      </c>
      <c r="AB36" s="24">
        <f t="shared" si="9"/>
        <v>1264</v>
      </c>
    </row>
    <row r="37" spans="1:28" ht="15" customHeight="1" x14ac:dyDescent="0.25">
      <c r="A37" s="28">
        <v>1320</v>
      </c>
      <c r="B37" s="28">
        <v>1150</v>
      </c>
      <c r="C37" s="25">
        <v>0</v>
      </c>
      <c r="D37" s="25">
        <v>272.02</v>
      </c>
      <c r="E37" s="25">
        <v>212.31</v>
      </c>
      <c r="F37" s="25">
        <v>0</v>
      </c>
      <c r="G37" s="25">
        <f t="shared" si="13"/>
        <v>234.54545454545453</v>
      </c>
      <c r="H37" s="25">
        <v>0</v>
      </c>
      <c r="I37" s="25">
        <f t="shared" si="14"/>
        <v>250</v>
      </c>
      <c r="J37" s="29">
        <f t="shared" si="10"/>
        <v>1</v>
      </c>
      <c r="K37" s="29">
        <f t="shared" si="11"/>
        <v>1</v>
      </c>
      <c r="L37" s="29">
        <f t="shared" si="12"/>
        <v>1</v>
      </c>
      <c r="M37" s="29">
        <f t="shared" ca="1" si="2"/>
        <v>1</v>
      </c>
      <c r="N37" s="9"/>
      <c r="O37" s="9"/>
      <c r="P37" s="7"/>
      <c r="Q37" s="7"/>
      <c r="T37" s="20">
        <v>0</v>
      </c>
      <c r="U37" s="31">
        <f t="shared" si="3"/>
        <v>-1150</v>
      </c>
      <c r="V37" s="27">
        <f t="shared" si="4"/>
        <v>-1150</v>
      </c>
      <c r="W37" s="27"/>
      <c r="X37" s="27">
        <f t="shared" si="5"/>
        <v>1264.1313470415441</v>
      </c>
      <c r="Y37" s="27">
        <f t="shared" si="6"/>
        <v>114.13134704154413</v>
      </c>
      <c r="Z37" s="27">
        <f t="shared" si="7"/>
        <v>114</v>
      </c>
      <c r="AA37" s="17">
        <f t="shared" si="8"/>
        <v>114</v>
      </c>
      <c r="AB37" s="24">
        <f t="shared" si="9"/>
        <v>1264</v>
      </c>
    </row>
    <row r="38" spans="1:28" ht="15" customHeight="1" x14ac:dyDescent="0.25">
      <c r="A38" s="28">
        <v>1230</v>
      </c>
      <c r="B38" s="28">
        <v>1150</v>
      </c>
      <c r="C38" s="25">
        <v>0</v>
      </c>
      <c r="D38" s="25">
        <v>272.02999999999997</v>
      </c>
      <c r="E38" s="25">
        <v>212.31</v>
      </c>
      <c r="F38" s="25">
        <v>0</v>
      </c>
      <c r="G38" s="25">
        <f t="shared" si="13"/>
        <v>222.5</v>
      </c>
      <c r="H38" s="25">
        <v>0</v>
      </c>
      <c r="I38" s="25">
        <f t="shared" si="14"/>
        <v>229.16666666666666</v>
      </c>
      <c r="J38" s="29">
        <f t="shared" si="10"/>
        <v>1</v>
      </c>
      <c r="K38" s="29">
        <f t="shared" si="11"/>
        <v>1</v>
      </c>
      <c r="L38" s="29">
        <f t="shared" si="12"/>
        <v>1</v>
      </c>
      <c r="M38" s="29">
        <f t="shared" ca="1" si="2"/>
        <v>0</v>
      </c>
      <c r="N38" s="9"/>
      <c r="O38" s="9"/>
      <c r="P38" s="7"/>
      <c r="Q38" s="7"/>
      <c r="T38" s="20">
        <v>0</v>
      </c>
      <c r="U38" s="31">
        <f t="shared" si="3"/>
        <v>-1150</v>
      </c>
      <c r="V38" s="27">
        <f t="shared" si="4"/>
        <v>-1150</v>
      </c>
      <c r="W38" s="27"/>
      <c r="X38" s="27">
        <f t="shared" si="5"/>
        <v>1264.1313470415441</v>
      </c>
      <c r="Y38" s="27">
        <f t="shared" si="6"/>
        <v>114.13134704154413</v>
      </c>
      <c r="Z38" s="27">
        <f t="shared" si="7"/>
        <v>114</v>
      </c>
      <c r="AA38" s="17">
        <f t="shared" si="8"/>
        <v>114</v>
      </c>
      <c r="AB38" s="24">
        <f t="shared" si="9"/>
        <v>1264</v>
      </c>
    </row>
    <row r="39" spans="1:28" ht="15" customHeight="1" x14ac:dyDescent="0.25">
      <c r="A39" s="28">
        <v>1305</v>
      </c>
      <c r="B39" s="28">
        <v>1150</v>
      </c>
      <c r="C39" s="25">
        <v>0</v>
      </c>
      <c r="D39" s="25">
        <v>272.05</v>
      </c>
      <c r="E39" s="25">
        <v>212.31</v>
      </c>
      <c r="F39" s="25">
        <v>0</v>
      </c>
      <c r="G39" s="25">
        <f t="shared" si="13"/>
        <v>199.61538461538461</v>
      </c>
      <c r="H39" s="25">
        <v>0</v>
      </c>
      <c r="I39" s="25">
        <f t="shared" si="14"/>
        <v>211.53846153846155</v>
      </c>
      <c r="J39" s="29">
        <f t="shared" si="10"/>
        <v>1</v>
      </c>
      <c r="K39" s="29">
        <f t="shared" si="11"/>
        <v>1</v>
      </c>
      <c r="L39" s="29">
        <f t="shared" si="12"/>
        <v>1</v>
      </c>
      <c r="M39" s="29">
        <f t="shared" ca="1" si="2"/>
        <v>1</v>
      </c>
      <c r="N39" s="9"/>
      <c r="O39" s="9"/>
      <c r="P39" s="7"/>
      <c r="Q39" s="7"/>
      <c r="T39" s="20">
        <v>0</v>
      </c>
      <c r="U39" s="31">
        <f t="shared" si="3"/>
        <v>-1150</v>
      </c>
      <c r="V39" s="27">
        <f t="shared" si="4"/>
        <v>-1150</v>
      </c>
      <c r="W39" s="27"/>
      <c r="X39" s="27">
        <f t="shared" si="5"/>
        <v>1264.1313470415441</v>
      </c>
      <c r="Y39" s="27">
        <f t="shared" si="6"/>
        <v>114.13134704154413</v>
      </c>
      <c r="Z39" s="27">
        <f t="shared" si="7"/>
        <v>114</v>
      </c>
      <c r="AA39" s="17">
        <f t="shared" si="8"/>
        <v>114</v>
      </c>
      <c r="AB39" s="24">
        <f t="shared" si="9"/>
        <v>1264</v>
      </c>
    </row>
    <row r="40" spans="1:28" ht="15" customHeight="1" x14ac:dyDescent="0.25">
      <c r="A40" s="28">
        <v>1155</v>
      </c>
      <c r="B40" s="28">
        <v>1150</v>
      </c>
      <c r="C40" s="25">
        <v>0.61</v>
      </c>
      <c r="D40" s="25">
        <v>272.05</v>
      </c>
      <c r="E40" s="25">
        <v>212.31</v>
      </c>
      <c r="F40" s="25">
        <v>0</v>
      </c>
      <c r="G40" s="25">
        <f t="shared" si="13"/>
        <v>196.07142857142858</v>
      </c>
      <c r="H40" s="25">
        <v>0</v>
      </c>
      <c r="I40" s="25">
        <f t="shared" si="14"/>
        <v>196.42857142857142</v>
      </c>
      <c r="J40" s="29">
        <f t="shared" si="10"/>
        <v>1</v>
      </c>
      <c r="K40" s="29">
        <f t="shared" si="11"/>
        <v>1</v>
      </c>
      <c r="L40" s="29">
        <f t="shared" si="12"/>
        <v>1</v>
      </c>
      <c r="M40" s="29">
        <f t="shared" ca="1" si="2"/>
        <v>0</v>
      </c>
      <c r="N40" s="9"/>
      <c r="O40" s="9"/>
      <c r="P40" s="7"/>
      <c r="Q40" s="7"/>
      <c r="T40" s="20">
        <v>0</v>
      </c>
      <c r="U40" s="31">
        <f t="shared" si="3"/>
        <v>-1150</v>
      </c>
      <c r="V40" s="27">
        <f t="shared" si="4"/>
        <v>-1150</v>
      </c>
      <c r="W40" s="27"/>
      <c r="X40" s="27">
        <f t="shared" si="5"/>
        <v>1264.1313470415441</v>
      </c>
      <c r="Y40" s="27">
        <f t="shared" si="6"/>
        <v>114.13134704154413</v>
      </c>
      <c r="Z40" s="27">
        <f t="shared" si="7"/>
        <v>114</v>
      </c>
      <c r="AA40" s="17">
        <f t="shared" si="8"/>
        <v>114</v>
      </c>
      <c r="AB40" s="24">
        <f t="shared" si="9"/>
        <v>1264</v>
      </c>
    </row>
    <row r="41" spans="1:28" ht="15" customHeight="1" x14ac:dyDescent="0.25">
      <c r="A41" s="28">
        <v>1095</v>
      </c>
      <c r="B41" s="28">
        <v>1150</v>
      </c>
      <c r="C41" s="25">
        <v>0.35</v>
      </c>
      <c r="D41" s="25">
        <v>272.04000000000002</v>
      </c>
      <c r="E41" s="25">
        <v>212.31</v>
      </c>
      <c r="F41" s="25">
        <v>0</v>
      </c>
      <c r="G41" s="25">
        <f t="shared" si="13"/>
        <v>187</v>
      </c>
      <c r="H41" s="25">
        <v>0</v>
      </c>
      <c r="I41" s="25">
        <f t="shared" si="14"/>
        <v>183.33333333333334</v>
      </c>
      <c r="J41" s="29">
        <f t="shared" si="10"/>
        <v>1</v>
      </c>
      <c r="K41" s="29">
        <f t="shared" si="11"/>
        <v>1</v>
      </c>
      <c r="L41" s="29">
        <f t="shared" si="12"/>
        <v>1</v>
      </c>
      <c r="M41" s="29">
        <f t="shared" ca="1" si="2"/>
        <v>0</v>
      </c>
      <c r="N41" s="9"/>
      <c r="O41" s="9"/>
      <c r="P41" s="7"/>
      <c r="Q41" s="7"/>
      <c r="T41" s="20">
        <v>0</v>
      </c>
      <c r="U41" s="31">
        <f t="shared" si="3"/>
        <v>-1150</v>
      </c>
      <c r="V41" s="27">
        <f t="shared" si="4"/>
        <v>-1150</v>
      </c>
      <c r="W41" s="27"/>
      <c r="X41" s="27">
        <f t="shared" si="5"/>
        <v>1264.1313470415441</v>
      </c>
      <c r="Y41" s="27">
        <f t="shared" si="6"/>
        <v>114.13134704154413</v>
      </c>
      <c r="Z41" s="27">
        <f t="shared" si="7"/>
        <v>114</v>
      </c>
      <c r="AA41" s="17">
        <f t="shared" si="8"/>
        <v>114</v>
      </c>
      <c r="AB41" s="24">
        <f t="shared" si="9"/>
        <v>1264</v>
      </c>
    </row>
    <row r="42" spans="1:28" ht="15" customHeight="1" x14ac:dyDescent="0.25">
      <c r="A42" s="28"/>
      <c r="B42" s="28"/>
      <c r="C42" s="25"/>
      <c r="D42" s="25"/>
      <c r="E42" s="25"/>
      <c r="F42" s="25"/>
      <c r="G42" s="25"/>
      <c r="H42" s="25"/>
      <c r="I42" s="25"/>
      <c r="J42" s="29"/>
      <c r="K42" s="29"/>
      <c r="L42" s="29"/>
      <c r="M42" s="29"/>
      <c r="N42" s="9"/>
      <c r="O42" s="9"/>
      <c r="P42" s="7"/>
      <c r="Q42" s="7"/>
      <c r="U42" s="31"/>
      <c r="V42" s="27"/>
      <c r="W42" s="27"/>
      <c r="X42" s="27"/>
      <c r="Y42" s="27"/>
      <c r="Z42" s="27"/>
      <c r="AA42" s="17"/>
    </row>
    <row r="43" spans="1:28" ht="15" customHeight="1" x14ac:dyDescent="0.25">
      <c r="A43" s="28"/>
      <c r="B43" s="28"/>
      <c r="C43" s="25"/>
      <c r="D43" s="25"/>
      <c r="E43" s="25"/>
      <c r="F43" s="25"/>
      <c r="G43" s="25"/>
      <c r="H43" s="25"/>
      <c r="I43" s="25"/>
      <c r="J43" s="29"/>
      <c r="K43" s="29"/>
      <c r="L43" s="29"/>
      <c r="M43" s="29"/>
      <c r="N43" s="9"/>
      <c r="O43" s="9"/>
      <c r="P43" s="7"/>
      <c r="Q43" s="7"/>
      <c r="U43" s="31"/>
      <c r="V43" s="27"/>
      <c r="W43" s="27"/>
      <c r="X43" s="27"/>
      <c r="Y43" s="27"/>
      <c r="Z43" s="27"/>
      <c r="AA43" s="17"/>
    </row>
    <row r="44" spans="1:28" ht="15" customHeight="1" x14ac:dyDescent="0.25">
      <c r="A44" s="28"/>
      <c r="B44" s="28"/>
      <c r="C44" s="25"/>
      <c r="D44" s="25"/>
      <c r="E44" s="25"/>
      <c r="F44" s="25"/>
      <c r="G44" s="25"/>
      <c r="H44" s="25"/>
      <c r="I44" s="25"/>
      <c r="J44" s="29"/>
      <c r="K44" s="29"/>
      <c r="L44" s="29"/>
      <c r="M44" s="29"/>
      <c r="N44" s="9"/>
      <c r="O44" s="9"/>
      <c r="P44" s="7"/>
      <c r="Q44" s="7"/>
      <c r="U44" s="31"/>
      <c r="V44" s="27"/>
      <c r="W44" s="27"/>
      <c r="X44" s="27"/>
      <c r="Y44" s="27"/>
      <c r="Z44" s="27"/>
      <c r="AA44" s="17"/>
    </row>
    <row r="45" spans="1:28" ht="15" customHeight="1" x14ac:dyDescent="0.25">
      <c r="A45" s="28"/>
      <c r="B45" s="28"/>
      <c r="C45" s="25"/>
      <c r="D45" s="25"/>
      <c r="E45" s="25"/>
      <c r="F45" s="25"/>
      <c r="G45" s="25"/>
      <c r="H45" s="25"/>
      <c r="I45" s="25"/>
      <c r="J45" s="29"/>
      <c r="K45" s="29"/>
      <c r="L45" s="29"/>
      <c r="M45" s="29"/>
      <c r="N45" s="9"/>
      <c r="O45" s="9"/>
      <c r="P45" s="7"/>
      <c r="Q45" s="7"/>
      <c r="U45" s="31"/>
      <c r="V45" s="27"/>
      <c r="W45" s="27"/>
      <c r="X45" s="27"/>
      <c r="Y45" s="27"/>
      <c r="Z45" s="27"/>
      <c r="AA45" s="17"/>
    </row>
    <row r="46" spans="1:28" ht="15" customHeight="1" x14ac:dyDescent="0.25">
      <c r="A46" s="28"/>
      <c r="B46" s="28"/>
      <c r="C46" s="25"/>
      <c r="D46" s="25"/>
      <c r="E46" s="25"/>
      <c r="F46" s="25"/>
      <c r="G46" s="25"/>
      <c r="H46" s="25"/>
      <c r="I46" s="25"/>
      <c r="J46" s="29"/>
      <c r="K46" s="29"/>
      <c r="L46" s="29"/>
      <c r="M46" s="29"/>
      <c r="N46" s="9"/>
      <c r="O46" s="9"/>
      <c r="P46" s="7"/>
      <c r="Q46" s="7"/>
      <c r="U46" s="31"/>
      <c r="V46" s="27"/>
      <c r="W46" s="27"/>
      <c r="X46" s="27"/>
      <c r="Y46" s="27"/>
      <c r="Z46" s="27"/>
      <c r="AA46" s="17"/>
    </row>
    <row r="47" spans="1:28" ht="15" customHeight="1" x14ac:dyDescent="0.25">
      <c r="A47" s="28"/>
      <c r="B47" s="28"/>
      <c r="C47" s="25"/>
      <c r="D47" s="25"/>
      <c r="E47" s="25"/>
      <c r="F47" s="25"/>
      <c r="G47" s="25"/>
      <c r="H47" s="25"/>
      <c r="I47" s="25"/>
      <c r="J47" s="29"/>
      <c r="K47" s="29"/>
      <c r="L47" s="29"/>
      <c r="M47" s="29"/>
      <c r="N47" s="9"/>
      <c r="O47" s="9"/>
      <c r="P47" s="7"/>
      <c r="Q47" s="7"/>
      <c r="U47" s="31"/>
      <c r="V47" s="27"/>
      <c r="W47" s="27"/>
      <c r="X47" s="27"/>
      <c r="Y47" s="27"/>
      <c r="Z47" s="27"/>
      <c r="AA47" s="17"/>
    </row>
    <row r="48" spans="1:28" ht="15" customHeight="1" x14ac:dyDescent="0.25">
      <c r="A48" s="28"/>
      <c r="B48" s="28"/>
      <c r="C48" s="25"/>
      <c r="D48" s="25"/>
      <c r="E48" s="25"/>
      <c r="F48" s="25"/>
      <c r="G48" s="25"/>
      <c r="H48" s="25"/>
      <c r="I48" s="25"/>
      <c r="J48" s="29"/>
      <c r="K48" s="29"/>
      <c r="L48" s="29"/>
      <c r="M48" s="29"/>
      <c r="N48" s="9"/>
      <c r="O48" s="9"/>
      <c r="P48" s="7"/>
      <c r="Q48" s="7"/>
      <c r="U48" s="31"/>
      <c r="V48" s="27"/>
      <c r="W48" s="27"/>
      <c r="X48" s="27"/>
      <c r="Y48" s="27"/>
      <c r="Z48" s="27"/>
      <c r="AA48" s="17"/>
    </row>
    <row r="49" spans="1:27" ht="15" customHeight="1" x14ac:dyDescent="0.25">
      <c r="A49" s="28"/>
      <c r="B49" s="28"/>
      <c r="C49" s="25"/>
      <c r="D49" s="25"/>
      <c r="E49" s="25"/>
      <c r="F49" s="25"/>
      <c r="G49" s="25"/>
      <c r="H49" s="25"/>
      <c r="I49" s="25"/>
      <c r="J49" s="29"/>
      <c r="K49" s="29"/>
      <c r="L49" s="29"/>
      <c r="M49" s="29"/>
      <c r="N49" s="9"/>
      <c r="O49" s="9"/>
      <c r="P49" s="7"/>
      <c r="Q49" s="7"/>
      <c r="U49" s="31"/>
      <c r="V49" s="27"/>
      <c r="W49" s="27"/>
      <c r="X49" s="27"/>
      <c r="Y49" s="27"/>
      <c r="Z49" s="27"/>
      <c r="AA49" s="17"/>
    </row>
    <row r="50" spans="1:27" ht="15" customHeight="1" x14ac:dyDescent="0.25">
      <c r="A50" s="28"/>
      <c r="B50" s="28"/>
      <c r="C50" s="25"/>
      <c r="D50" s="25"/>
      <c r="E50" s="25"/>
      <c r="F50" s="25"/>
      <c r="G50" s="25"/>
      <c r="H50" s="25"/>
      <c r="I50" s="25"/>
      <c r="J50" s="29"/>
      <c r="K50" s="29"/>
      <c r="L50" s="29"/>
      <c r="M50" s="29"/>
      <c r="N50" s="9"/>
      <c r="O50" s="9"/>
      <c r="P50" s="7"/>
      <c r="Q50" s="7"/>
      <c r="U50" s="31"/>
      <c r="V50" s="27"/>
      <c r="W50" s="27"/>
      <c r="X50" s="27"/>
      <c r="Y50" s="27"/>
      <c r="Z50" s="27"/>
      <c r="AA50" s="17"/>
    </row>
    <row r="51" spans="1:27" ht="15" customHeight="1" x14ac:dyDescent="0.25">
      <c r="A51" s="28"/>
      <c r="B51" s="28"/>
      <c r="C51" s="25"/>
      <c r="D51" s="25"/>
      <c r="E51" s="25"/>
      <c r="F51" s="25"/>
      <c r="G51" s="25"/>
      <c r="H51" s="25"/>
      <c r="I51" s="25"/>
      <c r="J51" s="29"/>
      <c r="K51" s="29"/>
      <c r="L51" s="29"/>
      <c r="M51" s="29"/>
      <c r="N51" s="9"/>
      <c r="O51" s="9"/>
      <c r="P51" s="7"/>
      <c r="Q51" s="7"/>
      <c r="U51" s="31"/>
      <c r="V51" s="27"/>
      <c r="W51" s="27"/>
      <c r="X51" s="27"/>
      <c r="Y51" s="27"/>
      <c r="Z51" s="27"/>
      <c r="AA51" s="17"/>
    </row>
    <row r="52" spans="1:27" ht="15" customHeight="1" x14ac:dyDescent="0.25">
      <c r="A52" s="28"/>
      <c r="B52" s="28"/>
      <c r="C52" s="25"/>
      <c r="D52" s="25"/>
      <c r="E52" s="25"/>
      <c r="F52" s="25"/>
      <c r="G52" s="25"/>
      <c r="H52" s="25"/>
      <c r="I52" s="25"/>
      <c r="J52" s="29"/>
      <c r="K52" s="29"/>
      <c r="L52" s="29"/>
      <c r="M52" s="29"/>
      <c r="N52" s="9"/>
      <c r="O52" s="9"/>
      <c r="P52" s="7"/>
      <c r="Q52" s="7"/>
      <c r="U52" s="31"/>
      <c r="V52" s="27"/>
      <c r="W52" s="27"/>
      <c r="X52" s="27"/>
      <c r="Y52" s="27"/>
      <c r="Z52" s="27"/>
      <c r="AA52" s="17"/>
    </row>
    <row r="53" spans="1:27" ht="15" customHeight="1" x14ac:dyDescent="0.25">
      <c r="A53" s="28"/>
      <c r="B53" s="28"/>
      <c r="C53" s="25"/>
      <c r="D53" s="25"/>
      <c r="E53" s="25"/>
      <c r="F53" s="25"/>
      <c r="G53" s="25"/>
      <c r="H53" s="25"/>
      <c r="I53" s="25"/>
      <c r="J53" s="29"/>
      <c r="K53" s="29"/>
      <c r="L53" s="29"/>
      <c r="M53" s="29"/>
      <c r="N53" s="9"/>
      <c r="O53" s="9"/>
      <c r="P53" s="7"/>
      <c r="Q53" s="7"/>
      <c r="U53" s="31"/>
      <c r="V53" s="27"/>
      <c r="W53" s="27"/>
      <c r="X53" s="27"/>
      <c r="Y53" s="27"/>
      <c r="Z53" s="27"/>
      <c r="AA53" s="17"/>
    </row>
    <row r="54" spans="1:27" ht="15" customHeight="1" x14ac:dyDescent="0.25">
      <c r="A54" s="28"/>
      <c r="B54" s="28"/>
      <c r="C54" s="25"/>
      <c r="D54" s="25"/>
      <c r="E54" s="25"/>
      <c r="F54" s="25"/>
      <c r="G54" s="25"/>
      <c r="H54" s="25"/>
      <c r="I54" s="25"/>
      <c r="J54" s="29"/>
      <c r="K54" s="29"/>
      <c r="L54" s="29"/>
      <c r="M54" s="29"/>
      <c r="N54" s="9"/>
      <c r="O54" s="9"/>
      <c r="P54" s="7"/>
      <c r="Q54" s="7"/>
      <c r="U54" s="31"/>
      <c r="V54" s="27"/>
      <c r="W54" s="27"/>
      <c r="X54" s="27"/>
      <c r="Y54" s="27"/>
      <c r="Z54" s="27"/>
      <c r="AA54" s="17"/>
    </row>
    <row r="55" spans="1:27" ht="15" customHeight="1" x14ac:dyDescent="0.25">
      <c r="A55" s="28"/>
      <c r="B55" s="28"/>
      <c r="C55" s="25"/>
      <c r="D55" s="25"/>
      <c r="E55" s="25"/>
      <c r="F55" s="25"/>
      <c r="G55" s="25"/>
      <c r="H55" s="25"/>
      <c r="I55" s="25"/>
      <c r="J55" s="29"/>
      <c r="K55" s="29"/>
      <c r="L55" s="29"/>
      <c r="M55" s="29"/>
      <c r="N55" s="9"/>
      <c r="O55" s="9"/>
      <c r="P55" s="7"/>
      <c r="Q55" s="7"/>
      <c r="U55" s="31"/>
      <c r="V55" s="27"/>
      <c r="W55" s="27"/>
      <c r="X55" s="27"/>
      <c r="Y55" s="27"/>
      <c r="Z55" s="27"/>
      <c r="AA55" s="17"/>
    </row>
    <row r="56" spans="1:27" ht="15" customHeight="1" x14ac:dyDescent="0.25">
      <c r="A56" s="28"/>
      <c r="B56" s="28"/>
      <c r="C56" s="25"/>
      <c r="D56" s="25"/>
      <c r="E56" s="25"/>
      <c r="F56" s="25"/>
      <c r="G56" s="25"/>
      <c r="H56" s="25"/>
      <c r="I56" s="25"/>
      <c r="J56" s="29"/>
      <c r="K56" s="29"/>
      <c r="L56" s="29"/>
      <c r="M56" s="29"/>
      <c r="N56" s="9"/>
      <c r="O56" s="9"/>
      <c r="P56" s="7"/>
      <c r="Q56" s="7"/>
      <c r="U56" s="31"/>
      <c r="V56" s="27"/>
      <c r="W56" s="27"/>
      <c r="X56" s="27"/>
      <c r="Y56" s="27"/>
      <c r="Z56" s="27"/>
      <c r="AA56" s="17"/>
    </row>
    <row r="57" spans="1:27" ht="15" customHeight="1" x14ac:dyDescent="0.25">
      <c r="A57" s="28"/>
      <c r="B57" s="28"/>
      <c r="C57" s="25"/>
      <c r="D57" s="25"/>
      <c r="E57" s="25"/>
      <c r="F57" s="25"/>
      <c r="G57" s="25"/>
      <c r="H57" s="25"/>
      <c r="I57" s="25"/>
      <c r="J57" s="29"/>
      <c r="K57" s="29"/>
      <c r="L57" s="29"/>
      <c r="M57" s="29"/>
      <c r="N57" s="9"/>
      <c r="O57" s="9"/>
      <c r="P57" s="7"/>
      <c r="Q57" s="7"/>
      <c r="U57" s="31"/>
      <c r="V57" s="27"/>
      <c r="W57" s="27"/>
      <c r="X57" s="27"/>
      <c r="Y57" s="27"/>
      <c r="Z57" s="27"/>
      <c r="AA57" s="17"/>
    </row>
    <row r="58" spans="1:27" ht="15" customHeight="1" x14ac:dyDescent="0.25">
      <c r="A58" s="28"/>
      <c r="B58" s="28"/>
      <c r="C58" s="25"/>
      <c r="D58" s="25"/>
      <c r="E58" s="25"/>
      <c r="F58" s="25"/>
      <c r="G58" s="25"/>
      <c r="H58" s="25"/>
      <c r="I58" s="25"/>
      <c r="J58" s="29"/>
      <c r="K58" s="29"/>
      <c r="L58" s="29"/>
      <c r="M58" s="29"/>
      <c r="N58" s="9"/>
      <c r="O58" s="9"/>
      <c r="P58" s="7"/>
      <c r="Q58" s="7"/>
      <c r="U58" s="31"/>
      <c r="V58" s="27"/>
      <c r="W58" s="27"/>
      <c r="X58" s="27"/>
      <c r="Y58" s="27"/>
      <c r="Z58" s="27"/>
      <c r="AA58" s="17"/>
    </row>
    <row r="59" spans="1:27" ht="15" customHeight="1" x14ac:dyDescent="0.25">
      <c r="A59" s="28"/>
      <c r="B59" s="28"/>
      <c r="C59" s="25"/>
      <c r="D59" s="25"/>
      <c r="E59" s="25"/>
      <c r="F59" s="25"/>
      <c r="G59" s="25"/>
      <c r="H59" s="25"/>
      <c r="I59" s="25"/>
      <c r="J59" s="29"/>
      <c r="K59" s="29"/>
      <c r="L59" s="29"/>
      <c r="M59" s="29"/>
      <c r="N59" s="9"/>
      <c r="O59" s="9"/>
      <c r="P59" s="7"/>
      <c r="Q59" s="7"/>
      <c r="U59" s="31"/>
      <c r="V59" s="27"/>
      <c r="W59" s="27"/>
      <c r="X59" s="27"/>
      <c r="Y59" s="27"/>
      <c r="Z59" s="27"/>
      <c r="AA59" s="17"/>
    </row>
    <row r="60" spans="1:27" ht="15" customHeight="1" x14ac:dyDescent="0.25">
      <c r="A60" s="28"/>
      <c r="B60" s="28"/>
      <c r="C60" s="25"/>
      <c r="D60" s="25"/>
      <c r="E60" s="25"/>
      <c r="F60" s="25"/>
      <c r="G60" s="25"/>
      <c r="H60" s="25"/>
      <c r="I60" s="25"/>
      <c r="J60" s="29"/>
      <c r="K60" s="29"/>
      <c r="L60" s="29"/>
      <c r="M60" s="29"/>
      <c r="N60" s="9"/>
      <c r="O60" s="9"/>
      <c r="P60" s="7"/>
      <c r="Q60" s="7"/>
      <c r="U60" s="31"/>
      <c r="V60" s="27"/>
      <c r="W60" s="27"/>
      <c r="X60" s="27"/>
      <c r="Y60" s="27"/>
      <c r="Z60" s="27"/>
      <c r="AA60" s="17"/>
    </row>
    <row r="61" spans="1:27" ht="15" customHeight="1" x14ac:dyDescent="0.25">
      <c r="A61" s="28"/>
      <c r="B61" s="28"/>
      <c r="C61" s="25"/>
      <c r="D61" s="25"/>
      <c r="E61" s="25"/>
      <c r="F61" s="25"/>
      <c r="G61" s="25"/>
      <c r="H61" s="25"/>
      <c r="I61" s="25"/>
      <c r="J61" s="29"/>
      <c r="K61" s="29"/>
      <c r="L61" s="29"/>
      <c r="M61" s="29"/>
      <c r="N61" s="9"/>
      <c r="O61" s="9"/>
      <c r="P61" s="7"/>
      <c r="Q61" s="7"/>
      <c r="U61" s="31"/>
      <c r="V61" s="27"/>
      <c r="W61" s="27"/>
      <c r="X61" s="27"/>
      <c r="Y61" s="27"/>
      <c r="Z61" s="27"/>
      <c r="AA61" s="17"/>
    </row>
    <row r="62" spans="1:27" ht="15" customHeight="1" x14ac:dyDescent="0.25">
      <c r="A62" s="28"/>
      <c r="B62" s="28"/>
      <c r="C62" s="25"/>
      <c r="D62" s="25"/>
      <c r="E62" s="25"/>
      <c r="F62" s="25"/>
      <c r="G62" s="25"/>
      <c r="H62" s="25"/>
      <c r="I62" s="25"/>
      <c r="J62" s="29"/>
      <c r="K62" s="29"/>
      <c r="L62" s="29"/>
      <c r="M62" s="29"/>
      <c r="N62" s="9"/>
      <c r="O62" s="9"/>
      <c r="P62" s="7"/>
      <c r="Q62" s="7"/>
      <c r="U62" s="31"/>
      <c r="V62" s="27"/>
      <c r="W62" s="27"/>
      <c r="X62" s="27"/>
      <c r="Y62" s="27"/>
      <c r="Z62" s="27"/>
      <c r="AA62" s="17"/>
    </row>
    <row r="63" spans="1:27" ht="15" customHeight="1" x14ac:dyDescent="0.25">
      <c r="A63" s="28"/>
      <c r="B63" s="28"/>
      <c r="C63" s="25"/>
      <c r="D63" s="25"/>
      <c r="E63" s="25"/>
      <c r="F63" s="25"/>
      <c r="G63" s="25"/>
      <c r="H63" s="25"/>
      <c r="I63" s="25"/>
      <c r="J63" s="29"/>
      <c r="K63" s="29"/>
      <c r="L63" s="29"/>
      <c r="M63" s="29"/>
      <c r="N63" s="9"/>
      <c r="O63" s="9"/>
      <c r="P63" s="7"/>
      <c r="Q63" s="7"/>
      <c r="U63" s="31"/>
      <c r="V63" s="27"/>
      <c r="W63" s="27"/>
      <c r="X63" s="27"/>
      <c r="Y63" s="27"/>
      <c r="Z63" s="27"/>
      <c r="AA63" s="17"/>
    </row>
    <row r="64" spans="1:27" ht="15" customHeight="1" x14ac:dyDescent="0.25">
      <c r="A64" s="28"/>
      <c r="B64" s="28"/>
      <c r="C64" s="25"/>
      <c r="D64" s="25"/>
      <c r="E64" s="25"/>
      <c r="F64" s="25"/>
      <c r="G64" s="25"/>
      <c r="H64" s="25"/>
      <c r="I64" s="25"/>
      <c r="J64" s="29"/>
      <c r="K64" s="29"/>
      <c r="L64" s="29"/>
      <c r="M64" s="29"/>
      <c r="N64" s="9"/>
      <c r="O64" s="9"/>
      <c r="P64" s="7"/>
      <c r="Q64" s="7"/>
      <c r="U64" s="31"/>
      <c r="V64" s="27"/>
      <c r="W64" s="27"/>
      <c r="X64" s="27"/>
      <c r="Y64" s="27"/>
      <c r="Z64" s="27"/>
      <c r="AA64" s="17"/>
    </row>
    <row r="65" spans="1:27" ht="15" customHeight="1" x14ac:dyDescent="0.25">
      <c r="A65" s="28"/>
      <c r="B65" s="28"/>
      <c r="C65" s="25"/>
      <c r="D65" s="25"/>
      <c r="E65" s="25"/>
      <c r="F65" s="25"/>
      <c r="G65" s="25"/>
      <c r="H65" s="25"/>
      <c r="I65" s="25"/>
      <c r="J65" s="29"/>
      <c r="K65" s="29"/>
      <c r="L65" s="29"/>
      <c r="M65" s="29"/>
      <c r="N65" s="9"/>
      <c r="O65" s="9"/>
      <c r="P65" s="7"/>
      <c r="Q65" s="7"/>
      <c r="U65" s="31"/>
      <c r="V65" s="27"/>
      <c r="W65" s="27"/>
      <c r="X65" s="27"/>
      <c r="Y65" s="27"/>
      <c r="Z65" s="27"/>
      <c r="AA65" s="17"/>
    </row>
    <row r="66" spans="1:27" ht="15" customHeight="1" x14ac:dyDescent="0.25">
      <c r="A66" s="28"/>
      <c r="B66" s="28"/>
      <c r="C66" s="25"/>
      <c r="D66" s="25"/>
      <c r="E66" s="25"/>
      <c r="F66" s="25"/>
      <c r="G66" s="25"/>
      <c r="H66" s="25"/>
      <c r="I66" s="25"/>
      <c r="J66" s="29"/>
      <c r="K66" s="29"/>
      <c r="L66" s="29"/>
      <c r="M66" s="29"/>
      <c r="N66" s="9"/>
      <c r="O66" s="9"/>
      <c r="P66" s="7"/>
      <c r="Q66" s="7"/>
      <c r="U66" s="31"/>
      <c r="V66" s="27"/>
      <c r="W66" s="27"/>
      <c r="X66" s="27"/>
      <c r="Y66" s="27"/>
      <c r="Z66" s="27"/>
      <c r="AA66" s="17"/>
    </row>
    <row r="67" spans="1:27" ht="15" customHeight="1" x14ac:dyDescent="0.25">
      <c r="A67" s="28"/>
      <c r="B67" s="28"/>
      <c r="C67" s="25"/>
      <c r="D67" s="25"/>
      <c r="E67" s="25"/>
      <c r="F67" s="25"/>
      <c r="G67" s="25"/>
      <c r="H67" s="25"/>
      <c r="I67" s="25"/>
      <c r="J67" s="29"/>
      <c r="K67" s="29"/>
      <c r="L67" s="29"/>
      <c r="M67" s="29"/>
      <c r="N67" s="9"/>
      <c r="O67" s="9"/>
      <c r="P67" s="7"/>
      <c r="Q67" s="7"/>
      <c r="U67" s="31"/>
      <c r="V67" s="27"/>
      <c r="W67" s="27"/>
      <c r="X67" s="27"/>
      <c r="Y67" s="27"/>
      <c r="Z67" s="27"/>
      <c r="AA67" s="17"/>
    </row>
    <row r="68" spans="1:27" ht="15" customHeight="1" x14ac:dyDescent="0.25">
      <c r="A68" s="28"/>
      <c r="B68" s="28"/>
      <c r="C68" s="25"/>
      <c r="D68" s="25"/>
      <c r="E68" s="25"/>
      <c r="F68" s="25"/>
      <c r="G68" s="25"/>
      <c r="H68" s="25"/>
      <c r="I68" s="25"/>
      <c r="J68" s="29"/>
      <c r="K68" s="29"/>
      <c r="L68" s="29"/>
      <c r="M68" s="29"/>
      <c r="N68" s="9"/>
      <c r="O68" s="9"/>
      <c r="P68" s="7"/>
      <c r="Q68" s="7"/>
      <c r="U68" s="31"/>
      <c r="V68" s="27"/>
      <c r="W68" s="27"/>
      <c r="X68" s="27"/>
      <c r="Y68" s="27"/>
      <c r="Z68" s="27"/>
      <c r="AA68" s="17"/>
    </row>
    <row r="69" spans="1:27" ht="15" customHeight="1" x14ac:dyDescent="0.25">
      <c r="A69" s="28"/>
      <c r="B69" s="28"/>
      <c r="C69" s="25"/>
      <c r="D69" s="25"/>
      <c r="E69" s="25"/>
      <c r="F69" s="25"/>
      <c r="G69" s="25"/>
      <c r="H69" s="25"/>
      <c r="I69" s="25"/>
      <c r="J69" s="29"/>
      <c r="K69" s="29"/>
      <c r="L69" s="29"/>
      <c r="M69" s="29"/>
      <c r="N69" s="9"/>
      <c r="O69" s="9"/>
      <c r="P69" s="7"/>
      <c r="Q69" s="7"/>
      <c r="U69" s="31"/>
      <c r="V69" s="27"/>
      <c r="W69" s="27"/>
      <c r="X69" s="27"/>
      <c r="Y69" s="27"/>
      <c r="Z69" s="27"/>
      <c r="AA69" s="17"/>
    </row>
    <row r="70" spans="1:27" ht="15" customHeight="1" x14ac:dyDescent="0.25">
      <c r="A70" s="28"/>
      <c r="B70" s="28"/>
      <c r="C70" s="25"/>
      <c r="D70" s="25"/>
      <c r="E70" s="25"/>
      <c r="F70" s="25"/>
      <c r="G70" s="25"/>
      <c r="H70" s="25"/>
      <c r="I70" s="25"/>
      <c r="J70" s="29"/>
      <c r="K70" s="29"/>
      <c r="L70" s="29"/>
      <c r="M70" s="29"/>
      <c r="N70" s="9"/>
      <c r="O70" s="9"/>
      <c r="P70" s="7"/>
      <c r="Q70" s="7"/>
      <c r="U70" s="31"/>
      <c r="V70" s="27"/>
      <c r="W70" s="27"/>
      <c r="X70" s="27"/>
      <c r="Y70" s="27"/>
      <c r="Z70" s="27"/>
      <c r="AA70" s="17"/>
    </row>
    <row r="71" spans="1:27" ht="15" customHeight="1" x14ac:dyDescent="0.25">
      <c r="A71" s="28"/>
      <c r="B71" s="28"/>
      <c r="C71" s="25"/>
      <c r="D71" s="25"/>
      <c r="E71" s="25"/>
      <c r="F71" s="25"/>
      <c r="G71" s="25"/>
      <c r="H71" s="25"/>
      <c r="I71" s="25"/>
      <c r="J71" s="29"/>
      <c r="K71" s="29"/>
      <c r="L71" s="29"/>
      <c r="M71" s="29"/>
      <c r="N71" s="9"/>
      <c r="O71" s="9"/>
      <c r="P71" s="7"/>
      <c r="Q71" s="7"/>
      <c r="U71" s="31"/>
      <c r="V71" s="27"/>
      <c r="W71" s="27"/>
      <c r="X71" s="27"/>
      <c r="Y71" s="27"/>
      <c r="Z71" s="27"/>
      <c r="AA71" s="17"/>
    </row>
    <row r="72" spans="1:27" ht="15" customHeight="1" x14ac:dyDescent="0.25">
      <c r="A72" s="28"/>
      <c r="B72" s="28"/>
      <c r="C72" s="25"/>
      <c r="D72" s="25"/>
      <c r="E72" s="25"/>
      <c r="F72" s="25"/>
      <c r="G72" s="25"/>
      <c r="H72" s="25"/>
      <c r="I72" s="25"/>
      <c r="J72" s="29"/>
      <c r="K72" s="29"/>
      <c r="L72" s="29"/>
      <c r="M72" s="29"/>
      <c r="N72" s="9"/>
      <c r="O72" s="9"/>
      <c r="P72" s="7"/>
      <c r="Q72" s="7"/>
      <c r="U72" s="31"/>
      <c r="V72" s="27"/>
      <c r="W72" s="27"/>
      <c r="X72" s="27"/>
      <c r="Y72" s="27"/>
      <c r="Z72" s="27"/>
      <c r="AA72" s="17"/>
    </row>
    <row r="73" spans="1:27" ht="15" customHeight="1" x14ac:dyDescent="0.25">
      <c r="A73" s="28"/>
      <c r="B73" s="28"/>
      <c r="C73" s="25"/>
      <c r="D73" s="25"/>
      <c r="E73" s="25"/>
      <c r="F73" s="25"/>
      <c r="G73" s="25"/>
      <c r="H73" s="25"/>
      <c r="I73" s="25"/>
      <c r="J73" s="29"/>
      <c r="K73" s="29"/>
      <c r="L73" s="29"/>
      <c r="M73" s="29"/>
      <c r="N73" s="9"/>
      <c r="O73" s="9"/>
      <c r="P73" s="7"/>
      <c r="Q73" s="7"/>
      <c r="U73" s="31"/>
      <c r="V73" s="27"/>
      <c r="W73" s="27"/>
      <c r="X73" s="27"/>
      <c r="Y73" s="27"/>
      <c r="Z73" s="27"/>
      <c r="AA73" s="17"/>
    </row>
    <row r="74" spans="1:27" ht="15" customHeight="1" x14ac:dyDescent="0.25">
      <c r="A74" s="28"/>
      <c r="B74" s="28"/>
      <c r="C74" s="25"/>
      <c r="D74" s="25"/>
      <c r="E74" s="25"/>
      <c r="F74" s="25"/>
      <c r="G74" s="25"/>
      <c r="H74" s="25"/>
      <c r="I74" s="25"/>
      <c r="J74" s="29"/>
      <c r="K74" s="29"/>
      <c r="L74" s="29"/>
      <c r="M74" s="29"/>
      <c r="N74" s="9"/>
      <c r="O74" s="9"/>
      <c r="P74" s="7"/>
      <c r="Q74" s="7"/>
      <c r="U74" s="31"/>
      <c r="V74" s="27"/>
      <c r="W74" s="27"/>
      <c r="X74" s="27"/>
      <c r="Y74" s="27"/>
      <c r="Z74" s="27"/>
      <c r="AA74" s="17"/>
    </row>
    <row r="75" spans="1:27" ht="15" customHeight="1" x14ac:dyDescent="0.25">
      <c r="A75" s="28"/>
      <c r="B75" s="28"/>
      <c r="C75" s="25"/>
      <c r="D75" s="25"/>
      <c r="E75" s="25"/>
      <c r="F75" s="25"/>
      <c r="G75" s="25"/>
      <c r="H75" s="25"/>
      <c r="I75" s="25"/>
      <c r="J75" s="29"/>
      <c r="K75" s="29"/>
      <c r="L75" s="29"/>
      <c r="M75" s="29"/>
      <c r="N75" s="9"/>
      <c r="O75" s="9"/>
      <c r="P75" s="7"/>
      <c r="Q75" s="7"/>
      <c r="U75" s="31"/>
      <c r="V75" s="27"/>
      <c r="W75" s="27"/>
      <c r="X75" s="27"/>
      <c r="Y75" s="27"/>
      <c r="Z75" s="27"/>
      <c r="AA75" s="17"/>
    </row>
    <row r="76" spans="1:27" ht="15" customHeight="1" x14ac:dyDescent="0.25">
      <c r="A76" s="7"/>
      <c r="B76" s="7"/>
      <c r="C76" s="7"/>
      <c r="D76" s="7"/>
      <c r="E76" s="7"/>
      <c r="F76" s="7"/>
      <c r="G76" s="25"/>
      <c r="H76" s="7"/>
      <c r="I76" s="25"/>
      <c r="J76" s="29"/>
      <c r="K76" s="29"/>
      <c r="L76" s="29"/>
      <c r="M76" s="29"/>
      <c r="N76" s="7"/>
      <c r="O76" s="7"/>
      <c r="P76" s="7"/>
      <c r="Q76" s="7"/>
      <c r="U76" s="31"/>
      <c r="V76" s="27"/>
      <c r="W76" s="27"/>
      <c r="X76" s="27"/>
      <c r="Y76" s="27"/>
      <c r="Z76" s="27"/>
      <c r="AA76" s="17"/>
    </row>
    <row r="77" spans="1:27" ht="15" customHeight="1" x14ac:dyDescent="0.25">
      <c r="A77" s="7"/>
      <c r="B77" s="7"/>
      <c r="C77" s="7"/>
      <c r="D77" s="7"/>
      <c r="E77" s="7"/>
      <c r="F77" s="7"/>
      <c r="G77" s="25"/>
      <c r="H77" s="7"/>
      <c r="I77" s="25"/>
      <c r="J77" s="29"/>
      <c r="K77" s="29"/>
      <c r="L77" s="29"/>
      <c r="M77" s="29"/>
      <c r="N77" s="7"/>
      <c r="O77" s="7"/>
      <c r="P77" s="7"/>
      <c r="Q77" s="7"/>
      <c r="U77" s="31"/>
      <c r="V77" s="27"/>
      <c r="W77" s="27"/>
      <c r="X77" s="27"/>
      <c r="Y77" s="27"/>
      <c r="Z77" s="27"/>
      <c r="AA77" s="17"/>
    </row>
    <row r="78" spans="1:27" ht="15" customHeight="1" x14ac:dyDescent="0.25">
      <c r="A78" s="7"/>
      <c r="B78" s="7"/>
      <c r="C78" s="7"/>
      <c r="D78" s="7"/>
      <c r="E78" s="7"/>
      <c r="F78" s="7"/>
      <c r="G78" s="25"/>
      <c r="H78" s="7"/>
      <c r="I78" s="25"/>
      <c r="J78" s="29"/>
      <c r="K78" s="29"/>
      <c r="L78" s="29"/>
      <c r="M78" s="29"/>
      <c r="N78" s="7"/>
      <c r="O78" s="7"/>
      <c r="P78" s="7"/>
      <c r="Q78" s="7"/>
      <c r="U78" s="31"/>
      <c r="V78" s="27"/>
      <c r="W78" s="27"/>
      <c r="X78" s="27"/>
      <c r="Y78" s="27"/>
      <c r="Z78" s="27"/>
      <c r="AA78" s="17"/>
    </row>
    <row r="79" spans="1:27" ht="15" customHeight="1" x14ac:dyDescent="0.25">
      <c r="A79" s="7"/>
      <c r="B79" s="7"/>
      <c r="C79" s="7"/>
      <c r="D79" s="7"/>
      <c r="E79" s="7"/>
      <c r="F79" s="7"/>
      <c r="G79" s="25"/>
      <c r="H79" s="7"/>
      <c r="I79" s="25"/>
      <c r="J79" s="29"/>
      <c r="K79" s="29"/>
      <c r="L79" s="29"/>
      <c r="M79" s="29"/>
      <c r="N79" s="7"/>
      <c r="O79" s="7"/>
      <c r="P79" s="7"/>
      <c r="Q79" s="7"/>
      <c r="U79" s="31"/>
      <c r="V79" s="27"/>
      <c r="W79" s="27"/>
      <c r="X79" s="27"/>
      <c r="Y79" s="27"/>
      <c r="Z79" s="27"/>
      <c r="AA79" s="17"/>
    </row>
    <row r="80" spans="1:27" ht="15" customHeight="1" x14ac:dyDescent="0.25">
      <c r="A80" s="7"/>
      <c r="B80" s="7"/>
      <c r="C80" s="7"/>
      <c r="D80" s="7"/>
      <c r="E80" s="7"/>
      <c r="F80" s="7"/>
      <c r="G80" s="25"/>
      <c r="H80" s="7"/>
      <c r="I80" s="25"/>
      <c r="J80" s="29"/>
      <c r="K80" s="29"/>
      <c r="L80" s="29"/>
      <c r="M80" s="29"/>
      <c r="N80" s="7"/>
      <c r="O80" s="7"/>
      <c r="P80" s="7"/>
      <c r="Q80" s="7"/>
      <c r="U80" s="31"/>
      <c r="V80" s="27"/>
      <c r="W80" s="27"/>
      <c r="X80" s="27"/>
      <c r="Y80" s="27"/>
      <c r="Z80" s="27"/>
      <c r="AA80" s="17"/>
    </row>
    <row r="81" spans="1:27" ht="15" customHeight="1" x14ac:dyDescent="0.25">
      <c r="A81" s="7"/>
      <c r="B81" s="7"/>
      <c r="C81" s="7"/>
      <c r="D81" s="7"/>
      <c r="E81" s="7"/>
      <c r="F81" s="7"/>
      <c r="G81" s="25"/>
      <c r="H81" s="7"/>
      <c r="I81" s="25"/>
      <c r="J81" s="29"/>
      <c r="K81" s="29"/>
      <c r="L81" s="29"/>
      <c r="M81" s="29"/>
      <c r="N81" s="7"/>
      <c r="O81" s="7"/>
      <c r="P81" s="7"/>
      <c r="Q81" s="7"/>
      <c r="U81" s="31"/>
      <c r="V81" s="27"/>
      <c r="W81" s="27"/>
      <c r="X81" s="27"/>
      <c r="Y81" s="27"/>
      <c r="Z81" s="27"/>
      <c r="AA81" s="17"/>
    </row>
    <row r="82" spans="1:27" ht="15" customHeight="1" x14ac:dyDescent="0.25">
      <c r="A82" s="7"/>
      <c r="B82" s="7"/>
      <c r="C82" s="7"/>
      <c r="D82" s="7"/>
      <c r="E82" s="7"/>
      <c r="F82" s="7"/>
      <c r="G82" s="25"/>
      <c r="H82" s="7"/>
      <c r="I82" s="25"/>
      <c r="J82" s="29"/>
      <c r="K82" s="29"/>
      <c r="L82" s="29"/>
      <c r="M82" s="29"/>
      <c r="N82" s="7"/>
      <c r="O82" s="7"/>
      <c r="P82" s="7"/>
      <c r="Q82" s="7"/>
      <c r="U82" s="31"/>
      <c r="V82" s="27"/>
      <c r="W82" s="27"/>
      <c r="X82" s="27"/>
      <c r="Y82" s="27"/>
      <c r="Z82" s="27"/>
      <c r="AA82" s="17"/>
    </row>
    <row r="83" spans="1:27" ht="15" customHeight="1" x14ac:dyDescent="0.25">
      <c r="A83" s="7"/>
      <c r="B83" s="7"/>
      <c r="C83" s="7"/>
      <c r="D83" s="7"/>
      <c r="E83" s="7"/>
      <c r="F83" s="7"/>
      <c r="G83" s="25"/>
      <c r="H83" s="7"/>
      <c r="I83" s="25"/>
      <c r="J83" s="29"/>
      <c r="K83" s="29"/>
      <c r="L83" s="29"/>
      <c r="M83" s="29"/>
      <c r="N83" s="7"/>
      <c r="O83" s="7"/>
      <c r="P83" s="7"/>
      <c r="Q83" s="7"/>
      <c r="U83" s="31"/>
      <c r="V83" s="27"/>
      <c r="W83" s="27"/>
      <c r="X83" s="27"/>
      <c r="Y83" s="27"/>
      <c r="Z83" s="27"/>
      <c r="AA83" s="17"/>
    </row>
    <row r="84" spans="1:27" ht="15" customHeight="1" x14ac:dyDescent="0.25">
      <c r="A84" s="7"/>
      <c r="B84" s="7"/>
      <c r="C84" s="7"/>
      <c r="D84" s="7"/>
      <c r="E84" s="7"/>
      <c r="F84" s="7"/>
      <c r="G84" s="25"/>
      <c r="H84" s="7"/>
      <c r="I84" s="25"/>
      <c r="J84" s="29"/>
      <c r="K84" s="29"/>
      <c r="L84" s="29"/>
      <c r="M84" s="29"/>
      <c r="N84" s="7"/>
      <c r="O84" s="7"/>
      <c r="P84" s="7"/>
      <c r="Q84" s="7"/>
      <c r="U84" s="31"/>
      <c r="V84" s="27"/>
      <c r="W84" s="27"/>
      <c r="X84" s="27"/>
      <c r="Y84" s="27"/>
      <c r="Z84" s="27"/>
      <c r="AA84" s="17"/>
    </row>
    <row r="85" spans="1:27" x14ac:dyDescent="0.2">
      <c r="U85" s="31"/>
      <c r="V85" s="27"/>
      <c r="W85" s="27"/>
      <c r="X85" s="27"/>
      <c r="Y85" s="27"/>
      <c r="Z85" s="27"/>
      <c r="AA85" s="17"/>
    </row>
    <row r="86" spans="1:27" x14ac:dyDescent="0.2">
      <c r="U86" s="31"/>
      <c r="V86" s="27"/>
      <c r="W86" s="27"/>
      <c r="X86" s="27"/>
      <c r="Y86" s="27"/>
      <c r="Z86" s="27"/>
      <c r="AA86" s="17"/>
    </row>
    <row r="87" spans="1:27" x14ac:dyDescent="0.2">
      <c r="U87" s="31"/>
      <c r="V87" s="27"/>
      <c r="W87" s="27"/>
      <c r="X87" s="27"/>
      <c r="Y87" s="27"/>
      <c r="Z87" s="27"/>
      <c r="AA87" s="17"/>
    </row>
    <row r="88" spans="1:27" x14ac:dyDescent="0.2">
      <c r="U88" s="31"/>
      <c r="V88" s="27"/>
      <c r="W88" s="27"/>
      <c r="X88" s="27"/>
      <c r="Y88" s="27"/>
      <c r="Z88" s="27"/>
      <c r="AA88" s="17"/>
    </row>
    <row r="89" spans="1:27" x14ac:dyDescent="0.2">
      <c r="U89" s="31"/>
      <c r="V89" s="27"/>
      <c r="W89" s="27"/>
      <c r="X89" s="27"/>
      <c r="Y89" s="27"/>
      <c r="Z89" s="27"/>
      <c r="AA89" s="17"/>
    </row>
    <row r="90" spans="1:27" x14ac:dyDescent="0.2">
      <c r="U90" s="31"/>
      <c r="V90" s="27"/>
      <c r="W90" s="27"/>
      <c r="X90" s="27"/>
      <c r="Y90" s="27"/>
      <c r="Z90" s="27"/>
      <c r="AA90" s="17"/>
    </row>
    <row r="91" spans="1:27" x14ac:dyDescent="0.2">
      <c r="U91" s="31"/>
      <c r="V91" s="27"/>
      <c r="W91" s="27"/>
      <c r="X91" s="27"/>
      <c r="Y91" s="27"/>
      <c r="Z91" s="27"/>
      <c r="AA91" s="17"/>
    </row>
    <row r="92" spans="1:27" x14ac:dyDescent="0.2">
      <c r="U92" s="31"/>
      <c r="V92" s="27"/>
      <c r="W92" s="27"/>
      <c r="X92" s="27"/>
      <c r="Y92" s="27"/>
      <c r="Z92" s="27"/>
      <c r="AA92" s="17"/>
    </row>
    <row r="93" spans="1:27" x14ac:dyDescent="0.2">
      <c r="U93" s="31"/>
      <c r="V93" s="27"/>
      <c r="W93" s="27"/>
      <c r="X93" s="27"/>
      <c r="Y93" s="27"/>
      <c r="Z93" s="27"/>
      <c r="AA93" s="17"/>
    </row>
    <row r="94" spans="1:27" x14ac:dyDescent="0.2">
      <c r="U94" s="31"/>
      <c r="V94" s="27"/>
      <c r="W94" s="27"/>
      <c r="X94" s="27"/>
      <c r="Y94" s="27"/>
      <c r="Z94" s="27"/>
      <c r="AA94" s="17"/>
    </row>
    <row r="95" spans="1:27" x14ac:dyDescent="0.2">
      <c r="U95" s="31"/>
      <c r="V95" s="27"/>
      <c r="W95" s="27"/>
      <c r="X95" s="27"/>
      <c r="Y95" s="27"/>
      <c r="Z95" s="27"/>
      <c r="AA95" s="17"/>
    </row>
    <row r="96" spans="1:27" x14ac:dyDescent="0.2">
      <c r="U96" s="31"/>
      <c r="V96" s="27"/>
      <c r="W96" s="27"/>
      <c r="X96" s="27"/>
      <c r="Y96" s="27"/>
      <c r="Z96" s="27"/>
      <c r="AA96" s="17"/>
    </row>
    <row r="97" spans="21:27" x14ac:dyDescent="0.2">
      <c r="U97" s="31"/>
      <c r="V97" s="27"/>
      <c r="W97" s="27"/>
      <c r="X97" s="27"/>
      <c r="Y97" s="27"/>
      <c r="Z97" s="27"/>
      <c r="AA97" s="17"/>
    </row>
    <row r="98" spans="21:27" x14ac:dyDescent="0.2">
      <c r="U98" s="31"/>
      <c r="V98" s="27"/>
      <c r="W98" s="27"/>
      <c r="X98" s="27"/>
      <c r="Y98" s="27"/>
      <c r="Z98" s="27"/>
      <c r="AA98" s="17"/>
    </row>
    <row r="99" spans="21:27" x14ac:dyDescent="0.2">
      <c r="U99" s="31"/>
      <c r="V99" s="27"/>
      <c r="W99" s="27"/>
      <c r="X99" s="27"/>
      <c r="Y99" s="27"/>
      <c r="Z99" s="27"/>
      <c r="AA99" s="17"/>
    </row>
    <row r="100" spans="21:27" x14ac:dyDescent="0.2">
      <c r="U100" s="31"/>
      <c r="V100" s="27"/>
      <c r="W100" s="27"/>
      <c r="X100" s="27"/>
      <c r="Y100" s="27"/>
      <c r="Z100" s="27"/>
      <c r="AA100" s="17"/>
    </row>
    <row r="101" spans="21:27" x14ac:dyDescent="0.2">
      <c r="U101" s="31"/>
      <c r="V101" s="27"/>
      <c r="W101" s="27"/>
      <c r="X101" s="27"/>
      <c r="Y101" s="27"/>
      <c r="Z101" s="27"/>
      <c r="AA101" s="17"/>
    </row>
    <row r="102" spans="21:27" x14ac:dyDescent="0.2">
      <c r="U102" s="31"/>
      <c r="V102" s="27"/>
      <c r="W102" s="27"/>
      <c r="X102" s="27"/>
      <c r="Y102" s="27"/>
      <c r="Z102" s="27"/>
      <c r="AA102" s="17"/>
    </row>
    <row r="103" spans="21:27" x14ac:dyDescent="0.2">
      <c r="U103" s="31"/>
      <c r="V103" s="27"/>
      <c r="W103" s="27"/>
      <c r="X103" s="27"/>
      <c r="Y103" s="27"/>
      <c r="Z103" s="27"/>
      <c r="AA103" s="17"/>
    </row>
    <row r="104" spans="21:27" x14ac:dyDescent="0.2">
      <c r="U104" s="31"/>
      <c r="V104" s="27"/>
      <c r="W104" s="27"/>
      <c r="X104" s="27"/>
      <c r="Y104" s="27"/>
      <c r="Z104" s="27"/>
      <c r="AA104" s="17"/>
    </row>
    <row r="105" spans="21:27" x14ac:dyDescent="0.2">
      <c r="U105" s="31"/>
      <c r="V105" s="27"/>
      <c r="W105" s="27"/>
      <c r="X105" s="27"/>
      <c r="Y105" s="27"/>
      <c r="Z105" s="27"/>
      <c r="AA105" s="17"/>
    </row>
    <row r="106" spans="21:27" x14ac:dyDescent="0.2">
      <c r="U106" s="31"/>
      <c r="V106" s="27"/>
      <c r="W106" s="27"/>
      <c r="X106" s="27"/>
      <c r="Y106" s="27"/>
      <c r="Z106" s="27"/>
      <c r="AA106" s="17"/>
    </row>
    <row r="107" spans="21:27" x14ac:dyDescent="0.2">
      <c r="U107" s="31"/>
      <c r="V107" s="27"/>
      <c r="W107" s="27"/>
      <c r="X107" s="27"/>
      <c r="Y107" s="27"/>
      <c r="Z107" s="27"/>
      <c r="AA107" s="17"/>
    </row>
    <row r="108" spans="21:27" x14ac:dyDescent="0.2">
      <c r="U108" s="31"/>
      <c r="V108" s="27"/>
      <c r="W108" s="27"/>
      <c r="X108" s="27"/>
      <c r="Y108" s="27"/>
      <c r="Z108" s="27"/>
      <c r="AA108" s="17"/>
    </row>
    <row r="109" spans="21:27" x14ac:dyDescent="0.2">
      <c r="U109" s="31"/>
      <c r="V109" s="27"/>
      <c r="W109" s="27"/>
      <c r="X109" s="27"/>
      <c r="Y109" s="27"/>
      <c r="Z109" s="27"/>
      <c r="AA109" s="17"/>
    </row>
    <row r="110" spans="21:27" x14ac:dyDescent="0.2">
      <c r="U110" s="31"/>
      <c r="V110" s="27"/>
      <c r="W110" s="27"/>
      <c r="X110" s="27"/>
      <c r="Y110" s="27"/>
      <c r="Z110" s="27"/>
      <c r="AA110" s="17"/>
    </row>
    <row r="111" spans="21:27" x14ac:dyDescent="0.2">
      <c r="U111" s="31"/>
      <c r="V111" s="27"/>
      <c r="W111" s="27"/>
      <c r="X111" s="27"/>
      <c r="Y111" s="27"/>
      <c r="Z111" s="27"/>
      <c r="AA111" s="17"/>
    </row>
    <row r="112" spans="21:27" x14ac:dyDescent="0.2">
      <c r="U112" s="31"/>
      <c r="V112" s="27"/>
      <c r="W112" s="27"/>
      <c r="X112" s="27"/>
      <c r="Y112" s="27"/>
      <c r="Z112" s="27"/>
      <c r="AA112" s="17"/>
    </row>
    <row r="113" spans="21:27" x14ac:dyDescent="0.2">
      <c r="U113" s="31"/>
      <c r="V113" s="27"/>
      <c r="W113" s="27"/>
      <c r="X113" s="27"/>
      <c r="Y113" s="27"/>
      <c r="Z113" s="27"/>
      <c r="AA113" s="17"/>
    </row>
    <row r="114" spans="21:27" x14ac:dyDescent="0.2">
      <c r="U114" s="31"/>
      <c r="V114" s="27"/>
      <c r="W114" s="27"/>
      <c r="X114" s="27"/>
      <c r="Y114" s="27"/>
      <c r="Z114" s="27"/>
      <c r="AA114" s="17"/>
    </row>
    <row r="115" spans="21:27" x14ac:dyDescent="0.2">
      <c r="U115" s="31"/>
      <c r="V115" s="27"/>
      <c r="W115" s="27"/>
      <c r="X115" s="27"/>
      <c r="Y115" s="27"/>
      <c r="Z115" s="27"/>
      <c r="AA115" s="17"/>
    </row>
    <row r="116" spans="21:27" x14ac:dyDescent="0.2">
      <c r="U116" s="31"/>
      <c r="V116" s="27"/>
      <c r="W116" s="27"/>
      <c r="X116" s="27"/>
      <c r="Y116" s="27"/>
      <c r="Z116" s="27"/>
      <c r="AA116" s="17"/>
    </row>
    <row r="117" spans="21:27" x14ac:dyDescent="0.2">
      <c r="U117" s="31"/>
      <c r="V117" s="27"/>
      <c r="W117" s="27"/>
      <c r="X117" s="27"/>
      <c r="Y117" s="27"/>
      <c r="Z117" s="27"/>
      <c r="AA117" s="17"/>
    </row>
    <row r="118" spans="21:27" x14ac:dyDescent="0.2">
      <c r="U118" s="31"/>
      <c r="V118" s="27"/>
      <c r="W118" s="27"/>
      <c r="X118" s="27"/>
      <c r="Y118" s="27"/>
      <c r="Z118" s="27"/>
      <c r="AA118" s="17"/>
    </row>
    <row r="119" spans="21:27" x14ac:dyDescent="0.2">
      <c r="U119" s="31"/>
      <c r="V119" s="27"/>
      <c r="W119" s="27"/>
      <c r="X119" s="27"/>
      <c r="Y119" s="27"/>
      <c r="Z119" s="27"/>
      <c r="AA119" s="17"/>
    </row>
    <row r="120" spans="21:27" x14ac:dyDescent="0.2">
      <c r="U120" s="31"/>
      <c r="V120" s="27"/>
      <c r="W120" s="27"/>
      <c r="X120" s="27"/>
      <c r="Y120" s="27"/>
      <c r="Z120" s="27"/>
      <c r="AA120" s="17"/>
    </row>
    <row r="121" spans="21:27" x14ac:dyDescent="0.2">
      <c r="U121" s="31"/>
      <c r="V121" s="27"/>
      <c r="W121" s="27"/>
      <c r="X121" s="27"/>
      <c r="Y121" s="27"/>
      <c r="Z121" s="27"/>
      <c r="AA121" s="17"/>
    </row>
    <row r="122" spans="21:27" x14ac:dyDescent="0.2">
      <c r="U122" s="31"/>
      <c r="V122" s="27"/>
      <c r="W122" s="27"/>
      <c r="X122" s="27"/>
      <c r="Y122" s="27"/>
      <c r="Z122" s="27"/>
      <c r="AA122" s="17"/>
    </row>
    <row r="123" spans="21:27" x14ac:dyDescent="0.2">
      <c r="U123" s="31"/>
      <c r="V123" s="27"/>
      <c r="W123" s="27"/>
      <c r="X123" s="27"/>
      <c r="Y123" s="27"/>
      <c r="Z123" s="27"/>
      <c r="AA123" s="17"/>
    </row>
    <row r="124" spans="21:27" x14ac:dyDescent="0.2">
      <c r="U124" s="31"/>
      <c r="V124" s="27"/>
      <c r="W124" s="27"/>
      <c r="X124" s="27"/>
      <c r="Y124" s="27"/>
      <c r="Z124" s="27"/>
      <c r="AA124" s="17"/>
    </row>
    <row r="125" spans="21:27" x14ac:dyDescent="0.2">
      <c r="U125" s="31"/>
      <c r="V125" s="27"/>
      <c r="W125" s="27"/>
      <c r="X125" s="27"/>
      <c r="Y125" s="27"/>
      <c r="Z125" s="27"/>
      <c r="AA125" s="17"/>
    </row>
    <row r="126" spans="21:27" x14ac:dyDescent="0.2">
      <c r="U126" s="31"/>
      <c r="V126" s="27"/>
      <c r="W126" s="27"/>
      <c r="X126" s="27"/>
      <c r="Y126" s="27"/>
      <c r="Z126" s="27"/>
      <c r="AA126" s="17"/>
    </row>
    <row r="127" spans="21:27" x14ac:dyDescent="0.2">
      <c r="U127" s="31"/>
      <c r="V127" s="27"/>
      <c r="W127" s="27"/>
      <c r="X127" s="27"/>
      <c r="Y127" s="27"/>
      <c r="Z127" s="27"/>
      <c r="AA127" s="17"/>
    </row>
    <row r="128" spans="21:27" x14ac:dyDescent="0.2">
      <c r="U128" s="31"/>
      <c r="V128" s="27"/>
      <c r="W128" s="27"/>
      <c r="X128" s="27"/>
      <c r="Y128" s="27"/>
      <c r="Z128" s="27"/>
      <c r="AA128" s="17"/>
    </row>
    <row r="129" spans="21:27" x14ac:dyDescent="0.2">
      <c r="U129" s="31"/>
      <c r="V129" s="27"/>
      <c r="W129" s="27"/>
      <c r="X129" s="27"/>
      <c r="Y129" s="27"/>
      <c r="Z129" s="27"/>
      <c r="AA129" s="17"/>
    </row>
    <row r="130" spans="21:27" x14ac:dyDescent="0.2">
      <c r="U130" s="31"/>
      <c r="V130" s="27"/>
      <c r="W130" s="27"/>
      <c r="X130" s="27"/>
      <c r="Y130" s="27"/>
      <c r="Z130" s="27"/>
      <c r="AA130" s="17"/>
    </row>
    <row r="131" spans="21:27" x14ac:dyDescent="0.2">
      <c r="U131" s="31"/>
      <c r="V131" s="27"/>
      <c r="W131" s="27"/>
      <c r="X131" s="27"/>
      <c r="Y131" s="27"/>
      <c r="Z131" s="27"/>
      <c r="AA131" s="17"/>
    </row>
    <row r="132" spans="21:27" x14ac:dyDescent="0.2">
      <c r="U132" s="31"/>
      <c r="V132" s="27"/>
      <c r="W132" s="27"/>
      <c r="X132" s="27"/>
      <c r="Y132" s="27"/>
      <c r="Z132" s="27"/>
      <c r="AA132" s="17"/>
    </row>
    <row r="133" spans="21:27" x14ac:dyDescent="0.2">
      <c r="U133" s="31"/>
      <c r="V133" s="27"/>
      <c r="W133" s="27"/>
      <c r="X133" s="27"/>
      <c r="Y133" s="27"/>
      <c r="Z133" s="27"/>
      <c r="AA133" s="17"/>
    </row>
    <row r="134" spans="21:27" x14ac:dyDescent="0.2">
      <c r="U134" s="31"/>
      <c r="V134" s="27"/>
      <c r="W134" s="27"/>
      <c r="X134" s="27"/>
      <c r="Y134" s="27"/>
      <c r="Z134" s="27"/>
      <c r="AA134" s="17"/>
    </row>
    <row r="135" spans="21:27" x14ac:dyDescent="0.2">
      <c r="U135" s="31"/>
      <c r="V135" s="27"/>
      <c r="W135" s="27"/>
      <c r="X135" s="27"/>
      <c r="Y135" s="27"/>
      <c r="Z135" s="27"/>
      <c r="AA135" s="17"/>
    </row>
    <row r="136" spans="21:27" x14ac:dyDescent="0.2">
      <c r="U136" s="31"/>
      <c r="V136" s="27"/>
      <c r="W136" s="27"/>
      <c r="X136" s="27"/>
      <c r="Y136" s="27"/>
      <c r="Z136" s="27"/>
      <c r="AA136" s="17"/>
    </row>
    <row r="137" spans="21:27" x14ac:dyDescent="0.2">
      <c r="U137" s="31"/>
      <c r="V137" s="27"/>
      <c r="W137" s="27"/>
      <c r="X137" s="27"/>
      <c r="Y137" s="27"/>
      <c r="Z137" s="27"/>
      <c r="AA137" s="17"/>
    </row>
    <row r="138" spans="21:27" x14ac:dyDescent="0.2">
      <c r="U138" s="31"/>
      <c r="V138" s="27"/>
      <c r="W138" s="27"/>
      <c r="X138" s="27"/>
      <c r="Y138" s="27"/>
      <c r="Z138" s="27"/>
      <c r="AA138" s="17"/>
    </row>
    <row r="139" spans="21:27" x14ac:dyDescent="0.2">
      <c r="U139" s="31"/>
      <c r="V139" s="27"/>
      <c r="W139" s="27"/>
      <c r="X139" s="27"/>
      <c r="Y139" s="27"/>
      <c r="Z139" s="27"/>
      <c r="AA139" s="17"/>
    </row>
    <row r="140" spans="21:27" x14ac:dyDescent="0.2">
      <c r="U140" s="31"/>
      <c r="V140" s="27"/>
      <c r="W140" s="27"/>
      <c r="X140" s="27"/>
      <c r="Y140" s="27"/>
      <c r="Z140" s="27"/>
      <c r="AA140" s="17"/>
    </row>
    <row r="141" spans="21:27" x14ac:dyDescent="0.2">
      <c r="U141" s="31"/>
      <c r="V141" s="27"/>
      <c r="W141" s="27"/>
      <c r="X141" s="27"/>
      <c r="Y141" s="27"/>
      <c r="Z141" s="27"/>
      <c r="AA141" s="17"/>
    </row>
    <row r="142" spans="21:27" x14ac:dyDescent="0.2">
      <c r="U142" s="31"/>
      <c r="V142" s="27"/>
      <c r="W142" s="27"/>
      <c r="X142" s="27"/>
      <c r="Y142" s="27"/>
      <c r="Z142" s="27"/>
      <c r="AA142" s="17"/>
    </row>
    <row r="143" spans="21:27" x14ac:dyDescent="0.2">
      <c r="U143" s="31"/>
      <c r="V143" s="27"/>
      <c r="W143" s="27"/>
      <c r="X143" s="27"/>
      <c r="Y143" s="27"/>
      <c r="Z143" s="27"/>
      <c r="AA143" s="17"/>
    </row>
    <row r="144" spans="21:27" x14ac:dyDescent="0.2">
      <c r="U144" s="31"/>
      <c r="V144" s="27"/>
      <c r="W144" s="27"/>
      <c r="X144" s="27"/>
      <c r="Y144" s="27"/>
      <c r="Z144" s="27"/>
      <c r="AA144" s="17"/>
    </row>
    <row r="145" spans="21:27" x14ac:dyDescent="0.2">
      <c r="U145" s="31"/>
      <c r="V145" s="27"/>
      <c r="W145" s="27"/>
      <c r="X145" s="27"/>
      <c r="Y145" s="27"/>
      <c r="Z145" s="27"/>
      <c r="AA145" s="17"/>
    </row>
    <row r="146" spans="21:27" x14ac:dyDescent="0.2">
      <c r="U146" s="31"/>
      <c r="V146" s="27"/>
      <c r="W146" s="27"/>
      <c r="X146" s="27"/>
      <c r="Y146" s="27"/>
      <c r="Z146" s="27"/>
      <c r="AA146" s="17"/>
    </row>
    <row r="147" spans="21:27" x14ac:dyDescent="0.2">
      <c r="U147" s="31"/>
      <c r="V147" s="27"/>
      <c r="W147" s="27"/>
      <c r="X147" s="27"/>
      <c r="Y147" s="27"/>
      <c r="Z147" s="27"/>
      <c r="AA147" s="17"/>
    </row>
    <row r="148" spans="21:27" x14ac:dyDescent="0.2">
      <c r="U148" s="31"/>
      <c r="V148" s="27"/>
      <c r="W148" s="27"/>
      <c r="X148" s="27"/>
      <c r="Y148" s="27"/>
      <c r="Z148" s="27"/>
      <c r="AA148" s="17"/>
    </row>
    <row r="149" spans="21:27" x14ac:dyDescent="0.2">
      <c r="U149" s="31"/>
      <c r="V149" s="27"/>
      <c r="W149" s="27"/>
      <c r="X149" s="27"/>
      <c r="Y149" s="27"/>
      <c r="Z149" s="27"/>
      <c r="AA149" s="17"/>
    </row>
    <row r="150" spans="21:27" x14ac:dyDescent="0.2">
      <c r="U150" s="31"/>
      <c r="V150" s="27"/>
      <c r="W150" s="27"/>
      <c r="X150" s="27"/>
      <c r="Y150" s="27"/>
      <c r="Z150" s="27"/>
      <c r="AA150" s="17"/>
    </row>
    <row r="151" spans="21:27" x14ac:dyDescent="0.2">
      <c r="U151" s="31"/>
      <c r="V151" s="27"/>
      <c r="W151" s="27"/>
      <c r="X151" s="27"/>
      <c r="Y151" s="27"/>
      <c r="Z151" s="27"/>
      <c r="AA151" s="17"/>
    </row>
    <row r="152" spans="21:27" x14ac:dyDescent="0.2">
      <c r="U152" s="31"/>
      <c r="V152" s="27"/>
      <c r="W152" s="27"/>
      <c r="X152" s="27"/>
      <c r="Y152" s="27"/>
      <c r="Z152" s="27"/>
      <c r="AA152" s="17"/>
    </row>
    <row r="153" spans="21:27" x14ac:dyDescent="0.2">
      <c r="U153" s="31"/>
      <c r="V153" s="27"/>
      <c r="W153" s="27"/>
      <c r="X153" s="27"/>
      <c r="Y153" s="27"/>
      <c r="Z153" s="27"/>
      <c r="AA153" s="17"/>
    </row>
    <row r="154" spans="21:27" x14ac:dyDescent="0.2">
      <c r="U154" s="31"/>
      <c r="V154" s="27"/>
      <c r="W154" s="27"/>
      <c r="X154" s="27"/>
      <c r="Y154" s="27"/>
      <c r="Z154" s="27"/>
      <c r="AA154" s="17"/>
    </row>
    <row r="155" spans="21:27" x14ac:dyDescent="0.2">
      <c r="U155" s="31"/>
      <c r="V155" s="27"/>
      <c r="W155" s="27"/>
      <c r="X155" s="27"/>
      <c r="Y155" s="27"/>
      <c r="Z155" s="27"/>
      <c r="AA155" s="17"/>
    </row>
    <row r="156" spans="21:27" x14ac:dyDescent="0.2">
      <c r="U156" s="31"/>
      <c r="V156" s="27"/>
      <c r="W156" s="27"/>
      <c r="X156" s="27"/>
      <c r="Y156" s="27"/>
      <c r="Z156" s="27"/>
      <c r="AA156" s="17"/>
    </row>
    <row r="157" spans="21:27" x14ac:dyDescent="0.2">
      <c r="U157" s="31"/>
      <c r="V157" s="27"/>
      <c r="W157" s="27"/>
      <c r="X157" s="27"/>
      <c r="Y157" s="27"/>
      <c r="Z157" s="27"/>
      <c r="AA157" s="17"/>
    </row>
    <row r="158" spans="21:27" x14ac:dyDescent="0.2">
      <c r="U158" s="31"/>
      <c r="V158" s="27"/>
      <c r="W158" s="27"/>
      <c r="X158" s="27"/>
      <c r="Y158" s="27"/>
      <c r="Z158" s="27"/>
      <c r="AA158" s="17"/>
    </row>
    <row r="159" spans="21:27" x14ac:dyDescent="0.2">
      <c r="U159" s="31"/>
      <c r="V159" s="27"/>
      <c r="W159" s="27"/>
      <c r="X159" s="27"/>
      <c r="Y159" s="27"/>
      <c r="Z159" s="27"/>
      <c r="AA159" s="17"/>
    </row>
    <row r="160" spans="2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B278"/>
  <sheetViews>
    <sheetView topLeftCell="M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19.625" style="21" customWidth="1"/>
    <col min="5" max="5" width="19.2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3.375" style="21" customWidth="1"/>
    <col min="16" max="16" width="20.25" style="21" customWidth="1"/>
    <col min="17" max="17" width="12.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2655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300</v>
      </c>
      <c r="B2" s="28">
        <v>370</v>
      </c>
      <c r="C2" s="25">
        <v>0</v>
      </c>
      <c r="D2" s="25">
        <v>271.33</v>
      </c>
      <c r="E2" s="25">
        <v>211.39</v>
      </c>
      <c r="F2" s="25">
        <f t="shared" ref="F2:F19" si="0">($A$20-A2)/(ROW($A$20)-ROW(A2))</f>
        <v>130.83333333333334</v>
      </c>
      <c r="G2" s="25">
        <v>0</v>
      </c>
      <c r="H2" s="25">
        <f t="shared" ref="H2:H19" si="1">($A$20-B2)/(ROW($A$20)-ROW(B2))</f>
        <v>126.94444444444444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30">
        <v>0.05</v>
      </c>
      <c r="P2" s="6" t="s">
        <v>39</v>
      </c>
      <c r="Q2" s="7">
        <f>LARGE(A:A,2)</f>
        <v>2520</v>
      </c>
      <c r="T2" s="20">
        <v>0</v>
      </c>
      <c r="U2" s="31">
        <f t="shared" ref="U2:U33" si="3">T2-B2</f>
        <v>-370</v>
      </c>
      <c r="V2" s="27">
        <f t="shared" ref="V2:V33" si="4">ROUND(U2,0)</f>
        <v>-370</v>
      </c>
      <c r="W2" s="27">
        <v>4766</v>
      </c>
      <c r="X2" s="27">
        <f t="shared" ref="X2:X33" si="5">B2/$W$2*$W$3</f>
        <v>406.72052035249686</v>
      </c>
      <c r="Y2" s="27">
        <f t="shared" ref="Y2:Y33" si="6">X2-B2</f>
        <v>36.720520352496862</v>
      </c>
      <c r="Z2" s="27">
        <f t="shared" ref="Z2:Z33" si="7">ROUND(Y2,0)</f>
        <v>37</v>
      </c>
      <c r="AA2" s="17">
        <f t="shared" ref="AA2:AA33" si="8">IF(V2&gt;=0,V2,Z2)</f>
        <v>37</v>
      </c>
      <c r="AB2" s="24">
        <f t="shared" ref="AB2:AB33" si="9">B2+AA2</f>
        <v>407</v>
      </c>
    </row>
    <row r="3" spans="1:28" ht="15" customHeight="1" x14ac:dyDescent="0.25">
      <c r="A3" s="28">
        <v>300</v>
      </c>
      <c r="B3" s="28">
        <v>370</v>
      </c>
      <c r="C3" s="25">
        <v>0.18</v>
      </c>
      <c r="D3" s="25">
        <v>271.33</v>
      </c>
      <c r="E3" s="25">
        <v>211.39</v>
      </c>
      <c r="F3" s="25">
        <f t="shared" si="0"/>
        <v>138.52941176470588</v>
      </c>
      <c r="G3" s="25">
        <v>0</v>
      </c>
      <c r="H3" s="25">
        <f t="shared" si="1"/>
        <v>134.41176470588235</v>
      </c>
      <c r="I3" s="25">
        <v>0</v>
      </c>
      <c r="J3" s="29">
        <f t="shared" ref="J3:J50" si="10">IF(ABS(B3-B2)&lt;=50,1,0)</f>
        <v>1</v>
      </c>
      <c r="K3" s="29">
        <f t="shared" ref="K3:K50" si="11">IF(ABS((B3-B2))&lt;=50,1,IF((B3-B2)*(1)&gt;=0,1,-1))</f>
        <v>1</v>
      </c>
      <c r="L3" s="29"/>
      <c r="M3" s="29">
        <f t="shared" ca="1" si="2"/>
        <v>0</v>
      </c>
      <c r="N3" s="9" t="s">
        <v>40</v>
      </c>
      <c r="O3" s="9">
        <f>COUNT(A:A)</f>
        <v>49</v>
      </c>
      <c r="P3" s="6" t="s">
        <v>41</v>
      </c>
      <c r="Q3" s="7">
        <f>LARGE(A:A,3)</f>
        <v>2469</v>
      </c>
      <c r="T3" s="20">
        <v>0</v>
      </c>
      <c r="U3" s="31">
        <f t="shared" si="3"/>
        <v>-370</v>
      </c>
      <c r="V3" s="27">
        <f t="shared" si="4"/>
        <v>-370</v>
      </c>
      <c r="W3" s="27">
        <v>5239</v>
      </c>
      <c r="X3" s="27">
        <f t="shared" si="5"/>
        <v>406.72052035249686</v>
      </c>
      <c r="Y3" s="27">
        <f t="shared" si="6"/>
        <v>36.720520352496862</v>
      </c>
      <c r="Z3" s="27">
        <f t="shared" si="7"/>
        <v>37</v>
      </c>
      <c r="AA3" s="17">
        <f t="shared" si="8"/>
        <v>37</v>
      </c>
      <c r="AB3" s="24">
        <f t="shared" si="9"/>
        <v>407</v>
      </c>
    </row>
    <row r="4" spans="1:28" ht="15" customHeight="1" x14ac:dyDescent="0.25">
      <c r="A4" s="28">
        <v>300</v>
      </c>
      <c r="B4" s="28">
        <v>370</v>
      </c>
      <c r="C4" s="25">
        <v>0.36</v>
      </c>
      <c r="D4" s="25">
        <v>271.32</v>
      </c>
      <c r="E4" s="25">
        <v>211.39</v>
      </c>
      <c r="F4" s="25">
        <f t="shared" si="0"/>
        <v>147.1875</v>
      </c>
      <c r="G4" s="25">
        <v>0</v>
      </c>
      <c r="H4" s="25">
        <f t="shared" si="1"/>
        <v>142.8125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0</v>
      </c>
      <c r="N4" s="9" t="s">
        <v>42</v>
      </c>
      <c r="O4" s="32">
        <f>MAX(A:A)</f>
        <v>2655</v>
      </c>
      <c r="P4" s="6" t="s">
        <v>43</v>
      </c>
      <c r="Q4" s="7">
        <f>LARGE(B:B,1)</f>
        <v>2250</v>
      </c>
      <c r="T4" s="20">
        <v>0</v>
      </c>
      <c r="U4" s="31">
        <f t="shared" si="3"/>
        <v>-370</v>
      </c>
      <c r="V4" s="27">
        <f t="shared" si="4"/>
        <v>-370</v>
      </c>
      <c r="W4" s="27"/>
      <c r="X4" s="27">
        <f t="shared" si="5"/>
        <v>406.72052035249686</v>
      </c>
      <c r="Y4" s="27">
        <f t="shared" si="6"/>
        <v>36.720520352496862</v>
      </c>
      <c r="Z4" s="27">
        <f t="shared" si="7"/>
        <v>37</v>
      </c>
      <c r="AA4" s="17">
        <f t="shared" si="8"/>
        <v>37</v>
      </c>
      <c r="AB4" s="24">
        <f t="shared" si="9"/>
        <v>407</v>
      </c>
    </row>
    <row r="5" spans="1:28" ht="15" customHeight="1" x14ac:dyDescent="0.25">
      <c r="A5" s="28">
        <v>300</v>
      </c>
      <c r="B5" s="28">
        <v>370</v>
      </c>
      <c r="C5" s="25">
        <v>0.54</v>
      </c>
      <c r="D5" s="25">
        <v>271.31</v>
      </c>
      <c r="E5" s="25">
        <v>211.39</v>
      </c>
      <c r="F5" s="25">
        <f t="shared" si="0"/>
        <v>157</v>
      </c>
      <c r="G5" s="25">
        <v>0</v>
      </c>
      <c r="H5" s="25">
        <f t="shared" si="1"/>
        <v>152.33333333333334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0</v>
      </c>
      <c r="N5" s="9" t="s">
        <v>44</v>
      </c>
      <c r="O5" s="33">
        <v>0.88</v>
      </c>
      <c r="P5" s="6" t="s">
        <v>45</v>
      </c>
      <c r="Q5" s="7">
        <f>LARGE(B:B,2)</f>
        <v>2100</v>
      </c>
      <c r="T5" s="20">
        <v>0</v>
      </c>
      <c r="U5" s="31">
        <f t="shared" si="3"/>
        <v>-370</v>
      </c>
      <c r="V5" s="27">
        <f t="shared" si="4"/>
        <v>-370</v>
      </c>
      <c r="W5" s="27"/>
      <c r="X5" s="27">
        <f t="shared" si="5"/>
        <v>406.72052035249686</v>
      </c>
      <c r="Y5" s="27">
        <f t="shared" si="6"/>
        <v>36.720520352496862</v>
      </c>
      <c r="Z5" s="27">
        <f t="shared" si="7"/>
        <v>37</v>
      </c>
      <c r="AA5" s="17">
        <f t="shared" si="8"/>
        <v>37</v>
      </c>
      <c r="AB5" s="24">
        <f t="shared" si="9"/>
        <v>407</v>
      </c>
    </row>
    <row r="6" spans="1:28" ht="15" customHeight="1" x14ac:dyDescent="0.25">
      <c r="A6" s="28">
        <v>300</v>
      </c>
      <c r="B6" s="28">
        <v>600</v>
      </c>
      <c r="C6" s="25">
        <v>1.8</v>
      </c>
      <c r="D6" s="25">
        <v>271.27999999999997</v>
      </c>
      <c r="E6" s="25">
        <v>211.74</v>
      </c>
      <c r="F6" s="25">
        <f t="shared" si="0"/>
        <v>168.21428571428572</v>
      </c>
      <c r="G6" s="25">
        <v>0</v>
      </c>
      <c r="H6" s="25">
        <f t="shared" si="1"/>
        <v>146.78571428571428</v>
      </c>
      <c r="I6" s="25">
        <v>0</v>
      </c>
      <c r="J6" s="29">
        <f t="shared" si="10"/>
        <v>0</v>
      </c>
      <c r="K6" s="29">
        <f t="shared" si="11"/>
        <v>1</v>
      </c>
      <c r="L6" s="29"/>
      <c r="M6" s="29">
        <f t="shared" ca="1" si="2"/>
        <v>1</v>
      </c>
      <c r="N6" s="9" t="s">
        <v>46</v>
      </c>
      <c r="O6" s="33">
        <v>1.47</v>
      </c>
      <c r="P6" s="6" t="s">
        <v>47</v>
      </c>
      <c r="Q6" s="7">
        <f>LARGE(B:B,3)</f>
        <v>1950</v>
      </c>
      <c r="T6" s="20">
        <v>0</v>
      </c>
      <c r="U6" s="31">
        <f t="shared" si="3"/>
        <v>-600</v>
      </c>
      <c r="V6" s="27">
        <f t="shared" si="4"/>
        <v>-600</v>
      </c>
      <c r="W6" s="27"/>
      <c r="X6" s="27">
        <f t="shared" si="5"/>
        <v>659.54678976080572</v>
      </c>
      <c r="Y6" s="27">
        <f t="shared" si="6"/>
        <v>59.546789760805723</v>
      </c>
      <c r="Z6" s="27">
        <f t="shared" si="7"/>
        <v>60</v>
      </c>
      <c r="AA6" s="17">
        <f t="shared" si="8"/>
        <v>60</v>
      </c>
      <c r="AB6" s="24">
        <f t="shared" si="9"/>
        <v>660</v>
      </c>
    </row>
    <row r="7" spans="1:28" ht="15" customHeight="1" x14ac:dyDescent="0.25">
      <c r="A7" s="28">
        <v>300</v>
      </c>
      <c r="B7" s="28">
        <v>600</v>
      </c>
      <c r="C7" s="25">
        <v>3.06</v>
      </c>
      <c r="D7" s="25">
        <v>271.25</v>
      </c>
      <c r="E7" s="25">
        <v>211.74</v>
      </c>
      <c r="F7" s="25">
        <f t="shared" si="0"/>
        <v>181.15384615384616</v>
      </c>
      <c r="G7" s="25">
        <v>0</v>
      </c>
      <c r="H7" s="25">
        <f t="shared" si="1"/>
        <v>158.07692307692307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50" si="12">IF(OR(COUNTIF(K3:K7,1)=5,COUNTIF(K3:K7,-1)=5),1,0)</f>
        <v>1</v>
      </c>
      <c r="M7" s="29">
        <f t="shared" ca="1" si="2"/>
        <v>0</v>
      </c>
      <c r="N7" s="9" t="s">
        <v>48</v>
      </c>
      <c r="O7" s="33">
        <v>1.47</v>
      </c>
      <c r="P7" s="7"/>
      <c r="Q7" s="7"/>
      <c r="T7" s="20">
        <v>0</v>
      </c>
      <c r="U7" s="31">
        <f t="shared" si="3"/>
        <v>-600</v>
      </c>
      <c r="V7" s="27">
        <f t="shared" si="4"/>
        <v>-600</v>
      </c>
      <c r="W7" s="27"/>
      <c r="X7" s="27">
        <f t="shared" si="5"/>
        <v>659.54678976080572</v>
      </c>
      <c r="Y7" s="27">
        <f t="shared" si="6"/>
        <v>59.546789760805723</v>
      </c>
      <c r="Z7" s="27">
        <f t="shared" si="7"/>
        <v>60</v>
      </c>
      <c r="AA7" s="17">
        <f t="shared" si="8"/>
        <v>60</v>
      </c>
      <c r="AB7" s="24">
        <f t="shared" si="9"/>
        <v>660</v>
      </c>
    </row>
    <row r="8" spans="1:28" ht="15" customHeight="1" x14ac:dyDescent="0.25">
      <c r="A8" s="28">
        <v>300</v>
      </c>
      <c r="B8" s="28">
        <v>600</v>
      </c>
      <c r="C8" s="25">
        <v>4.32</v>
      </c>
      <c r="D8" s="25">
        <v>271.22000000000003</v>
      </c>
      <c r="E8" s="25">
        <v>211.74</v>
      </c>
      <c r="F8" s="25">
        <f t="shared" si="0"/>
        <v>196.25</v>
      </c>
      <c r="G8" s="25">
        <v>0</v>
      </c>
      <c r="H8" s="25">
        <f t="shared" si="1"/>
        <v>171.25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-600</v>
      </c>
      <c r="V8" s="27">
        <f t="shared" si="4"/>
        <v>-600</v>
      </c>
      <c r="W8" s="27"/>
      <c r="X8" s="27">
        <f t="shared" si="5"/>
        <v>659.54678976080572</v>
      </c>
      <c r="Y8" s="27">
        <f t="shared" si="6"/>
        <v>59.546789760805723</v>
      </c>
      <c r="Z8" s="27">
        <f t="shared" si="7"/>
        <v>60</v>
      </c>
      <c r="AA8" s="17">
        <f t="shared" si="8"/>
        <v>60</v>
      </c>
      <c r="AB8" s="24">
        <f t="shared" si="9"/>
        <v>660</v>
      </c>
    </row>
    <row r="9" spans="1:28" ht="15" customHeight="1" x14ac:dyDescent="0.25">
      <c r="A9" s="28">
        <v>465</v>
      </c>
      <c r="B9" s="28">
        <v>600</v>
      </c>
      <c r="C9" s="25">
        <v>9.69</v>
      </c>
      <c r="D9" s="25">
        <v>271.20999999999998</v>
      </c>
      <c r="E9" s="25">
        <v>211.74</v>
      </c>
      <c r="F9" s="25">
        <f t="shared" si="0"/>
        <v>199.09090909090909</v>
      </c>
      <c r="G9" s="25">
        <v>0</v>
      </c>
      <c r="H9" s="25">
        <f t="shared" si="1"/>
        <v>186.81818181818181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-600</v>
      </c>
      <c r="V9" s="27">
        <f t="shared" si="4"/>
        <v>-600</v>
      </c>
      <c r="W9" s="27"/>
      <c r="X9" s="27">
        <f t="shared" si="5"/>
        <v>659.54678976080572</v>
      </c>
      <c r="Y9" s="27">
        <f t="shared" si="6"/>
        <v>59.546789760805723</v>
      </c>
      <c r="Z9" s="27">
        <f t="shared" si="7"/>
        <v>60</v>
      </c>
      <c r="AA9" s="17">
        <f t="shared" si="8"/>
        <v>60</v>
      </c>
      <c r="AB9" s="24">
        <f t="shared" si="9"/>
        <v>660</v>
      </c>
    </row>
    <row r="10" spans="1:28" ht="15" customHeight="1" x14ac:dyDescent="0.25">
      <c r="A10" s="28">
        <v>630</v>
      </c>
      <c r="B10" s="28">
        <v>600</v>
      </c>
      <c r="C10" s="25">
        <v>15.06</v>
      </c>
      <c r="D10" s="25">
        <v>271.20999999999998</v>
      </c>
      <c r="E10" s="25">
        <v>211.74</v>
      </c>
      <c r="F10" s="25">
        <f t="shared" si="0"/>
        <v>202.5</v>
      </c>
      <c r="G10" s="25">
        <v>0</v>
      </c>
      <c r="H10" s="25">
        <f t="shared" si="1"/>
        <v>205.5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1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-600</v>
      </c>
      <c r="V10" s="27">
        <f t="shared" si="4"/>
        <v>-600</v>
      </c>
      <c r="W10" s="27"/>
      <c r="X10" s="27">
        <f t="shared" si="5"/>
        <v>659.54678976080572</v>
      </c>
      <c r="Y10" s="27">
        <f t="shared" si="6"/>
        <v>59.546789760805723</v>
      </c>
      <c r="Z10" s="27">
        <f t="shared" si="7"/>
        <v>60</v>
      </c>
      <c r="AA10" s="17">
        <f t="shared" si="8"/>
        <v>60</v>
      </c>
      <c r="AB10" s="24">
        <f t="shared" si="9"/>
        <v>660</v>
      </c>
    </row>
    <row r="11" spans="1:28" ht="15" customHeight="1" x14ac:dyDescent="0.25">
      <c r="A11" s="28">
        <v>795</v>
      </c>
      <c r="B11" s="28">
        <v>600</v>
      </c>
      <c r="C11" s="25">
        <v>20.420000000000002</v>
      </c>
      <c r="D11" s="25">
        <v>271.23</v>
      </c>
      <c r="E11" s="25">
        <v>211.74</v>
      </c>
      <c r="F11" s="25">
        <f t="shared" si="0"/>
        <v>206.66666666666666</v>
      </c>
      <c r="G11" s="25">
        <v>0</v>
      </c>
      <c r="H11" s="25">
        <f t="shared" si="1"/>
        <v>228.33333333333334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0</v>
      </c>
      <c r="N11" s="9" t="s">
        <v>52</v>
      </c>
      <c r="O11" s="34">
        <v>280</v>
      </c>
      <c r="P11" s="14" t="s">
        <v>53</v>
      </c>
      <c r="Q11" s="7">
        <f>MIN(D:D)</f>
        <v>271.20999999999998</v>
      </c>
      <c r="T11" s="20">
        <v>0</v>
      </c>
      <c r="U11" s="31">
        <f t="shared" si="3"/>
        <v>-600</v>
      </c>
      <c r="V11" s="27">
        <f t="shared" si="4"/>
        <v>-600</v>
      </c>
      <c r="W11" s="27"/>
      <c r="X11" s="27">
        <f t="shared" si="5"/>
        <v>659.54678976080572</v>
      </c>
      <c r="Y11" s="27">
        <f t="shared" si="6"/>
        <v>59.546789760805723</v>
      </c>
      <c r="Z11" s="27">
        <f t="shared" si="7"/>
        <v>60</v>
      </c>
      <c r="AA11" s="17">
        <f t="shared" si="8"/>
        <v>60</v>
      </c>
      <c r="AB11" s="24">
        <f t="shared" si="9"/>
        <v>660</v>
      </c>
    </row>
    <row r="12" spans="1:28" ht="15" customHeight="1" x14ac:dyDescent="0.25">
      <c r="A12" s="28">
        <v>1180</v>
      </c>
      <c r="B12" s="28">
        <v>600</v>
      </c>
      <c r="C12" s="25">
        <v>19.899999999999999</v>
      </c>
      <c r="D12" s="25">
        <v>271.29000000000002</v>
      </c>
      <c r="E12" s="25">
        <v>211.74</v>
      </c>
      <c r="F12" s="25">
        <f t="shared" si="0"/>
        <v>184.375</v>
      </c>
      <c r="G12" s="25">
        <v>0</v>
      </c>
      <c r="H12" s="25">
        <f t="shared" si="1"/>
        <v>256.875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1</v>
      </c>
      <c r="N12" s="9" t="s">
        <v>54</v>
      </c>
      <c r="O12" s="34">
        <v>275</v>
      </c>
      <c r="P12" s="15" t="s">
        <v>55</v>
      </c>
      <c r="Q12" s="35">
        <f>D2</f>
        <v>271.33</v>
      </c>
      <c r="T12" s="20">
        <v>0</v>
      </c>
      <c r="U12" s="31">
        <f t="shared" si="3"/>
        <v>-600</v>
      </c>
      <c r="V12" s="27">
        <f t="shared" si="4"/>
        <v>-600</v>
      </c>
      <c r="W12" s="27"/>
      <c r="X12" s="27">
        <f t="shared" si="5"/>
        <v>659.54678976080572</v>
      </c>
      <c r="Y12" s="27">
        <f t="shared" si="6"/>
        <v>59.546789760805723</v>
      </c>
      <c r="Z12" s="27">
        <f t="shared" si="7"/>
        <v>60</v>
      </c>
      <c r="AA12" s="17">
        <f t="shared" si="8"/>
        <v>60</v>
      </c>
      <c r="AB12" s="24">
        <f t="shared" si="9"/>
        <v>660</v>
      </c>
    </row>
    <row r="13" spans="1:28" ht="15" customHeight="1" x14ac:dyDescent="0.25">
      <c r="A13" s="28">
        <v>1566</v>
      </c>
      <c r="B13" s="28">
        <v>600</v>
      </c>
      <c r="C13" s="25">
        <v>19.37</v>
      </c>
      <c r="D13" s="25">
        <v>271.39</v>
      </c>
      <c r="E13" s="25">
        <v>211.74</v>
      </c>
      <c r="F13" s="25">
        <f t="shared" si="0"/>
        <v>155.57142857142858</v>
      </c>
      <c r="G13" s="25">
        <v>0</v>
      </c>
      <c r="H13" s="25">
        <f t="shared" si="1"/>
        <v>293.57142857142856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-600</v>
      </c>
      <c r="V13" s="27">
        <f t="shared" si="4"/>
        <v>-600</v>
      </c>
      <c r="W13" s="27"/>
      <c r="X13" s="27">
        <f t="shared" si="5"/>
        <v>659.54678976080572</v>
      </c>
      <c r="Y13" s="27">
        <f t="shared" si="6"/>
        <v>59.546789760805723</v>
      </c>
      <c r="Z13" s="27">
        <f t="shared" si="7"/>
        <v>60</v>
      </c>
      <c r="AA13" s="17">
        <f t="shared" si="8"/>
        <v>60</v>
      </c>
      <c r="AB13" s="24">
        <f t="shared" si="9"/>
        <v>660</v>
      </c>
    </row>
    <row r="14" spans="1:28" ht="15" customHeight="1" x14ac:dyDescent="0.25">
      <c r="A14" s="28">
        <v>1950</v>
      </c>
      <c r="B14" s="28">
        <v>600</v>
      </c>
      <c r="C14" s="25">
        <v>18.850000000000001</v>
      </c>
      <c r="D14" s="25">
        <v>271.52</v>
      </c>
      <c r="E14" s="25">
        <v>211.74</v>
      </c>
      <c r="F14" s="25">
        <f t="shared" si="0"/>
        <v>117.5</v>
      </c>
      <c r="G14" s="25">
        <v>0</v>
      </c>
      <c r="H14" s="25">
        <f t="shared" si="1"/>
        <v>342.5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0</v>
      </c>
      <c r="N14" s="11" t="s">
        <v>58</v>
      </c>
      <c r="O14" s="34">
        <v>245</v>
      </c>
      <c r="P14" s="14" t="s">
        <v>59</v>
      </c>
      <c r="Q14" s="7">
        <f>MAX(B:B)</f>
        <v>2250</v>
      </c>
      <c r="T14" s="20">
        <v>0</v>
      </c>
      <c r="U14" s="31">
        <f t="shared" si="3"/>
        <v>-600</v>
      </c>
      <c r="V14" s="27">
        <f t="shared" si="4"/>
        <v>-600</v>
      </c>
      <c r="W14" s="27"/>
      <c r="X14" s="27">
        <f t="shared" si="5"/>
        <v>659.54678976080572</v>
      </c>
      <c r="Y14" s="27">
        <f t="shared" si="6"/>
        <v>59.546789760805723</v>
      </c>
      <c r="Z14" s="27">
        <f t="shared" si="7"/>
        <v>60</v>
      </c>
      <c r="AA14" s="17">
        <f t="shared" si="8"/>
        <v>60</v>
      </c>
      <c r="AB14" s="24">
        <f t="shared" si="9"/>
        <v>660</v>
      </c>
    </row>
    <row r="15" spans="1:28" ht="15" customHeight="1" x14ac:dyDescent="0.25">
      <c r="A15" s="28">
        <v>2000</v>
      </c>
      <c r="B15" s="28">
        <v>600</v>
      </c>
      <c r="C15" s="25">
        <v>14.07</v>
      </c>
      <c r="D15" s="25">
        <v>271.66000000000003</v>
      </c>
      <c r="E15" s="25">
        <v>211.74</v>
      </c>
      <c r="F15" s="25">
        <f t="shared" si="0"/>
        <v>131</v>
      </c>
      <c r="G15" s="25">
        <v>0</v>
      </c>
      <c r="H15" s="25">
        <f t="shared" si="1"/>
        <v>411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49</v>
      </c>
      <c r="P15" s="14" t="s">
        <v>61</v>
      </c>
      <c r="Q15" s="7">
        <f>MAX(D:D)</f>
        <v>272.77</v>
      </c>
      <c r="R15" s="20">
        <f ca="1">TREND(OFFSET('Z-V'!B1,MATCH(Q15,'Z-V'!A:A,1)-1,,2,1),OFFSET('Z-V'!A1,MATCH(Q15,'Z-V'!A:A,1)-1,,2,1),Q15)</f>
        <v>62172</v>
      </c>
      <c r="T15" s="20">
        <v>0</v>
      </c>
      <c r="U15" s="31">
        <f t="shared" si="3"/>
        <v>-600</v>
      </c>
      <c r="V15" s="27">
        <f t="shared" si="4"/>
        <v>-600</v>
      </c>
      <c r="W15" s="27"/>
      <c r="X15" s="27">
        <f t="shared" si="5"/>
        <v>659.54678976080572</v>
      </c>
      <c r="Y15" s="27">
        <f t="shared" si="6"/>
        <v>59.546789760805723</v>
      </c>
      <c r="Z15" s="27">
        <f t="shared" si="7"/>
        <v>60</v>
      </c>
      <c r="AA15" s="17">
        <f t="shared" si="8"/>
        <v>60</v>
      </c>
      <c r="AB15" s="24">
        <f t="shared" si="9"/>
        <v>660</v>
      </c>
    </row>
    <row r="16" spans="1:28" ht="15" customHeight="1" x14ac:dyDescent="0.25">
      <c r="A16" s="28">
        <v>2049</v>
      </c>
      <c r="B16" s="28">
        <v>600</v>
      </c>
      <c r="C16" s="25">
        <v>9.2899999999999991</v>
      </c>
      <c r="D16" s="25">
        <v>271.81</v>
      </c>
      <c r="E16" s="25">
        <v>211.74</v>
      </c>
      <c r="F16" s="25">
        <f t="shared" si="0"/>
        <v>151.5</v>
      </c>
      <c r="G16" s="25">
        <v>0</v>
      </c>
      <c r="H16" s="25">
        <f t="shared" si="1"/>
        <v>513.75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20.420000000000002</v>
      </c>
      <c r="P16" s="14" t="s">
        <v>63</v>
      </c>
      <c r="Q16" s="35">
        <f>D2</f>
        <v>271.33</v>
      </c>
      <c r="R16" s="20">
        <f ca="1">TREND(OFFSET('Z-V'!B1,MATCH(Q16,'Z-V'!A:A,1)-1,,2,1),OFFSET('Z-V'!A1,MATCH(Q16,'Z-V'!A:A,1)-1,,2,1),Q16)</f>
        <v>56987.999999999767</v>
      </c>
      <c r="T16" s="20">
        <v>0</v>
      </c>
      <c r="U16" s="31">
        <f t="shared" si="3"/>
        <v>-600</v>
      </c>
      <c r="V16" s="27">
        <f t="shared" si="4"/>
        <v>-600</v>
      </c>
      <c r="W16" s="27"/>
      <c r="X16" s="27">
        <f t="shared" si="5"/>
        <v>659.54678976080572</v>
      </c>
      <c r="Y16" s="27">
        <f t="shared" si="6"/>
        <v>59.546789760805723</v>
      </c>
      <c r="Z16" s="27">
        <f t="shared" si="7"/>
        <v>60</v>
      </c>
      <c r="AA16" s="17">
        <f t="shared" si="8"/>
        <v>60</v>
      </c>
      <c r="AB16" s="24">
        <f t="shared" si="9"/>
        <v>660</v>
      </c>
    </row>
    <row r="17" spans="1:28" ht="15" customHeight="1" x14ac:dyDescent="0.25">
      <c r="A17" s="28">
        <v>2100</v>
      </c>
      <c r="B17" s="28">
        <v>600</v>
      </c>
      <c r="C17" s="25">
        <v>4.51</v>
      </c>
      <c r="D17" s="25">
        <v>271.95999999999998</v>
      </c>
      <c r="E17" s="25">
        <v>211.74</v>
      </c>
      <c r="F17" s="25">
        <f t="shared" si="0"/>
        <v>185</v>
      </c>
      <c r="G17" s="25">
        <v>0</v>
      </c>
      <c r="H17" s="25">
        <f t="shared" si="1"/>
        <v>685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272.77</v>
      </c>
      <c r="T17" s="20">
        <v>0</v>
      </c>
      <c r="U17" s="31">
        <f t="shared" si="3"/>
        <v>-600</v>
      </c>
      <c r="V17" s="27">
        <f t="shared" si="4"/>
        <v>-600</v>
      </c>
      <c r="W17" s="27"/>
      <c r="X17" s="27">
        <f t="shared" si="5"/>
        <v>659.54678976080572</v>
      </c>
      <c r="Y17" s="27">
        <f t="shared" si="6"/>
        <v>59.546789760805723</v>
      </c>
      <c r="Z17" s="27">
        <f t="shared" si="7"/>
        <v>60</v>
      </c>
      <c r="AA17" s="17">
        <f t="shared" si="8"/>
        <v>60</v>
      </c>
      <c r="AB17" s="24">
        <f t="shared" si="9"/>
        <v>660</v>
      </c>
    </row>
    <row r="18" spans="1:28" ht="15" customHeight="1" x14ac:dyDescent="0.2">
      <c r="A18" s="28">
        <v>2284</v>
      </c>
      <c r="B18" s="28">
        <v>600</v>
      </c>
      <c r="C18" s="25">
        <v>4</v>
      </c>
      <c r="D18" s="25">
        <v>272.12</v>
      </c>
      <c r="E18" s="25">
        <v>211.74</v>
      </c>
      <c r="F18" s="25">
        <f t="shared" si="0"/>
        <v>185.5</v>
      </c>
      <c r="G18" s="25">
        <v>0</v>
      </c>
      <c r="H18" s="25">
        <f t="shared" si="1"/>
        <v>1027.5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2250</v>
      </c>
      <c r="R18" s="20"/>
      <c r="S18" s="20"/>
      <c r="T18" s="20">
        <v>0</v>
      </c>
      <c r="U18" s="31">
        <f t="shared" si="3"/>
        <v>-600</v>
      </c>
      <c r="V18" s="27">
        <f t="shared" si="4"/>
        <v>-600</v>
      </c>
      <c r="W18" s="27"/>
      <c r="X18" s="27">
        <f t="shared" si="5"/>
        <v>659.54678976080572</v>
      </c>
      <c r="Y18" s="27">
        <f t="shared" si="6"/>
        <v>59.546789760805723</v>
      </c>
      <c r="Z18" s="27">
        <f t="shared" si="7"/>
        <v>60</v>
      </c>
      <c r="AA18" s="17">
        <f t="shared" si="8"/>
        <v>60</v>
      </c>
      <c r="AB18" s="24">
        <f t="shared" si="9"/>
        <v>660</v>
      </c>
    </row>
    <row r="19" spans="1:28" ht="15" customHeight="1" x14ac:dyDescent="0.25">
      <c r="A19" s="28">
        <v>2469</v>
      </c>
      <c r="B19" s="28">
        <v>600</v>
      </c>
      <c r="C19" s="25">
        <v>3.49</v>
      </c>
      <c r="D19" s="25">
        <v>272.31</v>
      </c>
      <c r="E19" s="25">
        <v>211.74</v>
      </c>
      <c r="F19" s="25">
        <f t="shared" si="0"/>
        <v>186</v>
      </c>
      <c r="G19" s="25">
        <v>0</v>
      </c>
      <c r="H19" s="25">
        <f t="shared" si="1"/>
        <v>2055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1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0.72485499498830597</v>
      </c>
      <c r="R19" s="37">
        <f>MAX(AB:AB)</f>
        <v>2473</v>
      </c>
      <c r="S19" s="37">
        <f>'Z-V'!P8-R19</f>
        <v>6506</v>
      </c>
      <c r="T19" s="20">
        <v>0</v>
      </c>
      <c r="U19" s="31">
        <f t="shared" si="3"/>
        <v>-600</v>
      </c>
      <c r="V19" s="27">
        <f t="shared" si="4"/>
        <v>-600</v>
      </c>
      <c r="W19" s="27"/>
      <c r="X19" s="27">
        <f t="shared" si="5"/>
        <v>659.54678976080572</v>
      </c>
      <c r="Y19" s="27">
        <f t="shared" si="6"/>
        <v>59.546789760805723</v>
      </c>
      <c r="Z19" s="27">
        <f t="shared" si="7"/>
        <v>60</v>
      </c>
      <c r="AA19" s="17">
        <f t="shared" si="8"/>
        <v>60</v>
      </c>
      <c r="AB19" s="24">
        <f t="shared" si="9"/>
        <v>660</v>
      </c>
    </row>
    <row r="20" spans="1:28" ht="15" customHeight="1" x14ac:dyDescent="0.25">
      <c r="A20" s="40">
        <v>2655</v>
      </c>
      <c r="B20" s="28">
        <v>600</v>
      </c>
      <c r="C20" s="25">
        <v>2.99</v>
      </c>
      <c r="D20" s="25">
        <v>272.52</v>
      </c>
      <c r="E20" s="25">
        <v>211.74</v>
      </c>
      <c r="F20" s="39">
        <v>0</v>
      </c>
      <c r="G20" s="39">
        <v>0</v>
      </c>
      <c r="H20" s="39">
        <v>0</v>
      </c>
      <c r="I20" s="39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0</v>
      </c>
      <c r="P20" s="14" t="s">
        <v>1</v>
      </c>
      <c r="Q20" s="7">
        <f ca="1">('Z-V'!R16-'Z-V'!R17)*(S20-'Z-V'!R13)/('Z-V'!R9-'Z-V'!R13)+'Z-V'!R17</f>
        <v>0.9031635003739672</v>
      </c>
      <c r="R20" s="20">
        <f ca="1">R15-R16</f>
        <v>5184.0000000002328</v>
      </c>
      <c r="S20" s="20">
        <f ca="1">'Z-V'!P9-R20</f>
        <v>48295.999999999767</v>
      </c>
      <c r="T20" s="20">
        <v>0</v>
      </c>
      <c r="U20" s="31">
        <f t="shared" si="3"/>
        <v>-600</v>
      </c>
      <c r="V20" s="27">
        <f t="shared" si="4"/>
        <v>-600</v>
      </c>
      <c r="W20" s="27"/>
      <c r="X20" s="27">
        <f t="shared" si="5"/>
        <v>659.54678976080572</v>
      </c>
      <c r="Y20" s="27">
        <f t="shared" si="6"/>
        <v>59.546789760805723</v>
      </c>
      <c r="Z20" s="27">
        <f t="shared" si="7"/>
        <v>60</v>
      </c>
      <c r="AA20" s="17">
        <f t="shared" si="8"/>
        <v>60</v>
      </c>
      <c r="AB20" s="24">
        <f t="shared" si="9"/>
        <v>660</v>
      </c>
    </row>
    <row r="21" spans="1:28" ht="15" customHeight="1" x14ac:dyDescent="0.25">
      <c r="A21" s="28">
        <v>2520</v>
      </c>
      <c r="B21" s="28">
        <v>600</v>
      </c>
      <c r="C21" s="25">
        <v>2.54</v>
      </c>
      <c r="D21" s="25">
        <v>272.70999999999998</v>
      </c>
      <c r="E21" s="25">
        <v>211.74</v>
      </c>
      <c r="F21" s="25">
        <v>0</v>
      </c>
      <c r="G21" s="25">
        <f t="shared" ref="G21:G50" si="13">($A$20-A21)/(ROW(A21)-ROW($A$20))</f>
        <v>135</v>
      </c>
      <c r="H21" s="25">
        <v>0</v>
      </c>
      <c r="I21" s="25">
        <f t="shared" ref="I21:I50" si="14">($A$20-B21)/(ROW(B21)-ROW($A$20))</f>
        <v>2055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0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0.93428232069438111</v>
      </c>
      <c r="R21" s="20">
        <f>ABS(Q12-Q17)</f>
        <v>1.4399999999999977</v>
      </c>
      <c r="S21" s="20">
        <f>'Z-V'!P10-R21</f>
        <v>20.450000000000003</v>
      </c>
      <c r="T21" s="20">
        <v>0</v>
      </c>
      <c r="U21" s="31">
        <f t="shared" si="3"/>
        <v>-600</v>
      </c>
      <c r="V21" s="27">
        <f t="shared" si="4"/>
        <v>-600</v>
      </c>
      <c r="W21" s="27"/>
      <c r="X21" s="27">
        <f t="shared" si="5"/>
        <v>659.54678976080572</v>
      </c>
      <c r="Y21" s="27">
        <f t="shared" si="6"/>
        <v>59.546789760805723</v>
      </c>
      <c r="Z21" s="27">
        <f t="shared" si="7"/>
        <v>60</v>
      </c>
      <c r="AA21" s="17">
        <f t="shared" si="8"/>
        <v>60</v>
      </c>
      <c r="AB21" s="24">
        <f t="shared" si="9"/>
        <v>660</v>
      </c>
    </row>
    <row r="22" spans="1:28" ht="15" customHeight="1" x14ac:dyDescent="0.25">
      <c r="A22" s="28">
        <v>2385</v>
      </c>
      <c r="B22" s="28">
        <v>1768</v>
      </c>
      <c r="C22" s="25">
        <v>2.08</v>
      </c>
      <c r="D22" s="25">
        <v>272.77</v>
      </c>
      <c r="E22" s="25">
        <v>212.49</v>
      </c>
      <c r="F22" s="25">
        <v>0</v>
      </c>
      <c r="G22" s="25">
        <f t="shared" si="13"/>
        <v>135</v>
      </c>
      <c r="H22" s="25">
        <v>0</v>
      </c>
      <c r="I22" s="25">
        <f t="shared" si="14"/>
        <v>443.5</v>
      </c>
      <c r="J22" s="29">
        <f t="shared" si="10"/>
        <v>0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0.85719999999999996</v>
      </c>
      <c r="R22" s="20"/>
      <c r="S22" s="20"/>
      <c r="T22" s="20">
        <v>0</v>
      </c>
      <c r="U22" s="31">
        <f t="shared" si="3"/>
        <v>-1768</v>
      </c>
      <c r="V22" s="27">
        <f t="shared" si="4"/>
        <v>-1768</v>
      </c>
      <c r="W22" s="27"/>
      <c r="X22" s="27">
        <f t="shared" si="5"/>
        <v>1943.4645404951741</v>
      </c>
      <c r="Y22" s="27">
        <f t="shared" si="6"/>
        <v>175.46454049517411</v>
      </c>
      <c r="Z22" s="27">
        <f t="shared" si="7"/>
        <v>175</v>
      </c>
      <c r="AA22" s="17">
        <f t="shared" si="8"/>
        <v>175</v>
      </c>
      <c r="AB22" s="24">
        <f t="shared" si="9"/>
        <v>1943</v>
      </c>
    </row>
    <row r="23" spans="1:28" ht="15" customHeight="1" x14ac:dyDescent="0.25">
      <c r="A23" s="28">
        <v>2250</v>
      </c>
      <c r="B23" s="28">
        <v>2250</v>
      </c>
      <c r="C23" s="25">
        <v>1.62</v>
      </c>
      <c r="D23" s="25">
        <v>272.77</v>
      </c>
      <c r="E23" s="25">
        <v>212.58</v>
      </c>
      <c r="F23" s="25">
        <v>0</v>
      </c>
      <c r="G23" s="25">
        <f t="shared" si="13"/>
        <v>135</v>
      </c>
      <c r="H23" s="25">
        <v>0</v>
      </c>
      <c r="I23" s="25">
        <f t="shared" si="14"/>
        <v>135</v>
      </c>
      <c r="J23" s="29">
        <f t="shared" si="10"/>
        <v>0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-2250</v>
      </c>
      <c r="V23" s="27">
        <f t="shared" si="4"/>
        <v>-2250</v>
      </c>
      <c r="W23" s="27"/>
      <c r="X23" s="27">
        <f t="shared" si="5"/>
        <v>2473.3004616030212</v>
      </c>
      <c r="Y23" s="27">
        <f t="shared" si="6"/>
        <v>223.30046160302118</v>
      </c>
      <c r="Z23" s="27">
        <f t="shared" si="7"/>
        <v>223</v>
      </c>
      <c r="AA23" s="17">
        <f t="shared" si="8"/>
        <v>223</v>
      </c>
      <c r="AB23" s="24">
        <f t="shared" si="9"/>
        <v>2473</v>
      </c>
    </row>
    <row r="24" spans="1:28" ht="15" customHeight="1" x14ac:dyDescent="0.25">
      <c r="A24" s="28">
        <v>2100</v>
      </c>
      <c r="B24" s="28">
        <v>2100</v>
      </c>
      <c r="C24" s="25">
        <v>1.48</v>
      </c>
      <c r="D24" s="25">
        <v>272.77</v>
      </c>
      <c r="E24" s="25">
        <v>212.55</v>
      </c>
      <c r="F24" s="25">
        <v>0</v>
      </c>
      <c r="G24" s="25">
        <f t="shared" si="13"/>
        <v>138.75</v>
      </c>
      <c r="H24" s="25">
        <v>0</v>
      </c>
      <c r="I24" s="25">
        <f t="shared" si="14"/>
        <v>138.75</v>
      </c>
      <c r="J24" s="29">
        <f t="shared" si="10"/>
        <v>0</v>
      </c>
      <c r="K24" s="29">
        <f t="shared" si="11"/>
        <v>-1</v>
      </c>
      <c r="L24" s="29">
        <f t="shared" si="12"/>
        <v>0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-2100</v>
      </c>
      <c r="V24" s="27">
        <f t="shared" si="4"/>
        <v>-2100</v>
      </c>
      <c r="W24" s="27"/>
      <c r="X24" s="27">
        <f t="shared" si="5"/>
        <v>2308.4137641628199</v>
      </c>
      <c r="Y24" s="27">
        <f t="shared" si="6"/>
        <v>208.41376416281992</v>
      </c>
      <c r="Z24" s="27">
        <f t="shared" si="7"/>
        <v>208</v>
      </c>
      <c r="AA24" s="17">
        <f t="shared" si="8"/>
        <v>208</v>
      </c>
      <c r="AB24" s="24">
        <f t="shared" si="9"/>
        <v>2308</v>
      </c>
    </row>
    <row r="25" spans="1:28" ht="15" customHeight="1" x14ac:dyDescent="0.25">
      <c r="A25" s="28">
        <v>1950</v>
      </c>
      <c r="B25" s="28">
        <v>1950</v>
      </c>
      <c r="C25" s="25">
        <v>1.34</v>
      </c>
      <c r="D25" s="25">
        <v>272.77</v>
      </c>
      <c r="E25" s="25">
        <v>212.53</v>
      </c>
      <c r="F25" s="25">
        <v>0</v>
      </c>
      <c r="G25" s="25">
        <f t="shared" si="13"/>
        <v>141</v>
      </c>
      <c r="H25" s="25">
        <v>0</v>
      </c>
      <c r="I25" s="25">
        <f t="shared" si="14"/>
        <v>141</v>
      </c>
      <c r="J25" s="29">
        <f t="shared" si="10"/>
        <v>0</v>
      </c>
      <c r="K25" s="29">
        <f t="shared" si="11"/>
        <v>-1</v>
      </c>
      <c r="L25" s="29">
        <f t="shared" si="12"/>
        <v>0</v>
      </c>
      <c r="M25" s="29">
        <f t="shared" ca="1" si="2"/>
        <v>0</v>
      </c>
      <c r="N25" s="9"/>
      <c r="O25" s="9"/>
      <c r="P25" s="7"/>
      <c r="Q25" s="7"/>
      <c r="T25" s="20">
        <v>0</v>
      </c>
      <c r="U25" s="31">
        <f t="shared" si="3"/>
        <v>-1950</v>
      </c>
      <c r="V25" s="27">
        <f t="shared" si="4"/>
        <v>-1950</v>
      </c>
      <c r="W25" s="27"/>
      <c r="X25" s="27">
        <f t="shared" si="5"/>
        <v>2143.5270667226187</v>
      </c>
      <c r="Y25" s="27">
        <f t="shared" si="6"/>
        <v>193.52706672261866</v>
      </c>
      <c r="Z25" s="27">
        <f t="shared" si="7"/>
        <v>194</v>
      </c>
      <c r="AA25" s="17">
        <f t="shared" si="8"/>
        <v>194</v>
      </c>
      <c r="AB25" s="24">
        <f t="shared" si="9"/>
        <v>2144</v>
      </c>
    </row>
    <row r="26" spans="1:28" ht="15" customHeight="1" x14ac:dyDescent="0.25">
      <c r="A26" s="28">
        <v>1800</v>
      </c>
      <c r="B26" s="28">
        <v>1800</v>
      </c>
      <c r="C26" s="25">
        <v>1.19</v>
      </c>
      <c r="D26" s="25">
        <v>272.77</v>
      </c>
      <c r="E26" s="25">
        <v>212.5</v>
      </c>
      <c r="F26" s="25">
        <v>0</v>
      </c>
      <c r="G26" s="25">
        <f t="shared" si="13"/>
        <v>142.5</v>
      </c>
      <c r="H26" s="25">
        <v>0</v>
      </c>
      <c r="I26" s="25">
        <f t="shared" si="14"/>
        <v>142.5</v>
      </c>
      <c r="J26" s="29">
        <f t="shared" si="10"/>
        <v>0</v>
      </c>
      <c r="K26" s="29">
        <f t="shared" si="11"/>
        <v>-1</v>
      </c>
      <c r="L26" s="29">
        <f t="shared" si="12"/>
        <v>0</v>
      </c>
      <c r="M26" s="29">
        <f t="shared" ca="1" si="2"/>
        <v>0</v>
      </c>
      <c r="N26" s="9"/>
      <c r="O26" s="9"/>
      <c r="P26" s="7"/>
      <c r="Q26" s="7"/>
      <c r="T26" s="20">
        <v>0</v>
      </c>
      <c r="U26" s="31">
        <f t="shared" si="3"/>
        <v>-1800</v>
      </c>
      <c r="V26" s="27">
        <f t="shared" si="4"/>
        <v>-1800</v>
      </c>
      <c r="W26" s="27"/>
      <c r="X26" s="27">
        <f t="shared" si="5"/>
        <v>1978.6403692824169</v>
      </c>
      <c r="Y26" s="27">
        <f t="shared" si="6"/>
        <v>178.64036928241694</v>
      </c>
      <c r="Z26" s="27">
        <f t="shared" si="7"/>
        <v>179</v>
      </c>
      <c r="AA26" s="17">
        <f t="shared" si="8"/>
        <v>179</v>
      </c>
      <c r="AB26" s="24">
        <f t="shared" si="9"/>
        <v>1979</v>
      </c>
    </row>
    <row r="27" spans="1:28" ht="15" customHeight="1" x14ac:dyDescent="0.25">
      <c r="A27" s="28">
        <v>1700</v>
      </c>
      <c r="B27" s="40">
        <v>1700</v>
      </c>
      <c r="C27" s="25">
        <v>1.36</v>
      </c>
      <c r="D27" s="25">
        <v>272.77</v>
      </c>
      <c r="E27" s="25">
        <v>212.47</v>
      </c>
      <c r="F27" s="25">
        <v>0</v>
      </c>
      <c r="G27" s="25">
        <f t="shared" si="13"/>
        <v>136.42857142857142</v>
      </c>
      <c r="H27" s="25">
        <v>0</v>
      </c>
      <c r="I27" s="25">
        <f t="shared" si="14"/>
        <v>136.42857142857142</v>
      </c>
      <c r="J27" s="29">
        <f t="shared" si="10"/>
        <v>0</v>
      </c>
      <c r="K27" s="29">
        <f t="shared" si="11"/>
        <v>-1</v>
      </c>
      <c r="L27" s="29">
        <f t="shared" si="12"/>
        <v>0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-1700</v>
      </c>
      <c r="V27" s="27">
        <f t="shared" si="4"/>
        <v>-1700</v>
      </c>
      <c r="W27" s="27"/>
      <c r="X27" s="27">
        <f t="shared" si="5"/>
        <v>1868.715904322283</v>
      </c>
      <c r="Y27" s="27">
        <f t="shared" si="6"/>
        <v>168.715904322283</v>
      </c>
      <c r="Z27" s="27">
        <f t="shared" si="7"/>
        <v>169</v>
      </c>
      <c r="AA27" s="17">
        <f t="shared" si="8"/>
        <v>169</v>
      </c>
      <c r="AB27" s="24">
        <f t="shared" si="9"/>
        <v>1869</v>
      </c>
    </row>
    <row r="28" spans="1:28" ht="15" customHeight="1" x14ac:dyDescent="0.25">
      <c r="A28" s="28">
        <v>1599</v>
      </c>
      <c r="B28" s="28">
        <v>1599</v>
      </c>
      <c r="C28" s="25">
        <v>1.53</v>
      </c>
      <c r="D28" s="25">
        <v>272.77</v>
      </c>
      <c r="E28" s="25">
        <v>212.44</v>
      </c>
      <c r="F28" s="25">
        <v>0</v>
      </c>
      <c r="G28" s="25">
        <f t="shared" si="13"/>
        <v>132</v>
      </c>
      <c r="H28" s="25">
        <v>0</v>
      </c>
      <c r="I28" s="25">
        <f t="shared" si="14"/>
        <v>132</v>
      </c>
      <c r="J28" s="29">
        <f t="shared" si="10"/>
        <v>0</v>
      </c>
      <c r="K28" s="29">
        <f t="shared" si="11"/>
        <v>-1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-1599</v>
      </c>
      <c r="V28" s="27">
        <f t="shared" si="4"/>
        <v>-1599</v>
      </c>
      <c r="W28" s="27"/>
      <c r="X28" s="27">
        <f t="shared" si="5"/>
        <v>1757.6921947125472</v>
      </c>
      <c r="Y28" s="27">
        <f t="shared" si="6"/>
        <v>158.69219471254723</v>
      </c>
      <c r="Z28" s="27">
        <f t="shared" si="7"/>
        <v>159</v>
      </c>
      <c r="AA28" s="17">
        <f t="shared" si="8"/>
        <v>159</v>
      </c>
      <c r="AB28" s="24">
        <f t="shared" si="9"/>
        <v>1758</v>
      </c>
    </row>
    <row r="29" spans="1:28" ht="15" customHeight="1" x14ac:dyDescent="0.25">
      <c r="A29" s="28">
        <v>1500</v>
      </c>
      <c r="B29" s="28">
        <v>1500</v>
      </c>
      <c r="C29" s="25">
        <v>1.71</v>
      </c>
      <c r="D29" s="25">
        <v>272.77</v>
      </c>
      <c r="E29" s="25">
        <v>212.41</v>
      </c>
      <c r="F29" s="25">
        <v>0</v>
      </c>
      <c r="G29" s="25">
        <f t="shared" si="13"/>
        <v>128.33333333333334</v>
      </c>
      <c r="H29" s="25">
        <v>0</v>
      </c>
      <c r="I29" s="25">
        <f t="shared" si="14"/>
        <v>128.33333333333334</v>
      </c>
      <c r="J29" s="29">
        <f t="shared" si="10"/>
        <v>0</v>
      </c>
      <c r="K29" s="29">
        <f t="shared" si="11"/>
        <v>-1</v>
      </c>
      <c r="L29" s="29">
        <f t="shared" si="12"/>
        <v>1</v>
      </c>
      <c r="M29" s="29">
        <f t="shared" ca="1" si="2"/>
        <v>0</v>
      </c>
      <c r="N29" s="9"/>
      <c r="O29" s="9"/>
      <c r="P29" s="7"/>
      <c r="Q29" s="7"/>
      <c r="T29" s="20">
        <v>0</v>
      </c>
      <c r="U29" s="31">
        <f t="shared" si="3"/>
        <v>-1500</v>
      </c>
      <c r="V29" s="27">
        <f t="shared" si="4"/>
        <v>-1500</v>
      </c>
      <c r="W29" s="27"/>
      <c r="X29" s="27">
        <f t="shared" si="5"/>
        <v>1648.8669744020144</v>
      </c>
      <c r="Y29" s="27">
        <f t="shared" si="6"/>
        <v>148.86697440201442</v>
      </c>
      <c r="Z29" s="27">
        <f t="shared" si="7"/>
        <v>149</v>
      </c>
      <c r="AA29" s="17">
        <f t="shared" si="8"/>
        <v>149</v>
      </c>
      <c r="AB29" s="24">
        <f t="shared" si="9"/>
        <v>1649</v>
      </c>
    </row>
    <row r="30" spans="1:28" ht="15" customHeight="1" x14ac:dyDescent="0.25">
      <c r="A30" s="28">
        <v>1500</v>
      </c>
      <c r="B30" s="28">
        <v>1500</v>
      </c>
      <c r="C30" s="25">
        <v>1.8</v>
      </c>
      <c r="D30" s="25">
        <v>272.77</v>
      </c>
      <c r="E30" s="25">
        <v>212.41</v>
      </c>
      <c r="F30" s="25">
        <v>0</v>
      </c>
      <c r="G30" s="25">
        <f t="shared" si="13"/>
        <v>115.5</v>
      </c>
      <c r="H30" s="25">
        <v>0</v>
      </c>
      <c r="I30" s="25">
        <f t="shared" si="14"/>
        <v>115.5</v>
      </c>
      <c r="J30" s="29">
        <f t="shared" si="10"/>
        <v>1</v>
      </c>
      <c r="K30" s="29">
        <f t="shared" si="11"/>
        <v>1</v>
      </c>
      <c r="L30" s="29">
        <f t="shared" si="12"/>
        <v>0</v>
      </c>
      <c r="M30" s="29">
        <f t="shared" ca="1" si="2"/>
        <v>1</v>
      </c>
      <c r="N30" s="9"/>
      <c r="O30" s="9"/>
      <c r="P30" s="7"/>
      <c r="Q30" s="7"/>
      <c r="T30" s="20">
        <v>0</v>
      </c>
      <c r="U30" s="31">
        <f t="shared" si="3"/>
        <v>-1500</v>
      </c>
      <c r="V30" s="27">
        <f t="shared" si="4"/>
        <v>-1500</v>
      </c>
      <c r="W30" s="27"/>
      <c r="X30" s="27">
        <f t="shared" si="5"/>
        <v>1648.8669744020144</v>
      </c>
      <c r="Y30" s="27">
        <f t="shared" si="6"/>
        <v>148.86697440201442</v>
      </c>
      <c r="Z30" s="27">
        <f t="shared" si="7"/>
        <v>149</v>
      </c>
      <c r="AA30" s="17">
        <f t="shared" si="8"/>
        <v>149</v>
      </c>
      <c r="AB30" s="24">
        <f t="shared" si="9"/>
        <v>1649</v>
      </c>
    </row>
    <row r="31" spans="1:28" ht="15" customHeight="1" x14ac:dyDescent="0.25">
      <c r="A31" s="28">
        <v>1500</v>
      </c>
      <c r="B31" s="28">
        <v>1500</v>
      </c>
      <c r="C31" s="25">
        <v>1.89</v>
      </c>
      <c r="D31" s="25">
        <v>272.77</v>
      </c>
      <c r="E31" s="25">
        <v>212.41</v>
      </c>
      <c r="F31" s="25">
        <v>0</v>
      </c>
      <c r="G31" s="25">
        <f t="shared" si="13"/>
        <v>105</v>
      </c>
      <c r="H31" s="25">
        <v>0</v>
      </c>
      <c r="I31" s="25">
        <f t="shared" si="14"/>
        <v>105</v>
      </c>
      <c r="J31" s="29">
        <f t="shared" si="10"/>
        <v>1</v>
      </c>
      <c r="K31" s="29">
        <f t="shared" si="11"/>
        <v>1</v>
      </c>
      <c r="L31" s="29">
        <f t="shared" si="12"/>
        <v>0</v>
      </c>
      <c r="M31" s="29">
        <f t="shared" ca="1" si="2"/>
        <v>1</v>
      </c>
      <c r="N31" s="9"/>
      <c r="O31" s="9"/>
      <c r="P31" s="7"/>
      <c r="Q31" s="7"/>
      <c r="T31" s="20">
        <v>0</v>
      </c>
      <c r="U31" s="31">
        <f t="shared" si="3"/>
        <v>-1500</v>
      </c>
      <c r="V31" s="27">
        <f t="shared" si="4"/>
        <v>-1500</v>
      </c>
      <c r="W31" s="27"/>
      <c r="X31" s="27">
        <f t="shared" si="5"/>
        <v>1648.8669744020144</v>
      </c>
      <c r="Y31" s="27">
        <f t="shared" si="6"/>
        <v>148.86697440201442</v>
      </c>
      <c r="Z31" s="27">
        <f t="shared" si="7"/>
        <v>149</v>
      </c>
      <c r="AA31" s="17">
        <f t="shared" si="8"/>
        <v>149</v>
      </c>
      <c r="AB31" s="24">
        <f t="shared" si="9"/>
        <v>1649</v>
      </c>
    </row>
    <row r="32" spans="1:28" ht="15" customHeight="1" x14ac:dyDescent="0.25">
      <c r="A32" s="28">
        <v>1500</v>
      </c>
      <c r="B32" s="28">
        <v>1500</v>
      </c>
      <c r="C32" s="25">
        <v>1.98</v>
      </c>
      <c r="D32" s="25">
        <v>272.77</v>
      </c>
      <c r="E32" s="25">
        <v>212.41</v>
      </c>
      <c r="F32" s="25">
        <v>0</v>
      </c>
      <c r="G32" s="25">
        <f t="shared" si="13"/>
        <v>96.25</v>
      </c>
      <c r="H32" s="25">
        <v>0</v>
      </c>
      <c r="I32" s="25">
        <f t="shared" si="14"/>
        <v>96.25</v>
      </c>
      <c r="J32" s="29">
        <f t="shared" si="10"/>
        <v>1</v>
      </c>
      <c r="K32" s="29">
        <f t="shared" si="11"/>
        <v>1</v>
      </c>
      <c r="L32" s="29">
        <f t="shared" si="12"/>
        <v>0</v>
      </c>
      <c r="M32" s="29">
        <f t="shared" ca="1" si="2"/>
        <v>1</v>
      </c>
      <c r="N32" s="9"/>
      <c r="O32" s="9"/>
      <c r="P32" s="7"/>
      <c r="Q32" s="7"/>
      <c r="T32" s="20">
        <v>0</v>
      </c>
      <c r="U32" s="31">
        <f t="shared" si="3"/>
        <v>-1500</v>
      </c>
      <c r="V32" s="27">
        <f t="shared" si="4"/>
        <v>-1500</v>
      </c>
      <c r="W32" s="27"/>
      <c r="X32" s="27">
        <f t="shared" si="5"/>
        <v>1648.8669744020144</v>
      </c>
      <c r="Y32" s="27">
        <f t="shared" si="6"/>
        <v>148.86697440201442</v>
      </c>
      <c r="Z32" s="27">
        <f t="shared" si="7"/>
        <v>149</v>
      </c>
      <c r="AA32" s="17">
        <f t="shared" si="8"/>
        <v>149</v>
      </c>
      <c r="AB32" s="24">
        <f t="shared" si="9"/>
        <v>1649</v>
      </c>
    </row>
    <row r="33" spans="1:28" ht="15" customHeight="1" x14ac:dyDescent="0.25">
      <c r="A33" s="28">
        <v>1250</v>
      </c>
      <c r="B33" s="28">
        <v>1250</v>
      </c>
      <c r="C33" s="25">
        <v>1.33</v>
      </c>
      <c r="D33" s="25">
        <v>272.77</v>
      </c>
      <c r="E33" s="25">
        <v>212.34</v>
      </c>
      <c r="F33" s="25">
        <v>0</v>
      </c>
      <c r="G33" s="25">
        <f t="shared" si="13"/>
        <v>108.07692307692308</v>
      </c>
      <c r="H33" s="25">
        <v>0</v>
      </c>
      <c r="I33" s="25">
        <f t="shared" si="14"/>
        <v>108.07692307692308</v>
      </c>
      <c r="J33" s="29">
        <f t="shared" si="10"/>
        <v>0</v>
      </c>
      <c r="K33" s="29">
        <f t="shared" si="11"/>
        <v>-1</v>
      </c>
      <c r="L33" s="29">
        <f t="shared" si="12"/>
        <v>0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-1250</v>
      </c>
      <c r="V33" s="27">
        <f t="shared" si="4"/>
        <v>-1250</v>
      </c>
      <c r="W33" s="27"/>
      <c r="X33" s="27">
        <f t="shared" si="5"/>
        <v>1374.0558120016788</v>
      </c>
      <c r="Y33" s="27">
        <f t="shared" si="6"/>
        <v>124.05581200167876</v>
      </c>
      <c r="Z33" s="27">
        <f t="shared" si="7"/>
        <v>124</v>
      </c>
      <c r="AA33" s="17">
        <f t="shared" si="8"/>
        <v>124</v>
      </c>
      <c r="AB33" s="24">
        <f t="shared" si="9"/>
        <v>1374</v>
      </c>
    </row>
    <row r="34" spans="1:28" ht="15" customHeight="1" x14ac:dyDescent="0.25">
      <c r="A34" s="28">
        <v>999</v>
      </c>
      <c r="B34" s="28">
        <v>999</v>
      </c>
      <c r="C34" s="25">
        <v>0.69</v>
      </c>
      <c r="D34" s="25">
        <v>272.77</v>
      </c>
      <c r="E34" s="25">
        <v>212.18</v>
      </c>
      <c r="F34" s="25">
        <v>0</v>
      </c>
      <c r="G34" s="25">
        <f t="shared" si="13"/>
        <v>118.28571428571429</v>
      </c>
      <c r="H34" s="25">
        <v>0</v>
      </c>
      <c r="I34" s="25">
        <f t="shared" si="14"/>
        <v>118.28571428571429</v>
      </c>
      <c r="J34" s="29">
        <f t="shared" si="10"/>
        <v>0</v>
      </c>
      <c r="K34" s="29">
        <f t="shared" si="11"/>
        <v>-1</v>
      </c>
      <c r="L34" s="29">
        <f t="shared" si="12"/>
        <v>0</v>
      </c>
      <c r="M34" s="29">
        <f t="shared" ref="M34:M50" ca="1" si="15">IF(RAND()&lt;0.5,0,1)</f>
        <v>0</v>
      </c>
      <c r="N34" s="9"/>
      <c r="O34" s="9"/>
      <c r="P34" s="7"/>
      <c r="Q34" s="7"/>
      <c r="T34" s="20">
        <v>0</v>
      </c>
      <c r="U34" s="31">
        <f t="shared" ref="U34:U65" si="16">T34-B34</f>
        <v>-999</v>
      </c>
      <c r="V34" s="27">
        <f t="shared" ref="V34:V65" si="17">ROUND(U34,0)</f>
        <v>-999</v>
      </c>
      <c r="W34" s="27"/>
      <c r="X34" s="27">
        <f t="shared" ref="X34:X50" si="18">B34/$W$2*$W$3</f>
        <v>1098.1454049517415</v>
      </c>
      <c r="Y34" s="27">
        <f t="shared" ref="Y34:Y65" si="19">X34-B34</f>
        <v>99.145404951741511</v>
      </c>
      <c r="Z34" s="27">
        <f t="shared" ref="Z34:Z65" si="20">ROUND(Y34,0)</f>
        <v>99</v>
      </c>
      <c r="AA34" s="17">
        <f t="shared" ref="AA34:AA65" si="21">IF(V34&gt;=0,V34,Z34)</f>
        <v>99</v>
      </c>
      <c r="AB34" s="24">
        <f t="shared" ref="AB34:AB65" si="22">B34+AA34</f>
        <v>1098</v>
      </c>
    </row>
    <row r="35" spans="1:28" ht="15" customHeight="1" x14ac:dyDescent="0.25">
      <c r="A35" s="28">
        <v>750</v>
      </c>
      <c r="B35" s="28">
        <v>750</v>
      </c>
      <c r="C35" s="25">
        <v>0</v>
      </c>
      <c r="D35" s="25">
        <v>272.77</v>
      </c>
      <c r="E35" s="25">
        <v>211.93</v>
      </c>
      <c r="F35" s="25">
        <v>0</v>
      </c>
      <c r="G35" s="25">
        <f t="shared" si="13"/>
        <v>127</v>
      </c>
      <c r="H35" s="25">
        <v>0</v>
      </c>
      <c r="I35" s="25">
        <f t="shared" si="14"/>
        <v>127</v>
      </c>
      <c r="J35" s="29">
        <f t="shared" si="10"/>
        <v>0</v>
      </c>
      <c r="K35" s="29">
        <f t="shared" si="11"/>
        <v>-1</v>
      </c>
      <c r="L35" s="29">
        <f t="shared" si="12"/>
        <v>0</v>
      </c>
      <c r="M35" s="29">
        <f t="shared" ca="1" si="15"/>
        <v>1</v>
      </c>
      <c r="N35" s="9"/>
      <c r="O35" s="9"/>
      <c r="P35" s="7"/>
      <c r="Q35" s="7"/>
      <c r="T35" s="20">
        <v>0</v>
      </c>
      <c r="U35" s="31">
        <f t="shared" si="16"/>
        <v>-750</v>
      </c>
      <c r="V35" s="27">
        <f t="shared" si="17"/>
        <v>-750</v>
      </c>
      <c r="W35" s="27"/>
      <c r="X35" s="27">
        <f t="shared" si="18"/>
        <v>824.43348720100721</v>
      </c>
      <c r="Y35" s="27">
        <f t="shared" si="19"/>
        <v>74.43348720100721</v>
      </c>
      <c r="Z35" s="27">
        <f t="shared" si="20"/>
        <v>74</v>
      </c>
      <c r="AA35" s="17">
        <f t="shared" si="21"/>
        <v>74</v>
      </c>
      <c r="AB35" s="24">
        <f t="shared" si="22"/>
        <v>824</v>
      </c>
    </row>
    <row r="36" spans="1:28" ht="15" customHeight="1" x14ac:dyDescent="0.25">
      <c r="A36" s="28">
        <v>890</v>
      </c>
      <c r="B36" s="28">
        <v>890</v>
      </c>
      <c r="C36" s="25">
        <v>0</v>
      </c>
      <c r="D36" s="25">
        <v>272.77</v>
      </c>
      <c r="E36" s="25">
        <v>212.08</v>
      </c>
      <c r="F36" s="25">
        <v>0</v>
      </c>
      <c r="G36" s="25">
        <f t="shared" si="13"/>
        <v>110.3125</v>
      </c>
      <c r="H36" s="25">
        <v>0</v>
      </c>
      <c r="I36" s="25">
        <f t="shared" si="14"/>
        <v>110.3125</v>
      </c>
      <c r="J36" s="29">
        <f t="shared" si="10"/>
        <v>0</v>
      </c>
      <c r="K36" s="29">
        <f t="shared" si="11"/>
        <v>1</v>
      </c>
      <c r="L36" s="29">
        <f t="shared" si="12"/>
        <v>0</v>
      </c>
      <c r="M36" s="29">
        <f t="shared" ca="1" si="15"/>
        <v>1</v>
      </c>
      <c r="N36" s="9"/>
      <c r="O36" s="9"/>
      <c r="P36" s="7"/>
      <c r="Q36" s="7"/>
      <c r="T36" s="20">
        <v>0</v>
      </c>
      <c r="U36" s="31">
        <f t="shared" si="16"/>
        <v>-890</v>
      </c>
      <c r="V36" s="27">
        <f t="shared" si="17"/>
        <v>-890</v>
      </c>
      <c r="W36" s="27"/>
      <c r="X36" s="27">
        <f t="shared" si="18"/>
        <v>978.32773814519521</v>
      </c>
      <c r="Y36" s="27">
        <f t="shared" si="19"/>
        <v>88.327738145195212</v>
      </c>
      <c r="Z36" s="27">
        <f t="shared" si="20"/>
        <v>88</v>
      </c>
      <c r="AA36" s="17">
        <f t="shared" si="21"/>
        <v>88</v>
      </c>
      <c r="AB36" s="24">
        <f t="shared" si="22"/>
        <v>978</v>
      </c>
    </row>
    <row r="37" spans="1:28" ht="15" customHeight="1" x14ac:dyDescent="0.25">
      <c r="A37" s="28">
        <v>1029</v>
      </c>
      <c r="B37" s="28">
        <v>1029</v>
      </c>
      <c r="C37" s="25">
        <v>0</v>
      </c>
      <c r="D37" s="25">
        <v>272.77</v>
      </c>
      <c r="E37" s="25">
        <v>212.21</v>
      </c>
      <c r="F37" s="25">
        <v>0</v>
      </c>
      <c r="G37" s="25">
        <f t="shared" si="13"/>
        <v>95.647058823529406</v>
      </c>
      <c r="H37" s="25">
        <v>0</v>
      </c>
      <c r="I37" s="25">
        <f t="shared" si="14"/>
        <v>95.647058823529406</v>
      </c>
      <c r="J37" s="29">
        <f t="shared" si="10"/>
        <v>0</v>
      </c>
      <c r="K37" s="29">
        <f t="shared" si="11"/>
        <v>1</v>
      </c>
      <c r="L37" s="29">
        <f t="shared" si="12"/>
        <v>0</v>
      </c>
      <c r="M37" s="29">
        <f t="shared" ca="1" si="15"/>
        <v>1</v>
      </c>
      <c r="N37" s="9"/>
      <c r="O37" s="9"/>
      <c r="P37" s="7"/>
      <c r="Q37" s="7"/>
      <c r="T37" s="20">
        <v>0</v>
      </c>
      <c r="U37" s="31">
        <f t="shared" si="16"/>
        <v>-1029</v>
      </c>
      <c r="V37" s="27">
        <f t="shared" si="17"/>
        <v>-1029</v>
      </c>
      <c r="W37" s="27"/>
      <c r="X37" s="27">
        <f t="shared" si="18"/>
        <v>1131.1227444397819</v>
      </c>
      <c r="Y37" s="27">
        <f t="shared" si="19"/>
        <v>102.12274443978185</v>
      </c>
      <c r="Z37" s="27">
        <f t="shared" si="20"/>
        <v>102</v>
      </c>
      <c r="AA37" s="17">
        <f t="shared" si="21"/>
        <v>102</v>
      </c>
      <c r="AB37" s="24">
        <f t="shared" si="22"/>
        <v>1131</v>
      </c>
    </row>
    <row r="38" spans="1:28" ht="15" customHeight="1" x14ac:dyDescent="0.25">
      <c r="A38" s="28">
        <v>1170</v>
      </c>
      <c r="B38" s="28">
        <v>1170</v>
      </c>
      <c r="C38" s="25">
        <v>0</v>
      </c>
      <c r="D38" s="25">
        <v>272.77</v>
      </c>
      <c r="E38" s="25">
        <v>212.31</v>
      </c>
      <c r="F38" s="25">
        <v>0</v>
      </c>
      <c r="G38" s="25">
        <f t="shared" si="13"/>
        <v>82.5</v>
      </c>
      <c r="H38" s="25">
        <v>0</v>
      </c>
      <c r="I38" s="25">
        <f t="shared" si="14"/>
        <v>82.5</v>
      </c>
      <c r="J38" s="29">
        <f t="shared" si="10"/>
        <v>0</v>
      </c>
      <c r="K38" s="29">
        <f t="shared" si="11"/>
        <v>1</v>
      </c>
      <c r="L38" s="29">
        <f t="shared" si="12"/>
        <v>0</v>
      </c>
      <c r="M38" s="29">
        <f t="shared" ca="1" si="15"/>
        <v>0</v>
      </c>
      <c r="N38" s="9"/>
      <c r="O38" s="9"/>
      <c r="P38" s="7"/>
      <c r="Q38" s="7"/>
      <c r="T38" s="20">
        <v>0</v>
      </c>
      <c r="U38" s="31">
        <f t="shared" si="16"/>
        <v>-1170</v>
      </c>
      <c r="V38" s="27">
        <f t="shared" si="17"/>
        <v>-1170</v>
      </c>
      <c r="W38" s="27"/>
      <c r="X38" s="27">
        <f t="shared" si="18"/>
        <v>1286.1162400335711</v>
      </c>
      <c r="Y38" s="27">
        <f t="shared" si="19"/>
        <v>116.1162400335711</v>
      </c>
      <c r="Z38" s="27">
        <f t="shared" si="20"/>
        <v>116</v>
      </c>
      <c r="AA38" s="17">
        <f t="shared" si="21"/>
        <v>116</v>
      </c>
      <c r="AB38" s="24">
        <f t="shared" si="22"/>
        <v>1286</v>
      </c>
    </row>
    <row r="39" spans="1:28" ht="15" customHeight="1" x14ac:dyDescent="0.25">
      <c r="A39" s="28">
        <v>1020</v>
      </c>
      <c r="B39" s="28">
        <v>1020</v>
      </c>
      <c r="C39" s="25">
        <v>0</v>
      </c>
      <c r="D39" s="25">
        <v>272.77</v>
      </c>
      <c r="E39" s="25">
        <v>212.2</v>
      </c>
      <c r="F39" s="25">
        <v>0</v>
      </c>
      <c r="G39" s="25">
        <f t="shared" si="13"/>
        <v>86.05263157894737</v>
      </c>
      <c r="H39" s="25">
        <v>0</v>
      </c>
      <c r="I39" s="25">
        <f t="shared" si="14"/>
        <v>86.05263157894737</v>
      </c>
      <c r="J39" s="29">
        <f t="shared" si="10"/>
        <v>0</v>
      </c>
      <c r="K39" s="29">
        <f t="shared" si="11"/>
        <v>-1</v>
      </c>
      <c r="L39" s="29">
        <f t="shared" si="12"/>
        <v>0</v>
      </c>
      <c r="M39" s="29">
        <f t="shared" ca="1" si="15"/>
        <v>1</v>
      </c>
      <c r="N39" s="9"/>
      <c r="O39" s="9"/>
      <c r="P39" s="7"/>
      <c r="Q39" s="7"/>
      <c r="T39" s="20">
        <v>0</v>
      </c>
      <c r="U39" s="31">
        <f t="shared" si="16"/>
        <v>-1020</v>
      </c>
      <c r="V39" s="27">
        <f t="shared" si="17"/>
        <v>-1020</v>
      </c>
      <c r="W39" s="27"/>
      <c r="X39" s="27">
        <f t="shared" si="18"/>
        <v>1121.2295425933698</v>
      </c>
      <c r="Y39" s="27">
        <f t="shared" si="19"/>
        <v>101.22954259336984</v>
      </c>
      <c r="Z39" s="27">
        <f t="shared" si="20"/>
        <v>101</v>
      </c>
      <c r="AA39" s="17">
        <f t="shared" si="21"/>
        <v>101</v>
      </c>
      <c r="AB39" s="24">
        <f t="shared" si="22"/>
        <v>1121</v>
      </c>
    </row>
    <row r="40" spans="1:28" ht="15" customHeight="1" x14ac:dyDescent="0.25">
      <c r="A40" s="28">
        <v>870</v>
      </c>
      <c r="B40" s="28">
        <v>870</v>
      </c>
      <c r="C40" s="25">
        <v>0</v>
      </c>
      <c r="D40" s="25">
        <v>272.77</v>
      </c>
      <c r="E40" s="25">
        <v>212.06</v>
      </c>
      <c r="F40" s="25">
        <v>0</v>
      </c>
      <c r="G40" s="25">
        <f t="shared" si="13"/>
        <v>89.25</v>
      </c>
      <c r="H40" s="25">
        <v>0</v>
      </c>
      <c r="I40" s="25">
        <f t="shared" si="14"/>
        <v>89.25</v>
      </c>
      <c r="J40" s="29">
        <f t="shared" si="10"/>
        <v>0</v>
      </c>
      <c r="K40" s="29">
        <f t="shared" si="11"/>
        <v>-1</v>
      </c>
      <c r="L40" s="29">
        <f t="shared" si="12"/>
        <v>0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-870</v>
      </c>
      <c r="V40" s="27">
        <f t="shared" si="17"/>
        <v>-870</v>
      </c>
      <c r="W40" s="27"/>
      <c r="X40" s="27">
        <f t="shared" si="18"/>
        <v>956.34284515316835</v>
      </c>
      <c r="Y40" s="27">
        <f t="shared" si="19"/>
        <v>86.342845153168355</v>
      </c>
      <c r="Z40" s="27">
        <f t="shared" si="20"/>
        <v>86</v>
      </c>
      <c r="AA40" s="17">
        <f t="shared" si="21"/>
        <v>86</v>
      </c>
      <c r="AB40" s="24">
        <f t="shared" si="22"/>
        <v>956</v>
      </c>
    </row>
    <row r="41" spans="1:28" ht="15" customHeight="1" x14ac:dyDescent="0.25">
      <c r="A41" s="28">
        <v>720</v>
      </c>
      <c r="B41" s="28">
        <v>720</v>
      </c>
      <c r="C41" s="25">
        <v>0</v>
      </c>
      <c r="D41" s="25">
        <v>272.77</v>
      </c>
      <c r="E41" s="25">
        <v>211.89</v>
      </c>
      <c r="F41" s="25">
        <v>0</v>
      </c>
      <c r="G41" s="25">
        <f t="shared" si="13"/>
        <v>92.142857142857139</v>
      </c>
      <c r="H41" s="25">
        <v>0</v>
      </c>
      <c r="I41" s="25">
        <f t="shared" si="14"/>
        <v>92.142857142857139</v>
      </c>
      <c r="J41" s="29">
        <f t="shared" si="10"/>
        <v>0</v>
      </c>
      <c r="K41" s="29">
        <f t="shared" si="11"/>
        <v>-1</v>
      </c>
      <c r="L41" s="29">
        <f t="shared" si="12"/>
        <v>0</v>
      </c>
      <c r="M41" s="29">
        <f t="shared" ca="1" si="15"/>
        <v>0</v>
      </c>
      <c r="N41" s="9"/>
      <c r="O41" s="9"/>
      <c r="P41" s="7"/>
      <c r="Q41" s="7"/>
      <c r="T41" s="20">
        <v>0</v>
      </c>
      <c r="U41" s="31">
        <f t="shared" si="16"/>
        <v>-720</v>
      </c>
      <c r="V41" s="27">
        <f t="shared" si="17"/>
        <v>-720</v>
      </c>
      <c r="W41" s="27"/>
      <c r="X41" s="27">
        <f t="shared" si="18"/>
        <v>791.45614771296687</v>
      </c>
      <c r="Y41" s="27">
        <f t="shared" si="19"/>
        <v>71.456147712966867</v>
      </c>
      <c r="Z41" s="27">
        <f t="shared" si="20"/>
        <v>71</v>
      </c>
      <c r="AA41" s="17">
        <f t="shared" si="21"/>
        <v>71</v>
      </c>
      <c r="AB41" s="24">
        <f t="shared" si="22"/>
        <v>791</v>
      </c>
    </row>
    <row r="42" spans="1:28" ht="15" customHeight="1" x14ac:dyDescent="0.25">
      <c r="A42" s="28">
        <v>806</v>
      </c>
      <c r="B42" s="28">
        <v>806</v>
      </c>
      <c r="C42" s="25">
        <v>0</v>
      </c>
      <c r="D42" s="25">
        <v>272.77</v>
      </c>
      <c r="E42" s="25">
        <v>212.01</v>
      </c>
      <c r="F42" s="25">
        <v>0</v>
      </c>
      <c r="G42" s="25">
        <f t="shared" si="13"/>
        <v>84.045454545454547</v>
      </c>
      <c r="H42" s="25">
        <v>0</v>
      </c>
      <c r="I42" s="25">
        <f t="shared" si="14"/>
        <v>84.045454545454547</v>
      </c>
      <c r="J42" s="29">
        <f t="shared" si="10"/>
        <v>0</v>
      </c>
      <c r="K42" s="29">
        <f t="shared" si="11"/>
        <v>1</v>
      </c>
      <c r="L42" s="29">
        <f t="shared" si="12"/>
        <v>0</v>
      </c>
      <c r="M42" s="29">
        <f t="shared" ca="1" si="15"/>
        <v>0</v>
      </c>
      <c r="N42" s="9"/>
      <c r="O42" s="9"/>
      <c r="P42" s="7"/>
      <c r="Q42" s="7"/>
      <c r="T42" s="20">
        <v>0</v>
      </c>
      <c r="U42" s="31">
        <f t="shared" si="16"/>
        <v>-806</v>
      </c>
      <c r="V42" s="27">
        <f t="shared" si="17"/>
        <v>-806</v>
      </c>
      <c r="W42" s="27"/>
      <c r="X42" s="27">
        <f t="shared" si="18"/>
        <v>885.99118757868234</v>
      </c>
      <c r="Y42" s="27">
        <f t="shared" si="19"/>
        <v>79.991187578682343</v>
      </c>
      <c r="Z42" s="27">
        <f t="shared" si="20"/>
        <v>80</v>
      </c>
      <c r="AA42" s="17">
        <f t="shared" si="21"/>
        <v>80</v>
      </c>
      <c r="AB42" s="24">
        <f t="shared" si="22"/>
        <v>886</v>
      </c>
    </row>
    <row r="43" spans="1:28" ht="15" customHeight="1" x14ac:dyDescent="0.25">
      <c r="A43" s="28">
        <v>891</v>
      </c>
      <c r="B43" s="28">
        <v>891</v>
      </c>
      <c r="C43" s="25">
        <v>0</v>
      </c>
      <c r="D43" s="25">
        <v>272.77</v>
      </c>
      <c r="E43" s="25">
        <v>212.08</v>
      </c>
      <c r="F43" s="25">
        <v>0</v>
      </c>
      <c r="G43" s="25">
        <f t="shared" si="13"/>
        <v>76.695652173913047</v>
      </c>
      <c r="H43" s="25">
        <v>0</v>
      </c>
      <c r="I43" s="25">
        <f t="shared" si="14"/>
        <v>76.695652173913047</v>
      </c>
      <c r="J43" s="29">
        <f t="shared" si="10"/>
        <v>0</v>
      </c>
      <c r="K43" s="29">
        <f t="shared" si="11"/>
        <v>1</v>
      </c>
      <c r="L43" s="29">
        <f t="shared" si="12"/>
        <v>0</v>
      </c>
      <c r="M43" s="29">
        <f t="shared" ca="1" si="15"/>
        <v>1</v>
      </c>
      <c r="N43" s="9"/>
      <c r="O43" s="9"/>
      <c r="P43" s="7"/>
      <c r="Q43" s="7"/>
      <c r="T43" s="20">
        <v>0</v>
      </c>
      <c r="U43" s="31">
        <f t="shared" si="16"/>
        <v>-891</v>
      </c>
      <c r="V43" s="27">
        <f t="shared" si="17"/>
        <v>-891</v>
      </c>
      <c r="W43" s="27"/>
      <c r="X43" s="27">
        <f t="shared" si="18"/>
        <v>979.42698279479646</v>
      </c>
      <c r="Y43" s="27">
        <f t="shared" si="19"/>
        <v>88.426982794796459</v>
      </c>
      <c r="Z43" s="27">
        <f t="shared" si="20"/>
        <v>88</v>
      </c>
      <c r="AA43" s="17">
        <f t="shared" si="21"/>
        <v>88</v>
      </c>
      <c r="AB43" s="24">
        <f t="shared" si="22"/>
        <v>979</v>
      </c>
    </row>
    <row r="44" spans="1:28" ht="15" customHeight="1" x14ac:dyDescent="0.25">
      <c r="A44" s="28">
        <v>975</v>
      </c>
      <c r="B44" s="28">
        <v>975</v>
      </c>
      <c r="C44" s="25">
        <v>0</v>
      </c>
      <c r="D44" s="25">
        <v>272.77</v>
      </c>
      <c r="E44" s="25">
        <v>212.16</v>
      </c>
      <c r="F44" s="25">
        <v>0</v>
      </c>
      <c r="G44" s="25">
        <f t="shared" si="13"/>
        <v>70</v>
      </c>
      <c r="H44" s="25">
        <v>0</v>
      </c>
      <c r="I44" s="25">
        <f t="shared" si="14"/>
        <v>70</v>
      </c>
      <c r="J44" s="29">
        <f t="shared" si="10"/>
        <v>0</v>
      </c>
      <c r="K44" s="29">
        <f t="shared" si="11"/>
        <v>1</v>
      </c>
      <c r="L44" s="29">
        <f t="shared" si="12"/>
        <v>0</v>
      </c>
      <c r="M44" s="29">
        <f t="shared" ca="1" si="15"/>
        <v>0</v>
      </c>
      <c r="N44" s="9"/>
      <c r="O44" s="9"/>
      <c r="P44" s="7"/>
      <c r="Q44" s="7"/>
      <c r="T44" s="20">
        <v>0</v>
      </c>
      <c r="U44" s="31">
        <f t="shared" si="16"/>
        <v>-975</v>
      </c>
      <c r="V44" s="27">
        <f t="shared" si="17"/>
        <v>-975</v>
      </c>
      <c r="W44" s="27"/>
      <c r="X44" s="27">
        <f t="shared" si="18"/>
        <v>1071.7635333613093</v>
      </c>
      <c r="Y44" s="27">
        <f t="shared" si="19"/>
        <v>96.763533361309328</v>
      </c>
      <c r="Z44" s="27">
        <f t="shared" si="20"/>
        <v>97</v>
      </c>
      <c r="AA44" s="17">
        <f t="shared" si="21"/>
        <v>97</v>
      </c>
      <c r="AB44" s="24">
        <f t="shared" si="22"/>
        <v>1072</v>
      </c>
    </row>
    <row r="45" spans="1:28" ht="15" customHeight="1" x14ac:dyDescent="0.25">
      <c r="A45" s="28">
        <v>850</v>
      </c>
      <c r="B45" s="28">
        <v>850</v>
      </c>
      <c r="C45" s="25">
        <v>0</v>
      </c>
      <c r="D45" s="25">
        <v>272.77</v>
      </c>
      <c r="E45" s="25">
        <v>212.05</v>
      </c>
      <c r="F45" s="25">
        <v>0</v>
      </c>
      <c r="G45" s="25">
        <f t="shared" si="13"/>
        <v>72.2</v>
      </c>
      <c r="H45" s="25">
        <v>0</v>
      </c>
      <c r="I45" s="25">
        <f t="shared" si="14"/>
        <v>72.2</v>
      </c>
      <c r="J45" s="29">
        <f t="shared" si="10"/>
        <v>0</v>
      </c>
      <c r="K45" s="29">
        <f t="shared" si="11"/>
        <v>-1</v>
      </c>
      <c r="L45" s="29">
        <f t="shared" si="12"/>
        <v>0</v>
      </c>
      <c r="M45" s="29">
        <f t="shared" ca="1" si="15"/>
        <v>0</v>
      </c>
      <c r="N45" s="9"/>
      <c r="O45" s="9"/>
      <c r="P45" s="7"/>
      <c r="Q45" s="7"/>
      <c r="T45" s="20">
        <v>0</v>
      </c>
      <c r="U45" s="31">
        <f t="shared" si="16"/>
        <v>-850</v>
      </c>
      <c r="V45" s="27">
        <f t="shared" si="17"/>
        <v>-850</v>
      </c>
      <c r="W45" s="27"/>
      <c r="X45" s="27">
        <f t="shared" si="18"/>
        <v>934.3579521611415</v>
      </c>
      <c r="Y45" s="27">
        <f t="shared" si="19"/>
        <v>84.357952161141498</v>
      </c>
      <c r="Z45" s="27">
        <f t="shared" si="20"/>
        <v>84</v>
      </c>
      <c r="AA45" s="17">
        <f t="shared" si="21"/>
        <v>84</v>
      </c>
      <c r="AB45" s="24">
        <f t="shared" si="22"/>
        <v>934</v>
      </c>
    </row>
    <row r="46" spans="1:28" ht="15" customHeight="1" x14ac:dyDescent="0.25">
      <c r="A46" s="28">
        <v>726</v>
      </c>
      <c r="B46" s="28">
        <v>726</v>
      </c>
      <c r="C46" s="25">
        <v>0</v>
      </c>
      <c r="D46" s="25">
        <v>272.77</v>
      </c>
      <c r="E46" s="25">
        <v>211.9</v>
      </c>
      <c r="F46" s="25">
        <v>0</v>
      </c>
      <c r="G46" s="25">
        <f t="shared" si="13"/>
        <v>74.192307692307693</v>
      </c>
      <c r="H46" s="25">
        <v>0</v>
      </c>
      <c r="I46" s="25">
        <f t="shared" si="14"/>
        <v>74.192307692307693</v>
      </c>
      <c r="J46" s="29">
        <f t="shared" si="10"/>
        <v>0</v>
      </c>
      <c r="K46" s="29">
        <f t="shared" si="11"/>
        <v>-1</v>
      </c>
      <c r="L46" s="29">
        <f t="shared" si="12"/>
        <v>0</v>
      </c>
      <c r="M46" s="29">
        <f t="shared" ca="1" si="15"/>
        <v>1</v>
      </c>
      <c r="N46" s="9"/>
      <c r="O46" s="9"/>
      <c r="P46" s="7"/>
      <c r="Q46" s="7"/>
      <c r="T46" s="20">
        <v>0</v>
      </c>
      <c r="U46" s="31">
        <f t="shared" si="16"/>
        <v>-726</v>
      </c>
      <c r="V46" s="27">
        <f t="shared" si="17"/>
        <v>-726</v>
      </c>
      <c r="W46" s="27"/>
      <c r="X46" s="27">
        <f t="shared" si="18"/>
        <v>798.05161561057491</v>
      </c>
      <c r="Y46" s="27">
        <f t="shared" si="19"/>
        <v>72.051615610574913</v>
      </c>
      <c r="Z46" s="27">
        <f t="shared" si="20"/>
        <v>72</v>
      </c>
      <c r="AA46" s="17">
        <f t="shared" si="21"/>
        <v>72</v>
      </c>
      <c r="AB46" s="24">
        <f t="shared" si="22"/>
        <v>798</v>
      </c>
    </row>
    <row r="47" spans="1:28" ht="15" customHeight="1" x14ac:dyDescent="0.25">
      <c r="A47" s="28">
        <v>600</v>
      </c>
      <c r="B47" s="28">
        <v>600</v>
      </c>
      <c r="C47" s="25">
        <v>0</v>
      </c>
      <c r="D47" s="25">
        <v>272.77</v>
      </c>
      <c r="E47" s="25">
        <v>211.74</v>
      </c>
      <c r="F47" s="25">
        <v>0</v>
      </c>
      <c r="G47" s="25">
        <f t="shared" si="13"/>
        <v>76.111111111111114</v>
      </c>
      <c r="H47" s="25">
        <v>0</v>
      </c>
      <c r="I47" s="25">
        <f t="shared" si="14"/>
        <v>76.111111111111114</v>
      </c>
      <c r="J47" s="29">
        <f t="shared" si="10"/>
        <v>0</v>
      </c>
      <c r="K47" s="29">
        <f t="shared" si="11"/>
        <v>-1</v>
      </c>
      <c r="L47" s="29">
        <f t="shared" si="12"/>
        <v>0</v>
      </c>
      <c r="M47" s="29">
        <f t="shared" ca="1" si="15"/>
        <v>1</v>
      </c>
      <c r="N47" s="9"/>
      <c r="O47" s="9"/>
      <c r="P47" s="7"/>
      <c r="Q47" s="7"/>
      <c r="T47" s="20">
        <v>0</v>
      </c>
      <c r="U47" s="31">
        <f t="shared" si="16"/>
        <v>-600</v>
      </c>
      <c r="V47" s="27">
        <f t="shared" si="17"/>
        <v>-600</v>
      </c>
      <c r="W47" s="27"/>
      <c r="X47" s="27">
        <f t="shared" si="18"/>
        <v>659.54678976080572</v>
      </c>
      <c r="Y47" s="27">
        <f t="shared" si="19"/>
        <v>59.546789760805723</v>
      </c>
      <c r="Z47" s="27">
        <f t="shared" si="20"/>
        <v>60</v>
      </c>
      <c r="AA47" s="17">
        <f t="shared" si="21"/>
        <v>60</v>
      </c>
      <c r="AB47" s="24">
        <f t="shared" si="22"/>
        <v>660</v>
      </c>
    </row>
    <row r="48" spans="1:28" ht="15" customHeight="1" x14ac:dyDescent="0.25">
      <c r="A48" s="28">
        <v>670</v>
      </c>
      <c r="B48" s="28">
        <v>670</v>
      </c>
      <c r="C48" s="25">
        <v>0</v>
      </c>
      <c r="D48" s="25">
        <v>272.77</v>
      </c>
      <c r="E48" s="25">
        <v>211.83</v>
      </c>
      <c r="F48" s="25">
        <v>0</v>
      </c>
      <c r="G48" s="25">
        <f t="shared" si="13"/>
        <v>70.892857142857139</v>
      </c>
      <c r="H48" s="25">
        <v>0</v>
      </c>
      <c r="I48" s="25">
        <f t="shared" si="14"/>
        <v>70.892857142857139</v>
      </c>
      <c r="J48" s="29">
        <f t="shared" si="10"/>
        <v>0</v>
      </c>
      <c r="K48" s="29">
        <f t="shared" si="11"/>
        <v>1</v>
      </c>
      <c r="L48" s="29">
        <f t="shared" si="12"/>
        <v>0</v>
      </c>
      <c r="M48" s="29">
        <f t="shared" ca="1" si="15"/>
        <v>1</v>
      </c>
      <c r="N48" s="9"/>
      <c r="O48" s="9"/>
      <c r="P48" s="7"/>
      <c r="Q48" s="7"/>
      <c r="T48" s="20">
        <v>0</v>
      </c>
      <c r="U48" s="31">
        <f t="shared" si="16"/>
        <v>-670</v>
      </c>
      <c r="V48" s="27">
        <f t="shared" si="17"/>
        <v>-670</v>
      </c>
      <c r="W48" s="27"/>
      <c r="X48" s="27">
        <f t="shared" si="18"/>
        <v>736.49391523289967</v>
      </c>
      <c r="Y48" s="27">
        <f t="shared" si="19"/>
        <v>66.493915232899667</v>
      </c>
      <c r="Z48" s="27">
        <f t="shared" si="20"/>
        <v>66</v>
      </c>
      <c r="AA48" s="17">
        <f t="shared" si="21"/>
        <v>66</v>
      </c>
      <c r="AB48" s="24">
        <f t="shared" si="22"/>
        <v>736</v>
      </c>
    </row>
    <row r="49" spans="1:28" ht="15" customHeight="1" x14ac:dyDescent="0.25">
      <c r="A49" s="28">
        <v>741</v>
      </c>
      <c r="B49" s="28">
        <v>741</v>
      </c>
      <c r="C49" s="25">
        <v>0</v>
      </c>
      <c r="D49" s="25">
        <v>272.77</v>
      </c>
      <c r="E49" s="25">
        <v>211.92</v>
      </c>
      <c r="F49" s="25">
        <v>0</v>
      </c>
      <c r="G49" s="25">
        <f t="shared" si="13"/>
        <v>66</v>
      </c>
      <c r="H49" s="25">
        <v>0</v>
      </c>
      <c r="I49" s="25">
        <f t="shared" si="14"/>
        <v>66</v>
      </c>
      <c r="J49" s="29">
        <f t="shared" si="10"/>
        <v>0</v>
      </c>
      <c r="K49" s="29">
        <f t="shared" si="11"/>
        <v>1</v>
      </c>
      <c r="L49" s="29">
        <f t="shared" si="12"/>
        <v>0</v>
      </c>
      <c r="M49" s="29">
        <f t="shared" ca="1" si="15"/>
        <v>0</v>
      </c>
      <c r="N49" s="9"/>
      <c r="O49" s="9"/>
      <c r="P49" s="7"/>
      <c r="Q49" s="7"/>
      <c r="T49" s="20">
        <v>0</v>
      </c>
      <c r="U49" s="31">
        <f t="shared" si="16"/>
        <v>-741</v>
      </c>
      <c r="V49" s="27">
        <f t="shared" si="17"/>
        <v>-741</v>
      </c>
      <c r="W49" s="27"/>
      <c r="X49" s="27">
        <f t="shared" si="18"/>
        <v>814.54028535459497</v>
      </c>
      <c r="Y49" s="27">
        <f t="shared" si="19"/>
        <v>73.540285354594971</v>
      </c>
      <c r="Z49" s="27">
        <f t="shared" si="20"/>
        <v>74</v>
      </c>
      <c r="AA49" s="17">
        <f t="shared" si="21"/>
        <v>74</v>
      </c>
      <c r="AB49" s="24">
        <f t="shared" si="22"/>
        <v>815</v>
      </c>
    </row>
    <row r="50" spans="1:28" ht="15" customHeight="1" x14ac:dyDescent="0.25">
      <c r="A50" s="28">
        <v>810</v>
      </c>
      <c r="B50" s="28">
        <v>810</v>
      </c>
      <c r="C50" s="25">
        <v>0</v>
      </c>
      <c r="D50" s="25">
        <v>272.77</v>
      </c>
      <c r="E50" s="25">
        <v>212.01</v>
      </c>
      <c r="F50" s="25">
        <v>0</v>
      </c>
      <c r="G50" s="25">
        <f t="shared" si="13"/>
        <v>61.5</v>
      </c>
      <c r="H50" s="25">
        <v>0</v>
      </c>
      <c r="I50" s="25">
        <f t="shared" si="14"/>
        <v>61.5</v>
      </c>
      <c r="J50" s="29">
        <f t="shared" si="10"/>
        <v>0</v>
      </c>
      <c r="K50" s="29">
        <f t="shared" si="11"/>
        <v>1</v>
      </c>
      <c r="L50" s="29">
        <f t="shared" si="12"/>
        <v>0</v>
      </c>
      <c r="M50" s="29">
        <f t="shared" ca="1" si="15"/>
        <v>1</v>
      </c>
      <c r="N50" s="9"/>
      <c r="O50" s="9"/>
      <c r="P50" s="7"/>
      <c r="Q50" s="7"/>
      <c r="T50" s="20">
        <v>0</v>
      </c>
      <c r="U50" s="31">
        <f t="shared" si="16"/>
        <v>-810</v>
      </c>
      <c r="V50" s="27">
        <f t="shared" si="17"/>
        <v>-810</v>
      </c>
      <c r="W50" s="27"/>
      <c r="X50" s="27">
        <f t="shared" si="18"/>
        <v>890.38816617708778</v>
      </c>
      <c r="Y50" s="27">
        <f t="shared" si="19"/>
        <v>80.388166177087783</v>
      </c>
      <c r="Z50" s="27">
        <f t="shared" si="20"/>
        <v>80</v>
      </c>
      <c r="AA50" s="17">
        <f t="shared" si="21"/>
        <v>80</v>
      </c>
      <c r="AB50" s="24">
        <f t="shared" si="22"/>
        <v>890</v>
      </c>
    </row>
    <row r="51" spans="1:28" ht="15" customHeight="1" x14ac:dyDescent="0.25">
      <c r="A51" s="28"/>
      <c r="B51" s="28"/>
      <c r="C51" s="25"/>
      <c r="D51" s="25"/>
      <c r="E51" s="25"/>
      <c r="F51" s="25"/>
      <c r="G51" s="25"/>
      <c r="H51" s="25"/>
      <c r="I51" s="25"/>
      <c r="J51" s="29"/>
      <c r="K51" s="29"/>
      <c r="L51" s="29"/>
      <c r="M51" s="29"/>
      <c r="N51" s="9"/>
      <c r="O51" s="9"/>
      <c r="P51" s="7"/>
      <c r="Q51" s="7"/>
      <c r="U51" s="31"/>
      <c r="V51" s="27"/>
      <c r="W51" s="27"/>
      <c r="X51" s="27"/>
      <c r="Y51" s="27"/>
      <c r="Z51" s="27"/>
      <c r="AA51" s="17"/>
    </row>
    <row r="52" spans="1:28" ht="15" customHeight="1" x14ac:dyDescent="0.25">
      <c r="A52" s="28"/>
      <c r="B52" s="28"/>
      <c r="C52" s="25"/>
      <c r="D52" s="25"/>
      <c r="E52" s="25"/>
      <c r="F52" s="25"/>
      <c r="G52" s="25"/>
      <c r="H52" s="25"/>
      <c r="I52" s="25"/>
      <c r="J52" s="29"/>
      <c r="K52" s="29"/>
      <c r="L52" s="29"/>
      <c r="M52" s="29"/>
      <c r="N52" s="9"/>
      <c r="O52" s="9"/>
      <c r="P52" s="7"/>
      <c r="Q52" s="7"/>
      <c r="U52" s="31"/>
      <c r="V52" s="27"/>
      <c r="W52" s="27"/>
      <c r="X52" s="27"/>
      <c r="Y52" s="27"/>
      <c r="Z52" s="27"/>
      <c r="AA52" s="17"/>
    </row>
    <row r="53" spans="1:28" ht="15" customHeight="1" x14ac:dyDescent="0.25">
      <c r="A53" s="28"/>
      <c r="B53" s="28"/>
      <c r="C53" s="25"/>
      <c r="D53" s="25"/>
      <c r="E53" s="25"/>
      <c r="F53" s="25"/>
      <c r="G53" s="25"/>
      <c r="H53" s="25"/>
      <c r="I53" s="25"/>
      <c r="J53" s="29"/>
      <c r="K53" s="29"/>
      <c r="L53" s="29"/>
      <c r="M53" s="29"/>
      <c r="N53" s="9"/>
      <c r="O53" s="9"/>
      <c r="P53" s="7"/>
      <c r="Q53" s="7"/>
      <c r="U53" s="31"/>
      <c r="V53" s="27"/>
      <c r="W53" s="27"/>
      <c r="X53" s="27"/>
      <c r="Y53" s="27"/>
      <c r="Z53" s="27"/>
      <c r="AA53" s="17"/>
    </row>
    <row r="54" spans="1:28" ht="15" customHeight="1" x14ac:dyDescent="0.25">
      <c r="A54" s="28"/>
      <c r="B54" s="28"/>
      <c r="C54" s="25"/>
      <c r="D54" s="25"/>
      <c r="E54" s="25"/>
      <c r="F54" s="25"/>
      <c r="G54" s="25"/>
      <c r="H54" s="25"/>
      <c r="I54" s="25"/>
      <c r="J54" s="29"/>
      <c r="K54" s="29"/>
      <c r="L54" s="29"/>
      <c r="M54" s="29"/>
      <c r="N54" s="9"/>
      <c r="O54" s="9"/>
      <c r="P54" s="7"/>
      <c r="Q54" s="7"/>
      <c r="U54" s="31"/>
      <c r="V54" s="27"/>
      <c r="W54" s="27"/>
      <c r="X54" s="27"/>
      <c r="Y54" s="27"/>
      <c r="Z54" s="27"/>
      <c r="AA54" s="17"/>
    </row>
    <row r="55" spans="1:28" ht="15" customHeight="1" x14ac:dyDescent="0.25">
      <c r="A55" s="28"/>
      <c r="B55" s="28"/>
      <c r="C55" s="25"/>
      <c r="D55" s="25"/>
      <c r="E55" s="25"/>
      <c r="F55" s="25"/>
      <c r="G55" s="25"/>
      <c r="H55" s="25"/>
      <c r="I55" s="25"/>
      <c r="J55" s="29"/>
      <c r="K55" s="29"/>
      <c r="L55" s="29"/>
      <c r="M55" s="29"/>
      <c r="N55" s="9"/>
      <c r="O55" s="9"/>
      <c r="P55" s="7"/>
      <c r="Q55" s="7"/>
      <c r="U55" s="31"/>
      <c r="V55" s="27"/>
      <c r="W55" s="27"/>
      <c r="X55" s="27"/>
      <c r="Y55" s="27"/>
      <c r="Z55" s="27"/>
      <c r="AA55" s="17"/>
    </row>
    <row r="56" spans="1:28" ht="15" customHeight="1" x14ac:dyDescent="0.25">
      <c r="A56" s="28"/>
      <c r="B56" s="28"/>
      <c r="C56" s="25"/>
      <c r="D56" s="25"/>
      <c r="E56" s="25"/>
      <c r="F56" s="25"/>
      <c r="G56" s="25"/>
      <c r="H56" s="25"/>
      <c r="I56" s="25"/>
      <c r="J56" s="29"/>
      <c r="K56" s="29"/>
      <c r="L56" s="29"/>
      <c r="M56" s="29"/>
      <c r="N56" s="9"/>
      <c r="O56" s="9"/>
      <c r="P56" s="7"/>
      <c r="Q56" s="7"/>
      <c r="U56" s="31"/>
      <c r="V56" s="27"/>
      <c r="W56" s="27"/>
      <c r="X56" s="27"/>
      <c r="Y56" s="27"/>
      <c r="Z56" s="27"/>
      <c r="AA56" s="17"/>
    </row>
    <row r="57" spans="1:28" ht="15" customHeight="1" x14ac:dyDescent="0.25">
      <c r="A57" s="28"/>
      <c r="B57" s="28"/>
      <c r="C57" s="25"/>
      <c r="D57" s="25"/>
      <c r="E57" s="25"/>
      <c r="F57" s="25"/>
      <c r="G57" s="25"/>
      <c r="H57" s="25"/>
      <c r="I57" s="25"/>
      <c r="J57" s="29"/>
      <c r="K57" s="29"/>
      <c r="L57" s="29"/>
      <c r="M57" s="29"/>
      <c r="N57" s="9"/>
      <c r="O57" s="9"/>
      <c r="P57" s="7"/>
      <c r="Q57" s="7"/>
      <c r="U57" s="31"/>
      <c r="V57" s="27"/>
      <c r="W57" s="27"/>
      <c r="X57" s="27"/>
      <c r="Y57" s="27"/>
      <c r="Z57" s="27"/>
      <c r="AA57" s="17"/>
    </row>
    <row r="58" spans="1:28" ht="15" customHeight="1" x14ac:dyDescent="0.25">
      <c r="A58" s="28"/>
      <c r="B58" s="28"/>
      <c r="C58" s="25"/>
      <c r="D58" s="25"/>
      <c r="E58" s="25"/>
      <c r="F58" s="25"/>
      <c r="G58" s="25"/>
      <c r="H58" s="25"/>
      <c r="I58" s="25"/>
      <c r="J58" s="29"/>
      <c r="K58" s="29"/>
      <c r="L58" s="29"/>
      <c r="M58" s="29"/>
      <c r="N58" s="9"/>
      <c r="O58" s="9"/>
      <c r="P58" s="7"/>
      <c r="Q58" s="7"/>
      <c r="U58" s="31"/>
      <c r="V58" s="27"/>
      <c r="W58" s="27"/>
      <c r="X58" s="27"/>
      <c r="Y58" s="27"/>
      <c r="Z58" s="27"/>
      <c r="AA58" s="17"/>
    </row>
    <row r="59" spans="1:28" ht="15" customHeight="1" x14ac:dyDescent="0.25">
      <c r="A59" s="28"/>
      <c r="B59" s="28"/>
      <c r="C59" s="25"/>
      <c r="D59" s="25"/>
      <c r="E59" s="25"/>
      <c r="F59" s="25"/>
      <c r="G59" s="25"/>
      <c r="H59" s="25"/>
      <c r="I59" s="25"/>
      <c r="J59" s="29"/>
      <c r="K59" s="29"/>
      <c r="L59" s="29"/>
      <c r="M59" s="29"/>
      <c r="N59" s="9"/>
      <c r="O59" s="9"/>
      <c r="P59" s="7"/>
      <c r="Q59" s="7"/>
      <c r="U59" s="31"/>
      <c r="V59" s="27"/>
      <c r="W59" s="27"/>
      <c r="X59" s="27"/>
      <c r="Y59" s="27"/>
      <c r="Z59" s="27"/>
      <c r="AA59" s="17"/>
    </row>
    <row r="60" spans="1:28" ht="15" customHeight="1" x14ac:dyDescent="0.25">
      <c r="A60" s="28"/>
      <c r="B60" s="28"/>
      <c r="C60" s="25"/>
      <c r="D60" s="25"/>
      <c r="E60" s="25"/>
      <c r="F60" s="25"/>
      <c r="G60" s="25"/>
      <c r="H60" s="25"/>
      <c r="I60" s="25"/>
      <c r="J60" s="29"/>
      <c r="K60" s="29"/>
      <c r="L60" s="29"/>
      <c r="M60" s="29"/>
      <c r="N60" s="9"/>
      <c r="O60" s="9"/>
      <c r="P60" s="7"/>
      <c r="Q60" s="7"/>
      <c r="U60" s="31"/>
      <c r="V60" s="27"/>
      <c r="W60" s="27"/>
      <c r="X60" s="27"/>
      <c r="Y60" s="27"/>
      <c r="Z60" s="27"/>
      <c r="AA60" s="17"/>
    </row>
    <row r="61" spans="1:28" ht="15" customHeight="1" x14ac:dyDescent="0.25">
      <c r="A61" s="28"/>
      <c r="B61" s="28"/>
      <c r="C61" s="25"/>
      <c r="D61" s="25"/>
      <c r="E61" s="25"/>
      <c r="F61" s="25"/>
      <c r="G61" s="25"/>
      <c r="H61" s="25"/>
      <c r="I61" s="25"/>
      <c r="J61" s="29"/>
      <c r="K61" s="29"/>
      <c r="L61" s="29"/>
      <c r="M61" s="29"/>
      <c r="N61" s="9"/>
      <c r="O61" s="9"/>
      <c r="P61" s="7"/>
      <c r="Q61" s="7"/>
      <c r="U61" s="31"/>
      <c r="V61" s="27"/>
      <c r="W61" s="27"/>
      <c r="X61" s="27"/>
      <c r="Y61" s="27"/>
      <c r="Z61" s="27"/>
      <c r="AA61" s="17"/>
    </row>
    <row r="62" spans="1:28" ht="15" customHeight="1" x14ac:dyDescent="0.25">
      <c r="A62" s="28"/>
      <c r="B62" s="28"/>
      <c r="C62" s="25"/>
      <c r="D62" s="25"/>
      <c r="E62" s="25"/>
      <c r="F62" s="25"/>
      <c r="G62" s="25"/>
      <c r="H62" s="25"/>
      <c r="I62" s="25"/>
      <c r="J62" s="29"/>
      <c r="K62" s="29"/>
      <c r="L62" s="29"/>
      <c r="M62" s="29"/>
      <c r="N62" s="9"/>
      <c r="O62" s="9"/>
      <c r="P62" s="7"/>
      <c r="Q62" s="7"/>
      <c r="U62" s="31"/>
      <c r="V62" s="27"/>
      <c r="W62" s="27"/>
      <c r="X62" s="27"/>
      <c r="Y62" s="27"/>
      <c r="Z62" s="27"/>
      <c r="AA62" s="17"/>
    </row>
    <row r="63" spans="1:28" ht="15" customHeight="1" x14ac:dyDescent="0.25">
      <c r="A63" s="28"/>
      <c r="B63" s="28"/>
      <c r="C63" s="25"/>
      <c r="D63" s="25"/>
      <c r="E63" s="25"/>
      <c r="F63" s="25"/>
      <c r="G63" s="25"/>
      <c r="H63" s="25"/>
      <c r="I63" s="25"/>
      <c r="J63" s="29"/>
      <c r="K63" s="29"/>
      <c r="L63" s="29"/>
      <c r="M63" s="29"/>
      <c r="N63" s="9"/>
      <c r="O63" s="9"/>
      <c r="P63" s="7"/>
      <c r="Q63" s="7"/>
      <c r="U63" s="31"/>
      <c r="V63" s="27"/>
      <c r="W63" s="27"/>
      <c r="X63" s="27"/>
      <c r="Y63" s="27"/>
      <c r="Z63" s="27"/>
      <c r="AA63" s="17"/>
    </row>
    <row r="64" spans="1:28" ht="15" customHeight="1" x14ac:dyDescent="0.25">
      <c r="A64" s="28"/>
      <c r="B64" s="28"/>
      <c r="C64" s="25"/>
      <c r="D64" s="25"/>
      <c r="E64" s="25"/>
      <c r="F64" s="25"/>
      <c r="G64" s="25"/>
      <c r="H64" s="25"/>
      <c r="I64" s="25"/>
      <c r="J64" s="29"/>
      <c r="K64" s="29"/>
      <c r="L64" s="29"/>
      <c r="M64" s="29"/>
      <c r="N64" s="9"/>
      <c r="O64" s="9"/>
      <c r="P64" s="7"/>
      <c r="Q64" s="7"/>
      <c r="U64" s="31"/>
      <c r="V64" s="27"/>
      <c r="W64" s="27"/>
      <c r="X64" s="27"/>
      <c r="Y64" s="27"/>
      <c r="Z64" s="27"/>
      <c r="AA64" s="17"/>
    </row>
    <row r="65" spans="1:27" ht="15" customHeight="1" x14ac:dyDescent="0.25">
      <c r="A65" s="28"/>
      <c r="B65" s="28"/>
      <c r="C65" s="25"/>
      <c r="D65" s="25"/>
      <c r="E65" s="25"/>
      <c r="F65" s="25"/>
      <c r="G65" s="25"/>
      <c r="H65" s="25"/>
      <c r="I65" s="25"/>
      <c r="J65" s="29"/>
      <c r="K65" s="29"/>
      <c r="L65" s="29"/>
      <c r="M65" s="29"/>
      <c r="N65" s="9"/>
      <c r="O65" s="9"/>
      <c r="P65" s="7"/>
      <c r="Q65" s="7"/>
      <c r="U65" s="31"/>
      <c r="V65" s="27"/>
      <c r="W65" s="27"/>
      <c r="X65" s="27"/>
      <c r="Y65" s="27"/>
      <c r="Z65" s="27"/>
      <c r="AA65" s="17"/>
    </row>
    <row r="66" spans="1:27" ht="15" customHeight="1" x14ac:dyDescent="0.25">
      <c r="A66" s="28"/>
      <c r="B66" s="28"/>
      <c r="C66" s="25"/>
      <c r="D66" s="25"/>
      <c r="E66" s="25"/>
      <c r="F66" s="25"/>
      <c r="G66" s="25"/>
      <c r="H66" s="25"/>
      <c r="I66" s="25"/>
      <c r="J66" s="29"/>
      <c r="K66" s="29"/>
      <c r="L66" s="29"/>
      <c r="M66" s="29"/>
      <c r="N66" s="9"/>
      <c r="O66" s="9"/>
      <c r="P66" s="7"/>
      <c r="Q66" s="7"/>
      <c r="U66" s="31"/>
      <c r="V66" s="27"/>
      <c r="W66" s="27"/>
      <c r="X66" s="27"/>
      <c r="Y66" s="27"/>
      <c r="Z66" s="27"/>
      <c r="AA66" s="17"/>
    </row>
    <row r="67" spans="1:27" ht="15" customHeight="1" x14ac:dyDescent="0.25">
      <c r="A67" s="28"/>
      <c r="B67" s="28"/>
      <c r="C67" s="25"/>
      <c r="D67" s="25"/>
      <c r="E67" s="25"/>
      <c r="F67" s="25"/>
      <c r="G67" s="25"/>
      <c r="H67" s="25"/>
      <c r="I67" s="25"/>
      <c r="J67" s="29"/>
      <c r="K67" s="29"/>
      <c r="L67" s="29"/>
      <c r="M67" s="29"/>
      <c r="N67" s="9"/>
      <c r="O67" s="9"/>
      <c r="P67" s="7"/>
      <c r="Q67" s="7"/>
      <c r="U67" s="31"/>
      <c r="V67" s="27"/>
      <c r="W67" s="27"/>
      <c r="X67" s="27"/>
      <c r="Y67" s="27"/>
      <c r="Z67" s="27"/>
      <c r="AA67" s="17"/>
    </row>
    <row r="68" spans="1:27" ht="15" customHeight="1" x14ac:dyDescent="0.25">
      <c r="A68" s="28"/>
      <c r="B68" s="28"/>
      <c r="C68" s="25"/>
      <c r="D68" s="25"/>
      <c r="E68" s="25"/>
      <c r="F68" s="25"/>
      <c r="G68" s="25"/>
      <c r="H68" s="25"/>
      <c r="I68" s="25"/>
      <c r="J68" s="29"/>
      <c r="K68" s="29"/>
      <c r="L68" s="29"/>
      <c r="M68" s="29"/>
      <c r="N68" s="9"/>
      <c r="O68" s="9"/>
      <c r="P68" s="7"/>
      <c r="Q68" s="7"/>
      <c r="U68" s="31"/>
      <c r="V68" s="27"/>
      <c r="W68" s="27"/>
      <c r="X68" s="27"/>
      <c r="Y68" s="27"/>
      <c r="Z68" s="27"/>
      <c r="AA68" s="17"/>
    </row>
    <row r="69" spans="1:27" ht="15" customHeight="1" x14ac:dyDescent="0.25">
      <c r="A69" s="28"/>
      <c r="B69" s="28"/>
      <c r="C69" s="25"/>
      <c r="D69" s="25"/>
      <c r="E69" s="25"/>
      <c r="F69" s="25"/>
      <c r="G69" s="25"/>
      <c r="H69" s="25"/>
      <c r="I69" s="25"/>
      <c r="J69" s="29"/>
      <c r="K69" s="29"/>
      <c r="L69" s="29"/>
      <c r="M69" s="29"/>
      <c r="N69" s="9"/>
      <c r="O69" s="9"/>
      <c r="P69" s="7"/>
      <c r="Q69" s="7"/>
      <c r="U69" s="31"/>
      <c r="V69" s="27"/>
      <c r="W69" s="27"/>
      <c r="X69" s="27"/>
      <c r="Y69" s="27"/>
      <c r="Z69" s="27"/>
      <c r="AA69" s="17"/>
    </row>
    <row r="70" spans="1:27" ht="15" customHeight="1" x14ac:dyDescent="0.25">
      <c r="A70" s="28"/>
      <c r="B70" s="28"/>
      <c r="C70" s="25"/>
      <c r="D70" s="25"/>
      <c r="E70" s="25"/>
      <c r="F70" s="25"/>
      <c r="G70" s="25"/>
      <c r="H70" s="25"/>
      <c r="I70" s="25"/>
      <c r="J70" s="29"/>
      <c r="K70" s="29"/>
      <c r="L70" s="29"/>
      <c r="M70" s="29"/>
      <c r="N70" s="9"/>
      <c r="O70" s="9"/>
      <c r="P70" s="7"/>
      <c r="Q70" s="7"/>
      <c r="U70" s="31"/>
      <c r="V70" s="27"/>
      <c r="W70" s="27"/>
      <c r="X70" s="27"/>
      <c r="Y70" s="27"/>
      <c r="Z70" s="27"/>
      <c r="AA70" s="17"/>
    </row>
    <row r="71" spans="1:27" ht="15" customHeight="1" x14ac:dyDescent="0.25">
      <c r="A71" s="28"/>
      <c r="B71" s="28"/>
      <c r="C71" s="25"/>
      <c r="D71" s="25"/>
      <c r="E71" s="25"/>
      <c r="F71" s="25"/>
      <c r="G71" s="25"/>
      <c r="H71" s="25"/>
      <c r="I71" s="25"/>
      <c r="J71" s="29"/>
      <c r="K71" s="29"/>
      <c r="L71" s="29"/>
      <c r="M71" s="29"/>
      <c r="N71" s="9"/>
      <c r="O71" s="9"/>
      <c r="P71" s="7"/>
      <c r="Q71" s="7"/>
      <c r="U71" s="31"/>
      <c r="V71" s="27"/>
      <c r="W71" s="27"/>
      <c r="X71" s="27"/>
      <c r="Y71" s="27"/>
      <c r="Z71" s="27"/>
      <c r="AA71" s="17"/>
    </row>
    <row r="72" spans="1:27" ht="15" customHeight="1" x14ac:dyDescent="0.25">
      <c r="A72" s="28"/>
      <c r="B72" s="28"/>
      <c r="C72" s="25"/>
      <c r="D72" s="25"/>
      <c r="E72" s="25"/>
      <c r="F72" s="25"/>
      <c r="G72" s="25"/>
      <c r="H72" s="25"/>
      <c r="I72" s="25"/>
      <c r="J72" s="29"/>
      <c r="K72" s="29"/>
      <c r="L72" s="29"/>
      <c r="M72" s="29"/>
      <c r="N72" s="9"/>
      <c r="O72" s="9"/>
      <c r="P72" s="7"/>
      <c r="Q72" s="7"/>
      <c r="U72" s="31"/>
      <c r="V72" s="27"/>
      <c r="W72" s="27"/>
      <c r="X72" s="27"/>
      <c r="Y72" s="27"/>
      <c r="Z72" s="27"/>
      <c r="AA72" s="17"/>
    </row>
    <row r="73" spans="1:27" ht="15" customHeight="1" x14ac:dyDescent="0.25">
      <c r="A73" s="28"/>
      <c r="B73" s="28"/>
      <c r="C73" s="25"/>
      <c r="D73" s="25"/>
      <c r="E73" s="25"/>
      <c r="F73" s="25"/>
      <c r="G73" s="25"/>
      <c r="H73" s="25"/>
      <c r="I73" s="25"/>
      <c r="J73" s="29"/>
      <c r="K73" s="29"/>
      <c r="L73" s="29"/>
      <c r="M73" s="29"/>
      <c r="N73" s="9"/>
      <c r="O73" s="9"/>
      <c r="P73" s="7"/>
      <c r="Q73" s="7"/>
      <c r="U73" s="31"/>
      <c r="V73" s="27"/>
      <c r="W73" s="27"/>
      <c r="X73" s="27"/>
      <c r="Y73" s="27"/>
      <c r="Z73" s="27"/>
      <c r="AA73" s="17"/>
    </row>
    <row r="74" spans="1:27" ht="15" customHeight="1" x14ac:dyDescent="0.25">
      <c r="A74" s="28"/>
      <c r="B74" s="28"/>
      <c r="C74" s="25"/>
      <c r="D74" s="25"/>
      <c r="E74" s="25"/>
      <c r="F74" s="25"/>
      <c r="G74" s="25"/>
      <c r="H74" s="25"/>
      <c r="I74" s="25"/>
      <c r="J74" s="29"/>
      <c r="K74" s="29"/>
      <c r="L74" s="29"/>
      <c r="M74" s="29"/>
      <c r="N74" s="9"/>
      <c r="O74" s="9"/>
      <c r="P74" s="7"/>
      <c r="Q74" s="7"/>
      <c r="U74" s="31"/>
      <c r="V74" s="27"/>
      <c r="W74" s="27"/>
      <c r="X74" s="27"/>
      <c r="Y74" s="27"/>
      <c r="Z74" s="27"/>
      <c r="AA74" s="17"/>
    </row>
    <row r="75" spans="1:27" ht="15" customHeight="1" x14ac:dyDescent="0.25">
      <c r="A75" s="28"/>
      <c r="B75" s="28"/>
      <c r="C75" s="25"/>
      <c r="D75" s="25"/>
      <c r="E75" s="25"/>
      <c r="F75" s="25"/>
      <c r="G75" s="25"/>
      <c r="H75" s="25"/>
      <c r="I75" s="25"/>
      <c r="J75" s="29"/>
      <c r="K75" s="29"/>
      <c r="L75" s="29"/>
      <c r="M75" s="29"/>
      <c r="N75" s="9"/>
      <c r="O75" s="9"/>
      <c r="P75" s="7"/>
      <c r="Q75" s="7"/>
      <c r="U75" s="31"/>
      <c r="V75" s="27"/>
      <c r="W75" s="27"/>
      <c r="X75" s="27"/>
      <c r="Y75" s="27"/>
      <c r="Z75" s="27"/>
      <c r="AA75" s="17"/>
    </row>
    <row r="76" spans="1:27" ht="15" customHeight="1" x14ac:dyDescent="0.25">
      <c r="A76" s="28"/>
      <c r="B76" s="28"/>
      <c r="C76" s="25"/>
      <c r="D76" s="25"/>
      <c r="E76" s="25"/>
      <c r="F76" s="25"/>
      <c r="G76" s="25"/>
      <c r="H76" s="25"/>
      <c r="I76" s="25"/>
      <c r="J76" s="29"/>
      <c r="K76" s="29"/>
      <c r="L76" s="29"/>
      <c r="M76" s="29"/>
      <c r="N76" s="9"/>
      <c r="O76" s="9"/>
      <c r="P76" s="7"/>
      <c r="Q76" s="7"/>
      <c r="U76" s="31"/>
      <c r="V76" s="27"/>
      <c r="W76" s="27"/>
      <c r="X76" s="27"/>
      <c r="Y76" s="27"/>
      <c r="Z76" s="27"/>
      <c r="AA76" s="17"/>
    </row>
    <row r="77" spans="1:27" ht="15" customHeight="1" x14ac:dyDescent="0.25">
      <c r="A77" s="28"/>
      <c r="B77" s="28"/>
      <c r="C77" s="25"/>
      <c r="D77" s="25"/>
      <c r="E77" s="25"/>
      <c r="F77" s="25"/>
      <c r="G77" s="25"/>
      <c r="H77" s="25"/>
      <c r="I77" s="25"/>
      <c r="J77" s="29"/>
      <c r="K77" s="29"/>
      <c r="L77" s="29"/>
      <c r="M77" s="29"/>
      <c r="N77" s="9"/>
      <c r="O77" s="9"/>
      <c r="P77" s="7"/>
      <c r="Q77" s="7"/>
      <c r="U77" s="31"/>
      <c r="V77" s="27"/>
      <c r="W77" s="27"/>
      <c r="X77" s="27"/>
      <c r="Y77" s="27"/>
      <c r="Z77" s="27"/>
      <c r="AA77" s="17"/>
    </row>
    <row r="78" spans="1:27" ht="15" customHeight="1" x14ac:dyDescent="0.25">
      <c r="A78" s="28"/>
      <c r="B78" s="28"/>
      <c r="C78" s="25"/>
      <c r="D78" s="25"/>
      <c r="E78" s="25"/>
      <c r="F78" s="25"/>
      <c r="G78" s="25"/>
      <c r="H78" s="25"/>
      <c r="I78" s="25"/>
      <c r="J78" s="29"/>
      <c r="K78" s="29"/>
      <c r="L78" s="29"/>
      <c r="M78" s="29"/>
      <c r="N78" s="9"/>
      <c r="O78" s="9"/>
      <c r="P78" s="7"/>
      <c r="Q78" s="7"/>
      <c r="U78" s="31"/>
      <c r="V78" s="27"/>
      <c r="W78" s="27"/>
      <c r="X78" s="27"/>
      <c r="Y78" s="27"/>
      <c r="Z78" s="27"/>
      <c r="AA78" s="17"/>
    </row>
    <row r="79" spans="1:27" ht="15" customHeight="1" x14ac:dyDescent="0.25">
      <c r="A79" s="28"/>
      <c r="B79" s="28"/>
      <c r="C79" s="25"/>
      <c r="D79" s="25"/>
      <c r="E79" s="25"/>
      <c r="F79" s="25"/>
      <c r="G79" s="25"/>
      <c r="H79" s="25"/>
      <c r="I79" s="25"/>
      <c r="J79" s="29"/>
      <c r="K79" s="29"/>
      <c r="L79" s="29"/>
      <c r="M79" s="29"/>
      <c r="N79" s="9"/>
      <c r="O79" s="9"/>
      <c r="P79" s="7"/>
      <c r="Q79" s="7"/>
      <c r="U79" s="31"/>
      <c r="V79" s="27"/>
      <c r="W79" s="27"/>
      <c r="X79" s="27"/>
      <c r="Y79" s="27"/>
      <c r="Z79" s="27"/>
      <c r="AA79" s="17"/>
    </row>
    <row r="80" spans="1:27" ht="15" customHeight="1" x14ac:dyDescent="0.25">
      <c r="A80" s="28"/>
      <c r="B80" s="28"/>
      <c r="C80" s="25"/>
      <c r="D80" s="25"/>
      <c r="E80" s="25"/>
      <c r="F80" s="25"/>
      <c r="G80" s="25"/>
      <c r="H80" s="25"/>
      <c r="I80" s="25"/>
      <c r="J80" s="29"/>
      <c r="K80" s="29"/>
      <c r="L80" s="29"/>
      <c r="M80" s="29"/>
      <c r="N80" s="9"/>
      <c r="O80" s="9"/>
      <c r="P80" s="7"/>
      <c r="Q80" s="7"/>
      <c r="U80" s="31"/>
      <c r="V80" s="27"/>
      <c r="W80" s="27"/>
      <c r="X80" s="27"/>
      <c r="Y80" s="27"/>
      <c r="Z80" s="27"/>
      <c r="AA80" s="17"/>
    </row>
    <row r="81" spans="1:27" ht="15" customHeight="1" x14ac:dyDescent="0.25">
      <c r="A81" s="28"/>
      <c r="B81" s="28"/>
      <c r="C81" s="25"/>
      <c r="D81" s="25"/>
      <c r="E81" s="25"/>
      <c r="F81" s="25"/>
      <c r="G81" s="25"/>
      <c r="H81" s="25"/>
      <c r="I81" s="25"/>
      <c r="J81" s="29"/>
      <c r="K81" s="29"/>
      <c r="L81" s="29"/>
      <c r="M81" s="29"/>
      <c r="N81" s="9"/>
      <c r="O81" s="9"/>
      <c r="P81" s="7"/>
      <c r="Q81" s="7"/>
      <c r="U81" s="31"/>
      <c r="V81" s="27"/>
      <c r="W81" s="27"/>
      <c r="X81" s="27"/>
      <c r="Y81" s="27"/>
      <c r="Z81" s="27"/>
      <c r="AA81" s="17"/>
    </row>
    <row r="82" spans="1:27" ht="15" customHeight="1" x14ac:dyDescent="0.25">
      <c r="A82" s="28"/>
      <c r="B82" s="28"/>
      <c r="C82" s="25"/>
      <c r="D82" s="25"/>
      <c r="E82" s="25"/>
      <c r="F82" s="25"/>
      <c r="G82" s="25"/>
      <c r="H82" s="25"/>
      <c r="I82" s="25"/>
      <c r="J82" s="29"/>
      <c r="K82" s="29"/>
      <c r="L82" s="29"/>
      <c r="M82" s="29"/>
      <c r="N82" s="9"/>
      <c r="O82" s="9"/>
      <c r="P82" s="7"/>
      <c r="Q82" s="7"/>
      <c r="U82" s="31"/>
      <c r="V82" s="27"/>
      <c r="W82" s="27"/>
      <c r="X82" s="27"/>
      <c r="Y82" s="27"/>
      <c r="Z82" s="27"/>
      <c r="AA82" s="17"/>
    </row>
    <row r="83" spans="1:27" ht="15" customHeight="1" x14ac:dyDescent="0.25">
      <c r="A83" s="28"/>
      <c r="B83" s="28"/>
      <c r="C83" s="25"/>
      <c r="D83" s="25"/>
      <c r="E83" s="25"/>
      <c r="F83" s="25"/>
      <c r="G83" s="25"/>
      <c r="H83" s="25"/>
      <c r="I83" s="25"/>
      <c r="J83" s="29"/>
      <c r="K83" s="29"/>
      <c r="L83" s="29"/>
      <c r="M83" s="29"/>
      <c r="N83" s="9"/>
      <c r="O83" s="9"/>
      <c r="P83" s="7"/>
      <c r="Q83" s="7"/>
      <c r="U83" s="31"/>
      <c r="V83" s="27"/>
      <c r="W83" s="27"/>
      <c r="X83" s="27"/>
      <c r="Y83" s="27"/>
      <c r="Z83" s="27"/>
      <c r="AA83" s="17"/>
    </row>
    <row r="84" spans="1:27" ht="15" customHeight="1" x14ac:dyDescent="0.25">
      <c r="A84" s="28"/>
      <c r="B84" s="28"/>
      <c r="C84" s="25"/>
      <c r="D84" s="25"/>
      <c r="E84" s="25"/>
      <c r="F84" s="25"/>
      <c r="G84" s="25"/>
      <c r="H84" s="25"/>
      <c r="I84" s="25"/>
      <c r="J84" s="29"/>
      <c r="K84" s="29"/>
      <c r="L84" s="29"/>
      <c r="M84" s="29"/>
      <c r="N84" s="9"/>
      <c r="O84" s="9"/>
      <c r="P84" s="7"/>
      <c r="Q84" s="7"/>
      <c r="U84" s="31"/>
      <c r="V84" s="27"/>
      <c r="W84" s="27"/>
      <c r="X84" s="27"/>
      <c r="Y84" s="27"/>
      <c r="Z84" s="27"/>
      <c r="AA84" s="17"/>
    </row>
    <row r="85" spans="1:27" ht="15" customHeight="1" x14ac:dyDescent="0.25">
      <c r="A85" s="28"/>
      <c r="B85" s="28"/>
      <c r="C85" s="25"/>
      <c r="D85" s="25"/>
      <c r="E85" s="25"/>
      <c r="F85" s="25"/>
      <c r="G85" s="25"/>
      <c r="H85" s="25"/>
      <c r="I85" s="25"/>
      <c r="J85" s="29"/>
      <c r="K85" s="29"/>
      <c r="L85" s="29"/>
      <c r="M85" s="29"/>
      <c r="N85" s="9"/>
      <c r="O85" s="9"/>
      <c r="P85" s="7"/>
      <c r="Q85" s="7"/>
      <c r="U85" s="31"/>
      <c r="V85" s="27"/>
      <c r="W85" s="27"/>
      <c r="X85" s="27"/>
      <c r="Y85" s="27"/>
      <c r="Z85" s="27"/>
      <c r="AA85" s="17"/>
    </row>
    <row r="86" spans="1:27" ht="15" customHeight="1" x14ac:dyDescent="0.25">
      <c r="A86" s="28"/>
      <c r="B86" s="28"/>
      <c r="C86" s="25"/>
      <c r="D86" s="25"/>
      <c r="E86" s="25"/>
      <c r="F86" s="25"/>
      <c r="G86" s="25"/>
      <c r="H86" s="25"/>
      <c r="I86" s="25"/>
      <c r="J86" s="29"/>
      <c r="K86" s="29"/>
      <c r="L86" s="29"/>
      <c r="M86" s="29"/>
      <c r="N86" s="9"/>
      <c r="O86" s="9"/>
      <c r="P86" s="7"/>
      <c r="Q86" s="7"/>
      <c r="U86" s="31"/>
      <c r="V86" s="27"/>
      <c r="W86" s="27"/>
      <c r="X86" s="27"/>
      <c r="Y86" s="27"/>
      <c r="Z86" s="27"/>
      <c r="AA86" s="17"/>
    </row>
    <row r="87" spans="1:27" ht="15" customHeight="1" x14ac:dyDescent="0.25">
      <c r="A87" s="28"/>
      <c r="B87" s="28"/>
      <c r="C87" s="25"/>
      <c r="D87" s="25"/>
      <c r="E87" s="25"/>
      <c r="F87" s="25"/>
      <c r="G87" s="25"/>
      <c r="H87" s="25"/>
      <c r="I87" s="25"/>
      <c r="J87" s="29"/>
      <c r="K87" s="29"/>
      <c r="L87" s="29"/>
      <c r="M87" s="29"/>
      <c r="N87" s="9"/>
      <c r="O87" s="9"/>
      <c r="P87" s="7"/>
      <c r="Q87" s="7"/>
      <c r="U87" s="31"/>
      <c r="V87" s="27"/>
      <c r="W87" s="27"/>
      <c r="X87" s="27"/>
      <c r="Y87" s="27"/>
      <c r="Z87" s="27"/>
      <c r="AA87" s="17"/>
    </row>
    <row r="88" spans="1:27" ht="15" customHeight="1" x14ac:dyDescent="0.25">
      <c r="A88" s="28"/>
      <c r="B88" s="28"/>
      <c r="C88" s="25"/>
      <c r="D88" s="25"/>
      <c r="E88" s="25"/>
      <c r="F88" s="25"/>
      <c r="G88" s="25"/>
      <c r="H88" s="25"/>
      <c r="I88" s="25"/>
      <c r="J88" s="29"/>
      <c r="K88" s="29"/>
      <c r="L88" s="29"/>
      <c r="M88" s="29"/>
      <c r="N88" s="7"/>
      <c r="O88" s="7"/>
      <c r="P88" s="7"/>
      <c r="Q88" s="7"/>
      <c r="U88" s="31"/>
      <c r="V88" s="27"/>
      <c r="W88" s="27"/>
      <c r="X88" s="27"/>
      <c r="Y88" s="27"/>
      <c r="Z88" s="27"/>
      <c r="AA88" s="17"/>
    </row>
    <row r="89" spans="1:27" ht="15" customHeight="1" x14ac:dyDescent="0.25">
      <c r="A89" s="28"/>
      <c r="B89" s="28"/>
      <c r="C89" s="25"/>
      <c r="D89" s="25"/>
      <c r="E89" s="25"/>
      <c r="F89" s="25"/>
      <c r="G89" s="25"/>
      <c r="H89" s="25"/>
      <c r="I89" s="25"/>
      <c r="J89" s="29"/>
      <c r="K89" s="29"/>
      <c r="L89" s="29"/>
      <c r="M89" s="29"/>
      <c r="N89" s="7"/>
      <c r="O89" s="7"/>
      <c r="P89" s="7"/>
      <c r="Q89" s="7"/>
      <c r="U89" s="31"/>
      <c r="V89" s="27"/>
      <c r="W89" s="27"/>
      <c r="X89" s="27"/>
      <c r="Y89" s="27"/>
      <c r="Z89" s="27"/>
      <c r="AA89" s="17"/>
    </row>
    <row r="90" spans="1:27" ht="15" customHeight="1" x14ac:dyDescent="0.25">
      <c r="A90" s="28"/>
      <c r="B90" s="28"/>
      <c r="C90" s="25"/>
      <c r="D90" s="25"/>
      <c r="E90" s="25"/>
      <c r="F90" s="25"/>
      <c r="G90" s="25"/>
      <c r="H90" s="25"/>
      <c r="I90" s="25"/>
      <c r="J90" s="29"/>
      <c r="K90" s="29"/>
      <c r="L90" s="29"/>
      <c r="M90" s="29"/>
      <c r="N90" s="7"/>
      <c r="O90" s="7"/>
      <c r="P90" s="7"/>
      <c r="Q90" s="7"/>
      <c r="U90" s="31"/>
      <c r="V90" s="27"/>
      <c r="W90" s="27"/>
      <c r="X90" s="27"/>
      <c r="Y90" s="27"/>
      <c r="Z90" s="27"/>
      <c r="AA90" s="17"/>
    </row>
    <row r="91" spans="1:27" ht="15" customHeight="1" x14ac:dyDescent="0.25">
      <c r="A91" s="28"/>
      <c r="B91" s="28"/>
      <c r="C91" s="25"/>
      <c r="D91" s="25"/>
      <c r="E91" s="25"/>
      <c r="F91" s="25"/>
      <c r="G91" s="25"/>
      <c r="H91" s="25"/>
      <c r="I91" s="25"/>
      <c r="J91" s="29"/>
      <c r="K91" s="29"/>
      <c r="L91" s="29"/>
      <c r="M91" s="29"/>
      <c r="N91" s="7"/>
      <c r="O91" s="7"/>
      <c r="P91" s="7"/>
      <c r="Q91" s="7"/>
      <c r="U91" s="31"/>
      <c r="V91" s="27"/>
      <c r="W91" s="27"/>
      <c r="X91" s="27"/>
      <c r="Y91" s="27"/>
      <c r="Z91" s="27"/>
      <c r="AA91" s="17"/>
    </row>
    <row r="92" spans="1:27" ht="15" customHeight="1" x14ac:dyDescent="0.25">
      <c r="A92" s="28"/>
      <c r="B92" s="28"/>
      <c r="C92" s="25"/>
      <c r="D92" s="25"/>
      <c r="E92" s="25"/>
      <c r="F92" s="25"/>
      <c r="G92" s="25"/>
      <c r="H92" s="25"/>
      <c r="I92" s="25"/>
      <c r="J92" s="29"/>
      <c r="K92" s="29"/>
      <c r="L92" s="29"/>
      <c r="M92" s="29"/>
      <c r="N92" s="7"/>
      <c r="O92" s="7"/>
      <c r="P92" s="7"/>
      <c r="Q92" s="7"/>
      <c r="U92" s="31"/>
      <c r="V92" s="27"/>
      <c r="W92" s="27"/>
      <c r="X92" s="27"/>
      <c r="Y92" s="27"/>
      <c r="Z92" s="27"/>
      <c r="AA92" s="17"/>
    </row>
    <row r="93" spans="1:27" ht="15" customHeight="1" x14ac:dyDescent="0.25">
      <c r="A93" s="28"/>
      <c r="B93" s="28"/>
      <c r="C93" s="25"/>
      <c r="D93" s="25"/>
      <c r="E93" s="25"/>
      <c r="F93" s="25"/>
      <c r="G93" s="25"/>
      <c r="H93" s="25"/>
      <c r="I93" s="25"/>
      <c r="J93" s="29"/>
      <c r="K93" s="29"/>
      <c r="L93" s="29"/>
      <c r="M93" s="29"/>
      <c r="N93" s="7"/>
      <c r="O93" s="7"/>
      <c r="P93" s="7"/>
      <c r="Q93" s="7"/>
      <c r="U93" s="31"/>
      <c r="V93" s="27"/>
      <c r="W93" s="27"/>
      <c r="X93" s="27"/>
      <c r="Y93" s="27"/>
      <c r="Z93" s="27"/>
      <c r="AA93" s="17"/>
    </row>
    <row r="94" spans="1:27" ht="15" customHeight="1" x14ac:dyDescent="0.25">
      <c r="A94" s="28"/>
      <c r="B94" s="28"/>
      <c r="C94" s="25"/>
      <c r="D94" s="25"/>
      <c r="E94" s="25"/>
      <c r="F94" s="25"/>
      <c r="G94" s="25"/>
      <c r="H94" s="25"/>
      <c r="I94" s="25"/>
      <c r="J94" s="29"/>
      <c r="K94" s="29"/>
      <c r="L94" s="29"/>
      <c r="M94" s="29"/>
      <c r="N94" s="7"/>
      <c r="O94" s="7"/>
      <c r="P94" s="7"/>
      <c r="Q94" s="7"/>
      <c r="U94" s="31"/>
      <c r="V94" s="27"/>
      <c r="W94" s="27"/>
      <c r="X94" s="27"/>
      <c r="Y94" s="27"/>
      <c r="Z94" s="27"/>
      <c r="AA94" s="17"/>
    </row>
    <row r="95" spans="1:27" ht="15" customHeight="1" x14ac:dyDescent="0.25">
      <c r="A95" s="28"/>
      <c r="B95" s="28"/>
      <c r="C95" s="25"/>
      <c r="D95" s="25"/>
      <c r="E95" s="25"/>
      <c r="F95" s="25"/>
      <c r="G95" s="25"/>
      <c r="H95" s="25"/>
      <c r="I95" s="25"/>
      <c r="J95" s="29"/>
      <c r="K95" s="29"/>
      <c r="L95" s="29"/>
      <c r="M95" s="29"/>
      <c r="N95" s="7"/>
      <c r="O95" s="7"/>
      <c r="P95" s="7"/>
      <c r="Q95" s="7"/>
      <c r="U95" s="31"/>
      <c r="V95" s="27"/>
      <c r="W95" s="27"/>
      <c r="X95" s="27"/>
      <c r="Y95" s="27"/>
      <c r="Z95" s="27"/>
      <c r="AA95" s="17"/>
    </row>
    <row r="96" spans="1:27" ht="15" customHeight="1" x14ac:dyDescent="0.25">
      <c r="A96" s="28"/>
      <c r="B96" s="28"/>
      <c r="C96" s="25"/>
      <c r="D96" s="25"/>
      <c r="E96" s="25"/>
      <c r="F96" s="25"/>
      <c r="G96" s="25"/>
      <c r="H96" s="25"/>
      <c r="I96" s="25"/>
      <c r="J96" s="29"/>
      <c r="K96" s="29"/>
      <c r="L96" s="29"/>
      <c r="M96" s="29"/>
      <c r="N96" s="7"/>
      <c r="O96" s="7"/>
      <c r="P96" s="7"/>
      <c r="Q96" s="7"/>
      <c r="U96" s="31"/>
      <c r="V96" s="27"/>
      <c r="W96" s="27"/>
      <c r="X96" s="27"/>
      <c r="Y96" s="27"/>
      <c r="Z96" s="27"/>
      <c r="AA96" s="17"/>
    </row>
    <row r="97" spans="1:27" ht="15" customHeight="1" x14ac:dyDescent="0.2">
      <c r="A97" s="28"/>
      <c r="B97" s="28"/>
      <c r="C97" s="25"/>
      <c r="D97" s="25"/>
      <c r="E97" s="25"/>
      <c r="F97" s="25"/>
      <c r="G97" s="25"/>
      <c r="H97" s="25"/>
      <c r="I97" s="25"/>
      <c r="J97" s="29"/>
      <c r="K97" s="29"/>
      <c r="L97" s="29"/>
      <c r="M97" s="29"/>
      <c r="U97" s="31"/>
      <c r="V97" s="27"/>
      <c r="W97" s="27"/>
      <c r="X97" s="27"/>
      <c r="Y97" s="27"/>
      <c r="Z97" s="27"/>
      <c r="AA97" s="17"/>
    </row>
    <row r="98" spans="1:27" ht="15" customHeight="1" x14ac:dyDescent="0.2">
      <c r="A98" s="28"/>
      <c r="B98" s="28"/>
      <c r="C98" s="25"/>
      <c r="D98" s="25"/>
      <c r="E98" s="25"/>
      <c r="F98" s="25"/>
      <c r="G98" s="25"/>
      <c r="H98" s="25"/>
      <c r="I98" s="25"/>
      <c r="J98" s="29"/>
      <c r="K98" s="29"/>
      <c r="L98" s="29"/>
      <c r="M98" s="29"/>
      <c r="U98" s="31"/>
      <c r="V98" s="27"/>
      <c r="W98" s="27"/>
      <c r="X98" s="27"/>
      <c r="Y98" s="27"/>
      <c r="Z98" s="27"/>
      <c r="AA98" s="17"/>
    </row>
    <row r="99" spans="1:27" ht="15" customHeight="1" x14ac:dyDescent="0.2">
      <c r="A99" s="28"/>
      <c r="B99" s="28"/>
      <c r="C99" s="25"/>
      <c r="D99" s="25"/>
      <c r="E99" s="25"/>
      <c r="F99" s="25"/>
      <c r="G99" s="25"/>
      <c r="H99" s="25"/>
      <c r="I99" s="25"/>
      <c r="J99" s="29"/>
      <c r="K99" s="29"/>
      <c r="L99" s="29"/>
      <c r="M99" s="29"/>
      <c r="U99" s="31"/>
      <c r="V99" s="27"/>
      <c r="W99" s="27"/>
      <c r="X99" s="27"/>
      <c r="Y99" s="27"/>
      <c r="Z99" s="27"/>
      <c r="AA99" s="17"/>
    </row>
    <row r="100" spans="1:27" ht="15" customHeight="1" x14ac:dyDescent="0.2">
      <c r="A100" s="28"/>
      <c r="B100" s="28"/>
      <c r="C100" s="25"/>
      <c r="D100" s="25"/>
      <c r="E100" s="25"/>
      <c r="F100" s="25"/>
      <c r="G100" s="25"/>
      <c r="H100" s="25"/>
      <c r="I100" s="25"/>
      <c r="J100" s="29"/>
      <c r="K100" s="29"/>
      <c r="L100" s="29"/>
      <c r="M100" s="29"/>
      <c r="U100" s="31"/>
      <c r="V100" s="27"/>
      <c r="W100" s="27"/>
      <c r="X100" s="27"/>
      <c r="Y100" s="27"/>
      <c r="Z100" s="27"/>
      <c r="AA100" s="17"/>
    </row>
    <row r="101" spans="1:27" ht="15" customHeight="1" x14ac:dyDescent="0.2">
      <c r="A101" s="28"/>
      <c r="B101" s="28"/>
      <c r="C101" s="25"/>
      <c r="D101" s="25"/>
      <c r="E101" s="25"/>
      <c r="F101" s="25"/>
      <c r="G101" s="25"/>
      <c r="H101" s="25"/>
      <c r="I101" s="25"/>
      <c r="J101" s="29"/>
      <c r="K101" s="29"/>
      <c r="L101" s="29"/>
      <c r="M101" s="29"/>
      <c r="U101" s="31"/>
      <c r="V101" s="27"/>
      <c r="W101" s="27"/>
      <c r="X101" s="27"/>
      <c r="Y101" s="27"/>
      <c r="Z101" s="27"/>
      <c r="AA101" s="17"/>
    </row>
    <row r="102" spans="1:27" ht="15" customHeight="1" x14ac:dyDescent="0.2">
      <c r="A102" s="28"/>
      <c r="B102" s="28"/>
      <c r="C102" s="25"/>
      <c r="D102" s="25"/>
      <c r="E102" s="25"/>
      <c r="F102" s="25"/>
      <c r="G102" s="25"/>
      <c r="H102" s="25"/>
      <c r="I102" s="25"/>
      <c r="J102" s="29"/>
      <c r="K102" s="29"/>
      <c r="L102" s="29"/>
      <c r="M102" s="29"/>
      <c r="U102" s="31"/>
      <c r="V102" s="27"/>
      <c r="W102" s="27"/>
      <c r="X102" s="27"/>
      <c r="Y102" s="27"/>
      <c r="Z102" s="27"/>
      <c r="AA102" s="17"/>
    </row>
    <row r="103" spans="1:27" ht="15" customHeight="1" x14ac:dyDescent="0.2">
      <c r="A103" s="28"/>
      <c r="B103" s="28"/>
      <c r="C103" s="25"/>
      <c r="D103" s="25"/>
      <c r="E103" s="25"/>
      <c r="F103" s="25"/>
      <c r="G103" s="25"/>
      <c r="H103" s="25"/>
      <c r="I103" s="25"/>
      <c r="J103" s="29"/>
      <c r="K103" s="29"/>
      <c r="L103" s="29"/>
      <c r="M103" s="29"/>
      <c r="U103" s="31"/>
      <c r="V103" s="27"/>
      <c r="W103" s="27"/>
      <c r="X103" s="27"/>
      <c r="Y103" s="27"/>
      <c r="Z103" s="27"/>
      <c r="AA103" s="17"/>
    </row>
    <row r="104" spans="1:27" ht="15" customHeight="1" x14ac:dyDescent="0.2">
      <c r="A104" s="28"/>
      <c r="B104" s="28"/>
      <c r="C104" s="25"/>
      <c r="D104" s="25"/>
      <c r="E104" s="25"/>
      <c r="F104" s="25"/>
      <c r="G104" s="25"/>
      <c r="H104" s="25"/>
      <c r="I104" s="25"/>
      <c r="J104" s="29"/>
      <c r="K104" s="29"/>
      <c r="L104" s="29"/>
      <c r="M104" s="29"/>
      <c r="U104" s="31"/>
      <c r="V104" s="27"/>
      <c r="W104" s="27"/>
      <c r="X104" s="27"/>
      <c r="Y104" s="27"/>
      <c r="Z104" s="27"/>
      <c r="AA104" s="17"/>
    </row>
    <row r="105" spans="1:27" ht="15" customHeight="1" x14ac:dyDescent="0.2">
      <c r="A105" s="28"/>
      <c r="B105" s="28"/>
      <c r="C105" s="25"/>
      <c r="D105" s="25"/>
      <c r="E105" s="25"/>
      <c r="F105" s="25"/>
      <c r="G105" s="25"/>
      <c r="H105" s="25"/>
      <c r="I105" s="25"/>
      <c r="J105" s="29"/>
      <c r="K105" s="29"/>
      <c r="L105" s="29"/>
      <c r="M105" s="29"/>
      <c r="U105" s="31"/>
      <c r="V105" s="27"/>
      <c r="W105" s="27"/>
      <c r="X105" s="27"/>
      <c r="Y105" s="27"/>
      <c r="Z105" s="27"/>
      <c r="AA105" s="17"/>
    </row>
    <row r="106" spans="1:27" ht="15" customHeight="1" x14ac:dyDescent="0.2">
      <c r="A106" s="28"/>
      <c r="B106" s="28"/>
      <c r="C106" s="25"/>
      <c r="D106" s="25"/>
      <c r="E106" s="25"/>
      <c r="F106" s="25"/>
      <c r="G106" s="25"/>
      <c r="H106" s="25"/>
      <c r="I106" s="25"/>
      <c r="J106" s="29"/>
      <c r="K106" s="29"/>
      <c r="L106" s="29"/>
      <c r="M106" s="29"/>
      <c r="U106" s="31"/>
      <c r="V106" s="27"/>
      <c r="W106" s="27"/>
      <c r="X106" s="27"/>
      <c r="Y106" s="27"/>
      <c r="Z106" s="27"/>
      <c r="AA106" s="17"/>
    </row>
    <row r="107" spans="1:27" ht="15" customHeight="1" x14ac:dyDescent="0.2">
      <c r="A107" s="28"/>
      <c r="B107" s="28"/>
      <c r="C107" s="25"/>
      <c r="D107" s="25"/>
      <c r="E107" s="25"/>
      <c r="F107" s="25"/>
      <c r="G107" s="25"/>
      <c r="H107" s="25"/>
      <c r="I107" s="25"/>
      <c r="J107" s="29"/>
      <c r="K107" s="29"/>
      <c r="L107" s="29"/>
      <c r="M107" s="29"/>
      <c r="U107" s="31"/>
      <c r="V107" s="27"/>
      <c r="W107" s="27"/>
      <c r="X107" s="27"/>
      <c r="Y107" s="27"/>
      <c r="Z107" s="27"/>
      <c r="AA107" s="17"/>
    </row>
    <row r="108" spans="1:27" ht="15" customHeight="1" x14ac:dyDescent="0.25">
      <c r="A108" s="7"/>
      <c r="B108" s="7"/>
      <c r="C108" s="7"/>
      <c r="D108" s="7"/>
      <c r="E108" s="7"/>
      <c r="F108" s="7"/>
      <c r="G108" s="25"/>
      <c r="H108" s="7"/>
      <c r="I108" s="25"/>
      <c r="J108" s="29"/>
      <c r="K108" s="29"/>
      <c r="L108" s="29"/>
      <c r="M108" s="29"/>
      <c r="U108" s="31"/>
      <c r="V108" s="27"/>
      <c r="W108" s="27"/>
      <c r="X108" s="27"/>
      <c r="Y108" s="27"/>
      <c r="Z108" s="27"/>
      <c r="AA108" s="17"/>
    </row>
    <row r="109" spans="1:27" ht="15" customHeight="1" x14ac:dyDescent="0.25">
      <c r="A109" s="7"/>
      <c r="B109" s="7"/>
      <c r="C109" s="7"/>
      <c r="D109" s="7"/>
      <c r="E109" s="7"/>
      <c r="F109" s="7"/>
      <c r="G109" s="25"/>
      <c r="H109" s="7"/>
      <c r="I109" s="25"/>
      <c r="J109" s="29"/>
      <c r="K109" s="29"/>
      <c r="L109" s="29"/>
      <c r="M109" s="29"/>
      <c r="U109" s="31"/>
      <c r="V109" s="27"/>
      <c r="W109" s="27"/>
      <c r="X109" s="27"/>
      <c r="Y109" s="27"/>
      <c r="Z109" s="27"/>
      <c r="AA109" s="17"/>
    </row>
    <row r="110" spans="1:27" ht="15" customHeight="1" x14ac:dyDescent="0.25">
      <c r="A110" s="7"/>
      <c r="B110" s="7"/>
      <c r="C110" s="7"/>
      <c r="D110" s="7"/>
      <c r="E110" s="7"/>
      <c r="F110" s="7"/>
      <c r="G110" s="25"/>
      <c r="H110" s="7"/>
      <c r="I110" s="25"/>
      <c r="J110" s="29"/>
      <c r="K110" s="29"/>
      <c r="L110" s="29"/>
      <c r="M110" s="29"/>
      <c r="U110" s="31"/>
      <c r="V110" s="27"/>
      <c r="W110" s="27"/>
      <c r="X110" s="27"/>
      <c r="Y110" s="27"/>
      <c r="Z110" s="27"/>
      <c r="AA110" s="17"/>
    </row>
    <row r="111" spans="1:27" ht="15" customHeight="1" x14ac:dyDescent="0.25">
      <c r="A111" s="7"/>
      <c r="B111" s="7"/>
      <c r="C111" s="7"/>
      <c r="D111" s="7"/>
      <c r="E111" s="7"/>
      <c r="F111" s="7"/>
      <c r="G111" s="25"/>
      <c r="H111" s="7"/>
      <c r="I111" s="25"/>
      <c r="J111" s="29"/>
      <c r="K111" s="29"/>
      <c r="L111" s="29"/>
      <c r="M111" s="29"/>
      <c r="U111" s="31"/>
      <c r="V111" s="27"/>
      <c r="W111" s="27"/>
      <c r="X111" s="27"/>
      <c r="Y111" s="27"/>
      <c r="Z111" s="27"/>
      <c r="AA111" s="17"/>
    </row>
    <row r="112" spans="1:27" ht="15" customHeight="1" x14ac:dyDescent="0.25">
      <c r="A112" s="7"/>
      <c r="B112" s="7"/>
      <c r="C112" s="7"/>
      <c r="D112" s="7"/>
      <c r="E112" s="7"/>
      <c r="F112" s="7"/>
      <c r="G112" s="25"/>
      <c r="H112" s="7"/>
      <c r="I112" s="25"/>
      <c r="J112" s="29"/>
      <c r="K112" s="29"/>
      <c r="L112" s="29"/>
      <c r="M112" s="29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5">
      <c r="A113" s="7"/>
      <c r="B113" s="7"/>
      <c r="C113" s="7"/>
      <c r="D113" s="7"/>
      <c r="E113" s="7"/>
      <c r="F113" s="7"/>
      <c r="G113" s="25"/>
      <c r="H113" s="7"/>
      <c r="I113" s="25"/>
      <c r="J113" s="29"/>
      <c r="K113" s="29"/>
      <c r="L113" s="29"/>
      <c r="M113" s="29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5">
      <c r="A114" s="7"/>
      <c r="B114" s="7"/>
      <c r="C114" s="7"/>
      <c r="D114" s="7"/>
      <c r="E114" s="7"/>
      <c r="F114" s="7"/>
      <c r="G114" s="25"/>
      <c r="H114" s="7"/>
      <c r="I114" s="25"/>
      <c r="J114" s="29"/>
      <c r="K114" s="29"/>
      <c r="L114" s="29"/>
      <c r="M114" s="29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5">
      <c r="A115" s="7"/>
      <c r="B115" s="7"/>
      <c r="C115" s="7"/>
      <c r="D115" s="7"/>
      <c r="E115" s="7"/>
      <c r="F115" s="7"/>
      <c r="G115" s="25"/>
      <c r="H115" s="7"/>
      <c r="I115" s="25"/>
      <c r="J115" s="29"/>
      <c r="K115" s="29"/>
      <c r="L115" s="29"/>
      <c r="M115" s="29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7"/>
      <c r="B116" s="7"/>
      <c r="C116" s="7"/>
      <c r="D116" s="7"/>
      <c r="E116" s="7"/>
      <c r="F116" s="7"/>
      <c r="G116" s="25"/>
      <c r="H116" s="7"/>
      <c r="I116" s="25"/>
      <c r="J116" s="29"/>
      <c r="K116" s="29"/>
      <c r="L116" s="29"/>
      <c r="M116" s="29"/>
      <c r="U116" s="31"/>
      <c r="V116" s="27"/>
      <c r="W116" s="27"/>
      <c r="X116" s="27"/>
      <c r="Y116" s="27"/>
      <c r="Z116" s="27"/>
      <c r="AA116" s="17"/>
    </row>
    <row r="117" spans="1:27" x14ac:dyDescent="0.2">
      <c r="U117" s="31"/>
      <c r="V117" s="27"/>
      <c r="W117" s="27"/>
      <c r="X117" s="27"/>
      <c r="Y117" s="27"/>
      <c r="Z117" s="27"/>
      <c r="AA117" s="17"/>
    </row>
    <row r="118" spans="1:27" x14ac:dyDescent="0.2">
      <c r="U118" s="31"/>
      <c r="V118" s="27"/>
      <c r="W118" s="27"/>
      <c r="X118" s="27"/>
      <c r="Y118" s="27"/>
      <c r="Z118" s="27"/>
      <c r="AA118" s="17"/>
    </row>
    <row r="119" spans="1:27" x14ac:dyDescent="0.2">
      <c r="U119" s="31"/>
      <c r="V119" s="27"/>
      <c r="W119" s="27"/>
      <c r="X119" s="27"/>
      <c r="Y119" s="27"/>
      <c r="Z119" s="27"/>
      <c r="AA119" s="17"/>
    </row>
    <row r="120" spans="1:27" x14ac:dyDescent="0.2">
      <c r="U120" s="31"/>
      <c r="V120" s="27"/>
      <c r="W120" s="27"/>
      <c r="X120" s="27"/>
      <c r="Y120" s="27"/>
      <c r="Z120" s="27"/>
      <c r="AA120" s="17"/>
    </row>
    <row r="121" spans="1:27" x14ac:dyDescent="0.2">
      <c r="U121" s="31"/>
      <c r="V121" s="27"/>
      <c r="W121" s="27"/>
      <c r="X121" s="27"/>
      <c r="Y121" s="27"/>
      <c r="Z121" s="27"/>
      <c r="AA121" s="17"/>
    </row>
    <row r="122" spans="1:27" x14ac:dyDescent="0.2">
      <c r="U122" s="31"/>
      <c r="V122" s="27"/>
      <c r="W122" s="27"/>
      <c r="X122" s="27"/>
      <c r="Y122" s="27"/>
      <c r="Z122" s="27"/>
      <c r="AA122" s="17"/>
    </row>
    <row r="123" spans="1:27" x14ac:dyDescent="0.2">
      <c r="U123" s="31"/>
      <c r="V123" s="27"/>
      <c r="W123" s="27"/>
      <c r="X123" s="27"/>
      <c r="Y123" s="27"/>
      <c r="Z123" s="27"/>
      <c r="AA123" s="17"/>
    </row>
    <row r="124" spans="1:27" x14ac:dyDescent="0.2">
      <c r="U124" s="31"/>
      <c r="V124" s="27"/>
      <c r="W124" s="27"/>
      <c r="X124" s="27"/>
      <c r="Y124" s="27"/>
      <c r="Z124" s="27"/>
      <c r="AA124" s="17"/>
    </row>
    <row r="125" spans="1:27" x14ac:dyDescent="0.2">
      <c r="U125" s="31"/>
      <c r="V125" s="27"/>
      <c r="W125" s="27"/>
      <c r="X125" s="27"/>
      <c r="Y125" s="27"/>
      <c r="Z125" s="27"/>
      <c r="AA125" s="17"/>
    </row>
    <row r="126" spans="1:27" x14ac:dyDescent="0.2">
      <c r="U126" s="31"/>
      <c r="V126" s="27"/>
      <c r="W126" s="27"/>
      <c r="X126" s="27"/>
      <c r="Y126" s="27"/>
      <c r="Z126" s="27"/>
      <c r="AA126" s="17"/>
    </row>
    <row r="127" spans="1:27" x14ac:dyDescent="0.2">
      <c r="U127" s="31"/>
      <c r="V127" s="27"/>
      <c r="W127" s="27"/>
      <c r="X127" s="27"/>
      <c r="Y127" s="27"/>
      <c r="Z127" s="27"/>
      <c r="AA127" s="17"/>
    </row>
    <row r="128" spans="1:27" x14ac:dyDescent="0.2">
      <c r="U128" s="31"/>
      <c r="V128" s="27"/>
      <c r="W128" s="27"/>
      <c r="X128" s="27"/>
      <c r="Y128" s="27"/>
      <c r="Z128" s="27"/>
      <c r="AA128" s="17"/>
    </row>
    <row r="129" spans="21:27" x14ac:dyDescent="0.2">
      <c r="U129" s="31"/>
      <c r="V129" s="27"/>
      <c r="W129" s="27"/>
      <c r="X129" s="27"/>
      <c r="Y129" s="27"/>
      <c r="Z129" s="27"/>
      <c r="AA129" s="17"/>
    </row>
    <row r="130" spans="21:27" x14ac:dyDescent="0.2">
      <c r="U130" s="31"/>
      <c r="V130" s="27"/>
      <c r="W130" s="27"/>
      <c r="X130" s="27"/>
      <c r="Y130" s="27"/>
      <c r="Z130" s="27"/>
      <c r="AA130" s="17"/>
    </row>
    <row r="131" spans="21:27" x14ac:dyDescent="0.2">
      <c r="U131" s="31"/>
      <c r="V131" s="27"/>
      <c r="W131" s="27"/>
      <c r="X131" s="27"/>
      <c r="Y131" s="27"/>
      <c r="Z131" s="27"/>
      <c r="AA131" s="17"/>
    </row>
    <row r="132" spans="21:27" x14ac:dyDescent="0.2">
      <c r="U132" s="31"/>
      <c r="V132" s="27"/>
      <c r="W132" s="27"/>
      <c r="X132" s="27"/>
      <c r="Y132" s="27"/>
      <c r="Z132" s="27"/>
      <c r="AA132" s="17"/>
    </row>
    <row r="133" spans="21:27" x14ac:dyDescent="0.2">
      <c r="U133" s="31"/>
      <c r="V133" s="27"/>
      <c r="W133" s="27"/>
      <c r="X133" s="27"/>
      <c r="Y133" s="27"/>
      <c r="Z133" s="27"/>
      <c r="AA133" s="17"/>
    </row>
    <row r="134" spans="21:27" x14ac:dyDescent="0.2">
      <c r="U134" s="31"/>
      <c r="V134" s="27"/>
      <c r="W134" s="27"/>
      <c r="X134" s="27"/>
      <c r="Y134" s="27"/>
      <c r="Z134" s="27"/>
      <c r="AA134" s="17"/>
    </row>
    <row r="135" spans="21:27" x14ac:dyDescent="0.2">
      <c r="U135" s="31"/>
      <c r="V135" s="27"/>
      <c r="W135" s="27"/>
      <c r="X135" s="27"/>
      <c r="Y135" s="27"/>
      <c r="Z135" s="27"/>
      <c r="AA135" s="17"/>
    </row>
    <row r="136" spans="21:27" x14ac:dyDescent="0.2">
      <c r="U136" s="31"/>
      <c r="V136" s="27"/>
      <c r="W136" s="27"/>
      <c r="X136" s="27"/>
      <c r="Y136" s="27"/>
      <c r="Z136" s="27"/>
      <c r="AA136" s="17"/>
    </row>
    <row r="137" spans="21:27" x14ac:dyDescent="0.2">
      <c r="U137" s="31"/>
      <c r="V137" s="27"/>
      <c r="W137" s="27"/>
      <c r="X137" s="27"/>
      <c r="Y137" s="27"/>
      <c r="Z137" s="27"/>
      <c r="AA137" s="17"/>
    </row>
    <row r="138" spans="21:27" x14ac:dyDescent="0.2">
      <c r="U138" s="31"/>
      <c r="V138" s="27"/>
      <c r="W138" s="27"/>
      <c r="X138" s="27"/>
      <c r="Y138" s="27"/>
      <c r="Z138" s="27"/>
      <c r="AA138" s="17"/>
    </row>
    <row r="139" spans="21:27" x14ac:dyDescent="0.2">
      <c r="U139" s="31"/>
      <c r="V139" s="27"/>
      <c r="W139" s="27"/>
      <c r="X139" s="27"/>
      <c r="Y139" s="27"/>
      <c r="Z139" s="27"/>
      <c r="AA139" s="17"/>
    </row>
    <row r="140" spans="21:27" x14ac:dyDescent="0.2">
      <c r="U140" s="31"/>
      <c r="V140" s="27"/>
      <c r="W140" s="27"/>
      <c r="X140" s="27"/>
      <c r="Y140" s="27"/>
      <c r="Z140" s="27"/>
      <c r="AA140" s="17"/>
    </row>
    <row r="141" spans="21:27" x14ac:dyDescent="0.2">
      <c r="U141" s="31"/>
      <c r="V141" s="27"/>
      <c r="W141" s="27"/>
      <c r="X141" s="27"/>
      <c r="Y141" s="27"/>
      <c r="Z141" s="27"/>
      <c r="AA141" s="17"/>
    </row>
    <row r="142" spans="21:27" x14ac:dyDescent="0.2">
      <c r="U142" s="31"/>
      <c r="V142" s="27"/>
      <c r="W142" s="27"/>
      <c r="X142" s="27"/>
      <c r="Y142" s="27"/>
      <c r="Z142" s="27"/>
      <c r="AA142" s="17"/>
    </row>
    <row r="143" spans="21:27" x14ac:dyDescent="0.2">
      <c r="U143" s="31"/>
      <c r="V143" s="27"/>
      <c r="W143" s="27"/>
      <c r="X143" s="27"/>
      <c r="Y143" s="27"/>
      <c r="Z143" s="27"/>
      <c r="AA143" s="17"/>
    </row>
    <row r="144" spans="21:27" x14ac:dyDescent="0.2">
      <c r="U144" s="31"/>
      <c r="V144" s="27"/>
      <c r="W144" s="27"/>
      <c r="X144" s="27"/>
      <c r="Y144" s="27"/>
      <c r="Z144" s="27"/>
      <c r="AA144" s="17"/>
    </row>
    <row r="145" spans="21:27" x14ac:dyDescent="0.2">
      <c r="U145" s="31"/>
      <c r="V145" s="27"/>
      <c r="W145" s="27"/>
      <c r="X145" s="27"/>
      <c r="Y145" s="27"/>
      <c r="Z145" s="27"/>
      <c r="AA145" s="17"/>
    </row>
    <row r="146" spans="21:27" x14ac:dyDescent="0.2">
      <c r="U146" s="31"/>
      <c r="V146" s="27"/>
      <c r="W146" s="27"/>
      <c r="X146" s="27"/>
      <c r="Y146" s="27"/>
      <c r="Z146" s="27"/>
      <c r="AA146" s="17"/>
    </row>
    <row r="147" spans="21:27" x14ac:dyDescent="0.2">
      <c r="U147" s="31"/>
      <c r="V147" s="27"/>
      <c r="W147" s="27"/>
      <c r="X147" s="27"/>
      <c r="Y147" s="27"/>
      <c r="Z147" s="27"/>
      <c r="AA147" s="17"/>
    </row>
    <row r="148" spans="21:27" x14ac:dyDescent="0.2">
      <c r="U148" s="31"/>
      <c r="V148" s="27"/>
      <c r="W148" s="27"/>
      <c r="X148" s="27"/>
      <c r="Y148" s="27"/>
      <c r="Z148" s="27"/>
      <c r="AA148" s="17"/>
    </row>
    <row r="149" spans="21:27" x14ac:dyDescent="0.2">
      <c r="U149" s="31"/>
      <c r="V149" s="27"/>
      <c r="W149" s="27"/>
      <c r="X149" s="27"/>
      <c r="Y149" s="27"/>
      <c r="Z149" s="27"/>
      <c r="AA149" s="17"/>
    </row>
    <row r="150" spans="21:27" x14ac:dyDescent="0.2">
      <c r="U150" s="31"/>
      <c r="V150" s="27"/>
      <c r="W150" s="27"/>
      <c r="X150" s="27"/>
      <c r="Y150" s="27"/>
      <c r="Z150" s="27"/>
      <c r="AA150" s="17"/>
    </row>
    <row r="151" spans="21:27" x14ac:dyDescent="0.2">
      <c r="U151" s="31"/>
      <c r="V151" s="27"/>
      <c r="W151" s="27"/>
      <c r="X151" s="27"/>
      <c r="Y151" s="27"/>
      <c r="Z151" s="27"/>
      <c r="AA151" s="17"/>
    </row>
    <row r="152" spans="21:27" x14ac:dyDescent="0.2">
      <c r="U152" s="31"/>
      <c r="V152" s="27"/>
      <c r="W152" s="27"/>
      <c r="X152" s="27"/>
      <c r="Y152" s="27"/>
      <c r="Z152" s="27"/>
      <c r="AA152" s="17"/>
    </row>
    <row r="153" spans="21:27" x14ac:dyDescent="0.2">
      <c r="U153" s="31"/>
      <c r="V153" s="27"/>
      <c r="W153" s="27"/>
      <c r="X153" s="27"/>
      <c r="Y153" s="27"/>
      <c r="Z153" s="27"/>
      <c r="AA153" s="17"/>
    </row>
    <row r="154" spans="21:27" x14ac:dyDescent="0.2">
      <c r="U154" s="31"/>
      <c r="V154" s="27"/>
      <c r="W154" s="27"/>
      <c r="X154" s="27"/>
      <c r="Y154" s="27"/>
      <c r="Z154" s="27"/>
      <c r="AA154" s="17"/>
    </row>
    <row r="155" spans="21:27" x14ac:dyDescent="0.2">
      <c r="U155" s="31"/>
      <c r="V155" s="27"/>
      <c r="W155" s="27"/>
      <c r="X155" s="27"/>
      <c r="Y155" s="27"/>
      <c r="Z155" s="27"/>
      <c r="AA155" s="17"/>
    </row>
    <row r="156" spans="21:27" x14ac:dyDescent="0.2">
      <c r="U156" s="31"/>
      <c r="V156" s="27"/>
      <c r="W156" s="27"/>
      <c r="X156" s="27"/>
      <c r="Y156" s="27"/>
      <c r="Z156" s="27"/>
      <c r="AA156" s="17"/>
    </row>
    <row r="157" spans="21:27" x14ac:dyDescent="0.2">
      <c r="U157" s="31"/>
      <c r="V157" s="27"/>
      <c r="W157" s="27"/>
      <c r="X157" s="27"/>
      <c r="Y157" s="27"/>
      <c r="Z157" s="27"/>
      <c r="AA157" s="17"/>
    </row>
    <row r="158" spans="21:27" x14ac:dyDescent="0.2">
      <c r="U158" s="31"/>
      <c r="V158" s="27"/>
      <c r="W158" s="27"/>
      <c r="X158" s="27"/>
      <c r="Y158" s="27"/>
      <c r="Z158" s="27"/>
      <c r="AA158" s="17"/>
    </row>
    <row r="159" spans="21:27" x14ac:dyDescent="0.2">
      <c r="U159" s="31"/>
      <c r="V159" s="27"/>
      <c r="W159" s="27"/>
      <c r="X159" s="27"/>
      <c r="Y159" s="27"/>
      <c r="Z159" s="27"/>
      <c r="AA159" s="17"/>
    </row>
    <row r="160" spans="2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B278"/>
  <sheetViews>
    <sheetView topLeftCell="K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18.75" style="21" customWidth="1"/>
    <col min="5" max="5" width="24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2" style="21" customWidth="1"/>
    <col min="16" max="16" width="19.625" style="21" customWidth="1"/>
    <col min="17" max="17" width="8.7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2010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150</v>
      </c>
      <c r="B2" s="28">
        <v>310</v>
      </c>
      <c r="C2" s="25">
        <v>0.09</v>
      </c>
      <c r="D2" s="25">
        <v>269.32</v>
      </c>
      <c r="E2" s="25">
        <v>211.25</v>
      </c>
      <c r="F2" s="25">
        <f t="shared" ref="F2:F13" si="0">($A$14-A2)/(ROW($A$14)-ROW(A2))</f>
        <v>155</v>
      </c>
      <c r="G2" s="49">
        <v>0</v>
      </c>
      <c r="H2" s="25">
        <f t="shared" ref="H2:H13" si="1">($A$14-B2)/(ROW($A$14)-ROW(B2))</f>
        <v>141.66666666666666</v>
      </c>
      <c r="I2" s="25">
        <v>0</v>
      </c>
      <c r="J2" s="29"/>
      <c r="K2" s="29"/>
      <c r="L2" s="29"/>
      <c r="M2" s="29">
        <f t="shared" ref="M2:M33" ca="1" si="2">IF(RAND()&lt;0.5,0,1)</f>
        <v>1</v>
      </c>
      <c r="N2" s="8" t="s">
        <v>38</v>
      </c>
      <c r="O2" s="30">
        <v>0.05</v>
      </c>
      <c r="P2" s="6" t="s">
        <v>39</v>
      </c>
      <c r="Q2" s="7">
        <f>LARGE(A:A,2)</f>
        <v>1860</v>
      </c>
      <c r="T2" s="20">
        <v>0</v>
      </c>
      <c r="U2" s="31">
        <f t="shared" ref="U2:U33" si="3">T2-B2</f>
        <v>-310</v>
      </c>
      <c r="V2" s="27">
        <f t="shared" ref="V2:V33" si="4">ROUND(U2,0)</f>
        <v>-310</v>
      </c>
      <c r="W2" s="27">
        <v>4766</v>
      </c>
      <c r="X2" s="27">
        <f t="shared" ref="X2:X33" si="5">B2/$W$2*$W$3</f>
        <v>340.76584137641629</v>
      </c>
      <c r="Y2" s="27">
        <f t="shared" ref="Y2:Y33" si="6">X2-B2</f>
        <v>30.76584137641629</v>
      </c>
      <c r="Z2" s="27">
        <f t="shared" ref="Z2:Z33" si="7">ROUND(Y2,0)</f>
        <v>31</v>
      </c>
      <c r="AA2" s="17">
        <f t="shared" ref="AA2:AA33" si="8">IF(V2&gt;=0,V2,Z2)</f>
        <v>31</v>
      </c>
      <c r="AB2" s="24">
        <f t="shared" ref="AB2:AB33" si="9">B2+AA2</f>
        <v>341</v>
      </c>
    </row>
    <row r="3" spans="1:28" ht="15" customHeight="1" x14ac:dyDescent="0.25">
      <c r="A3" s="28">
        <v>150</v>
      </c>
      <c r="B3" s="28">
        <v>310</v>
      </c>
      <c r="C3" s="25">
        <v>1.33</v>
      </c>
      <c r="D3" s="25">
        <v>269.3</v>
      </c>
      <c r="E3" s="25">
        <v>211.25</v>
      </c>
      <c r="F3" s="25">
        <f t="shared" si="0"/>
        <v>169.09090909090909</v>
      </c>
      <c r="G3" s="49">
        <v>0</v>
      </c>
      <c r="H3" s="25">
        <f t="shared" si="1"/>
        <v>154.54545454545453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0</v>
      </c>
      <c r="N3" s="9" t="s">
        <v>40</v>
      </c>
      <c r="O3" s="9">
        <f>COUNT(A:A)</f>
        <v>61</v>
      </c>
      <c r="P3" s="6" t="s">
        <v>41</v>
      </c>
      <c r="Q3" s="7">
        <f>LARGE(A:A,3)</f>
        <v>1839</v>
      </c>
      <c r="T3" s="20">
        <v>0</v>
      </c>
      <c r="U3" s="31">
        <f t="shared" si="3"/>
        <v>-310</v>
      </c>
      <c r="V3" s="27">
        <f t="shared" si="4"/>
        <v>-310</v>
      </c>
      <c r="W3" s="27">
        <v>5239</v>
      </c>
      <c r="X3" s="27">
        <f t="shared" si="5"/>
        <v>340.76584137641629</v>
      </c>
      <c r="Y3" s="27">
        <f t="shared" si="6"/>
        <v>30.76584137641629</v>
      </c>
      <c r="Z3" s="27">
        <f t="shared" si="7"/>
        <v>31</v>
      </c>
      <c r="AA3" s="17">
        <f t="shared" si="8"/>
        <v>31</v>
      </c>
      <c r="AB3" s="24">
        <f t="shared" si="9"/>
        <v>341</v>
      </c>
    </row>
    <row r="4" spans="1:28" ht="15" customHeight="1" x14ac:dyDescent="0.25">
      <c r="A4" s="28">
        <v>150</v>
      </c>
      <c r="B4" s="28">
        <v>310</v>
      </c>
      <c r="C4" s="25">
        <v>2.57</v>
      </c>
      <c r="D4" s="25">
        <v>269.27999999999997</v>
      </c>
      <c r="E4" s="25">
        <v>211.25</v>
      </c>
      <c r="F4" s="25">
        <f t="shared" si="0"/>
        <v>186</v>
      </c>
      <c r="G4" s="49">
        <v>0</v>
      </c>
      <c r="H4" s="25">
        <f t="shared" si="1"/>
        <v>170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1</v>
      </c>
      <c r="N4" s="9" t="s">
        <v>42</v>
      </c>
      <c r="O4" s="32">
        <f>MAX(A:A)</f>
        <v>2010</v>
      </c>
      <c r="P4" s="6" t="s">
        <v>43</v>
      </c>
      <c r="Q4" s="7">
        <f>LARGE(B:B,1)</f>
        <v>1551</v>
      </c>
      <c r="T4" s="20">
        <v>0</v>
      </c>
      <c r="U4" s="31">
        <f t="shared" si="3"/>
        <v>-310</v>
      </c>
      <c r="V4" s="27">
        <f t="shared" si="4"/>
        <v>-310</v>
      </c>
      <c r="W4" s="27"/>
      <c r="X4" s="27">
        <f t="shared" si="5"/>
        <v>340.76584137641629</v>
      </c>
      <c r="Y4" s="27">
        <f t="shared" si="6"/>
        <v>30.76584137641629</v>
      </c>
      <c r="Z4" s="27">
        <f t="shared" si="7"/>
        <v>31</v>
      </c>
      <c r="AA4" s="17">
        <f t="shared" si="8"/>
        <v>31</v>
      </c>
      <c r="AB4" s="24">
        <f t="shared" si="9"/>
        <v>341</v>
      </c>
    </row>
    <row r="5" spans="1:28" ht="15" customHeight="1" x14ac:dyDescent="0.25">
      <c r="A5" s="28">
        <v>150</v>
      </c>
      <c r="B5" s="28">
        <v>310</v>
      </c>
      <c r="C5" s="25">
        <v>3.8</v>
      </c>
      <c r="D5" s="25">
        <v>269.27</v>
      </c>
      <c r="E5" s="25">
        <v>211.25</v>
      </c>
      <c r="F5" s="25">
        <f t="shared" si="0"/>
        <v>206.66666666666666</v>
      </c>
      <c r="G5" s="49">
        <v>0</v>
      </c>
      <c r="H5" s="25">
        <f t="shared" si="1"/>
        <v>188.88888888888889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1.04</v>
      </c>
      <c r="P5" s="6" t="s">
        <v>45</v>
      </c>
      <c r="Q5" s="7">
        <f>LARGE(B:B,2)</f>
        <v>1500</v>
      </c>
      <c r="T5" s="20">
        <v>0</v>
      </c>
      <c r="U5" s="31">
        <f t="shared" si="3"/>
        <v>-310</v>
      </c>
      <c r="V5" s="27">
        <f t="shared" si="4"/>
        <v>-310</v>
      </c>
      <c r="W5" s="27"/>
      <c r="X5" s="27">
        <f t="shared" si="5"/>
        <v>340.76584137641629</v>
      </c>
      <c r="Y5" s="27">
        <f t="shared" si="6"/>
        <v>30.76584137641629</v>
      </c>
      <c r="Z5" s="27">
        <f t="shared" si="7"/>
        <v>31</v>
      </c>
      <c r="AA5" s="17">
        <f t="shared" si="8"/>
        <v>31</v>
      </c>
      <c r="AB5" s="24">
        <f t="shared" si="9"/>
        <v>341</v>
      </c>
    </row>
    <row r="6" spans="1:28" ht="15" customHeight="1" x14ac:dyDescent="0.25">
      <c r="A6" s="28">
        <v>250</v>
      </c>
      <c r="B6" s="28">
        <v>410</v>
      </c>
      <c r="C6" s="25">
        <v>10.71</v>
      </c>
      <c r="D6" s="25">
        <v>269.25</v>
      </c>
      <c r="E6" s="25">
        <v>211.48</v>
      </c>
      <c r="F6" s="25">
        <f t="shared" si="0"/>
        <v>220</v>
      </c>
      <c r="G6" s="49">
        <v>0</v>
      </c>
      <c r="H6" s="25">
        <f t="shared" si="1"/>
        <v>200</v>
      </c>
      <c r="I6" s="25">
        <v>0</v>
      </c>
      <c r="J6" s="29">
        <f t="shared" si="10"/>
        <v>0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1.48</v>
      </c>
      <c r="P6" s="6" t="s">
        <v>47</v>
      </c>
      <c r="Q6" s="7">
        <f>LARGE(B:B,3)</f>
        <v>1450</v>
      </c>
      <c r="T6" s="20">
        <v>0</v>
      </c>
      <c r="U6" s="31">
        <f t="shared" si="3"/>
        <v>-410</v>
      </c>
      <c r="V6" s="27">
        <f t="shared" si="4"/>
        <v>-410</v>
      </c>
      <c r="W6" s="27"/>
      <c r="X6" s="27">
        <f t="shared" si="5"/>
        <v>450.69030633655058</v>
      </c>
      <c r="Y6" s="27">
        <f t="shared" si="6"/>
        <v>40.690306336550577</v>
      </c>
      <c r="Z6" s="27">
        <f t="shared" si="7"/>
        <v>41</v>
      </c>
      <c r="AA6" s="17">
        <f t="shared" si="8"/>
        <v>41</v>
      </c>
      <c r="AB6" s="24">
        <f t="shared" si="9"/>
        <v>451</v>
      </c>
    </row>
    <row r="7" spans="1:28" ht="15" customHeight="1" x14ac:dyDescent="0.25">
      <c r="A7" s="28">
        <v>351</v>
      </c>
      <c r="B7" s="28">
        <v>410</v>
      </c>
      <c r="C7" s="25">
        <v>17.62</v>
      </c>
      <c r="D7" s="25">
        <v>269.24</v>
      </c>
      <c r="E7" s="25">
        <v>211.48</v>
      </c>
      <c r="F7" s="25">
        <f t="shared" si="0"/>
        <v>237</v>
      </c>
      <c r="G7" s="49">
        <v>0</v>
      </c>
      <c r="H7" s="25">
        <f t="shared" si="1"/>
        <v>228.57142857142858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0</v>
      </c>
      <c r="N7" s="9" t="s">
        <v>48</v>
      </c>
      <c r="O7" s="33">
        <v>1.76</v>
      </c>
      <c r="P7" s="7"/>
      <c r="Q7" s="7"/>
      <c r="T7" s="20">
        <v>0</v>
      </c>
      <c r="U7" s="31">
        <f t="shared" si="3"/>
        <v>-410</v>
      </c>
      <c r="V7" s="27">
        <f t="shared" si="4"/>
        <v>-410</v>
      </c>
      <c r="W7" s="27"/>
      <c r="X7" s="27">
        <f t="shared" si="5"/>
        <v>450.69030633655058</v>
      </c>
      <c r="Y7" s="27">
        <f t="shared" si="6"/>
        <v>40.690306336550577</v>
      </c>
      <c r="Z7" s="27">
        <f t="shared" si="7"/>
        <v>41</v>
      </c>
      <c r="AA7" s="17">
        <f t="shared" si="8"/>
        <v>41</v>
      </c>
      <c r="AB7" s="24">
        <f t="shared" si="9"/>
        <v>451</v>
      </c>
    </row>
    <row r="8" spans="1:28" ht="15" customHeight="1" x14ac:dyDescent="0.25">
      <c r="A8" s="28">
        <v>450</v>
      </c>
      <c r="B8" s="28">
        <v>410</v>
      </c>
      <c r="C8" s="25">
        <v>24.52</v>
      </c>
      <c r="D8" s="25">
        <v>269.24</v>
      </c>
      <c r="E8" s="25">
        <v>211.48</v>
      </c>
      <c r="F8" s="25">
        <f t="shared" si="0"/>
        <v>260</v>
      </c>
      <c r="G8" s="49">
        <v>0</v>
      </c>
      <c r="H8" s="25">
        <f t="shared" si="1"/>
        <v>266.66666666666669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0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-410</v>
      </c>
      <c r="V8" s="27">
        <f t="shared" si="4"/>
        <v>-410</v>
      </c>
      <c r="W8" s="27"/>
      <c r="X8" s="27">
        <f t="shared" si="5"/>
        <v>450.69030633655058</v>
      </c>
      <c r="Y8" s="27">
        <f t="shared" si="6"/>
        <v>40.690306336550577</v>
      </c>
      <c r="Z8" s="27">
        <f t="shared" si="7"/>
        <v>41</v>
      </c>
      <c r="AA8" s="17">
        <f t="shared" si="8"/>
        <v>41</v>
      </c>
      <c r="AB8" s="24">
        <f t="shared" si="9"/>
        <v>451</v>
      </c>
    </row>
    <row r="9" spans="1:28" ht="15" customHeight="1" x14ac:dyDescent="0.25">
      <c r="A9" s="28">
        <v>800</v>
      </c>
      <c r="B9" s="28">
        <v>410</v>
      </c>
      <c r="C9" s="25">
        <v>23.63</v>
      </c>
      <c r="D9" s="25">
        <v>269.29000000000002</v>
      </c>
      <c r="E9" s="25">
        <v>211.48</v>
      </c>
      <c r="F9" s="25">
        <f t="shared" si="0"/>
        <v>242</v>
      </c>
      <c r="G9" s="49">
        <v>0</v>
      </c>
      <c r="H9" s="25">
        <f t="shared" si="1"/>
        <v>320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-410</v>
      </c>
      <c r="V9" s="27">
        <f t="shared" si="4"/>
        <v>-410</v>
      </c>
      <c r="W9" s="27"/>
      <c r="X9" s="27">
        <f t="shared" si="5"/>
        <v>450.69030633655058</v>
      </c>
      <c r="Y9" s="27">
        <f t="shared" si="6"/>
        <v>40.690306336550577</v>
      </c>
      <c r="Z9" s="27">
        <f t="shared" si="7"/>
        <v>41</v>
      </c>
      <c r="AA9" s="17">
        <f t="shared" si="8"/>
        <v>41</v>
      </c>
      <c r="AB9" s="24">
        <f t="shared" si="9"/>
        <v>451</v>
      </c>
    </row>
    <row r="10" spans="1:28" ht="15" customHeight="1" x14ac:dyDescent="0.25">
      <c r="A10" s="28">
        <v>1149</v>
      </c>
      <c r="B10" s="28">
        <v>410</v>
      </c>
      <c r="C10" s="25">
        <v>22.75</v>
      </c>
      <c r="D10" s="25">
        <v>269.38</v>
      </c>
      <c r="E10" s="25">
        <v>211.48</v>
      </c>
      <c r="F10" s="25">
        <f t="shared" si="0"/>
        <v>215.25</v>
      </c>
      <c r="G10" s="49">
        <v>0</v>
      </c>
      <c r="H10" s="25">
        <f t="shared" si="1"/>
        <v>400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-410</v>
      </c>
      <c r="V10" s="27">
        <f t="shared" si="4"/>
        <v>-410</v>
      </c>
      <c r="W10" s="27"/>
      <c r="X10" s="27">
        <f t="shared" si="5"/>
        <v>450.69030633655058</v>
      </c>
      <c r="Y10" s="27">
        <f t="shared" si="6"/>
        <v>40.690306336550577</v>
      </c>
      <c r="Z10" s="27">
        <f t="shared" si="7"/>
        <v>41</v>
      </c>
      <c r="AA10" s="17">
        <f t="shared" si="8"/>
        <v>41</v>
      </c>
      <c r="AB10" s="24">
        <f t="shared" si="9"/>
        <v>451</v>
      </c>
    </row>
    <row r="11" spans="1:28" ht="15" customHeight="1" x14ac:dyDescent="0.25">
      <c r="A11" s="28">
        <v>1500</v>
      </c>
      <c r="B11" s="28">
        <v>410</v>
      </c>
      <c r="C11" s="25">
        <v>21.87</v>
      </c>
      <c r="D11" s="25">
        <v>269.5</v>
      </c>
      <c r="E11" s="25">
        <v>211.48</v>
      </c>
      <c r="F11" s="25">
        <f t="shared" si="0"/>
        <v>170</v>
      </c>
      <c r="G11" s="49">
        <v>0</v>
      </c>
      <c r="H11" s="25">
        <f t="shared" si="1"/>
        <v>533.33333333333337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280</v>
      </c>
      <c r="P11" s="14" t="s">
        <v>53</v>
      </c>
      <c r="Q11" s="7">
        <f>MIN(D:D)</f>
        <v>269.24</v>
      </c>
      <c r="T11" s="20">
        <v>0</v>
      </c>
      <c r="U11" s="31">
        <f t="shared" si="3"/>
        <v>-410</v>
      </c>
      <c r="V11" s="27">
        <f t="shared" si="4"/>
        <v>-410</v>
      </c>
      <c r="W11" s="27"/>
      <c r="X11" s="27">
        <f t="shared" si="5"/>
        <v>450.69030633655058</v>
      </c>
      <c r="Y11" s="27">
        <f t="shared" si="6"/>
        <v>40.690306336550577</v>
      </c>
      <c r="Z11" s="27">
        <f t="shared" si="7"/>
        <v>41</v>
      </c>
      <c r="AA11" s="17">
        <f t="shared" si="8"/>
        <v>41</v>
      </c>
      <c r="AB11" s="24">
        <f t="shared" si="9"/>
        <v>451</v>
      </c>
    </row>
    <row r="12" spans="1:28" ht="15" customHeight="1" x14ac:dyDescent="0.25">
      <c r="A12" s="28">
        <v>1670</v>
      </c>
      <c r="B12" s="28">
        <v>410</v>
      </c>
      <c r="C12" s="25">
        <v>18.77</v>
      </c>
      <c r="D12" s="25">
        <v>269.64999999999998</v>
      </c>
      <c r="E12" s="25">
        <v>211.48</v>
      </c>
      <c r="F12" s="25">
        <f t="shared" si="0"/>
        <v>170</v>
      </c>
      <c r="G12" s="49">
        <v>0</v>
      </c>
      <c r="H12" s="25">
        <f t="shared" si="1"/>
        <v>800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1</v>
      </c>
      <c r="N12" s="9" t="s">
        <v>54</v>
      </c>
      <c r="O12" s="34">
        <v>275</v>
      </c>
      <c r="P12" s="15" t="s">
        <v>55</v>
      </c>
      <c r="Q12" s="35">
        <f>D2</f>
        <v>269.32</v>
      </c>
      <c r="T12" s="20">
        <v>0</v>
      </c>
      <c r="U12" s="31">
        <f t="shared" si="3"/>
        <v>-410</v>
      </c>
      <c r="V12" s="27">
        <f t="shared" si="4"/>
        <v>-410</v>
      </c>
      <c r="W12" s="27"/>
      <c r="X12" s="27">
        <f t="shared" si="5"/>
        <v>450.69030633655058</v>
      </c>
      <c r="Y12" s="27">
        <f t="shared" si="6"/>
        <v>40.690306336550577</v>
      </c>
      <c r="Z12" s="27">
        <f t="shared" si="7"/>
        <v>41</v>
      </c>
      <c r="AA12" s="17">
        <f t="shared" si="8"/>
        <v>41</v>
      </c>
      <c r="AB12" s="24">
        <f t="shared" si="9"/>
        <v>451</v>
      </c>
    </row>
    <row r="13" spans="1:28" ht="15" customHeight="1" x14ac:dyDescent="0.25">
      <c r="A13" s="28">
        <v>1839</v>
      </c>
      <c r="B13" s="28">
        <v>410</v>
      </c>
      <c r="C13" s="25">
        <v>15.68</v>
      </c>
      <c r="D13" s="25">
        <v>269.81</v>
      </c>
      <c r="E13" s="25">
        <v>211.48</v>
      </c>
      <c r="F13" s="25">
        <f t="shared" si="0"/>
        <v>171</v>
      </c>
      <c r="G13" s="49">
        <v>0</v>
      </c>
      <c r="H13" s="25">
        <f t="shared" si="1"/>
        <v>1600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1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-410</v>
      </c>
      <c r="V13" s="27">
        <f t="shared" si="4"/>
        <v>-410</v>
      </c>
      <c r="W13" s="27"/>
      <c r="X13" s="27">
        <f t="shared" si="5"/>
        <v>450.69030633655058</v>
      </c>
      <c r="Y13" s="27">
        <f t="shared" si="6"/>
        <v>40.690306336550577</v>
      </c>
      <c r="Z13" s="27">
        <f t="shared" si="7"/>
        <v>41</v>
      </c>
      <c r="AA13" s="17">
        <f t="shared" si="8"/>
        <v>41</v>
      </c>
      <c r="AB13" s="24">
        <f t="shared" si="9"/>
        <v>451</v>
      </c>
    </row>
    <row r="14" spans="1:28" ht="15" customHeight="1" x14ac:dyDescent="0.25">
      <c r="A14" s="40">
        <v>2010</v>
      </c>
      <c r="B14" s="28">
        <v>410</v>
      </c>
      <c r="C14" s="25">
        <v>12.58</v>
      </c>
      <c r="D14" s="25">
        <v>270</v>
      </c>
      <c r="E14" s="25">
        <v>211.48</v>
      </c>
      <c r="F14" s="39">
        <v>0</v>
      </c>
      <c r="G14" s="39">
        <v>0</v>
      </c>
      <c r="H14" s="39">
        <v>0</v>
      </c>
      <c r="I14" s="39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1551</v>
      </c>
      <c r="T14" s="20">
        <v>0</v>
      </c>
      <c r="U14" s="31">
        <f t="shared" si="3"/>
        <v>-410</v>
      </c>
      <c r="V14" s="27">
        <f t="shared" si="4"/>
        <v>-410</v>
      </c>
      <c r="W14" s="27"/>
      <c r="X14" s="27">
        <f t="shared" si="5"/>
        <v>450.69030633655058</v>
      </c>
      <c r="Y14" s="27">
        <f t="shared" si="6"/>
        <v>40.690306336550577</v>
      </c>
      <c r="Z14" s="27">
        <f t="shared" si="7"/>
        <v>41</v>
      </c>
      <c r="AA14" s="17">
        <f t="shared" si="8"/>
        <v>41</v>
      </c>
      <c r="AB14" s="24">
        <f t="shared" si="9"/>
        <v>451</v>
      </c>
    </row>
    <row r="15" spans="1:28" ht="15" customHeight="1" x14ac:dyDescent="0.25">
      <c r="A15" s="28">
        <v>1860</v>
      </c>
      <c r="B15" s="28">
        <v>410</v>
      </c>
      <c r="C15" s="25">
        <v>10.23</v>
      </c>
      <c r="D15" s="25">
        <v>270.16000000000003</v>
      </c>
      <c r="E15" s="25">
        <v>211.48</v>
      </c>
      <c r="F15" s="25">
        <v>0</v>
      </c>
      <c r="G15" s="25">
        <f t="shared" ref="G15:G62" si="13">($A$14-A15)/(ROW(A15)-ROW($A$14))</f>
        <v>150</v>
      </c>
      <c r="H15" s="25">
        <v>0</v>
      </c>
      <c r="I15" s="25">
        <f t="shared" ref="I15:I62" si="14">($A$14-C15)/(ROW(C15)-ROW($A$14))</f>
        <v>1999.77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61</v>
      </c>
      <c r="P15" s="14" t="s">
        <v>61</v>
      </c>
      <c r="Q15" s="7">
        <f>MAX(D:D)</f>
        <v>272.3</v>
      </c>
      <c r="R15" s="20">
        <f ca="1">TREND(OFFSET('Z-V'!B1,MATCH(Q15,'Z-V'!A:A,1)-1,,2,1),OFFSET('Z-V'!A1,MATCH(Q15,'Z-V'!A:A,1)-1,,2,1),Q15)</f>
        <v>60479.999999999884</v>
      </c>
      <c r="T15" s="20">
        <v>0</v>
      </c>
      <c r="U15" s="31">
        <f t="shared" si="3"/>
        <v>-410</v>
      </c>
      <c r="V15" s="27">
        <f t="shared" si="4"/>
        <v>-410</v>
      </c>
      <c r="W15" s="27"/>
      <c r="X15" s="27">
        <f t="shared" si="5"/>
        <v>450.69030633655058</v>
      </c>
      <c r="Y15" s="27">
        <f t="shared" si="6"/>
        <v>40.690306336550577</v>
      </c>
      <c r="Z15" s="27">
        <f t="shared" si="7"/>
        <v>41</v>
      </c>
      <c r="AA15" s="17">
        <f t="shared" si="8"/>
        <v>41</v>
      </c>
      <c r="AB15" s="24">
        <f t="shared" si="9"/>
        <v>451</v>
      </c>
    </row>
    <row r="16" spans="1:28" ht="15" customHeight="1" x14ac:dyDescent="0.25">
      <c r="A16" s="28">
        <v>1710</v>
      </c>
      <c r="B16" s="28">
        <v>410</v>
      </c>
      <c r="C16" s="25">
        <v>7.87</v>
      </c>
      <c r="D16" s="25">
        <v>270.3</v>
      </c>
      <c r="E16" s="25">
        <v>211.48</v>
      </c>
      <c r="F16" s="25">
        <v>0</v>
      </c>
      <c r="G16" s="25">
        <f t="shared" si="13"/>
        <v>150</v>
      </c>
      <c r="H16" s="25">
        <v>0</v>
      </c>
      <c r="I16" s="25">
        <f t="shared" si="14"/>
        <v>1001.0650000000001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1</v>
      </c>
      <c r="N16" s="9" t="s">
        <v>62</v>
      </c>
      <c r="O16" s="36">
        <f>MAX(C:C)</f>
        <v>24.52</v>
      </c>
      <c r="P16" s="14" t="s">
        <v>63</v>
      </c>
      <c r="Q16" s="35">
        <f>D2</f>
        <v>269.32</v>
      </c>
      <c r="R16" s="20">
        <f ca="1">TREND(OFFSET('Z-V'!B1,MATCH(Q16,'Z-V'!A:A,1)-1,,2,1),OFFSET('Z-V'!A1,MATCH(Q16,'Z-V'!A:A,1)-1,,2,1),Q16)</f>
        <v>50391.999999999884</v>
      </c>
      <c r="T16" s="20">
        <v>0</v>
      </c>
      <c r="U16" s="31">
        <f t="shared" si="3"/>
        <v>-410</v>
      </c>
      <c r="V16" s="27">
        <f t="shared" si="4"/>
        <v>-410</v>
      </c>
      <c r="W16" s="27"/>
      <c r="X16" s="27">
        <f t="shared" si="5"/>
        <v>450.69030633655058</v>
      </c>
      <c r="Y16" s="27">
        <f t="shared" si="6"/>
        <v>40.690306336550577</v>
      </c>
      <c r="Z16" s="27">
        <f t="shared" si="7"/>
        <v>41</v>
      </c>
      <c r="AA16" s="17">
        <f t="shared" si="8"/>
        <v>41</v>
      </c>
      <c r="AB16" s="24">
        <f t="shared" si="9"/>
        <v>451</v>
      </c>
    </row>
    <row r="17" spans="1:28" ht="15" customHeight="1" x14ac:dyDescent="0.25">
      <c r="A17" s="28">
        <v>1560</v>
      </c>
      <c r="B17" s="28">
        <v>410</v>
      </c>
      <c r="C17" s="25">
        <v>5.51</v>
      </c>
      <c r="D17" s="25">
        <v>270.43</v>
      </c>
      <c r="E17" s="25">
        <v>211.48</v>
      </c>
      <c r="F17" s="25">
        <v>0</v>
      </c>
      <c r="G17" s="25">
        <f t="shared" si="13"/>
        <v>150</v>
      </c>
      <c r="H17" s="25">
        <v>0</v>
      </c>
      <c r="I17" s="25">
        <f t="shared" si="14"/>
        <v>668.1633333333333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1</v>
      </c>
      <c r="N17" s="9" t="s">
        <v>64</v>
      </c>
      <c r="O17" s="12">
        <v>1000</v>
      </c>
      <c r="P17" s="14" t="s">
        <v>65</v>
      </c>
      <c r="Q17" s="7">
        <f>INDEX(D:D, COUNTA(D:D))</f>
        <v>272.3</v>
      </c>
      <c r="T17" s="20">
        <v>0</v>
      </c>
      <c r="U17" s="31">
        <f t="shared" si="3"/>
        <v>-410</v>
      </c>
      <c r="V17" s="27">
        <f t="shared" si="4"/>
        <v>-410</v>
      </c>
      <c r="W17" s="27"/>
      <c r="X17" s="27">
        <f t="shared" si="5"/>
        <v>450.69030633655058</v>
      </c>
      <c r="Y17" s="27">
        <f t="shared" si="6"/>
        <v>40.690306336550577</v>
      </c>
      <c r="Z17" s="27">
        <f t="shared" si="7"/>
        <v>41</v>
      </c>
      <c r="AA17" s="17">
        <f t="shared" si="8"/>
        <v>41</v>
      </c>
      <c r="AB17" s="24">
        <f t="shared" si="9"/>
        <v>451</v>
      </c>
    </row>
    <row r="18" spans="1:28" ht="15" customHeight="1" x14ac:dyDescent="0.2">
      <c r="A18" s="28">
        <v>1520</v>
      </c>
      <c r="B18" s="28">
        <v>410</v>
      </c>
      <c r="C18" s="25">
        <v>7.45</v>
      </c>
      <c r="D18" s="25">
        <v>270.55</v>
      </c>
      <c r="E18" s="25">
        <v>211.48</v>
      </c>
      <c r="F18" s="25">
        <v>0</v>
      </c>
      <c r="G18" s="25">
        <f t="shared" si="13"/>
        <v>122.5</v>
      </c>
      <c r="H18" s="25">
        <v>0</v>
      </c>
      <c r="I18" s="25">
        <f t="shared" si="14"/>
        <v>500.63749999999999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1551</v>
      </c>
      <c r="R18" s="20"/>
      <c r="S18" s="20"/>
      <c r="T18" s="20">
        <v>0</v>
      </c>
      <c r="U18" s="31">
        <f t="shared" si="3"/>
        <v>-410</v>
      </c>
      <c r="V18" s="27">
        <f t="shared" si="4"/>
        <v>-410</v>
      </c>
      <c r="W18" s="27"/>
      <c r="X18" s="27">
        <f t="shared" si="5"/>
        <v>450.69030633655058</v>
      </c>
      <c r="Y18" s="27">
        <f t="shared" si="6"/>
        <v>40.690306336550577</v>
      </c>
      <c r="Z18" s="27">
        <f t="shared" si="7"/>
        <v>41</v>
      </c>
      <c r="AA18" s="17">
        <f t="shared" si="8"/>
        <v>41</v>
      </c>
      <c r="AB18" s="24">
        <f t="shared" si="9"/>
        <v>451</v>
      </c>
    </row>
    <row r="19" spans="1:28" ht="15" customHeight="1" x14ac:dyDescent="0.25">
      <c r="A19" s="28">
        <v>1479</v>
      </c>
      <c r="B19" s="28">
        <v>410</v>
      </c>
      <c r="C19" s="25">
        <v>9.39</v>
      </c>
      <c r="D19" s="25">
        <v>270.66000000000003</v>
      </c>
      <c r="E19" s="25">
        <v>211.48</v>
      </c>
      <c r="F19" s="25">
        <v>0</v>
      </c>
      <c r="G19" s="25">
        <f t="shared" si="13"/>
        <v>106.2</v>
      </c>
      <c r="H19" s="25">
        <v>0</v>
      </c>
      <c r="I19" s="25">
        <f t="shared" si="14"/>
        <v>400.12199999999996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0.81030237220180412</v>
      </c>
      <c r="R19" s="37">
        <f>MAX(AB:AB)</f>
        <v>1705</v>
      </c>
      <c r="S19" s="37">
        <f>'Z-V'!P8-R19</f>
        <v>7274</v>
      </c>
      <c r="T19" s="20">
        <v>0</v>
      </c>
      <c r="U19" s="31">
        <f t="shared" si="3"/>
        <v>-410</v>
      </c>
      <c r="V19" s="27">
        <f t="shared" si="4"/>
        <v>-410</v>
      </c>
      <c r="W19" s="27"/>
      <c r="X19" s="27">
        <f t="shared" si="5"/>
        <v>450.69030633655058</v>
      </c>
      <c r="Y19" s="27">
        <f t="shared" si="6"/>
        <v>40.690306336550577</v>
      </c>
      <c r="Z19" s="27">
        <f t="shared" si="7"/>
        <v>41</v>
      </c>
      <c r="AA19" s="17">
        <f t="shared" si="8"/>
        <v>41</v>
      </c>
      <c r="AB19" s="24">
        <f t="shared" si="9"/>
        <v>451</v>
      </c>
    </row>
    <row r="20" spans="1:28" ht="15" customHeight="1" x14ac:dyDescent="0.25">
      <c r="A20" s="28">
        <v>1440</v>
      </c>
      <c r="B20" s="28">
        <v>410</v>
      </c>
      <c r="C20" s="25">
        <v>11.32</v>
      </c>
      <c r="D20" s="25">
        <v>270.77999999999997</v>
      </c>
      <c r="E20" s="25">
        <v>211.48</v>
      </c>
      <c r="F20" s="25">
        <v>0</v>
      </c>
      <c r="G20" s="25">
        <f t="shared" si="13"/>
        <v>95</v>
      </c>
      <c r="H20" s="25">
        <v>0</v>
      </c>
      <c r="I20" s="25">
        <f t="shared" si="14"/>
        <v>333.11333333333334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1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0.81155736724008976</v>
      </c>
      <c r="R20" s="20">
        <f ca="1">R15-R16</f>
        <v>10088</v>
      </c>
      <c r="S20" s="20">
        <f ca="1">'Z-V'!P9-R20</f>
        <v>43392</v>
      </c>
      <c r="T20" s="20">
        <v>0</v>
      </c>
      <c r="U20" s="31">
        <f t="shared" si="3"/>
        <v>-410</v>
      </c>
      <c r="V20" s="27">
        <f t="shared" si="4"/>
        <v>-410</v>
      </c>
      <c r="W20" s="27"/>
      <c r="X20" s="27">
        <f t="shared" si="5"/>
        <v>450.69030633655058</v>
      </c>
      <c r="Y20" s="27">
        <f t="shared" si="6"/>
        <v>40.690306336550577</v>
      </c>
      <c r="Z20" s="27">
        <f t="shared" si="7"/>
        <v>41</v>
      </c>
      <c r="AA20" s="17">
        <f t="shared" si="8"/>
        <v>41</v>
      </c>
      <c r="AB20" s="24">
        <f t="shared" si="9"/>
        <v>451</v>
      </c>
    </row>
    <row r="21" spans="1:28" ht="15" customHeight="1" x14ac:dyDescent="0.25">
      <c r="A21" s="28">
        <v>1496</v>
      </c>
      <c r="B21" s="28">
        <v>410</v>
      </c>
      <c r="C21" s="25">
        <v>9.02</v>
      </c>
      <c r="D21" s="25">
        <v>270.89</v>
      </c>
      <c r="E21" s="25">
        <v>211.48</v>
      </c>
      <c r="F21" s="25">
        <v>0</v>
      </c>
      <c r="G21" s="25">
        <f t="shared" si="13"/>
        <v>73.428571428571431</v>
      </c>
      <c r="H21" s="25">
        <v>0</v>
      </c>
      <c r="I21" s="25">
        <f t="shared" si="14"/>
        <v>285.85428571428571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0.86400091365920417</v>
      </c>
      <c r="R21" s="20">
        <f>ABS(Q12-Q17)</f>
        <v>2.9800000000000182</v>
      </c>
      <c r="S21" s="20">
        <f>'Z-V'!P10-R21</f>
        <v>18.909999999999982</v>
      </c>
      <c r="T21" s="20">
        <v>0</v>
      </c>
      <c r="U21" s="31">
        <f t="shared" si="3"/>
        <v>-410</v>
      </c>
      <c r="V21" s="27">
        <f t="shared" si="4"/>
        <v>-410</v>
      </c>
      <c r="W21" s="27"/>
      <c r="X21" s="27">
        <f t="shared" si="5"/>
        <v>450.69030633655058</v>
      </c>
      <c r="Y21" s="27">
        <f t="shared" si="6"/>
        <v>40.690306336550577</v>
      </c>
      <c r="Z21" s="27">
        <f t="shared" si="7"/>
        <v>41</v>
      </c>
      <c r="AA21" s="17">
        <f t="shared" si="8"/>
        <v>41</v>
      </c>
      <c r="AB21" s="24">
        <f t="shared" si="9"/>
        <v>451</v>
      </c>
    </row>
    <row r="22" spans="1:28" ht="15" customHeight="1" x14ac:dyDescent="0.25">
      <c r="A22" s="28">
        <v>1551</v>
      </c>
      <c r="B22" s="28">
        <v>410</v>
      </c>
      <c r="C22" s="25">
        <v>6.71</v>
      </c>
      <c r="D22" s="25">
        <v>271.02</v>
      </c>
      <c r="E22" s="25">
        <v>211.48</v>
      </c>
      <c r="F22" s="25">
        <v>0</v>
      </c>
      <c r="G22" s="25">
        <f t="shared" si="13"/>
        <v>57.375</v>
      </c>
      <c r="H22" s="25">
        <v>0</v>
      </c>
      <c r="I22" s="25">
        <f t="shared" si="14"/>
        <v>250.41125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0.83789999999999998</v>
      </c>
      <c r="R22" s="20"/>
      <c r="S22" s="20"/>
      <c r="T22" s="20">
        <v>0</v>
      </c>
      <c r="U22" s="31">
        <f t="shared" si="3"/>
        <v>-410</v>
      </c>
      <c r="V22" s="27">
        <f t="shared" si="4"/>
        <v>-410</v>
      </c>
      <c r="W22" s="27"/>
      <c r="X22" s="27">
        <f t="shared" si="5"/>
        <v>450.69030633655058</v>
      </c>
      <c r="Y22" s="27">
        <f t="shared" si="6"/>
        <v>40.690306336550577</v>
      </c>
      <c r="Z22" s="27">
        <f t="shared" si="7"/>
        <v>41</v>
      </c>
      <c r="AA22" s="17">
        <f t="shared" si="8"/>
        <v>41</v>
      </c>
      <c r="AB22" s="24">
        <f t="shared" si="9"/>
        <v>451</v>
      </c>
    </row>
    <row r="23" spans="1:28" ht="15" customHeight="1" x14ac:dyDescent="0.25">
      <c r="A23" s="28">
        <v>1605</v>
      </c>
      <c r="B23" s="28">
        <v>410</v>
      </c>
      <c r="C23" s="25">
        <v>4.41</v>
      </c>
      <c r="D23" s="25">
        <v>271.14</v>
      </c>
      <c r="E23" s="25">
        <v>211.48</v>
      </c>
      <c r="F23" s="25">
        <v>0</v>
      </c>
      <c r="G23" s="25">
        <f t="shared" si="13"/>
        <v>45</v>
      </c>
      <c r="H23" s="25">
        <v>0</v>
      </c>
      <c r="I23" s="25">
        <f t="shared" si="14"/>
        <v>222.84333333333333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-410</v>
      </c>
      <c r="V23" s="27">
        <f t="shared" si="4"/>
        <v>-410</v>
      </c>
      <c r="W23" s="27"/>
      <c r="X23" s="27">
        <f t="shared" si="5"/>
        <v>450.69030633655058</v>
      </c>
      <c r="Y23" s="27">
        <f t="shared" si="6"/>
        <v>40.690306336550577</v>
      </c>
      <c r="Z23" s="27">
        <f t="shared" si="7"/>
        <v>41</v>
      </c>
      <c r="AA23" s="17">
        <f t="shared" si="8"/>
        <v>41</v>
      </c>
      <c r="AB23" s="24">
        <f t="shared" si="9"/>
        <v>451</v>
      </c>
    </row>
    <row r="24" spans="1:28" ht="15" customHeight="1" x14ac:dyDescent="0.25">
      <c r="A24" s="28">
        <v>1620</v>
      </c>
      <c r="B24" s="28">
        <v>410</v>
      </c>
      <c r="C24" s="25">
        <v>8.14</v>
      </c>
      <c r="D24" s="25">
        <v>271.26</v>
      </c>
      <c r="E24" s="25">
        <v>211.48</v>
      </c>
      <c r="F24" s="25">
        <v>0</v>
      </c>
      <c r="G24" s="25">
        <f t="shared" si="13"/>
        <v>39</v>
      </c>
      <c r="H24" s="25">
        <v>0</v>
      </c>
      <c r="I24" s="25">
        <f t="shared" si="14"/>
        <v>200.18599999999998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-410</v>
      </c>
      <c r="V24" s="27">
        <f t="shared" si="4"/>
        <v>-410</v>
      </c>
      <c r="W24" s="27"/>
      <c r="X24" s="27">
        <f t="shared" si="5"/>
        <v>450.69030633655058</v>
      </c>
      <c r="Y24" s="27">
        <f t="shared" si="6"/>
        <v>40.690306336550577</v>
      </c>
      <c r="Z24" s="27">
        <f t="shared" si="7"/>
        <v>41</v>
      </c>
      <c r="AA24" s="17">
        <f t="shared" si="8"/>
        <v>41</v>
      </c>
      <c r="AB24" s="24">
        <f t="shared" si="9"/>
        <v>451</v>
      </c>
    </row>
    <row r="25" spans="1:28" ht="15" customHeight="1" x14ac:dyDescent="0.25">
      <c r="A25" s="28">
        <v>1635</v>
      </c>
      <c r="B25" s="28">
        <v>410</v>
      </c>
      <c r="C25" s="25">
        <v>11.88</v>
      </c>
      <c r="D25" s="25">
        <v>271.38</v>
      </c>
      <c r="E25" s="25">
        <v>211.48</v>
      </c>
      <c r="F25" s="25">
        <v>0</v>
      </c>
      <c r="G25" s="25">
        <f t="shared" si="13"/>
        <v>34.090909090909093</v>
      </c>
      <c r="H25" s="25">
        <v>0</v>
      </c>
      <c r="I25" s="25">
        <f t="shared" si="14"/>
        <v>181.64727272727271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-410</v>
      </c>
      <c r="V25" s="27">
        <f t="shared" si="4"/>
        <v>-410</v>
      </c>
      <c r="W25" s="27"/>
      <c r="X25" s="27">
        <f t="shared" si="5"/>
        <v>450.69030633655058</v>
      </c>
      <c r="Y25" s="27">
        <f t="shared" si="6"/>
        <v>40.690306336550577</v>
      </c>
      <c r="Z25" s="27">
        <f t="shared" si="7"/>
        <v>41</v>
      </c>
      <c r="AA25" s="17">
        <f t="shared" si="8"/>
        <v>41</v>
      </c>
      <c r="AB25" s="24">
        <f t="shared" si="9"/>
        <v>451</v>
      </c>
    </row>
    <row r="26" spans="1:28" ht="15" customHeight="1" x14ac:dyDescent="0.25">
      <c r="A26" s="28">
        <v>1650</v>
      </c>
      <c r="B26" s="28">
        <v>410</v>
      </c>
      <c r="C26" s="25">
        <v>15.62</v>
      </c>
      <c r="D26" s="25">
        <v>271.5</v>
      </c>
      <c r="E26" s="25">
        <v>211.48</v>
      </c>
      <c r="F26" s="25">
        <v>0</v>
      </c>
      <c r="G26" s="25">
        <f t="shared" si="13"/>
        <v>30</v>
      </c>
      <c r="H26" s="25">
        <v>0</v>
      </c>
      <c r="I26" s="25">
        <f t="shared" si="14"/>
        <v>166.19833333333335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-410</v>
      </c>
      <c r="V26" s="27">
        <f t="shared" si="4"/>
        <v>-410</v>
      </c>
      <c r="W26" s="27"/>
      <c r="X26" s="27">
        <f t="shared" si="5"/>
        <v>450.69030633655058</v>
      </c>
      <c r="Y26" s="27">
        <f t="shared" si="6"/>
        <v>40.690306336550577</v>
      </c>
      <c r="Z26" s="27">
        <f t="shared" si="7"/>
        <v>41</v>
      </c>
      <c r="AA26" s="17">
        <f t="shared" si="8"/>
        <v>41</v>
      </c>
      <c r="AB26" s="24">
        <f t="shared" si="9"/>
        <v>451</v>
      </c>
    </row>
    <row r="27" spans="1:28" ht="15" customHeight="1" x14ac:dyDescent="0.25">
      <c r="A27" s="28">
        <v>1683</v>
      </c>
      <c r="B27" s="28">
        <v>410</v>
      </c>
      <c r="C27" s="25">
        <v>11</v>
      </c>
      <c r="D27" s="25">
        <v>271.63</v>
      </c>
      <c r="E27" s="25">
        <v>211.48</v>
      </c>
      <c r="F27" s="25">
        <v>0</v>
      </c>
      <c r="G27" s="25">
        <f t="shared" si="13"/>
        <v>25.153846153846153</v>
      </c>
      <c r="H27" s="25">
        <v>0</v>
      </c>
      <c r="I27" s="25">
        <f t="shared" si="14"/>
        <v>153.76923076923077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-410</v>
      </c>
      <c r="V27" s="27">
        <f t="shared" si="4"/>
        <v>-410</v>
      </c>
      <c r="W27" s="27"/>
      <c r="X27" s="27">
        <f t="shared" si="5"/>
        <v>450.69030633655058</v>
      </c>
      <c r="Y27" s="27">
        <f t="shared" si="6"/>
        <v>40.690306336550577</v>
      </c>
      <c r="Z27" s="27">
        <f t="shared" si="7"/>
        <v>41</v>
      </c>
      <c r="AA27" s="17">
        <f t="shared" si="8"/>
        <v>41</v>
      </c>
      <c r="AB27" s="24">
        <f t="shared" si="9"/>
        <v>451</v>
      </c>
    </row>
    <row r="28" spans="1:28" ht="15" customHeight="1" x14ac:dyDescent="0.25">
      <c r="A28" s="28">
        <v>1716</v>
      </c>
      <c r="B28" s="28">
        <v>410</v>
      </c>
      <c r="C28" s="25">
        <v>6.38</v>
      </c>
      <c r="D28" s="25">
        <v>271.76</v>
      </c>
      <c r="E28" s="25">
        <v>211.48</v>
      </c>
      <c r="F28" s="25">
        <v>0</v>
      </c>
      <c r="G28" s="25">
        <f t="shared" si="13"/>
        <v>21</v>
      </c>
      <c r="H28" s="25">
        <v>0</v>
      </c>
      <c r="I28" s="25">
        <f t="shared" si="14"/>
        <v>143.11571428571429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-410</v>
      </c>
      <c r="V28" s="27">
        <f t="shared" si="4"/>
        <v>-410</v>
      </c>
      <c r="W28" s="27"/>
      <c r="X28" s="27">
        <f t="shared" si="5"/>
        <v>450.69030633655058</v>
      </c>
      <c r="Y28" s="27">
        <f t="shared" si="6"/>
        <v>40.690306336550577</v>
      </c>
      <c r="Z28" s="27">
        <f t="shared" si="7"/>
        <v>41</v>
      </c>
      <c r="AA28" s="17">
        <f t="shared" si="8"/>
        <v>41</v>
      </c>
      <c r="AB28" s="24">
        <f t="shared" si="9"/>
        <v>451</v>
      </c>
    </row>
    <row r="29" spans="1:28" ht="15" customHeight="1" x14ac:dyDescent="0.25">
      <c r="A29" s="28">
        <v>1748</v>
      </c>
      <c r="B29" s="40">
        <v>410</v>
      </c>
      <c r="C29" s="25">
        <v>1.76</v>
      </c>
      <c r="D29" s="25">
        <v>271.89999999999998</v>
      </c>
      <c r="E29" s="25">
        <v>211.48</v>
      </c>
      <c r="F29" s="25">
        <v>0</v>
      </c>
      <c r="G29" s="25">
        <f t="shared" si="13"/>
        <v>17.466666666666665</v>
      </c>
      <c r="H29" s="25">
        <v>0</v>
      </c>
      <c r="I29" s="25">
        <f t="shared" si="14"/>
        <v>133.88266666666667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0</v>
      </c>
      <c r="N29" s="9"/>
      <c r="O29" s="9"/>
      <c r="P29" s="7"/>
      <c r="Q29" s="7"/>
      <c r="T29" s="20">
        <v>0</v>
      </c>
      <c r="U29" s="31">
        <f t="shared" si="3"/>
        <v>-410</v>
      </c>
      <c r="V29" s="27">
        <f t="shared" si="4"/>
        <v>-410</v>
      </c>
      <c r="W29" s="27"/>
      <c r="X29" s="27">
        <f t="shared" si="5"/>
        <v>450.69030633655058</v>
      </c>
      <c r="Y29" s="27">
        <f t="shared" si="6"/>
        <v>40.690306336550577</v>
      </c>
      <c r="Z29" s="27">
        <f t="shared" si="7"/>
        <v>41</v>
      </c>
      <c r="AA29" s="17">
        <f t="shared" si="8"/>
        <v>41</v>
      </c>
      <c r="AB29" s="24">
        <f t="shared" si="9"/>
        <v>451</v>
      </c>
    </row>
    <row r="30" spans="1:28" ht="15" customHeight="1" x14ac:dyDescent="0.25">
      <c r="A30" s="28">
        <v>1714</v>
      </c>
      <c r="B30" s="28">
        <v>410</v>
      </c>
      <c r="C30" s="25">
        <v>1.26</v>
      </c>
      <c r="D30" s="25">
        <v>272.02999999999997</v>
      </c>
      <c r="E30" s="25">
        <v>211.48</v>
      </c>
      <c r="F30" s="25">
        <v>0</v>
      </c>
      <c r="G30" s="25">
        <f t="shared" si="13"/>
        <v>18.5</v>
      </c>
      <c r="H30" s="25">
        <v>0</v>
      </c>
      <c r="I30" s="25">
        <f t="shared" si="14"/>
        <v>125.54625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1</v>
      </c>
      <c r="N30" s="9"/>
      <c r="O30" s="9"/>
      <c r="P30" s="7"/>
      <c r="Q30" s="7"/>
      <c r="T30" s="20">
        <v>0</v>
      </c>
      <c r="U30" s="31">
        <f t="shared" si="3"/>
        <v>-410</v>
      </c>
      <c r="V30" s="27">
        <f t="shared" si="4"/>
        <v>-410</v>
      </c>
      <c r="W30" s="27"/>
      <c r="X30" s="27">
        <f t="shared" si="5"/>
        <v>450.69030633655058</v>
      </c>
      <c r="Y30" s="27">
        <f t="shared" si="6"/>
        <v>40.690306336550577</v>
      </c>
      <c r="Z30" s="27">
        <f t="shared" si="7"/>
        <v>41</v>
      </c>
      <c r="AA30" s="17">
        <f t="shared" si="8"/>
        <v>41</v>
      </c>
      <c r="AB30" s="24">
        <f t="shared" si="9"/>
        <v>451</v>
      </c>
    </row>
    <row r="31" spans="1:28" ht="15" customHeight="1" x14ac:dyDescent="0.25">
      <c r="A31" s="28">
        <v>1682</v>
      </c>
      <c r="B31" s="28">
        <v>410</v>
      </c>
      <c r="C31" s="25">
        <v>0.76</v>
      </c>
      <c r="D31" s="25">
        <v>272.14999999999998</v>
      </c>
      <c r="E31" s="25">
        <v>211.48</v>
      </c>
      <c r="F31" s="25">
        <v>0</v>
      </c>
      <c r="G31" s="25">
        <f t="shared" si="13"/>
        <v>19.294117647058822</v>
      </c>
      <c r="H31" s="25">
        <v>0</v>
      </c>
      <c r="I31" s="25">
        <f t="shared" si="14"/>
        <v>118.19058823529411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-410</v>
      </c>
      <c r="V31" s="27">
        <f t="shared" si="4"/>
        <v>-410</v>
      </c>
      <c r="W31" s="27"/>
      <c r="X31" s="27">
        <f t="shared" si="5"/>
        <v>450.69030633655058</v>
      </c>
      <c r="Y31" s="27">
        <f t="shared" si="6"/>
        <v>40.690306336550577</v>
      </c>
      <c r="Z31" s="27">
        <f t="shared" si="7"/>
        <v>41</v>
      </c>
      <c r="AA31" s="17">
        <f t="shared" si="8"/>
        <v>41</v>
      </c>
      <c r="AB31" s="24">
        <f t="shared" si="9"/>
        <v>451</v>
      </c>
    </row>
    <row r="32" spans="1:28" ht="15" customHeight="1" x14ac:dyDescent="0.25">
      <c r="A32" s="28">
        <v>1650</v>
      </c>
      <c r="B32" s="28">
        <v>410</v>
      </c>
      <c r="C32" s="25">
        <v>0.27</v>
      </c>
      <c r="D32" s="25">
        <v>272.27999999999997</v>
      </c>
      <c r="E32" s="25">
        <v>211.48</v>
      </c>
      <c r="F32" s="25">
        <v>0</v>
      </c>
      <c r="G32" s="25">
        <f t="shared" si="13"/>
        <v>20</v>
      </c>
      <c r="H32" s="25">
        <v>0</v>
      </c>
      <c r="I32" s="25">
        <f t="shared" si="14"/>
        <v>111.65166666666667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-410</v>
      </c>
      <c r="V32" s="27">
        <f t="shared" si="4"/>
        <v>-410</v>
      </c>
      <c r="W32" s="27"/>
      <c r="X32" s="27">
        <f t="shared" si="5"/>
        <v>450.69030633655058</v>
      </c>
      <c r="Y32" s="27">
        <f t="shared" si="6"/>
        <v>40.690306336550577</v>
      </c>
      <c r="Z32" s="27">
        <f t="shared" si="7"/>
        <v>41</v>
      </c>
      <c r="AA32" s="17">
        <f t="shared" si="8"/>
        <v>41</v>
      </c>
      <c r="AB32" s="24">
        <f t="shared" si="9"/>
        <v>451</v>
      </c>
    </row>
    <row r="33" spans="1:28" ht="15" customHeight="1" x14ac:dyDescent="0.25">
      <c r="A33" s="28">
        <v>1600</v>
      </c>
      <c r="B33" s="28">
        <v>1378</v>
      </c>
      <c r="C33" s="25">
        <v>0.18</v>
      </c>
      <c r="D33" s="25">
        <v>272.3</v>
      </c>
      <c r="E33" s="25">
        <v>212.38</v>
      </c>
      <c r="F33" s="25">
        <v>0</v>
      </c>
      <c r="G33" s="25">
        <f t="shared" si="13"/>
        <v>21.578947368421051</v>
      </c>
      <c r="H33" s="25">
        <v>0</v>
      </c>
      <c r="I33" s="25">
        <f t="shared" si="14"/>
        <v>105.78</v>
      </c>
      <c r="J33" s="29">
        <f t="shared" si="10"/>
        <v>0</v>
      </c>
      <c r="K33" s="29">
        <f t="shared" si="11"/>
        <v>1</v>
      </c>
      <c r="L33" s="29">
        <f t="shared" si="12"/>
        <v>1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-1378</v>
      </c>
      <c r="V33" s="27">
        <f t="shared" si="4"/>
        <v>-1378</v>
      </c>
      <c r="W33" s="27"/>
      <c r="X33" s="27">
        <f t="shared" si="5"/>
        <v>1514.7591271506503</v>
      </c>
      <c r="Y33" s="27">
        <f t="shared" si="6"/>
        <v>136.75912715065033</v>
      </c>
      <c r="Z33" s="27">
        <f t="shared" si="7"/>
        <v>137</v>
      </c>
      <c r="AA33" s="17">
        <f t="shared" si="8"/>
        <v>137</v>
      </c>
      <c r="AB33" s="24">
        <f t="shared" si="9"/>
        <v>1515</v>
      </c>
    </row>
    <row r="34" spans="1:28" ht="15" customHeight="1" x14ac:dyDescent="0.25">
      <c r="A34" s="28">
        <v>1551</v>
      </c>
      <c r="B34" s="28">
        <v>1551</v>
      </c>
      <c r="C34" s="25">
        <v>0.09</v>
      </c>
      <c r="D34" s="25">
        <v>272.3</v>
      </c>
      <c r="E34" s="25">
        <v>212.43</v>
      </c>
      <c r="F34" s="25">
        <v>0</v>
      </c>
      <c r="G34" s="25">
        <f t="shared" si="13"/>
        <v>22.95</v>
      </c>
      <c r="H34" s="25">
        <v>0</v>
      </c>
      <c r="I34" s="25">
        <f t="shared" si="14"/>
        <v>100.49550000000001</v>
      </c>
      <c r="J34" s="29">
        <f t="shared" si="10"/>
        <v>0</v>
      </c>
      <c r="K34" s="29">
        <f t="shared" si="11"/>
        <v>1</v>
      </c>
      <c r="L34" s="29">
        <f t="shared" si="12"/>
        <v>1</v>
      </c>
      <c r="M34" s="29">
        <f t="shared" ref="M34:M62" ca="1" si="15">IF(RAND()&lt;0.5,0,1)</f>
        <v>1</v>
      </c>
      <c r="N34" s="9"/>
      <c r="O34" s="9"/>
      <c r="P34" s="7"/>
      <c r="Q34" s="7"/>
      <c r="T34" s="20">
        <v>0</v>
      </c>
      <c r="U34" s="31">
        <f t="shared" ref="U34:U65" si="16">T34-B34</f>
        <v>-1551</v>
      </c>
      <c r="V34" s="27">
        <f t="shared" ref="V34:V65" si="17">ROUND(U34,0)</f>
        <v>-1551</v>
      </c>
      <c r="W34" s="27"/>
      <c r="X34" s="27">
        <f t="shared" ref="X34:X62" si="18">B34/$W$2*$W$3</f>
        <v>1704.9284515316829</v>
      </c>
      <c r="Y34" s="27">
        <f t="shared" ref="Y34:Y65" si="19">X34-B34</f>
        <v>153.92845153168287</v>
      </c>
      <c r="Z34" s="27">
        <f t="shared" ref="Z34:Z65" si="20">ROUND(Y34,0)</f>
        <v>154</v>
      </c>
      <c r="AA34" s="17">
        <f t="shared" ref="AA34:AA65" si="21">IF(V34&gt;=0,V34,Z34)</f>
        <v>154</v>
      </c>
      <c r="AB34" s="24">
        <f t="shared" ref="AB34:AB65" si="22">B34+AA34</f>
        <v>1705</v>
      </c>
    </row>
    <row r="35" spans="1:28" ht="15" customHeight="1" x14ac:dyDescent="0.25">
      <c r="A35" s="28">
        <v>1500</v>
      </c>
      <c r="B35" s="28">
        <v>1500</v>
      </c>
      <c r="C35" s="25">
        <v>0</v>
      </c>
      <c r="D35" s="25">
        <v>272.3</v>
      </c>
      <c r="E35" s="25">
        <v>212.41</v>
      </c>
      <c r="F35" s="25">
        <v>0</v>
      </c>
      <c r="G35" s="25">
        <f t="shared" si="13"/>
        <v>24.285714285714285</v>
      </c>
      <c r="H35" s="25">
        <v>0</v>
      </c>
      <c r="I35" s="25">
        <f t="shared" si="14"/>
        <v>95.714285714285708</v>
      </c>
      <c r="J35" s="29">
        <f t="shared" ref="J35:J62" si="23">IF(ABS(B35-B34)&lt;=50,1,0)</f>
        <v>0</v>
      </c>
      <c r="K35" s="29">
        <f t="shared" ref="K35:K62" si="24">IF(ABS((B35-B34))&lt;=50,1,IF((B35-B34)*(1)&gt;=0,1,-1))</f>
        <v>-1</v>
      </c>
      <c r="L35" s="29">
        <f t="shared" si="12"/>
        <v>0</v>
      </c>
      <c r="M35" s="29">
        <f t="shared" ca="1" si="15"/>
        <v>1</v>
      </c>
      <c r="N35" s="9"/>
      <c r="O35" s="9"/>
      <c r="P35" s="7"/>
      <c r="Q35" s="7"/>
      <c r="T35" s="20">
        <v>0</v>
      </c>
      <c r="U35" s="31">
        <f t="shared" si="16"/>
        <v>-1500</v>
      </c>
      <c r="V35" s="27">
        <f t="shared" si="17"/>
        <v>-1500</v>
      </c>
      <c r="W35" s="27"/>
      <c r="X35" s="27">
        <f t="shared" si="18"/>
        <v>1648.8669744020144</v>
      </c>
      <c r="Y35" s="27">
        <f t="shared" si="19"/>
        <v>148.86697440201442</v>
      </c>
      <c r="Z35" s="27">
        <f t="shared" si="20"/>
        <v>149</v>
      </c>
      <c r="AA35" s="17">
        <f t="shared" si="21"/>
        <v>149</v>
      </c>
      <c r="AB35" s="24">
        <f t="shared" si="22"/>
        <v>1649</v>
      </c>
    </row>
    <row r="36" spans="1:28" ht="15" customHeight="1" x14ac:dyDescent="0.25">
      <c r="A36" s="28">
        <v>1450</v>
      </c>
      <c r="B36" s="28">
        <v>1450</v>
      </c>
      <c r="C36" s="25">
        <v>0.06</v>
      </c>
      <c r="D36" s="25">
        <v>272.3</v>
      </c>
      <c r="E36" s="25">
        <v>212.4</v>
      </c>
      <c r="F36" s="25">
        <v>0</v>
      </c>
      <c r="G36" s="25">
        <f t="shared" si="13"/>
        <v>25.454545454545453</v>
      </c>
      <c r="H36" s="25">
        <v>0</v>
      </c>
      <c r="I36" s="25">
        <f t="shared" si="14"/>
        <v>91.36090909090909</v>
      </c>
      <c r="J36" s="29">
        <f t="shared" si="23"/>
        <v>1</v>
      </c>
      <c r="K36" s="29">
        <f t="shared" si="24"/>
        <v>1</v>
      </c>
      <c r="L36" s="29">
        <f t="shared" si="12"/>
        <v>0</v>
      </c>
      <c r="M36" s="29">
        <f t="shared" ca="1" si="15"/>
        <v>0</v>
      </c>
      <c r="N36" s="9"/>
      <c r="O36" s="9"/>
      <c r="P36" s="7"/>
      <c r="Q36" s="7"/>
      <c r="T36" s="20">
        <v>0</v>
      </c>
      <c r="U36" s="31">
        <f t="shared" si="16"/>
        <v>-1450</v>
      </c>
      <c r="V36" s="27">
        <f t="shared" si="17"/>
        <v>-1450</v>
      </c>
      <c r="W36" s="27"/>
      <c r="X36" s="27">
        <f t="shared" si="18"/>
        <v>1593.9047419219471</v>
      </c>
      <c r="Y36" s="27">
        <f t="shared" si="19"/>
        <v>143.90474192194711</v>
      </c>
      <c r="Z36" s="27">
        <f t="shared" si="20"/>
        <v>144</v>
      </c>
      <c r="AA36" s="17">
        <f t="shared" si="21"/>
        <v>144</v>
      </c>
      <c r="AB36" s="24">
        <f t="shared" si="22"/>
        <v>1594</v>
      </c>
    </row>
    <row r="37" spans="1:28" ht="15" customHeight="1" x14ac:dyDescent="0.25">
      <c r="A37" s="28">
        <v>1401</v>
      </c>
      <c r="B37" s="28">
        <v>1401</v>
      </c>
      <c r="C37" s="25">
        <v>0.12</v>
      </c>
      <c r="D37" s="25">
        <v>272.3</v>
      </c>
      <c r="E37" s="25">
        <v>212.38</v>
      </c>
      <c r="F37" s="25">
        <v>0</v>
      </c>
      <c r="G37" s="25">
        <f t="shared" si="13"/>
        <v>26.478260869565219</v>
      </c>
      <c r="H37" s="25">
        <v>0</v>
      </c>
      <c r="I37" s="25">
        <f t="shared" si="14"/>
        <v>87.386086956521737</v>
      </c>
      <c r="J37" s="29">
        <f t="shared" si="23"/>
        <v>1</v>
      </c>
      <c r="K37" s="29">
        <f t="shared" si="24"/>
        <v>1</v>
      </c>
      <c r="L37" s="29">
        <f t="shared" si="12"/>
        <v>0</v>
      </c>
      <c r="M37" s="29">
        <f t="shared" ca="1" si="15"/>
        <v>0</v>
      </c>
      <c r="N37" s="9"/>
      <c r="O37" s="9"/>
      <c r="P37" s="7"/>
      <c r="Q37" s="7"/>
      <c r="T37" s="20">
        <v>0</v>
      </c>
      <c r="U37" s="31">
        <f t="shared" si="16"/>
        <v>-1401</v>
      </c>
      <c r="V37" s="27">
        <f t="shared" si="17"/>
        <v>-1401</v>
      </c>
      <c r="W37" s="27"/>
      <c r="X37" s="27">
        <f t="shared" si="18"/>
        <v>1540.0417540914814</v>
      </c>
      <c r="Y37" s="27">
        <f t="shared" si="19"/>
        <v>139.04175409148138</v>
      </c>
      <c r="Z37" s="27">
        <f t="shared" si="20"/>
        <v>139</v>
      </c>
      <c r="AA37" s="17">
        <f t="shared" si="21"/>
        <v>139</v>
      </c>
      <c r="AB37" s="24">
        <f t="shared" si="22"/>
        <v>1540</v>
      </c>
    </row>
    <row r="38" spans="1:28" ht="15" customHeight="1" x14ac:dyDescent="0.25">
      <c r="A38" s="28">
        <v>1350</v>
      </c>
      <c r="B38" s="28">
        <v>1350</v>
      </c>
      <c r="C38" s="25">
        <v>0.19</v>
      </c>
      <c r="D38" s="25">
        <v>272.3</v>
      </c>
      <c r="E38" s="25">
        <v>212.37</v>
      </c>
      <c r="F38" s="25">
        <v>0</v>
      </c>
      <c r="G38" s="25">
        <f t="shared" si="13"/>
        <v>27.5</v>
      </c>
      <c r="H38" s="25">
        <v>0</v>
      </c>
      <c r="I38" s="25">
        <f t="shared" si="14"/>
        <v>83.742083333333326</v>
      </c>
      <c r="J38" s="29">
        <f t="shared" si="23"/>
        <v>0</v>
      </c>
      <c r="K38" s="29">
        <f t="shared" si="24"/>
        <v>-1</v>
      </c>
      <c r="L38" s="29">
        <f t="shared" si="12"/>
        <v>0</v>
      </c>
      <c r="M38" s="29">
        <f t="shared" ca="1" si="15"/>
        <v>0</v>
      </c>
      <c r="N38" s="9"/>
      <c r="O38" s="9"/>
      <c r="P38" s="7"/>
      <c r="Q38" s="7"/>
      <c r="T38" s="20">
        <v>0</v>
      </c>
      <c r="U38" s="31">
        <f t="shared" si="16"/>
        <v>-1350</v>
      </c>
      <c r="V38" s="27">
        <f t="shared" si="17"/>
        <v>-1350</v>
      </c>
      <c r="W38" s="27"/>
      <c r="X38" s="27">
        <f t="shared" si="18"/>
        <v>1483.9802769618127</v>
      </c>
      <c r="Y38" s="27">
        <f t="shared" si="19"/>
        <v>133.98027696181271</v>
      </c>
      <c r="Z38" s="27">
        <f t="shared" si="20"/>
        <v>134</v>
      </c>
      <c r="AA38" s="17">
        <f t="shared" si="21"/>
        <v>134</v>
      </c>
      <c r="AB38" s="24">
        <f t="shared" si="22"/>
        <v>1484</v>
      </c>
    </row>
    <row r="39" spans="1:28" ht="15" customHeight="1" x14ac:dyDescent="0.25">
      <c r="A39" s="28">
        <v>1250</v>
      </c>
      <c r="B39" s="28">
        <v>1250</v>
      </c>
      <c r="C39" s="25">
        <v>0.22</v>
      </c>
      <c r="D39" s="25">
        <v>272.3</v>
      </c>
      <c r="E39" s="25">
        <v>212.34</v>
      </c>
      <c r="F39" s="25">
        <v>0</v>
      </c>
      <c r="G39" s="25">
        <f t="shared" si="13"/>
        <v>30.4</v>
      </c>
      <c r="H39" s="25">
        <v>0</v>
      </c>
      <c r="I39" s="25">
        <f t="shared" si="14"/>
        <v>80.391199999999998</v>
      </c>
      <c r="J39" s="29">
        <f t="shared" si="23"/>
        <v>0</v>
      </c>
      <c r="K39" s="29">
        <f t="shared" si="24"/>
        <v>-1</v>
      </c>
      <c r="L39" s="29">
        <f t="shared" ref="L39:L70" si="25">IF(OR(COUNTIF(K35:K39,1)=5,COUNTIF(K35:K39,-1)=5),1,0)</f>
        <v>0</v>
      </c>
      <c r="M39" s="29">
        <f t="shared" ca="1" si="15"/>
        <v>0</v>
      </c>
      <c r="N39" s="9"/>
      <c r="O39" s="9"/>
      <c r="P39" s="7"/>
      <c r="Q39" s="7"/>
      <c r="T39" s="20">
        <v>0</v>
      </c>
      <c r="U39" s="31">
        <f t="shared" si="16"/>
        <v>-1250</v>
      </c>
      <c r="V39" s="27">
        <f t="shared" si="17"/>
        <v>-1250</v>
      </c>
      <c r="W39" s="27"/>
      <c r="X39" s="27">
        <f t="shared" si="18"/>
        <v>1374.0558120016788</v>
      </c>
      <c r="Y39" s="27">
        <f t="shared" si="19"/>
        <v>124.05581200167876</v>
      </c>
      <c r="Z39" s="27">
        <f t="shared" si="20"/>
        <v>124</v>
      </c>
      <c r="AA39" s="17">
        <f t="shared" si="21"/>
        <v>124</v>
      </c>
      <c r="AB39" s="24">
        <f t="shared" si="22"/>
        <v>1374</v>
      </c>
    </row>
    <row r="40" spans="1:28" ht="15" customHeight="1" x14ac:dyDescent="0.25">
      <c r="A40" s="28">
        <v>1149</v>
      </c>
      <c r="B40" s="28">
        <v>1149</v>
      </c>
      <c r="C40" s="25">
        <v>0.25</v>
      </c>
      <c r="D40" s="25">
        <v>272.3</v>
      </c>
      <c r="E40" s="25">
        <v>212.31</v>
      </c>
      <c r="F40" s="25">
        <v>0</v>
      </c>
      <c r="G40" s="25">
        <f t="shared" si="13"/>
        <v>33.115384615384613</v>
      </c>
      <c r="H40" s="25">
        <v>0</v>
      </c>
      <c r="I40" s="25">
        <f t="shared" si="14"/>
        <v>77.29807692307692</v>
      </c>
      <c r="J40" s="29">
        <f t="shared" si="23"/>
        <v>0</v>
      </c>
      <c r="K40" s="29">
        <f t="shared" si="24"/>
        <v>-1</v>
      </c>
      <c r="L40" s="29">
        <f t="shared" si="25"/>
        <v>0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-1149</v>
      </c>
      <c r="V40" s="27">
        <f t="shared" si="17"/>
        <v>-1149</v>
      </c>
      <c r="W40" s="27"/>
      <c r="X40" s="27">
        <f t="shared" si="18"/>
        <v>1263.032102391943</v>
      </c>
      <c r="Y40" s="27">
        <f t="shared" si="19"/>
        <v>114.032102391943</v>
      </c>
      <c r="Z40" s="27">
        <f t="shared" si="20"/>
        <v>114</v>
      </c>
      <c r="AA40" s="17">
        <f t="shared" si="21"/>
        <v>114</v>
      </c>
      <c r="AB40" s="24">
        <f t="shared" si="22"/>
        <v>1263</v>
      </c>
    </row>
    <row r="41" spans="1:28" ht="15" customHeight="1" x14ac:dyDescent="0.25">
      <c r="A41" s="28">
        <v>1050</v>
      </c>
      <c r="B41" s="28">
        <v>1050</v>
      </c>
      <c r="C41" s="25">
        <v>0.27</v>
      </c>
      <c r="D41" s="25">
        <v>272.3</v>
      </c>
      <c r="E41" s="25">
        <v>212.23</v>
      </c>
      <c r="F41" s="25">
        <v>0</v>
      </c>
      <c r="G41" s="25">
        <f t="shared" si="13"/>
        <v>35.555555555555557</v>
      </c>
      <c r="H41" s="25">
        <v>0</v>
      </c>
      <c r="I41" s="25">
        <f t="shared" si="14"/>
        <v>74.434444444444452</v>
      </c>
      <c r="J41" s="29">
        <f t="shared" si="23"/>
        <v>0</v>
      </c>
      <c r="K41" s="29">
        <f t="shared" si="24"/>
        <v>-1</v>
      </c>
      <c r="L41" s="29">
        <f t="shared" si="25"/>
        <v>0</v>
      </c>
      <c r="M41" s="29">
        <f t="shared" ca="1" si="15"/>
        <v>0</v>
      </c>
      <c r="N41" s="9"/>
      <c r="O41" s="9"/>
      <c r="P41" s="7"/>
      <c r="Q41" s="7"/>
      <c r="T41" s="20">
        <v>0</v>
      </c>
      <c r="U41" s="31">
        <f t="shared" si="16"/>
        <v>-1050</v>
      </c>
      <c r="V41" s="27">
        <f t="shared" si="17"/>
        <v>-1050</v>
      </c>
      <c r="W41" s="27"/>
      <c r="X41" s="27">
        <f t="shared" si="18"/>
        <v>1154.20688208141</v>
      </c>
      <c r="Y41" s="27">
        <f t="shared" si="19"/>
        <v>104.20688208140996</v>
      </c>
      <c r="Z41" s="27">
        <f t="shared" si="20"/>
        <v>104</v>
      </c>
      <c r="AA41" s="17">
        <f t="shared" si="21"/>
        <v>104</v>
      </c>
      <c r="AB41" s="24">
        <f t="shared" si="22"/>
        <v>1154</v>
      </c>
    </row>
    <row r="42" spans="1:28" ht="15" customHeight="1" x14ac:dyDescent="0.25">
      <c r="A42" s="28">
        <v>950</v>
      </c>
      <c r="B42" s="28">
        <v>950</v>
      </c>
      <c r="C42" s="25">
        <v>1.32</v>
      </c>
      <c r="D42" s="25">
        <v>272.3</v>
      </c>
      <c r="E42" s="25">
        <v>212.14</v>
      </c>
      <c r="F42" s="25">
        <v>0</v>
      </c>
      <c r="G42" s="25">
        <f t="shared" si="13"/>
        <v>37.857142857142854</v>
      </c>
      <c r="H42" s="25">
        <v>0</v>
      </c>
      <c r="I42" s="25">
        <f t="shared" si="14"/>
        <v>71.738571428571433</v>
      </c>
      <c r="J42" s="29">
        <f t="shared" si="23"/>
        <v>0</v>
      </c>
      <c r="K42" s="29">
        <f t="shared" si="24"/>
        <v>-1</v>
      </c>
      <c r="L42" s="29">
        <f t="shared" si="25"/>
        <v>1</v>
      </c>
      <c r="M42" s="29">
        <f t="shared" ca="1" si="15"/>
        <v>0</v>
      </c>
      <c r="N42" s="9"/>
      <c r="O42" s="9"/>
      <c r="P42" s="7"/>
      <c r="Q42" s="7"/>
      <c r="T42" s="20">
        <v>0</v>
      </c>
      <c r="U42" s="31">
        <f t="shared" si="16"/>
        <v>-950</v>
      </c>
      <c r="V42" s="27">
        <f t="shared" si="17"/>
        <v>-950</v>
      </c>
      <c r="W42" s="27"/>
      <c r="X42" s="27">
        <f t="shared" si="18"/>
        <v>1044.2824171212758</v>
      </c>
      <c r="Y42" s="27">
        <f t="shared" si="19"/>
        <v>94.282417121275785</v>
      </c>
      <c r="Z42" s="27">
        <f t="shared" si="20"/>
        <v>94</v>
      </c>
      <c r="AA42" s="17">
        <f t="shared" si="21"/>
        <v>94</v>
      </c>
      <c r="AB42" s="24">
        <f t="shared" si="22"/>
        <v>1044</v>
      </c>
    </row>
    <row r="43" spans="1:28" ht="15" customHeight="1" x14ac:dyDescent="0.25">
      <c r="A43" s="28">
        <v>849</v>
      </c>
      <c r="B43" s="28">
        <v>849</v>
      </c>
      <c r="C43" s="25">
        <v>2.37</v>
      </c>
      <c r="D43" s="25">
        <v>272.3</v>
      </c>
      <c r="E43" s="25">
        <v>212.04</v>
      </c>
      <c r="F43" s="25">
        <v>0</v>
      </c>
      <c r="G43" s="25">
        <f t="shared" si="13"/>
        <v>40.03448275862069</v>
      </c>
      <c r="H43" s="25">
        <v>0</v>
      </c>
      <c r="I43" s="25">
        <f t="shared" si="14"/>
        <v>69.228620689655173</v>
      </c>
      <c r="J43" s="29">
        <f t="shared" si="23"/>
        <v>0</v>
      </c>
      <c r="K43" s="29">
        <f t="shared" si="24"/>
        <v>-1</v>
      </c>
      <c r="L43" s="29">
        <f t="shared" si="25"/>
        <v>1</v>
      </c>
      <c r="M43" s="29">
        <f t="shared" ca="1" si="15"/>
        <v>0</v>
      </c>
      <c r="N43" s="9"/>
      <c r="O43" s="9"/>
      <c r="P43" s="7"/>
      <c r="Q43" s="7"/>
      <c r="T43" s="20">
        <v>0</v>
      </c>
      <c r="U43" s="31">
        <f t="shared" si="16"/>
        <v>-849</v>
      </c>
      <c r="V43" s="27">
        <f t="shared" si="17"/>
        <v>-849</v>
      </c>
      <c r="W43" s="27"/>
      <c r="X43" s="27">
        <f t="shared" si="18"/>
        <v>933.25870751154014</v>
      </c>
      <c r="Y43" s="27">
        <f t="shared" si="19"/>
        <v>84.258707511540138</v>
      </c>
      <c r="Z43" s="27">
        <f t="shared" si="20"/>
        <v>84</v>
      </c>
      <c r="AA43" s="17">
        <f t="shared" si="21"/>
        <v>84</v>
      </c>
      <c r="AB43" s="24">
        <f t="shared" si="22"/>
        <v>933</v>
      </c>
    </row>
    <row r="44" spans="1:28" ht="15" customHeight="1" x14ac:dyDescent="0.25">
      <c r="A44" s="28">
        <v>750</v>
      </c>
      <c r="B44" s="28">
        <v>750</v>
      </c>
      <c r="C44" s="25">
        <v>3.43</v>
      </c>
      <c r="D44" s="25">
        <v>272.3</v>
      </c>
      <c r="E44" s="25">
        <v>211.93</v>
      </c>
      <c r="F44" s="25">
        <v>0</v>
      </c>
      <c r="G44" s="25">
        <f t="shared" si="13"/>
        <v>42</v>
      </c>
      <c r="H44" s="25">
        <v>0</v>
      </c>
      <c r="I44" s="25">
        <f t="shared" si="14"/>
        <v>66.885666666666665</v>
      </c>
      <c r="J44" s="29">
        <f t="shared" si="23"/>
        <v>0</v>
      </c>
      <c r="K44" s="29">
        <f t="shared" si="24"/>
        <v>-1</v>
      </c>
      <c r="L44" s="29">
        <f t="shared" si="25"/>
        <v>1</v>
      </c>
      <c r="M44" s="29">
        <f t="shared" ca="1" si="15"/>
        <v>0</v>
      </c>
      <c r="N44" s="9"/>
      <c r="O44" s="9"/>
      <c r="P44" s="7"/>
      <c r="Q44" s="7"/>
      <c r="T44" s="20">
        <v>0</v>
      </c>
      <c r="U44" s="31">
        <f t="shared" si="16"/>
        <v>-750</v>
      </c>
      <c r="V44" s="27">
        <f t="shared" si="17"/>
        <v>-750</v>
      </c>
      <c r="W44" s="27"/>
      <c r="X44" s="27">
        <f t="shared" si="18"/>
        <v>824.43348720100721</v>
      </c>
      <c r="Y44" s="27">
        <f t="shared" si="19"/>
        <v>74.43348720100721</v>
      </c>
      <c r="Z44" s="27">
        <f t="shared" si="20"/>
        <v>74</v>
      </c>
      <c r="AA44" s="17">
        <f t="shared" si="21"/>
        <v>74</v>
      </c>
      <c r="AB44" s="24">
        <f t="shared" si="22"/>
        <v>824</v>
      </c>
    </row>
    <row r="45" spans="1:28" ht="15" customHeight="1" x14ac:dyDescent="0.25">
      <c r="A45" s="28">
        <v>750</v>
      </c>
      <c r="B45" s="28">
        <v>750</v>
      </c>
      <c r="C45" s="25">
        <v>2.29</v>
      </c>
      <c r="D45" s="25">
        <v>272.3</v>
      </c>
      <c r="E45" s="25">
        <v>211.93</v>
      </c>
      <c r="F45" s="25">
        <v>0</v>
      </c>
      <c r="G45" s="25">
        <f t="shared" si="13"/>
        <v>40.645161290322584</v>
      </c>
      <c r="H45" s="25">
        <v>0</v>
      </c>
      <c r="I45" s="25">
        <f t="shared" si="14"/>
        <v>64.76483870967742</v>
      </c>
      <c r="J45" s="29">
        <f t="shared" si="23"/>
        <v>1</v>
      </c>
      <c r="K45" s="29">
        <f t="shared" si="24"/>
        <v>1</v>
      </c>
      <c r="L45" s="29">
        <f t="shared" si="25"/>
        <v>0</v>
      </c>
      <c r="M45" s="29">
        <f t="shared" ca="1" si="15"/>
        <v>0</v>
      </c>
      <c r="N45" s="9"/>
      <c r="O45" s="9"/>
      <c r="P45" s="7"/>
      <c r="Q45" s="7"/>
      <c r="T45" s="20">
        <v>0</v>
      </c>
      <c r="U45" s="31">
        <f t="shared" si="16"/>
        <v>-750</v>
      </c>
      <c r="V45" s="27">
        <f t="shared" si="17"/>
        <v>-750</v>
      </c>
      <c r="W45" s="27"/>
      <c r="X45" s="27">
        <f t="shared" si="18"/>
        <v>824.43348720100721</v>
      </c>
      <c r="Y45" s="27">
        <f t="shared" si="19"/>
        <v>74.43348720100721</v>
      </c>
      <c r="Z45" s="27">
        <f t="shared" si="20"/>
        <v>74</v>
      </c>
      <c r="AA45" s="17">
        <f t="shared" si="21"/>
        <v>74</v>
      </c>
      <c r="AB45" s="24">
        <f t="shared" si="22"/>
        <v>824</v>
      </c>
    </row>
    <row r="46" spans="1:28" ht="15" customHeight="1" x14ac:dyDescent="0.25">
      <c r="A46" s="28">
        <v>750</v>
      </c>
      <c r="B46" s="28">
        <v>750</v>
      </c>
      <c r="C46" s="25">
        <v>1.1499999999999999</v>
      </c>
      <c r="D46" s="25">
        <v>272.3</v>
      </c>
      <c r="E46" s="25">
        <v>211.93</v>
      </c>
      <c r="F46" s="25">
        <v>0</v>
      </c>
      <c r="G46" s="25">
        <f t="shared" si="13"/>
        <v>39.375</v>
      </c>
      <c r="H46" s="25">
        <v>0</v>
      </c>
      <c r="I46" s="25">
        <f t="shared" si="14"/>
        <v>62.776562499999997</v>
      </c>
      <c r="J46" s="29">
        <f t="shared" si="23"/>
        <v>1</v>
      </c>
      <c r="K46" s="29">
        <f t="shared" si="24"/>
        <v>1</v>
      </c>
      <c r="L46" s="29">
        <f t="shared" si="25"/>
        <v>0</v>
      </c>
      <c r="M46" s="29">
        <f t="shared" ca="1" si="15"/>
        <v>1</v>
      </c>
      <c r="N46" s="9"/>
      <c r="O46" s="9"/>
      <c r="P46" s="7"/>
      <c r="Q46" s="7"/>
      <c r="T46" s="20">
        <v>0</v>
      </c>
      <c r="U46" s="31">
        <f t="shared" si="16"/>
        <v>-750</v>
      </c>
      <c r="V46" s="27">
        <f t="shared" si="17"/>
        <v>-750</v>
      </c>
      <c r="W46" s="27"/>
      <c r="X46" s="27">
        <f t="shared" si="18"/>
        <v>824.43348720100721</v>
      </c>
      <c r="Y46" s="27">
        <f t="shared" si="19"/>
        <v>74.43348720100721</v>
      </c>
      <c r="Z46" s="27">
        <f t="shared" si="20"/>
        <v>74</v>
      </c>
      <c r="AA46" s="17">
        <f t="shared" si="21"/>
        <v>74</v>
      </c>
      <c r="AB46" s="24">
        <f t="shared" si="22"/>
        <v>824</v>
      </c>
    </row>
    <row r="47" spans="1:28" ht="15" customHeight="1" x14ac:dyDescent="0.25">
      <c r="A47" s="28">
        <v>750</v>
      </c>
      <c r="B47" s="28">
        <v>750</v>
      </c>
      <c r="C47" s="25">
        <v>0</v>
      </c>
      <c r="D47" s="25">
        <v>272.3</v>
      </c>
      <c r="E47" s="25">
        <v>211.93</v>
      </c>
      <c r="F47" s="25">
        <v>0</v>
      </c>
      <c r="G47" s="25">
        <f t="shared" si="13"/>
        <v>38.18181818181818</v>
      </c>
      <c r="H47" s="25">
        <v>0</v>
      </c>
      <c r="I47" s="25">
        <f t="shared" si="14"/>
        <v>60.909090909090907</v>
      </c>
      <c r="J47" s="29">
        <f t="shared" si="23"/>
        <v>1</v>
      </c>
      <c r="K47" s="29">
        <f t="shared" si="24"/>
        <v>1</v>
      </c>
      <c r="L47" s="29">
        <f t="shared" si="25"/>
        <v>0</v>
      </c>
      <c r="M47" s="29">
        <f t="shared" ca="1" si="15"/>
        <v>1</v>
      </c>
      <c r="N47" s="9"/>
      <c r="O47" s="9"/>
      <c r="P47" s="7"/>
      <c r="Q47" s="7"/>
      <c r="T47" s="20">
        <v>0</v>
      </c>
      <c r="U47" s="31">
        <f t="shared" si="16"/>
        <v>-750</v>
      </c>
      <c r="V47" s="27">
        <f t="shared" si="17"/>
        <v>-750</v>
      </c>
      <c r="W47" s="27"/>
      <c r="X47" s="27">
        <f t="shared" si="18"/>
        <v>824.43348720100721</v>
      </c>
      <c r="Y47" s="27">
        <f t="shared" si="19"/>
        <v>74.43348720100721</v>
      </c>
      <c r="Z47" s="27">
        <f t="shared" si="20"/>
        <v>74</v>
      </c>
      <c r="AA47" s="17">
        <f t="shared" si="21"/>
        <v>74</v>
      </c>
      <c r="AB47" s="24">
        <f t="shared" si="22"/>
        <v>824</v>
      </c>
    </row>
    <row r="48" spans="1:28" ht="15" customHeight="1" x14ac:dyDescent="0.25">
      <c r="A48" s="28">
        <v>700</v>
      </c>
      <c r="B48" s="28">
        <v>700</v>
      </c>
      <c r="C48" s="25">
        <v>0</v>
      </c>
      <c r="D48" s="25">
        <v>272.3</v>
      </c>
      <c r="E48" s="25">
        <v>211.87</v>
      </c>
      <c r="F48" s="25">
        <v>0</v>
      </c>
      <c r="G48" s="25">
        <f t="shared" si="13"/>
        <v>38.529411764705884</v>
      </c>
      <c r="H48" s="25">
        <v>0</v>
      </c>
      <c r="I48" s="25">
        <f t="shared" si="14"/>
        <v>59.117647058823529</v>
      </c>
      <c r="J48" s="29">
        <f t="shared" si="23"/>
        <v>1</v>
      </c>
      <c r="K48" s="29">
        <f t="shared" si="24"/>
        <v>1</v>
      </c>
      <c r="L48" s="29">
        <f t="shared" si="25"/>
        <v>0</v>
      </c>
      <c r="M48" s="29">
        <f t="shared" ca="1" si="15"/>
        <v>0</v>
      </c>
      <c r="N48" s="9"/>
      <c r="O48" s="9"/>
      <c r="P48" s="7"/>
      <c r="Q48" s="7"/>
      <c r="T48" s="20">
        <v>0</v>
      </c>
      <c r="U48" s="31">
        <f t="shared" si="16"/>
        <v>-700</v>
      </c>
      <c r="V48" s="27">
        <f t="shared" si="17"/>
        <v>-700</v>
      </c>
      <c r="W48" s="27"/>
      <c r="X48" s="27">
        <f t="shared" si="18"/>
        <v>769.47125472094001</v>
      </c>
      <c r="Y48" s="27">
        <f t="shared" si="19"/>
        <v>69.47125472094001</v>
      </c>
      <c r="Z48" s="27">
        <f t="shared" si="20"/>
        <v>69</v>
      </c>
      <c r="AA48" s="17">
        <f t="shared" si="21"/>
        <v>69</v>
      </c>
      <c r="AB48" s="24">
        <f t="shared" si="22"/>
        <v>769</v>
      </c>
    </row>
    <row r="49" spans="1:28" ht="15" customHeight="1" x14ac:dyDescent="0.25">
      <c r="A49" s="28">
        <v>651</v>
      </c>
      <c r="B49" s="28">
        <v>651</v>
      </c>
      <c r="C49" s="25">
        <v>0</v>
      </c>
      <c r="D49" s="25">
        <v>272.3</v>
      </c>
      <c r="E49" s="25">
        <v>211.8</v>
      </c>
      <c r="F49" s="25">
        <v>0</v>
      </c>
      <c r="G49" s="25">
        <f t="shared" si="13"/>
        <v>38.828571428571429</v>
      </c>
      <c r="H49" s="25">
        <v>0</v>
      </c>
      <c r="I49" s="25">
        <f t="shared" si="14"/>
        <v>57.428571428571431</v>
      </c>
      <c r="J49" s="29">
        <f t="shared" si="23"/>
        <v>1</v>
      </c>
      <c r="K49" s="29">
        <f t="shared" si="24"/>
        <v>1</v>
      </c>
      <c r="L49" s="29">
        <f t="shared" si="25"/>
        <v>1</v>
      </c>
      <c r="M49" s="29">
        <f t="shared" ca="1" si="15"/>
        <v>1</v>
      </c>
      <c r="N49" s="9"/>
      <c r="O49" s="9"/>
      <c r="P49" s="7"/>
      <c r="Q49" s="7"/>
      <c r="T49" s="20">
        <v>0</v>
      </c>
      <c r="U49" s="31">
        <f t="shared" si="16"/>
        <v>-651</v>
      </c>
      <c r="V49" s="27">
        <f t="shared" si="17"/>
        <v>-651</v>
      </c>
      <c r="W49" s="27"/>
      <c r="X49" s="27">
        <f t="shared" si="18"/>
        <v>715.60826689047428</v>
      </c>
      <c r="Y49" s="27">
        <f t="shared" si="19"/>
        <v>64.608266890474283</v>
      </c>
      <c r="Z49" s="27">
        <f t="shared" si="20"/>
        <v>65</v>
      </c>
      <c r="AA49" s="17">
        <f t="shared" si="21"/>
        <v>65</v>
      </c>
      <c r="AB49" s="24">
        <f t="shared" si="22"/>
        <v>716</v>
      </c>
    </row>
    <row r="50" spans="1:28" ht="15" customHeight="1" x14ac:dyDescent="0.25">
      <c r="A50" s="28">
        <v>600</v>
      </c>
      <c r="B50" s="28">
        <v>600</v>
      </c>
      <c r="C50" s="25">
        <v>0</v>
      </c>
      <c r="D50" s="25">
        <v>272.3</v>
      </c>
      <c r="E50" s="25">
        <v>211.74</v>
      </c>
      <c r="F50" s="25">
        <v>0</v>
      </c>
      <c r="G50" s="25">
        <f t="shared" si="13"/>
        <v>39.166666666666664</v>
      </c>
      <c r="H50" s="25">
        <v>0</v>
      </c>
      <c r="I50" s="25">
        <f t="shared" si="14"/>
        <v>55.833333333333336</v>
      </c>
      <c r="J50" s="29">
        <f t="shared" si="23"/>
        <v>0</v>
      </c>
      <c r="K50" s="29">
        <f t="shared" si="24"/>
        <v>-1</v>
      </c>
      <c r="L50" s="29">
        <f t="shared" si="25"/>
        <v>0</v>
      </c>
      <c r="M50" s="29">
        <f t="shared" ca="1" si="15"/>
        <v>0</v>
      </c>
      <c r="N50" s="9"/>
      <c r="O50" s="9"/>
      <c r="P50" s="7"/>
      <c r="Q50" s="7"/>
      <c r="T50" s="20">
        <v>0</v>
      </c>
      <c r="U50" s="31">
        <f t="shared" si="16"/>
        <v>-600</v>
      </c>
      <c r="V50" s="27">
        <f t="shared" si="17"/>
        <v>-600</v>
      </c>
      <c r="W50" s="27"/>
      <c r="X50" s="27">
        <f t="shared" si="18"/>
        <v>659.54678976080572</v>
      </c>
      <c r="Y50" s="27">
        <f t="shared" si="19"/>
        <v>59.546789760805723</v>
      </c>
      <c r="Z50" s="27">
        <f t="shared" si="20"/>
        <v>60</v>
      </c>
      <c r="AA50" s="17">
        <f t="shared" si="21"/>
        <v>60</v>
      </c>
      <c r="AB50" s="24">
        <f t="shared" si="22"/>
        <v>660</v>
      </c>
    </row>
    <row r="51" spans="1:28" ht="15" customHeight="1" x14ac:dyDescent="0.25">
      <c r="A51" s="28">
        <v>574</v>
      </c>
      <c r="B51" s="28">
        <v>574</v>
      </c>
      <c r="C51" s="25">
        <v>0.09</v>
      </c>
      <c r="D51" s="25">
        <v>272.3</v>
      </c>
      <c r="E51" s="25">
        <v>211.7</v>
      </c>
      <c r="F51" s="25">
        <v>0</v>
      </c>
      <c r="G51" s="25">
        <f t="shared" si="13"/>
        <v>38.810810810810814</v>
      </c>
      <c r="H51" s="25">
        <v>0</v>
      </c>
      <c r="I51" s="25">
        <f t="shared" si="14"/>
        <v>54.321891891891894</v>
      </c>
      <c r="J51" s="29">
        <f t="shared" si="23"/>
        <v>1</v>
      </c>
      <c r="K51" s="29">
        <f t="shared" si="24"/>
        <v>1</v>
      </c>
      <c r="L51" s="29">
        <f t="shared" si="25"/>
        <v>0</v>
      </c>
      <c r="M51" s="29">
        <f t="shared" ca="1" si="15"/>
        <v>0</v>
      </c>
      <c r="N51" s="9"/>
      <c r="O51" s="9"/>
      <c r="P51" s="7"/>
      <c r="Q51" s="7"/>
      <c r="T51" s="20">
        <v>0</v>
      </c>
      <c r="U51" s="31">
        <f t="shared" si="16"/>
        <v>-574</v>
      </c>
      <c r="V51" s="27">
        <f t="shared" si="17"/>
        <v>-574</v>
      </c>
      <c r="W51" s="27"/>
      <c r="X51" s="27">
        <f t="shared" si="18"/>
        <v>630.96642887117082</v>
      </c>
      <c r="Y51" s="27">
        <f t="shared" si="19"/>
        <v>56.96642887117082</v>
      </c>
      <c r="Z51" s="27">
        <f t="shared" si="20"/>
        <v>57</v>
      </c>
      <c r="AA51" s="17">
        <f t="shared" si="21"/>
        <v>57</v>
      </c>
      <c r="AB51" s="24">
        <f t="shared" si="22"/>
        <v>631</v>
      </c>
    </row>
    <row r="52" spans="1:28" ht="15" customHeight="1" x14ac:dyDescent="0.25">
      <c r="A52" s="28">
        <v>549</v>
      </c>
      <c r="B52" s="28">
        <v>549</v>
      </c>
      <c r="C52" s="25">
        <v>0.18</v>
      </c>
      <c r="D52" s="25">
        <v>272.3</v>
      </c>
      <c r="E52" s="25">
        <v>211.67</v>
      </c>
      <c r="F52" s="25">
        <v>0</v>
      </c>
      <c r="G52" s="25">
        <f t="shared" si="13"/>
        <v>38.44736842105263</v>
      </c>
      <c r="H52" s="25">
        <v>0</v>
      </c>
      <c r="I52" s="25">
        <f t="shared" si="14"/>
        <v>52.89</v>
      </c>
      <c r="J52" s="29">
        <f t="shared" si="23"/>
        <v>1</v>
      </c>
      <c r="K52" s="29">
        <f t="shared" si="24"/>
        <v>1</v>
      </c>
      <c r="L52" s="29">
        <f t="shared" si="25"/>
        <v>0</v>
      </c>
      <c r="M52" s="29">
        <f t="shared" ca="1" si="15"/>
        <v>0</v>
      </c>
      <c r="N52" s="9"/>
      <c r="O52" s="9"/>
      <c r="P52" s="7"/>
      <c r="Q52" s="7"/>
      <c r="T52" s="20">
        <v>0</v>
      </c>
      <c r="U52" s="31">
        <f t="shared" si="16"/>
        <v>-549</v>
      </c>
      <c r="V52" s="27">
        <f t="shared" si="17"/>
        <v>-549</v>
      </c>
      <c r="W52" s="27"/>
      <c r="X52" s="27">
        <f t="shared" si="18"/>
        <v>603.48531263113716</v>
      </c>
      <c r="Y52" s="27">
        <f t="shared" si="19"/>
        <v>54.485312631137162</v>
      </c>
      <c r="Z52" s="27">
        <f t="shared" si="20"/>
        <v>54</v>
      </c>
      <c r="AA52" s="17">
        <f t="shared" si="21"/>
        <v>54</v>
      </c>
      <c r="AB52" s="24">
        <f t="shared" si="22"/>
        <v>603</v>
      </c>
    </row>
    <row r="53" spans="1:28" ht="15" customHeight="1" x14ac:dyDescent="0.25">
      <c r="A53" s="28">
        <v>525</v>
      </c>
      <c r="B53" s="28">
        <v>525</v>
      </c>
      <c r="C53" s="25">
        <v>0.28000000000000003</v>
      </c>
      <c r="D53" s="25">
        <v>272.3</v>
      </c>
      <c r="E53" s="25">
        <v>211.64</v>
      </c>
      <c r="F53" s="25">
        <v>0</v>
      </c>
      <c r="G53" s="25">
        <f t="shared" si="13"/>
        <v>38.07692307692308</v>
      </c>
      <c r="H53" s="25">
        <v>0</v>
      </c>
      <c r="I53" s="25">
        <f t="shared" si="14"/>
        <v>51.531282051282055</v>
      </c>
      <c r="J53" s="29">
        <f t="shared" si="23"/>
        <v>1</v>
      </c>
      <c r="K53" s="29">
        <f t="shared" si="24"/>
        <v>1</v>
      </c>
      <c r="L53" s="29">
        <f t="shared" si="25"/>
        <v>0</v>
      </c>
      <c r="M53" s="29">
        <f t="shared" ca="1" si="15"/>
        <v>1</v>
      </c>
      <c r="N53" s="9"/>
      <c r="O53" s="9"/>
      <c r="P53" s="7"/>
      <c r="Q53" s="7"/>
      <c r="T53" s="20">
        <v>0</v>
      </c>
      <c r="U53" s="31">
        <f t="shared" si="16"/>
        <v>-525</v>
      </c>
      <c r="V53" s="27">
        <f t="shared" si="17"/>
        <v>-525</v>
      </c>
      <c r="W53" s="27"/>
      <c r="X53" s="27">
        <f t="shared" si="18"/>
        <v>577.10344104070498</v>
      </c>
      <c r="Y53" s="27">
        <f t="shared" si="19"/>
        <v>52.103441040704979</v>
      </c>
      <c r="Z53" s="27">
        <f t="shared" si="20"/>
        <v>52</v>
      </c>
      <c r="AA53" s="17">
        <f t="shared" si="21"/>
        <v>52</v>
      </c>
      <c r="AB53" s="24">
        <f t="shared" si="22"/>
        <v>577</v>
      </c>
    </row>
    <row r="54" spans="1:28" ht="15" customHeight="1" x14ac:dyDescent="0.25">
      <c r="A54" s="28">
        <v>500</v>
      </c>
      <c r="B54" s="28">
        <v>500</v>
      </c>
      <c r="C54" s="25">
        <v>0.22</v>
      </c>
      <c r="D54" s="25">
        <v>272.3</v>
      </c>
      <c r="E54" s="25">
        <v>211.61</v>
      </c>
      <c r="F54" s="25">
        <v>0</v>
      </c>
      <c r="G54" s="25">
        <f t="shared" si="13"/>
        <v>37.75</v>
      </c>
      <c r="H54" s="25">
        <v>0</v>
      </c>
      <c r="I54" s="25">
        <f t="shared" si="14"/>
        <v>50.244500000000002</v>
      </c>
      <c r="J54" s="29">
        <f t="shared" si="23"/>
        <v>1</v>
      </c>
      <c r="K54" s="29">
        <f t="shared" si="24"/>
        <v>1</v>
      </c>
      <c r="L54" s="29">
        <f t="shared" si="25"/>
        <v>0</v>
      </c>
      <c r="M54" s="29">
        <f t="shared" ca="1" si="15"/>
        <v>0</v>
      </c>
      <c r="N54" s="9"/>
      <c r="O54" s="9"/>
      <c r="P54" s="7"/>
      <c r="Q54" s="7"/>
      <c r="T54" s="20">
        <v>0</v>
      </c>
      <c r="U54" s="31">
        <f t="shared" si="16"/>
        <v>-500</v>
      </c>
      <c r="V54" s="27">
        <f t="shared" si="17"/>
        <v>-500</v>
      </c>
      <c r="W54" s="27"/>
      <c r="X54" s="27">
        <f t="shared" si="18"/>
        <v>549.62232480067144</v>
      </c>
      <c r="Y54" s="27">
        <f t="shared" si="19"/>
        <v>49.622324800671436</v>
      </c>
      <c r="Z54" s="27">
        <f t="shared" si="20"/>
        <v>50</v>
      </c>
      <c r="AA54" s="17">
        <f t="shared" si="21"/>
        <v>50</v>
      </c>
      <c r="AB54" s="24">
        <f t="shared" si="22"/>
        <v>550</v>
      </c>
    </row>
    <row r="55" spans="1:28" ht="15" customHeight="1" x14ac:dyDescent="0.25">
      <c r="A55" s="28">
        <v>474</v>
      </c>
      <c r="B55" s="28">
        <v>474</v>
      </c>
      <c r="C55" s="25">
        <v>0.16</v>
      </c>
      <c r="D55" s="25">
        <v>272.3</v>
      </c>
      <c r="E55" s="25">
        <v>211.57</v>
      </c>
      <c r="F55" s="25">
        <v>0</v>
      </c>
      <c r="G55" s="25">
        <f t="shared" si="13"/>
        <v>37.463414634146339</v>
      </c>
      <c r="H55" s="25">
        <v>0</v>
      </c>
      <c r="I55" s="25">
        <f t="shared" si="14"/>
        <v>49.020487804878044</v>
      </c>
      <c r="J55" s="29">
        <f t="shared" si="23"/>
        <v>1</v>
      </c>
      <c r="K55" s="29">
        <f t="shared" si="24"/>
        <v>1</v>
      </c>
      <c r="L55" s="29">
        <f t="shared" si="25"/>
        <v>1</v>
      </c>
      <c r="M55" s="29">
        <f t="shared" ca="1" si="15"/>
        <v>1</v>
      </c>
      <c r="N55" s="9"/>
      <c r="O55" s="9"/>
      <c r="P55" s="7"/>
      <c r="Q55" s="7"/>
      <c r="T55" s="20">
        <v>0</v>
      </c>
      <c r="U55" s="31">
        <f t="shared" si="16"/>
        <v>-474</v>
      </c>
      <c r="V55" s="27">
        <f t="shared" si="17"/>
        <v>-474</v>
      </c>
      <c r="W55" s="27"/>
      <c r="X55" s="27">
        <f t="shared" si="18"/>
        <v>521.04196391103653</v>
      </c>
      <c r="Y55" s="27">
        <f t="shared" si="19"/>
        <v>47.041963911036532</v>
      </c>
      <c r="Z55" s="27">
        <f t="shared" si="20"/>
        <v>47</v>
      </c>
      <c r="AA55" s="17">
        <f t="shared" si="21"/>
        <v>47</v>
      </c>
      <c r="AB55" s="24">
        <f t="shared" si="22"/>
        <v>521</v>
      </c>
    </row>
    <row r="56" spans="1:28" ht="15" customHeight="1" x14ac:dyDescent="0.25">
      <c r="A56" s="28">
        <v>450</v>
      </c>
      <c r="B56" s="28">
        <v>450</v>
      </c>
      <c r="C56" s="25">
        <v>0.1</v>
      </c>
      <c r="D56" s="25">
        <v>272.3</v>
      </c>
      <c r="E56" s="25">
        <v>211.54</v>
      </c>
      <c r="F56" s="25">
        <v>0</v>
      </c>
      <c r="G56" s="25">
        <f t="shared" si="13"/>
        <v>37.142857142857146</v>
      </c>
      <c r="H56" s="25">
        <v>0</v>
      </c>
      <c r="I56" s="25">
        <f t="shared" si="14"/>
        <v>47.854761904761908</v>
      </c>
      <c r="J56" s="29">
        <f t="shared" si="23"/>
        <v>1</v>
      </c>
      <c r="K56" s="29">
        <f t="shared" si="24"/>
        <v>1</v>
      </c>
      <c r="L56" s="29">
        <f t="shared" si="25"/>
        <v>1</v>
      </c>
      <c r="M56" s="29">
        <f t="shared" ca="1" si="15"/>
        <v>1</v>
      </c>
      <c r="N56" s="9"/>
      <c r="O56" s="9"/>
      <c r="P56" s="7"/>
      <c r="Q56" s="7"/>
      <c r="T56" s="20">
        <v>0</v>
      </c>
      <c r="U56" s="31">
        <f t="shared" si="16"/>
        <v>-450</v>
      </c>
      <c r="V56" s="27">
        <f t="shared" si="17"/>
        <v>-450</v>
      </c>
      <c r="W56" s="27"/>
      <c r="X56" s="27">
        <f t="shared" si="18"/>
        <v>494.66009232060424</v>
      </c>
      <c r="Y56" s="27">
        <f t="shared" si="19"/>
        <v>44.660092320604235</v>
      </c>
      <c r="Z56" s="27">
        <f t="shared" si="20"/>
        <v>45</v>
      </c>
      <c r="AA56" s="17">
        <f t="shared" si="21"/>
        <v>45</v>
      </c>
      <c r="AB56" s="24">
        <f t="shared" si="22"/>
        <v>495</v>
      </c>
    </row>
    <row r="57" spans="1:28" ht="15" customHeight="1" x14ac:dyDescent="0.25">
      <c r="A57" s="28">
        <v>450</v>
      </c>
      <c r="B57" s="28">
        <v>450</v>
      </c>
      <c r="C57" s="25">
        <v>7.0000000000000007E-2</v>
      </c>
      <c r="D57" s="25">
        <v>272.3</v>
      </c>
      <c r="E57" s="25">
        <v>211.54</v>
      </c>
      <c r="F57" s="25">
        <v>0</v>
      </c>
      <c r="G57" s="25">
        <f t="shared" si="13"/>
        <v>36.279069767441861</v>
      </c>
      <c r="H57" s="25">
        <v>0</v>
      </c>
      <c r="I57" s="25">
        <f t="shared" si="14"/>
        <v>46.742558139534886</v>
      </c>
      <c r="J57" s="29">
        <f t="shared" si="23"/>
        <v>1</v>
      </c>
      <c r="K57" s="29">
        <f t="shared" si="24"/>
        <v>1</v>
      </c>
      <c r="L57" s="29">
        <f t="shared" si="25"/>
        <v>1</v>
      </c>
      <c r="M57" s="29">
        <f t="shared" ca="1" si="15"/>
        <v>1</v>
      </c>
      <c r="N57" s="9"/>
      <c r="O57" s="9"/>
      <c r="P57" s="7"/>
      <c r="Q57" s="7"/>
      <c r="T57" s="20">
        <v>0</v>
      </c>
      <c r="U57" s="31">
        <f t="shared" si="16"/>
        <v>-450</v>
      </c>
      <c r="V57" s="27">
        <f t="shared" si="17"/>
        <v>-450</v>
      </c>
      <c r="W57" s="27"/>
      <c r="X57" s="27">
        <f t="shared" si="18"/>
        <v>494.66009232060424</v>
      </c>
      <c r="Y57" s="27">
        <f t="shared" si="19"/>
        <v>44.660092320604235</v>
      </c>
      <c r="Z57" s="27">
        <f t="shared" si="20"/>
        <v>45</v>
      </c>
      <c r="AA57" s="17">
        <f t="shared" si="21"/>
        <v>45</v>
      </c>
      <c r="AB57" s="24">
        <f t="shared" si="22"/>
        <v>495</v>
      </c>
    </row>
    <row r="58" spans="1:28" ht="15" customHeight="1" x14ac:dyDescent="0.25">
      <c r="A58" s="28">
        <v>450</v>
      </c>
      <c r="B58" s="28">
        <v>450</v>
      </c>
      <c r="C58" s="25">
        <v>0.04</v>
      </c>
      <c r="D58" s="25">
        <v>272.3</v>
      </c>
      <c r="E58" s="25">
        <v>211.54</v>
      </c>
      <c r="F58" s="25">
        <v>0</v>
      </c>
      <c r="G58" s="25">
        <f t="shared" si="13"/>
        <v>35.454545454545453</v>
      </c>
      <c r="H58" s="25">
        <v>0</v>
      </c>
      <c r="I58" s="25">
        <f t="shared" si="14"/>
        <v>45.68090909090909</v>
      </c>
      <c r="J58" s="29">
        <f t="shared" si="23"/>
        <v>1</v>
      </c>
      <c r="K58" s="29">
        <f t="shared" si="24"/>
        <v>1</v>
      </c>
      <c r="L58" s="29">
        <f t="shared" si="25"/>
        <v>1</v>
      </c>
      <c r="M58" s="29">
        <f t="shared" ca="1" si="15"/>
        <v>1</v>
      </c>
      <c r="N58" s="9"/>
      <c r="O58" s="9"/>
      <c r="P58" s="7"/>
      <c r="Q58" s="7"/>
      <c r="T58" s="20">
        <v>0</v>
      </c>
      <c r="U58" s="31">
        <f t="shared" si="16"/>
        <v>-450</v>
      </c>
      <c r="V58" s="27">
        <f t="shared" si="17"/>
        <v>-450</v>
      </c>
      <c r="W58" s="27"/>
      <c r="X58" s="27">
        <f t="shared" si="18"/>
        <v>494.66009232060424</v>
      </c>
      <c r="Y58" s="27">
        <f t="shared" si="19"/>
        <v>44.660092320604235</v>
      </c>
      <c r="Z58" s="27">
        <f t="shared" si="20"/>
        <v>45</v>
      </c>
      <c r="AA58" s="17">
        <f t="shared" si="21"/>
        <v>45</v>
      </c>
      <c r="AB58" s="24">
        <f t="shared" si="22"/>
        <v>495</v>
      </c>
    </row>
    <row r="59" spans="1:28" ht="15" customHeight="1" x14ac:dyDescent="0.25">
      <c r="A59" s="28">
        <v>450</v>
      </c>
      <c r="B59" s="28">
        <v>450</v>
      </c>
      <c r="C59" s="25">
        <v>0</v>
      </c>
      <c r="D59" s="25">
        <v>272.3</v>
      </c>
      <c r="E59" s="25">
        <v>211.54</v>
      </c>
      <c r="F59" s="25">
        <v>0</v>
      </c>
      <c r="G59" s="25">
        <f t="shared" si="13"/>
        <v>34.666666666666664</v>
      </c>
      <c r="H59" s="25">
        <v>0</v>
      </c>
      <c r="I59" s="25">
        <f t="shared" si="14"/>
        <v>44.666666666666664</v>
      </c>
      <c r="J59" s="29">
        <f t="shared" si="23"/>
        <v>1</v>
      </c>
      <c r="K59" s="29">
        <f t="shared" si="24"/>
        <v>1</v>
      </c>
      <c r="L59" s="29">
        <f t="shared" si="25"/>
        <v>1</v>
      </c>
      <c r="M59" s="29">
        <f t="shared" ca="1" si="15"/>
        <v>1</v>
      </c>
      <c r="N59" s="9"/>
      <c r="O59" s="9"/>
      <c r="P59" s="7"/>
      <c r="Q59" s="7"/>
      <c r="T59" s="20">
        <v>0</v>
      </c>
      <c r="U59" s="31">
        <f t="shared" si="16"/>
        <v>-450</v>
      </c>
      <c r="V59" s="27">
        <f t="shared" si="17"/>
        <v>-450</v>
      </c>
      <c r="W59" s="27"/>
      <c r="X59" s="27">
        <f t="shared" si="18"/>
        <v>494.66009232060424</v>
      </c>
      <c r="Y59" s="27">
        <f t="shared" si="19"/>
        <v>44.660092320604235</v>
      </c>
      <c r="Z59" s="27">
        <f t="shared" si="20"/>
        <v>45</v>
      </c>
      <c r="AA59" s="17">
        <f t="shared" si="21"/>
        <v>45</v>
      </c>
      <c r="AB59" s="24">
        <f t="shared" si="22"/>
        <v>495</v>
      </c>
    </row>
    <row r="60" spans="1:28" ht="15" customHeight="1" x14ac:dyDescent="0.25">
      <c r="A60" s="28">
        <v>450</v>
      </c>
      <c r="B60" s="28">
        <v>450</v>
      </c>
      <c r="C60" s="25">
        <v>0</v>
      </c>
      <c r="D60" s="25">
        <v>272.3</v>
      </c>
      <c r="E60" s="25">
        <v>211.54</v>
      </c>
      <c r="F60" s="25">
        <v>0</v>
      </c>
      <c r="G60" s="25">
        <f t="shared" si="13"/>
        <v>33.913043478260867</v>
      </c>
      <c r="H60" s="25">
        <v>0</v>
      </c>
      <c r="I60" s="25">
        <f t="shared" si="14"/>
        <v>43.695652173913047</v>
      </c>
      <c r="J60" s="29">
        <f t="shared" si="23"/>
        <v>1</v>
      </c>
      <c r="K60" s="29">
        <f t="shared" si="24"/>
        <v>1</v>
      </c>
      <c r="L60" s="29">
        <f t="shared" si="25"/>
        <v>1</v>
      </c>
      <c r="M60" s="29">
        <f t="shared" ca="1" si="15"/>
        <v>1</v>
      </c>
      <c r="N60" s="9"/>
      <c r="O60" s="9"/>
      <c r="P60" s="7"/>
      <c r="Q60" s="7"/>
      <c r="T60" s="20">
        <v>0</v>
      </c>
      <c r="U60" s="31">
        <f t="shared" si="16"/>
        <v>-450</v>
      </c>
      <c r="V60" s="27">
        <f t="shared" si="17"/>
        <v>-450</v>
      </c>
      <c r="W60" s="27"/>
      <c r="X60" s="27">
        <f t="shared" si="18"/>
        <v>494.66009232060424</v>
      </c>
      <c r="Y60" s="27">
        <f t="shared" si="19"/>
        <v>44.660092320604235</v>
      </c>
      <c r="Z60" s="27">
        <f t="shared" si="20"/>
        <v>45</v>
      </c>
      <c r="AA60" s="17">
        <f t="shared" si="21"/>
        <v>45</v>
      </c>
      <c r="AB60" s="24">
        <f t="shared" si="22"/>
        <v>495</v>
      </c>
    </row>
    <row r="61" spans="1:28" ht="15" customHeight="1" x14ac:dyDescent="0.25">
      <c r="A61" s="28">
        <v>450</v>
      </c>
      <c r="B61" s="28">
        <v>450</v>
      </c>
      <c r="C61" s="25">
        <v>0</v>
      </c>
      <c r="D61" s="25">
        <v>272.3</v>
      </c>
      <c r="E61" s="25">
        <v>211.54</v>
      </c>
      <c r="F61" s="25">
        <v>0</v>
      </c>
      <c r="G61" s="25">
        <f t="shared" si="13"/>
        <v>33.191489361702125</v>
      </c>
      <c r="H61" s="25">
        <v>0</v>
      </c>
      <c r="I61" s="25">
        <f t="shared" si="14"/>
        <v>42.765957446808514</v>
      </c>
      <c r="J61" s="29">
        <f t="shared" si="23"/>
        <v>1</v>
      </c>
      <c r="K61" s="29">
        <f t="shared" si="24"/>
        <v>1</v>
      </c>
      <c r="L61" s="29">
        <f t="shared" si="25"/>
        <v>1</v>
      </c>
      <c r="M61" s="29">
        <f t="shared" ca="1" si="15"/>
        <v>1</v>
      </c>
      <c r="N61" s="9"/>
      <c r="O61" s="9"/>
      <c r="P61" s="7"/>
      <c r="Q61" s="7"/>
      <c r="T61" s="20">
        <v>0</v>
      </c>
      <c r="U61" s="31">
        <f t="shared" si="16"/>
        <v>-450</v>
      </c>
      <c r="V61" s="27">
        <f t="shared" si="17"/>
        <v>-450</v>
      </c>
      <c r="W61" s="27"/>
      <c r="X61" s="27">
        <f t="shared" si="18"/>
        <v>494.66009232060424</v>
      </c>
      <c r="Y61" s="27">
        <f t="shared" si="19"/>
        <v>44.660092320604235</v>
      </c>
      <c r="Z61" s="27">
        <f t="shared" si="20"/>
        <v>45</v>
      </c>
      <c r="AA61" s="17">
        <f t="shared" si="21"/>
        <v>45</v>
      </c>
      <c r="AB61" s="24">
        <f t="shared" si="22"/>
        <v>495</v>
      </c>
    </row>
    <row r="62" spans="1:28" ht="15" customHeight="1" x14ac:dyDescent="0.25">
      <c r="A62" s="28">
        <v>450</v>
      </c>
      <c r="B62" s="28">
        <v>450</v>
      </c>
      <c r="C62" s="25">
        <v>0</v>
      </c>
      <c r="D62" s="25">
        <v>272.3</v>
      </c>
      <c r="E62" s="25">
        <v>211.54</v>
      </c>
      <c r="F62" s="25">
        <v>0</v>
      </c>
      <c r="G62" s="25">
        <f t="shared" si="13"/>
        <v>32.5</v>
      </c>
      <c r="H62" s="25">
        <v>0</v>
      </c>
      <c r="I62" s="25">
        <f t="shared" si="14"/>
        <v>41.875</v>
      </c>
      <c r="J62" s="29">
        <f t="shared" si="23"/>
        <v>1</v>
      </c>
      <c r="K62" s="29">
        <f t="shared" si="24"/>
        <v>1</v>
      </c>
      <c r="L62" s="29">
        <f t="shared" si="25"/>
        <v>1</v>
      </c>
      <c r="M62" s="29">
        <f t="shared" ca="1" si="15"/>
        <v>0</v>
      </c>
      <c r="N62" s="9"/>
      <c r="O62" s="9"/>
      <c r="P62" s="7"/>
      <c r="Q62" s="7"/>
      <c r="T62" s="20">
        <v>0</v>
      </c>
      <c r="U62" s="31">
        <f t="shared" si="16"/>
        <v>-450</v>
      </c>
      <c r="V62" s="27">
        <f t="shared" si="17"/>
        <v>-450</v>
      </c>
      <c r="W62" s="27"/>
      <c r="X62" s="27">
        <f t="shared" si="18"/>
        <v>494.66009232060424</v>
      </c>
      <c r="Y62" s="27">
        <f t="shared" si="19"/>
        <v>44.660092320604235</v>
      </c>
      <c r="Z62" s="27">
        <f t="shared" si="20"/>
        <v>45</v>
      </c>
      <c r="AA62" s="17">
        <f t="shared" si="21"/>
        <v>45</v>
      </c>
      <c r="AB62" s="24">
        <f t="shared" si="22"/>
        <v>495</v>
      </c>
    </row>
    <row r="63" spans="1:28" ht="15" customHeight="1" x14ac:dyDescent="0.25">
      <c r="A63" s="28"/>
      <c r="B63" s="28"/>
      <c r="C63" s="25"/>
      <c r="D63" s="25"/>
      <c r="E63" s="25"/>
      <c r="F63" s="25"/>
      <c r="G63" s="25"/>
      <c r="H63" s="25"/>
      <c r="I63" s="25"/>
      <c r="J63" s="29"/>
      <c r="K63" s="29"/>
      <c r="L63" s="29"/>
      <c r="M63" s="29"/>
      <c r="N63" s="9"/>
      <c r="O63" s="9"/>
      <c r="P63" s="7"/>
      <c r="Q63" s="7"/>
      <c r="U63" s="31"/>
      <c r="V63" s="27"/>
      <c r="W63" s="27"/>
      <c r="X63" s="27"/>
      <c r="Y63" s="27"/>
      <c r="Z63" s="27"/>
      <c r="AA63" s="17"/>
    </row>
    <row r="64" spans="1:28" ht="15" customHeight="1" x14ac:dyDescent="0.25">
      <c r="A64" s="28"/>
      <c r="B64" s="28"/>
      <c r="C64" s="25"/>
      <c r="D64" s="25"/>
      <c r="E64" s="25"/>
      <c r="F64" s="25"/>
      <c r="G64" s="25"/>
      <c r="H64" s="25"/>
      <c r="I64" s="25"/>
      <c r="J64" s="29"/>
      <c r="K64" s="29"/>
      <c r="L64" s="29"/>
      <c r="M64" s="29"/>
      <c r="N64" s="9"/>
      <c r="O64" s="9"/>
      <c r="P64" s="7"/>
      <c r="Q64" s="7"/>
      <c r="U64" s="31"/>
      <c r="V64" s="27"/>
      <c r="W64" s="27"/>
      <c r="X64" s="27"/>
      <c r="Y64" s="27"/>
      <c r="Z64" s="27"/>
      <c r="AA64" s="17"/>
    </row>
    <row r="65" spans="1:27" ht="15" customHeight="1" x14ac:dyDescent="0.25">
      <c r="A65" s="28"/>
      <c r="B65" s="28"/>
      <c r="C65" s="25"/>
      <c r="D65" s="25"/>
      <c r="E65" s="25"/>
      <c r="F65" s="25"/>
      <c r="G65" s="25"/>
      <c r="H65" s="25"/>
      <c r="I65" s="25"/>
      <c r="J65" s="29"/>
      <c r="K65" s="29"/>
      <c r="L65" s="29"/>
      <c r="M65" s="29"/>
      <c r="N65" s="9"/>
      <c r="O65" s="9"/>
      <c r="P65" s="7"/>
      <c r="Q65" s="7"/>
      <c r="U65" s="31"/>
      <c r="V65" s="27"/>
      <c r="W65" s="27"/>
      <c r="X65" s="27"/>
      <c r="Y65" s="27"/>
      <c r="Z65" s="27"/>
      <c r="AA65" s="17"/>
    </row>
    <row r="66" spans="1:27" ht="15" customHeight="1" x14ac:dyDescent="0.25">
      <c r="A66" s="28"/>
      <c r="B66" s="28"/>
      <c r="C66" s="25"/>
      <c r="D66" s="25"/>
      <c r="E66" s="25"/>
      <c r="F66" s="25"/>
      <c r="G66" s="25"/>
      <c r="H66" s="25"/>
      <c r="I66" s="25"/>
      <c r="J66" s="29"/>
      <c r="K66" s="29"/>
      <c r="L66" s="29"/>
      <c r="M66" s="29"/>
      <c r="N66" s="9"/>
      <c r="O66" s="9"/>
      <c r="P66" s="7"/>
      <c r="Q66" s="7"/>
      <c r="U66" s="31"/>
      <c r="V66" s="27"/>
      <c r="W66" s="27"/>
      <c r="X66" s="27"/>
      <c r="Y66" s="27"/>
      <c r="Z66" s="27"/>
      <c r="AA66" s="17"/>
    </row>
    <row r="67" spans="1:27" ht="15" customHeight="1" x14ac:dyDescent="0.25">
      <c r="A67" s="28"/>
      <c r="B67" s="28"/>
      <c r="C67" s="25"/>
      <c r="D67" s="25"/>
      <c r="E67" s="25"/>
      <c r="F67" s="25"/>
      <c r="G67" s="25"/>
      <c r="H67" s="25"/>
      <c r="I67" s="25"/>
      <c r="J67" s="29"/>
      <c r="K67" s="29"/>
      <c r="L67" s="29"/>
      <c r="M67" s="29"/>
      <c r="N67" s="9"/>
      <c r="O67" s="9"/>
      <c r="P67" s="7"/>
      <c r="Q67" s="7"/>
      <c r="U67" s="31"/>
      <c r="V67" s="27"/>
      <c r="W67" s="27"/>
      <c r="X67" s="27"/>
      <c r="Y67" s="27"/>
      <c r="Z67" s="27"/>
      <c r="AA67" s="17"/>
    </row>
    <row r="68" spans="1:27" ht="15" customHeight="1" x14ac:dyDescent="0.25">
      <c r="A68" s="28"/>
      <c r="B68" s="28"/>
      <c r="C68" s="25"/>
      <c r="D68" s="25"/>
      <c r="E68" s="25"/>
      <c r="F68" s="25"/>
      <c r="G68" s="25"/>
      <c r="H68" s="25"/>
      <c r="I68" s="25"/>
      <c r="J68" s="29"/>
      <c r="K68" s="29"/>
      <c r="L68" s="29"/>
      <c r="M68" s="29"/>
      <c r="N68" s="9"/>
      <c r="O68" s="9"/>
      <c r="P68" s="7"/>
      <c r="Q68" s="7"/>
      <c r="U68" s="31"/>
      <c r="V68" s="27"/>
      <c r="W68" s="27"/>
      <c r="X68" s="27"/>
      <c r="Y68" s="27"/>
      <c r="Z68" s="27"/>
      <c r="AA68" s="17"/>
    </row>
    <row r="69" spans="1:27" ht="15" customHeight="1" x14ac:dyDescent="0.25">
      <c r="A69" s="28"/>
      <c r="B69" s="28"/>
      <c r="C69" s="25"/>
      <c r="D69" s="25"/>
      <c r="E69" s="25"/>
      <c r="F69" s="25"/>
      <c r="G69" s="25"/>
      <c r="H69" s="25"/>
      <c r="I69" s="25"/>
      <c r="J69" s="29"/>
      <c r="K69" s="29"/>
      <c r="L69" s="29"/>
      <c r="M69" s="29"/>
      <c r="N69" s="9"/>
      <c r="O69" s="9"/>
      <c r="P69" s="7"/>
      <c r="Q69" s="7"/>
      <c r="U69" s="31"/>
      <c r="V69" s="27"/>
      <c r="W69" s="27"/>
      <c r="X69" s="27"/>
      <c r="Y69" s="27"/>
      <c r="Z69" s="27"/>
      <c r="AA69" s="17"/>
    </row>
    <row r="70" spans="1:27" ht="15" customHeight="1" x14ac:dyDescent="0.25">
      <c r="A70" s="28"/>
      <c r="B70" s="28"/>
      <c r="C70" s="25"/>
      <c r="D70" s="25"/>
      <c r="E70" s="25"/>
      <c r="F70" s="25"/>
      <c r="G70" s="25"/>
      <c r="H70" s="25"/>
      <c r="I70" s="25"/>
      <c r="J70" s="29"/>
      <c r="K70" s="29"/>
      <c r="L70" s="29"/>
      <c r="M70" s="29"/>
      <c r="N70" s="9"/>
      <c r="O70" s="9"/>
      <c r="P70" s="7"/>
      <c r="Q70" s="7"/>
      <c r="U70" s="31"/>
      <c r="V70" s="27"/>
      <c r="W70" s="27"/>
      <c r="X70" s="27"/>
      <c r="Y70" s="27"/>
      <c r="Z70" s="27"/>
      <c r="AA70" s="17"/>
    </row>
    <row r="71" spans="1:27" ht="15" customHeight="1" x14ac:dyDescent="0.25">
      <c r="A71" s="28"/>
      <c r="B71" s="28"/>
      <c r="C71" s="25"/>
      <c r="D71" s="25"/>
      <c r="E71" s="25"/>
      <c r="F71" s="25"/>
      <c r="G71" s="25"/>
      <c r="H71" s="25"/>
      <c r="I71" s="25"/>
      <c r="J71" s="29"/>
      <c r="K71" s="29"/>
      <c r="L71" s="29"/>
      <c r="M71" s="29"/>
      <c r="N71" s="9"/>
      <c r="O71" s="9"/>
      <c r="P71" s="7"/>
      <c r="Q71" s="7"/>
      <c r="U71" s="31"/>
      <c r="V71" s="27"/>
      <c r="W71" s="27"/>
      <c r="X71" s="27"/>
      <c r="Y71" s="27"/>
      <c r="Z71" s="27"/>
      <c r="AA71" s="17"/>
    </row>
    <row r="72" spans="1:27" ht="15" customHeight="1" x14ac:dyDescent="0.25">
      <c r="A72" s="28"/>
      <c r="B72" s="28"/>
      <c r="C72" s="25"/>
      <c r="D72" s="25"/>
      <c r="E72" s="25"/>
      <c r="F72" s="25"/>
      <c r="G72" s="25"/>
      <c r="H72" s="25"/>
      <c r="I72" s="25"/>
      <c r="J72" s="29"/>
      <c r="K72" s="29"/>
      <c r="L72" s="29"/>
      <c r="M72" s="29"/>
      <c r="N72" s="9"/>
      <c r="O72" s="9"/>
      <c r="P72" s="7"/>
      <c r="Q72" s="7"/>
      <c r="U72" s="31"/>
      <c r="V72" s="27"/>
      <c r="W72" s="27"/>
      <c r="X72" s="27"/>
      <c r="Y72" s="27"/>
      <c r="Z72" s="27"/>
      <c r="AA72" s="17"/>
    </row>
    <row r="73" spans="1:27" ht="15" customHeight="1" x14ac:dyDescent="0.25">
      <c r="A73" s="28"/>
      <c r="B73" s="28"/>
      <c r="C73" s="25"/>
      <c r="D73" s="25"/>
      <c r="E73" s="25"/>
      <c r="F73" s="25"/>
      <c r="G73" s="25"/>
      <c r="H73" s="25"/>
      <c r="I73" s="25"/>
      <c r="J73" s="29"/>
      <c r="K73" s="29"/>
      <c r="L73" s="29"/>
      <c r="M73" s="29"/>
      <c r="N73" s="9"/>
      <c r="O73" s="9"/>
      <c r="P73" s="7"/>
      <c r="Q73" s="7"/>
      <c r="U73" s="31"/>
      <c r="V73" s="27"/>
      <c r="W73" s="27"/>
      <c r="X73" s="27"/>
      <c r="Y73" s="27"/>
      <c r="Z73" s="27"/>
      <c r="AA73" s="17"/>
    </row>
    <row r="74" spans="1:27" ht="15" customHeight="1" x14ac:dyDescent="0.25">
      <c r="A74" s="28"/>
      <c r="B74" s="28"/>
      <c r="C74" s="25"/>
      <c r="D74" s="25"/>
      <c r="E74" s="25"/>
      <c r="F74" s="25"/>
      <c r="G74" s="25"/>
      <c r="H74" s="25"/>
      <c r="I74" s="25"/>
      <c r="J74" s="29"/>
      <c r="K74" s="29"/>
      <c r="L74" s="29"/>
      <c r="M74" s="29"/>
      <c r="N74" s="9"/>
      <c r="O74" s="9"/>
      <c r="P74" s="7"/>
      <c r="Q74" s="7"/>
      <c r="U74" s="31"/>
      <c r="V74" s="27"/>
      <c r="W74" s="27"/>
      <c r="X74" s="27"/>
      <c r="Y74" s="27"/>
      <c r="Z74" s="27"/>
      <c r="AA74" s="17"/>
    </row>
    <row r="75" spans="1:27" ht="15" customHeight="1" x14ac:dyDescent="0.25">
      <c r="A75" s="28"/>
      <c r="B75" s="28"/>
      <c r="C75" s="25"/>
      <c r="D75" s="25"/>
      <c r="E75" s="25"/>
      <c r="F75" s="25"/>
      <c r="G75" s="25"/>
      <c r="H75" s="25"/>
      <c r="I75" s="25"/>
      <c r="J75" s="29"/>
      <c r="K75" s="29"/>
      <c r="L75" s="29"/>
      <c r="M75" s="29"/>
      <c r="N75" s="9"/>
      <c r="O75" s="9"/>
      <c r="P75" s="7"/>
      <c r="Q75" s="7"/>
      <c r="U75" s="31"/>
      <c r="V75" s="27"/>
      <c r="W75" s="27"/>
      <c r="X75" s="27"/>
      <c r="Y75" s="27"/>
      <c r="Z75" s="27"/>
      <c r="AA75" s="17"/>
    </row>
    <row r="76" spans="1:27" ht="15" customHeight="1" x14ac:dyDescent="0.25">
      <c r="A76" s="28"/>
      <c r="B76" s="28"/>
      <c r="C76" s="25"/>
      <c r="D76" s="25"/>
      <c r="E76" s="25"/>
      <c r="F76" s="25"/>
      <c r="G76" s="25"/>
      <c r="H76" s="25"/>
      <c r="I76" s="25"/>
      <c r="J76" s="29"/>
      <c r="K76" s="29"/>
      <c r="L76" s="29"/>
      <c r="M76" s="29"/>
      <c r="N76" s="9"/>
      <c r="O76" s="9"/>
      <c r="P76" s="7"/>
      <c r="Q76" s="7"/>
      <c r="U76" s="31"/>
      <c r="V76" s="27"/>
      <c r="W76" s="27"/>
      <c r="X76" s="27"/>
      <c r="Y76" s="27"/>
      <c r="Z76" s="27"/>
      <c r="AA76" s="17"/>
    </row>
    <row r="77" spans="1:27" ht="15" customHeight="1" x14ac:dyDescent="0.25">
      <c r="A77" s="28"/>
      <c r="B77" s="28"/>
      <c r="C77" s="25"/>
      <c r="D77" s="25"/>
      <c r="E77" s="25"/>
      <c r="F77" s="25"/>
      <c r="G77" s="25"/>
      <c r="H77" s="25"/>
      <c r="I77" s="25"/>
      <c r="J77" s="29"/>
      <c r="K77" s="29"/>
      <c r="L77" s="29"/>
      <c r="M77" s="29"/>
      <c r="N77" s="9"/>
      <c r="O77" s="9"/>
      <c r="P77" s="7"/>
      <c r="Q77" s="7"/>
      <c r="U77" s="31"/>
      <c r="V77" s="27"/>
      <c r="W77" s="27"/>
      <c r="X77" s="27"/>
      <c r="Y77" s="27"/>
      <c r="Z77" s="27"/>
      <c r="AA77" s="17"/>
    </row>
    <row r="78" spans="1:27" ht="15" customHeight="1" x14ac:dyDescent="0.25">
      <c r="A78" s="28"/>
      <c r="B78" s="28"/>
      <c r="C78" s="25"/>
      <c r="D78" s="25"/>
      <c r="E78" s="25"/>
      <c r="F78" s="25"/>
      <c r="G78" s="25"/>
      <c r="H78" s="25"/>
      <c r="I78" s="25"/>
      <c r="J78" s="29"/>
      <c r="K78" s="29"/>
      <c r="L78" s="29"/>
      <c r="M78" s="29"/>
      <c r="N78" s="9"/>
      <c r="O78" s="9"/>
      <c r="P78" s="7"/>
      <c r="Q78" s="7"/>
      <c r="U78" s="31"/>
      <c r="V78" s="27"/>
      <c r="W78" s="27"/>
      <c r="X78" s="27"/>
      <c r="Y78" s="27"/>
      <c r="Z78" s="27"/>
      <c r="AA78" s="17"/>
    </row>
    <row r="79" spans="1:27" ht="15" customHeight="1" x14ac:dyDescent="0.25">
      <c r="A79" s="28"/>
      <c r="B79" s="28"/>
      <c r="C79" s="25"/>
      <c r="D79" s="25"/>
      <c r="E79" s="25"/>
      <c r="F79" s="25"/>
      <c r="G79" s="25"/>
      <c r="H79" s="25"/>
      <c r="I79" s="25"/>
      <c r="J79" s="29"/>
      <c r="K79" s="29"/>
      <c r="L79" s="29"/>
      <c r="M79" s="29"/>
      <c r="N79" s="9"/>
      <c r="O79" s="9"/>
      <c r="P79" s="7"/>
      <c r="Q79" s="7"/>
      <c r="U79" s="31"/>
      <c r="V79" s="27"/>
      <c r="W79" s="27"/>
      <c r="X79" s="27"/>
      <c r="Y79" s="27"/>
      <c r="Z79" s="27"/>
      <c r="AA79" s="17"/>
    </row>
    <row r="80" spans="1:27" ht="15" customHeight="1" x14ac:dyDescent="0.25">
      <c r="A80" s="28"/>
      <c r="B80" s="28"/>
      <c r="C80" s="25"/>
      <c r="D80" s="25"/>
      <c r="E80" s="25"/>
      <c r="F80" s="25"/>
      <c r="G80" s="25"/>
      <c r="H80" s="25"/>
      <c r="I80" s="25"/>
      <c r="J80" s="29"/>
      <c r="K80" s="29"/>
      <c r="L80" s="29"/>
      <c r="M80" s="29"/>
      <c r="N80" s="9"/>
      <c r="O80" s="9"/>
      <c r="P80" s="7"/>
      <c r="Q80" s="7"/>
      <c r="U80" s="31"/>
      <c r="V80" s="27"/>
      <c r="W80" s="27"/>
      <c r="X80" s="27"/>
      <c r="Y80" s="27"/>
      <c r="Z80" s="27"/>
      <c r="AA80" s="17"/>
    </row>
    <row r="81" spans="1:27" ht="15" customHeight="1" x14ac:dyDescent="0.25">
      <c r="A81" s="28"/>
      <c r="B81" s="28"/>
      <c r="C81" s="25"/>
      <c r="D81" s="25"/>
      <c r="E81" s="25"/>
      <c r="F81" s="25"/>
      <c r="G81" s="25"/>
      <c r="H81" s="25"/>
      <c r="I81" s="25"/>
      <c r="J81" s="29"/>
      <c r="K81" s="29"/>
      <c r="L81" s="29"/>
      <c r="M81" s="29"/>
      <c r="N81" s="9"/>
      <c r="O81" s="9"/>
      <c r="P81" s="7"/>
      <c r="Q81" s="7"/>
      <c r="U81" s="31"/>
      <c r="V81" s="27"/>
      <c r="W81" s="27"/>
      <c r="X81" s="27"/>
      <c r="Y81" s="27"/>
      <c r="Z81" s="27"/>
      <c r="AA81" s="17"/>
    </row>
    <row r="82" spans="1:27" ht="15" customHeight="1" x14ac:dyDescent="0.25">
      <c r="A82" s="28"/>
      <c r="B82" s="28"/>
      <c r="C82" s="25"/>
      <c r="D82" s="25"/>
      <c r="E82" s="25"/>
      <c r="F82" s="25"/>
      <c r="G82" s="25"/>
      <c r="H82" s="25"/>
      <c r="I82" s="25"/>
      <c r="J82" s="29"/>
      <c r="K82" s="29"/>
      <c r="L82" s="29"/>
      <c r="M82" s="29"/>
      <c r="N82" s="9"/>
      <c r="O82" s="9"/>
      <c r="P82" s="7"/>
      <c r="Q82" s="7"/>
      <c r="U82" s="31"/>
      <c r="V82" s="27"/>
      <c r="W82" s="27"/>
      <c r="X82" s="27"/>
      <c r="Y82" s="27"/>
      <c r="Z82" s="27"/>
      <c r="AA82" s="17"/>
    </row>
    <row r="83" spans="1:27" ht="15" customHeight="1" x14ac:dyDescent="0.25">
      <c r="A83" s="28"/>
      <c r="B83" s="28"/>
      <c r="C83" s="25"/>
      <c r="D83" s="25"/>
      <c r="E83" s="25"/>
      <c r="F83" s="25"/>
      <c r="G83" s="25"/>
      <c r="H83" s="25"/>
      <c r="I83" s="25"/>
      <c r="J83" s="29"/>
      <c r="K83" s="29"/>
      <c r="L83" s="29"/>
      <c r="M83" s="29"/>
      <c r="N83" s="9"/>
      <c r="O83" s="9"/>
      <c r="P83" s="7"/>
      <c r="Q83" s="7"/>
      <c r="U83" s="31"/>
      <c r="V83" s="27"/>
      <c r="W83" s="27"/>
      <c r="X83" s="27"/>
      <c r="Y83" s="27"/>
      <c r="Z83" s="27"/>
      <c r="AA83" s="17"/>
    </row>
    <row r="84" spans="1:27" ht="15" customHeight="1" x14ac:dyDescent="0.25">
      <c r="A84" s="28"/>
      <c r="B84" s="28"/>
      <c r="C84" s="25"/>
      <c r="D84" s="25"/>
      <c r="E84" s="25"/>
      <c r="F84" s="25"/>
      <c r="G84" s="25"/>
      <c r="H84" s="25"/>
      <c r="I84" s="25"/>
      <c r="J84" s="29"/>
      <c r="K84" s="29"/>
      <c r="L84" s="29"/>
      <c r="M84" s="29"/>
      <c r="N84" s="9"/>
      <c r="O84" s="9"/>
      <c r="P84" s="7"/>
      <c r="Q84" s="7"/>
      <c r="U84" s="31"/>
      <c r="V84" s="27"/>
      <c r="W84" s="27"/>
      <c r="X84" s="27"/>
      <c r="Y84" s="27"/>
      <c r="Z84" s="27"/>
      <c r="AA84" s="17"/>
    </row>
    <row r="85" spans="1:27" ht="15" customHeight="1" x14ac:dyDescent="0.25">
      <c r="A85" s="28"/>
      <c r="B85" s="28"/>
      <c r="C85" s="25"/>
      <c r="D85" s="25"/>
      <c r="E85" s="25"/>
      <c r="F85" s="25"/>
      <c r="G85" s="25"/>
      <c r="H85" s="25"/>
      <c r="I85" s="25"/>
      <c r="J85" s="29"/>
      <c r="K85" s="29"/>
      <c r="L85" s="29"/>
      <c r="M85" s="29"/>
      <c r="N85" s="9"/>
      <c r="O85" s="9"/>
      <c r="P85" s="7"/>
      <c r="Q85" s="7"/>
      <c r="U85" s="31"/>
      <c r="V85" s="27"/>
      <c r="W85" s="27"/>
      <c r="X85" s="27"/>
      <c r="Y85" s="27"/>
      <c r="Z85" s="27"/>
      <c r="AA85" s="17"/>
    </row>
    <row r="86" spans="1:27" ht="15" customHeight="1" x14ac:dyDescent="0.25">
      <c r="A86" s="28"/>
      <c r="B86" s="28"/>
      <c r="C86" s="25"/>
      <c r="D86" s="25"/>
      <c r="E86" s="25"/>
      <c r="F86" s="25"/>
      <c r="G86" s="25"/>
      <c r="H86" s="25"/>
      <c r="I86" s="25"/>
      <c r="J86" s="29"/>
      <c r="K86" s="29"/>
      <c r="L86" s="29"/>
      <c r="M86" s="29"/>
      <c r="N86" s="9"/>
      <c r="O86" s="9"/>
      <c r="P86" s="7"/>
      <c r="Q86" s="7"/>
      <c r="U86" s="31"/>
      <c r="V86" s="27"/>
      <c r="W86" s="27"/>
      <c r="X86" s="27"/>
      <c r="Y86" s="27"/>
      <c r="Z86" s="27"/>
      <c r="AA86" s="17"/>
    </row>
    <row r="87" spans="1:27" ht="15" customHeight="1" x14ac:dyDescent="0.25">
      <c r="A87" s="28"/>
      <c r="B87" s="28"/>
      <c r="C87" s="25"/>
      <c r="D87" s="25"/>
      <c r="E87" s="25"/>
      <c r="F87" s="25"/>
      <c r="G87" s="25"/>
      <c r="H87" s="25"/>
      <c r="I87" s="25"/>
      <c r="J87" s="29"/>
      <c r="K87" s="29"/>
      <c r="L87" s="29"/>
      <c r="M87" s="29"/>
      <c r="N87" s="9"/>
      <c r="O87" s="9"/>
      <c r="P87" s="7"/>
      <c r="Q87" s="7"/>
      <c r="U87" s="31"/>
      <c r="V87" s="27"/>
      <c r="W87" s="27"/>
      <c r="X87" s="27"/>
      <c r="Y87" s="27"/>
      <c r="Z87" s="27"/>
      <c r="AA87" s="17"/>
    </row>
    <row r="88" spans="1:27" ht="15" customHeight="1" x14ac:dyDescent="0.25">
      <c r="A88" s="28"/>
      <c r="B88" s="28"/>
      <c r="C88" s="25"/>
      <c r="D88" s="25"/>
      <c r="E88" s="25"/>
      <c r="F88" s="25"/>
      <c r="G88" s="25"/>
      <c r="H88" s="25"/>
      <c r="I88" s="25"/>
      <c r="J88" s="29"/>
      <c r="K88" s="29"/>
      <c r="L88" s="29"/>
      <c r="M88" s="29"/>
      <c r="N88" s="7"/>
      <c r="O88" s="7"/>
      <c r="P88" s="7"/>
      <c r="Q88" s="7"/>
      <c r="U88" s="31"/>
      <c r="V88" s="27"/>
      <c r="W88" s="27"/>
      <c r="X88" s="27"/>
      <c r="Y88" s="27"/>
      <c r="Z88" s="27"/>
      <c r="AA88" s="17"/>
    </row>
    <row r="89" spans="1:27" ht="15" customHeight="1" x14ac:dyDescent="0.25">
      <c r="A89" s="28"/>
      <c r="B89" s="28"/>
      <c r="C89" s="25"/>
      <c r="D89" s="25"/>
      <c r="E89" s="25"/>
      <c r="F89" s="25"/>
      <c r="G89" s="25"/>
      <c r="H89" s="25"/>
      <c r="I89" s="25"/>
      <c r="J89" s="29"/>
      <c r="K89" s="29"/>
      <c r="L89" s="29"/>
      <c r="M89" s="29"/>
      <c r="N89" s="7"/>
      <c r="O89" s="7"/>
      <c r="P89" s="7"/>
      <c r="Q89" s="7"/>
      <c r="U89" s="31"/>
      <c r="V89" s="27"/>
      <c r="W89" s="27"/>
      <c r="X89" s="27"/>
      <c r="Y89" s="27"/>
      <c r="Z89" s="27"/>
      <c r="AA89" s="17"/>
    </row>
    <row r="90" spans="1:27" ht="15" customHeight="1" x14ac:dyDescent="0.25">
      <c r="A90" s="28"/>
      <c r="B90" s="28"/>
      <c r="C90" s="25"/>
      <c r="D90" s="25"/>
      <c r="E90" s="25"/>
      <c r="F90" s="25"/>
      <c r="G90" s="25"/>
      <c r="H90" s="25"/>
      <c r="I90" s="25"/>
      <c r="J90" s="29"/>
      <c r="K90" s="29"/>
      <c r="L90" s="29"/>
      <c r="M90" s="29"/>
      <c r="N90" s="7"/>
      <c r="O90" s="7"/>
      <c r="P90" s="7"/>
      <c r="Q90" s="7"/>
      <c r="U90" s="31"/>
      <c r="V90" s="27"/>
      <c r="W90" s="27"/>
      <c r="X90" s="27"/>
      <c r="Y90" s="27"/>
      <c r="Z90" s="27"/>
      <c r="AA90" s="17"/>
    </row>
    <row r="91" spans="1:27" ht="15" customHeight="1" x14ac:dyDescent="0.25">
      <c r="A91" s="28"/>
      <c r="B91" s="28"/>
      <c r="C91" s="25"/>
      <c r="D91" s="25"/>
      <c r="E91" s="25"/>
      <c r="F91" s="25"/>
      <c r="G91" s="25"/>
      <c r="H91" s="25"/>
      <c r="I91" s="25"/>
      <c r="J91" s="29"/>
      <c r="K91" s="29"/>
      <c r="L91" s="29"/>
      <c r="M91" s="29"/>
      <c r="N91" s="7"/>
      <c r="O91" s="7"/>
      <c r="P91" s="7"/>
      <c r="Q91" s="7"/>
      <c r="U91" s="31"/>
      <c r="V91" s="27"/>
      <c r="W91" s="27"/>
      <c r="X91" s="27"/>
      <c r="Y91" s="27"/>
      <c r="Z91" s="27"/>
      <c r="AA91" s="17"/>
    </row>
    <row r="92" spans="1:27" ht="15" customHeight="1" x14ac:dyDescent="0.25">
      <c r="A92" s="28"/>
      <c r="B92" s="28"/>
      <c r="C92" s="25"/>
      <c r="D92" s="25"/>
      <c r="E92" s="25"/>
      <c r="F92" s="25"/>
      <c r="G92" s="25"/>
      <c r="H92" s="25"/>
      <c r="I92" s="25"/>
      <c r="J92" s="29"/>
      <c r="K92" s="29"/>
      <c r="L92" s="29"/>
      <c r="M92" s="29"/>
      <c r="N92" s="7"/>
      <c r="O92" s="7"/>
      <c r="P92" s="7"/>
      <c r="Q92" s="7"/>
      <c r="U92" s="31"/>
      <c r="V92" s="27"/>
      <c r="W92" s="27"/>
      <c r="X92" s="27"/>
      <c r="Y92" s="27"/>
      <c r="Z92" s="27"/>
      <c r="AA92" s="17"/>
    </row>
    <row r="93" spans="1:27" ht="15" customHeight="1" x14ac:dyDescent="0.25">
      <c r="A93" s="28"/>
      <c r="B93" s="28"/>
      <c r="C93" s="25"/>
      <c r="D93" s="25"/>
      <c r="E93" s="25"/>
      <c r="F93" s="25"/>
      <c r="G93" s="25"/>
      <c r="H93" s="25"/>
      <c r="I93" s="25"/>
      <c r="J93" s="29"/>
      <c r="K93" s="29"/>
      <c r="L93" s="29"/>
      <c r="M93" s="29"/>
      <c r="N93" s="7"/>
      <c r="O93" s="7"/>
      <c r="P93" s="7"/>
      <c r="Q93" s="7"/>
      <c r="U93" s="31"/>
      <c r="V93" s="27"/>
      <c r="W93" s="27"/>
      <c r="X93" s="27"/>
      <c r="Y93" s="27"/>
      <c r="Z93" s="27"/>
      <c r="AA93" s="17"/>
    </row>
    <row r="94" spans="1:27" ht="15" customHeight="1" x14ac:dyDescent="0.25">
      <c r="A94" s="28"/>
      <c r="B94" s="28"/>
      <c r="C94" s="25"/>
      <c r="D94" s="25"/>
      <c r="E94" s="25"/>
      <c r="F94" s="25"/>
      <c r="G94" s="25"/>
      <c r="H94" s="25"/>
      <c r="I94" s="25"/>
      <c r="J94" s="29"/>
      <c r="K94" s="29"/>
      <c r="L94" s="29"/>
      <c r="M94" s="29"/>
      <c r="N94" s="7"/>
      <c r="O94" s="7"/>
      <c r="P94" s="7"/>
      <c r="Q94" s="7"/>
      <c r="U94" s="31"/>
      <c r="V94" s="27"/>
      <c r="W94" s="27"/>
      <c r="X94" s="27"/>
      <c r="Y94" s="27"/>
      <c r="Z94" s="27"/>
      <c r="AA94" s="17"/>
    </row>
    <row r="95" spans="1:27" ht="15" customHeight="1" x14ac:dyDescent="0.25">
      <c r="A95" s="28"/>
      <c r="B95" s="28"/>
      <c r="C95" s="25"/>
      <c r="D95" s="25"/>
      <c r="E95" s="25"/>
      <c r="F95" s="25"/>
      <c r="G95" s="25"/>
      <c r="H95" s="25"/>
      <c r="I95" s="25"/>
      <c r="J95" s="29"/>
      <c r="K95" s="29"/>
      <c r="L95" s="29"/>
      <c r="M95" s="29"/>
      <c r="N95" s="7"/>
      <c r="O95" s="7"/>
      <c r="P95" s="7"/>
      <c r="Q95" s="7"/>
      <c r="U95" s="31"/>
      <c r="V95" s="27"/>
      <c r="W95" s="27"/>
      <c r="X95" s="27"/>
      <c r="Y95" s="27"/>
      <c r="Z95" s="27"/>
      <c r="AA95" s="17"/>
    </row>
    <row r="96" spans="1:27" ht="15" customHeight="1" x14ac:dyDescent="0.25">
      <c r="A96" s="28"/>
      <c r="B96" s="28"/>
      <c r="C96" s="25"/>
      <c r="D96" s="25"/>
      <c r="E96" s="25"/>
      <c r="F96" s="25"/>
      <c r="G96" s="25"/>
      <c r="H96" s="25"/>
      <c r="I96" s="25"/>
      <c r="J96" s="29"/>
      <c r="K96" s="29"/>
      <c r="L96" s="29"/>
      <c r="M96" s="29"/>
      <c r="N96" s="7"/>
      <c r="O96" s="7"/>
      <c r="P96" s="7"/>
      <c r="Q96" s="7"/>
      <c r="U96" s="31"/>
      <c r="V96" s="27"/>
      <c r="W96" s="27"/>
      <c r="X96" s="27"/>
      <c r="Y96" s="27"/>
      <c r="Z96" s="27"/>
      <c r="AA96" s="17"/>
    </row>
    <row r="97" spans="1:27" ht="15" customHeight="1" x14ac:dyDescent="0.2">
      <c r="A97" s="28"/>
      <c r="B97" s="28"/>
      <c r="C97" s="25"/>
      <c r="D97" s="25"/>
      <c r="E97" s="25"/>
      <c r="F97" s="25"/>
      <c r="G97" s="25"/>
      <c r="H97" s="25"/>
      <c r="I97" s="25"/>
      <c r="J97" s="29"/>
      <c r="K97" s="29"/>
      <c r="L97" s="29"/>
      <c r="M97" s="29"/>
      <c r="U97" s="31"/>
      <c r="V97" s="27"/>
      <c r="W97" s="27"/>
      <c r="X97" s="27"/>
      <c r="Y97" s="27"/>
      <c r="Z97" s="27"/>
      <c r="AA97" s="17"/>
    </row>
    <row r="98" spans="1:27" ht="15" customHeight="1" x14ac:dyDescent="0.2">
      <c r="A98" s="28"/>
      <c r="B98" s="28"/>
      <c r="C98" s="25"/>
      <c r="D98" s="25"/>
      <c r="E98" s="25"/>
      <c r="F98" s="25"/>
      <c r="G98" s="25"/>
      <c r="H98" s="25"/>
      <c r="I98" s="25"/>
      <c r="J98" s="29"/>
      <c r="K98" s="29"/>
      <c r="L98" s="29"/>
      <c r="M98" s="29"/>
      <c r="U98" s="31"/>
      <c r="V98" s="27"/>
      <c r="W98" s="27"/>
      <c r="X98" s="27"/>
      <c r="Y98" s="27"/>
      <c r="Z98" s="27"/>
      <c r="AA98" s="17"/>
    </row>
    <row r="99" spans="1:27" ht="15" customHeight="1" x14ac:dyDescent="0.2">
      <c r="A99" s="28"/>
      <c r="B99" s="28"/>
      <c r="C99" s="25"/>
      <c r="D99" s="25"/>
      <c r="E99" s="25"/>
      <c r="F99" s="25"/>
      <c r="G99" s="25"/>
      <c r="H99" s="25"/>
      <c r="I99" s="25"/>
      <c r="J99" s="29"/>
      <c r="K99" s="29"/>
      <c r="L99" s="29"/>
      <c r="M99" s="29"/>
      <c r="U99" s="31"/>
      <c r="V99" s="27"/>
      <c r="W99" s="27"/>
      <c r="X99" s="27"/>
      <c r="Y99" s="27"/>
      <c r="Z99" s="27"/>
      <c r="AA99" s="17"/>
    </row>
    <row r="100" spans="1:27" ht="15" customHeight="1" x14ac:dyDescent="0.2">
      <c r="A100" s="28"/>
      <c r="B100" s="28"/>
      <c r="C100" s="25"/>
      <c r="D100" s="25"/>
      <c r="E100" s="25"/>
      <c r="F100" s="25"/>
      <c r="G100" s="25"/>
      <c r="H100" s="25"/>
      <c r="I100" s="25"/>
      <c r="J100" s="29"/>
      <c r="K100" s="29"/>
      <c r="L100" s="29"/>
      <c r="M100" s="29"/>
      <c r="U100" s="31"/>
      <c r="V100" s="27"/>
      <c r="W100" s="27"/>
      <c r="X100" s="27"/>
      <c r="Y100" s="27"/>
      <c r="Z100" s="27"/>
      <c r="AA100" s="17"/>
    </row>
    <row r="101" spans="1:27" ht="15" customHeight="1" x14ac:dyDescent="0.2">
      <c r="A101" s="28"/>
      <c r="B101" s="28"/>
      <c r="C101" s="25"/>
      <c r="D101" s="25"/>
      <c r="E101" s="25"/>
      <c r="F101" s="25"/>
      <c r="G101" s="25"/>
      <c r="H101" s="25"/>
      <c r="I101" s="25"/>
      <c r="J101" s="29"/>
      <c r="K101" s="29"/>
      <c r="L101" s="29"/>
      <c r="M101" s="29"/>
      <c r="U101" s="31"/>
      <c r="V101" s="27"/>
      <c r="W101" s="27"/>
      <c r="X101" s="27"/>
      <c r="Y101" s="27"/>
      <c r="Z101" s="27"/>
      <c r="AA101" s="17"/>
    </row>
    <row r="102" spans="1:27" ht="15" customHeight="1" x14ac:dyDescent="0.2">
      <c r="A102" s="28"/>
      <c r="B102" s="28"/>
      <c r="C102" s="25"/>
      <c r="D102" s="25"/>
      <c r="E102" s="25"/>
      <c r="F102" s="25"/>
      <c r="G102" s="25"/>
      <c r="H102" s="25"/>
      <c r="I102" s="25"/>
      <c r="J102" s="29"/>
      <c r="K102" s="29"/>
      <c r="L102" s="29"/>
      <c r="M102" s="29"/>
      <c r="U102" s="31"/>
      <c r="V102" s="27"/>
      <c r="W102" s="27"/>
      <c r="X102" s="27"/>
      <c r="Y102" s="27"/>
      <c r="Z102" s="27"/>
      <c r="AA102" s="17"/>
    </row>
    <row r="103" spans="1:27" ht="15" customHeight="1" x14ac:dyDescent="0.2">
      <c r="A103" s="28"/>
      <c r="B103" s="28"/>
      <c r="C103" s="25"/>
      <c r="D103" s="25"/>
      <c r="E103" s="25"/>
      <c r="F103" s="25"/>
      <c r="G103" s="25"/>
      <c r="H103" s="25"/>
      <c r="I103" s="25"/>
      <c r="J103" s="29"/>
      <c r="K103" s="29"/>
      <c r="L103" s="29"/>
      <c r="M103" s="29"/>
      <c r="U103" s="31"/>
      <c r="V103" s="27"/>
      <c r="W103" s="27"/>
      <c r="X103" s="27"/>
      <c r="Y103" s="27"/>
      <c r="Z103" s="27"/>
      <c r="AA103" s="17"/>
    </row>
    <row r="104" spans="1:27" ht="15" customHeight="1" x14ac:dyDescent="0.2">
      <c r="A104" s="28"/>
      <c r="B104" s="28"/>
      <c r="C104" s="25"/>
      <c r="D104" s="25"/>
      <c r="E104" s="25"/>
      <c r="F104" s="25"/>
      <c r="G104" s="25"/>
      <c r="H104" s="25"/>
      <c r="I104" s="25"/>
      <c r="J104" s="29"/>
      <c r="K104" s="29"/>
      <c r="L104" s="29"/>
      <c r="M104" s="29"/>
      <c r="U104" s="31"/>
      <c r="V104" s="27"/>
      <c r="W104" s="27"/>
      <c r="X104" s="27"/>
      <c r="Y104" s="27"/>
      <c r="Z104" s="27"/>
      <c r="AA104" s="17"/>
    </row>
    <row r="105" spans="1:27" ht="15" customHeight="1" x14ac:dyDescent="0.2">
      <c r="A105" s="28"/>
      <c r="B105" s="28"/>
      <c r="C105" s="25"/>
      <c r="D105" s="25"/>
      <c r="E105" s="25"/>
      <c r="F105" s="25"/>
      <c r="G105" s="25"/>
      <c r="H105" s="25"/>
      <c r="I105" s="25"/>
      <c r="J105" s="29"/>
      <c r="K105" s="29"/>
      <c r="L105" s="29"/>
      <c r="M105" s="29"/>
      <c r="U105" s="31"/>
      <c r="V105" s="27"/>
      <c r="W105" s="27"/>
      <c r="X105" s="27"/>
      <c r="Y105" s="27"/>
      <c r="Z105" s="27"/>
      <c r="AA105" s="17"/>
    </row>
    <row r="106" spans="1:27" ht="15" customHeight="1" x14ac:dyDescent="0.2">
      <c r="A106" s="28"/>
      <c r="B106" s="28"/>
      <c r="C106" s="25"/>
      <c r="D106" s="25"/>
      <c r="E106" s="25"/>
      <c r="F106" s="25"/>
      <c r="G106" s="25"/>
      <c r="H106" s="25"/>
      <c r="I106" s="25"/>
      <c r="J106" s="29"/>
      <c r="K106" s="29"/>
      <c r="L106" s="29"/>
      <c r="M106" s="29"/>
      <c r="U106" s="31"/>
      <c r="V106" s="27"/>
      <c r="W106" s="27"/>
      <c r="X106" s="27"/>
      <c r="Y106" s="27"/>
      <c r="Z106" s="27"/>
      <c r="AA106" s="17"/>
    </row>
    <row r="107" spans="1:27" ht="15" customHeight="1" x14ac:dyDescent="0.2">
      <c r="A107" s="28"/>
      <c r="B107" s="28"/>
      <c r="C107" s="25"/>
      <c r="D107" s="25"/>
      <c r="E107" s="25"/>
      <c r="F107" s="25"/>
      <c r="G107" s="25"/>
      <c r="H107" s="25"/>
      <c r="I107" s="25"/>
      <c r="J107" s="29"/>
      <c r="K107" s="29"/>
      <c r="L107" s="29"/>
      <c r="M107" s="29"/>
      <c r="U107" s="31"/>
      <c r="V107" s="27"/>
      <c r="W107" s="27"/>
      <c r="X107" s="27"/>
      <c r="Y107" s="27"/>
      <c r="Z107" s="27"/>
      <c r="AA107" s="17"/>
    </row>
    <row r="108" spans="1:27" ht="15" customHeight="1" x14ac:dyDescent="0.2">
      <c r="A108" s="28"/>
      <c r="B108" s="28"/>
      <c r="C108" s="25"/>
      <c r="D108" s="25"/>
      <c r="E108" s="25"/>
      <c r="F108" s="25"/>
      <c r="G108" s="25"/>
      <c r="H108" s="25"/>
      <c r="I108" s="25"/>
      <c r="J108" s="29"/>
      <c r="K108" s="29"/>
      <c r="L108" s="29"/>
      <c r="M108" s="29"/>
      <c r="U108" s="31"/>
      <c r="V108" s="27"/>
      <c r="W108" s="27"/>
      <c r="X108" s="27"/>
      <c r="Y108" s="27"/>
      <c r="Z108" s="27"/>
      <c r="AA108" s="17"/>
    </row>
    <row r="109" spans="1:27" ht="15" customHeight="1" x14ac:dyDescent="0.2">
      <c r="A109" s="28"/>
      <c r="B109" s="28"/>
      <c r="C109" s="25"/>
      <c r="D109" s="25"/>
      <c r="E109" s="25"/>
      <c r="F109" s="25"/>
      <c r="G109" s="25"/>
      <c r="H109" s="25"/>
      <c r="I109" s="25"/>
      <c r="J109" s="29"/>
      <c r="K109" s="29"/>
      <c r="L109" s="29"/>
      <c r="M109" s="29"/>
      <c r="U109" s="31"/>
      <c r="V109" s="27"/>
      <c r="W109" s="27"/>
      <c r="X109" s="27"/>
      <c r="Y109" s="27"/>
      <c r="Z109" s="27"/>
      <c r="AA109" s="17"/>
    </row>
    <row r="110" spans="1:27" ht="15" customHeight="1" x14ac:dyDescent="0.2">
      <c r="A110" s="28"/>
      <c r="B110" s="28"/>
      <c r="C110" s="25"/>
      <c r="D110" s="25"/>
      <c r="E110" s="25"/>
      <c r="F110" s="25"/>
      <c r="G110" s="25"/>
      <c r="H110" s="25"/>
      <c r="I110" s="25"/>
      <c r="J110" s="29"/>
      <c r="K110" s="29"/>
      <c r="L110" s="29"/>
      <c r="M110" s="29"/>
      <c r="U110" s="31"/>
      <c r="V110" s="27"/>
      <c r="W110" s="27"/>
      <c r="X110" s="27"/>
      <c r="Y110" s="27"/>
      <c r="Z110" s="27"/>
      <c r="AA110" s="17"/>
    </row>
    <row r="111" spans="1:27" ht="15" customHeight="1" x14ac:dyDescent="0.2">
      <c r="A111" s="28"/>
      <c r="B111" s="28"/>
      <c r="C111" s="25"/>
      <c r="D111" s="25"/>
      <c r="E111" s="25"/>
      <c r="F111" s="25"/>
      <c r="G111" s="25"/>
      <c r="H111" s="25"/>
      <c r="I111" s="25"/>
      <c r="J111" s="29"/>
      <c r="K111" s="29"/>
      <c r="L111" s="29"/>
      <c r="M111" s="29"/>
      <c r="U111" s="31"/>
      <c r="V111" s="27"/>
      <c r="W111" s="27"/>
      <c r="X111" s="27"/>
      <c r="Y111" s="27"/>
      <c r="Z111" s="27"/>
      <c r="AA111" s="17"/>
    </row>
    <row r="112" spans="1:27" ht="15" customHeight="1" x14ac:dyDescent="0.2">
      <c r="A112" s="28"/>
      <c r="B112" s="28"/>
      <c r="C112" s="25"/>
      <c r="D112" s="25"/>
      <c r="E112" s="25"/>
      <c r="F112" s="25"/>
      <c r="G112" s="25"/>
      <c r="H112" s="25"/>
      <c r="I112" s="25"/>
      <c r="J112" s="29"/>
      <c r="K112" s="29"/>
      <c r="L112" s="29"/>
      <c r="M112" s="29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">
      <c r="A113" s="28"/>
      <c r="B113" s="28"/>
      <c r="C113" s="25"/>
      <c r="D113" s="25"/>
      <c r="E113" s="25"/>
      <c r="F113" s="25"/>
      <c r="G113" s="25"/>
      <c r="H113" s="25"/>
      <c r="I113" s="25"/>
      <c r="J113" s="29"/>
      <c r="K113" s="29"/>
      <c r="L113" s="29"/>
      <c r="M113" s="29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">
      <c r="A114" s="28"/>
      <c r="B114" s="28"/>
      <c r="C114" s="25"/>
      <c r="D114" s="25"/>
      <c r="E114" s="25"/>
      <c r="F114" s="25"/>
      <c r="G114" s="25"/>
      <c r="H114" s="25"/>
      <c r="I114" s="25"/>
      <c r="J114" s="29"/>
      <c r="K114" s="29"/>
      <c r="L114" s="29"/>
      <c r="M114" s="29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">
      <c r="A115" s="28"/>
      <c r="B115" s="28"/>
      <c r="C115" s="25"/>
      <c r="D115" s="25"/>
      <c r="E115" s="25"/>
      <c r="F115" s="25"/>
      <c r="G115" s="25"/>
      <c r="H115" s="25"/>
      <c r="I115" s="25"/>
      <c r="J115" s="29"/>
      <c r="K115" s="29"/>
      <c r="L115" s="29"/>
      <c r="M115" s="29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7"/>
      <c r="B116" s="7"/>
      <c r="C116" s="7"/>
      <c r="D116" s="7"/>
      <c r="E116" s="7"/>
      <c r="F116" s="7"/>
      <c r="G116" s="25"/>
      <c r="H116" s="7"/>
      <c r="I116" s="25"/>
      <c r="J116" s="29"/>
      <c r="K116" s="29"/>
      <c r="L116" s="29"/>
      <c r="M116" s="29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5">
      <c r="A117" s="7"/>
      <c r="B117" s="7"/>
      <c r="C117" s="7"/>
      <c r="D117" s="7"/>
      <c r="E117" s="7"/>
      <c r="F117" s="7"/>
      <c r="G117" s="25"/>
      <c r="H117" s="7"/>
      <c r="I117" s="25"/>
      <c r="J117" s="29"/>
      <c r="K117" s="29"/>
      <c r="L117" s="29"/>
      <c r="M117" s="29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5">
      <c r="A118" s="7"/>
      <c r="B118" s="7"/>
      <c r="C118" s="7"/>
      <c r="D118" s="7"/>
      <c r="E118" s="7"/>
      <c r="F118" s="7"/>
      <c r="G118" s="25"/>
      <c r="H118" s="7"/>
      <c r="I118" s="25"/>
      <c r="J118" s="29"/>
      <c r="K118" s="29"/>
      <c r="L118" s="29"/>
      <c r="M118" s="29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5">
      <c r="A119" s="7"/>
      <c r="B119" s="7"/>
      <c r="C119" s="7"/>
      <c r="D119" s="7"/>
      <c r="E119" s="7"/>
      <c r="F119" s="7"/>
      <c r="G119" s="25"/>
      <c r="H119" s="7"/>
      <c r="I119" s="25"/>
      <c r="J119" s="29"/>
      <c r="K119" s="29"/>
      <c r="L119" s="29"/>
      <c r="M119" s="29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5">
      <c r="A120" s="7"/>
      <c r="B120" s="7"/>
      <c r="C120" s="7"/>
      <c r="D120" s="7"/>
      <c r="E120" s="7"/>
      <c r="F120" s="7"/>
      <c r="G120" s="25"/>
      <c r="H120" s="7"/>
      <c r="I120" s="25"/>
      <c r="J120" s="29"/>
      <c r="K120" s="29"/>
      <c r="L120" s="29"/>
      <c r="M120" s="29"/>
      <c r="U120" s="31"/>
      <c r="V120" s="27"/>
      <c r="W120" s="27"/>
      <c r="X120" s="27"/>
      <c r="Y120" s="27"/>
      <c r="Z120" s="27"/>
      <c r="AA120" s="17"/>
    </row>
    <row r="121" spans="1:27" ht="15" customHeight="1" x14ac:dyDescent="0.25">
      <c r="A121" s="7"/>
      <c r="B121" s="7"/>
      <c r="C121" s="7"/>
      <c r="D121" s="7"/>
      <c r="E121" s="7"/>
      <c r="F121" s="7"/>
      <c r="G121" s="25"/>
      <c r="H121" s="7"/>
      <c r="I121" s="25"/>
      <c r="J121" s="29"/>
      <c r="K121" s="29"/>
      <c r="L121" s="29"/>
      <c r="M121" s="29"/>
      <c r="U121" s="31"/>
      <c r="V121" s="27"/>
      <c r="W121" s="27"/>
      <c r="X121" s="27"/>
      <c r="Y121" s="27"/>
      <c r="Z121" s="27"/>
      <c r="AA121" s="17"/>
    </row>
    <row r="122" spans="1:27" ht="15" customHeight="1" x14ac:dyDescent="0.25">
      <c r="A122" s="7"/>
      <c r="B122" s="7"/>
      <c r="C122" s="7"/>
      <c r="D122" s="7"/>
      <c r="E122" s="7"/>
      <c r="F122" s="7"/>
      <c r="G122" s="25"/>
      <c r="H122" s="7"/>
      <c r="I122" s="25"/>
      <c r="J122" s="29"/>
      <c r="K122" s="29"/>
      <c r="L122" s="29"/>
      <c r="M122" s="29"/>
      <c r="U122" s="31"/>
      <c r="V122" s="27"/>
      <c r="W122" s="27"/>
      <c r="X122" s="27"/>
      <c r="Y122" s="27"/>
      <c r="Z122" s="27"/>
      <c r="AA122" s="17"/>
    </row>
    <row r="123" spans="1:27" ht="15" customHeight="1" x14ac:dyDescent="0.25">
      <c r="A123" s="7"/>
      <c r="B123" s="7"/>
      <c r="C123" s="7"/>
      <c r="D123" s="7"/>
      <c r="E123" s="7"/>
      <c r="F123" s="7"/>
      <c r="G123" s="25"/>
      <c r="H123" s="7"/>
      <c r="I123" s="25"/>
      <c r="J123" s="29"/>
      <c r="K123" s="29"/>
      <c r="L123" s="29"/>
      <c r="M123" s="29"/>
      <c r="U123" s="31"/>
      <c r="V123" s="27"/>
      <c r="W123" s="27"/>
      <c r="X123" s="27"/>
      <c r="Y123" s="27"/>
      <c r="Z123" s="27"/>
      <c r="AA123" s="17"/>
    </row>
    <row r="124" spans="1:27" ht="15" customHeight="1" x14ac:dyDescent="0.25">
      <c r="A124" s="7"/>
      <c r="B124" s="7"/>
      <c r="C124" s="7"/>
      <c r="D124" s="7"/>
      <c r="E124" s="7"/>
      <c r="F124" s="7"/>
      <c r="G124" s="25"/>
      <c r="H124" s="7"/>
      <c r="I124" s="25"/>
      <c r="J124" s="29"/>
      <c r="K124" s="29"/>
      <c r="L124" s="29"/>
      <c r="M124" s="29"/>
      <c r="U124" s="31"/>
      <c r="V124" s="27"/>
      <c r="W124" s="27"/>
      <c r="X124" s="27"/>
      <c r="Y124" s="27"/>
      <c r="Z124" s="27"/>
      <c r="AA124" s="17"/>
    </row>
    <row r="125" spans="1:27" x14ac:dyDescent="0.2">
      <c r="U125" s="31"/>
      <c r="V125" s="27"/>
      <c r="W125" s="27"/>
      <c r="X125" s="27"/>
      <c r="Y125" s="27"/>
      <c r="Z125" s="27"/>
      <c r="AA125" s="17"/>
    </row>
    <row r="126" spans="1:27" x14ac:dyDescent="0.2">
      <c r="U126" s="31"/>
      <c r="V126" s="27"/>
      <c r="W126" s="27"/>
      <c r="X126" s="27"/>
      <c r="Y126" s="27"/>
      <c r="Z126" s="27"/>
      <c r="AA126" s="17"/>
    </row>
    <row r="127" spans="1:27" x14ac:dyDescent="0.2">
      <c r="U127" s="31"/>
      <c r="V127" s="27"/>
      <c r="W127" s="27"/>
      <c r="X127" s="27"/>
      <c r="Y127" s="27"/>
      <c r="Z127" s="27"/>
      <c r="AA127" s="17"/>
    </row>
    <row r="128" spans="1:27" x14ac:dyDescent="0.2">
      <c r="U128" s="31"/>
      <c r="V128" s="27"/>
      <c r="W128" s="27"/>
      <c r="X128" s="27"/>
      <c r="Y128" s="27"/>
      <c r="Z128" s="27"/>
      <c r="AA128" s="17"/>
    </row>
    <row r="129" spans="21:27" x14ac:dyDescent="0.2">
      <c r="U129" s="31"/>
      <c r="V129" s="27"/>
      <c r="W129" s="27"/>
      <c r="X129" s="27"/>
      <c r="Y129" s="27"/>
      <c r="Z129" s="27"/>
      <c r="AA129" s="17"/>
    </row>
    <row r="130" spans="21:27" x14ac:dyDescent="0.2">
      <c r="U130" s="31"/>
      <c r="V130" s="27"/>
      <c r="W130" s="27"/>
      <c r="X130" s="27"/>
      <c r="Y130" s="27"/>
      <c r="Z130" s="27"/>
      <c r="AA130" s="17"/>
    </row>
    <row r="131" spans="21:27" x14ac:dyDescent="0.2">
      <c r="U131" s="31"/>
      <c r="V131" s="27"/>
      <c r="W131" s="27"/>
      <c r="X131" s="27"/>
      <c r="Y131" s="27"/>
      <c r="Z131" s="27"/>
      <c r="AA131" s="17"/>
    </row>
    <row r="132" spans="21:27" x14ac:dyDescent="0.2">
      <c r="U132" s="31"/>
      <c r="V132" s="27"/>
      <c r="W132" s="27"/>
      <c r="X132" s="27"/>
      <c r="Y132" s="27"/>
      <c r="Z132" s="27"/>
      <c r="AA132" s="17"/>
    </row>
    <row r="133" spans="21:27" x14ac:dyDescent="0.2">
      <c r="U133" s="31"/>
      <c r="V133" s="27"/>
      <c r="W133" s="27"/>
      <c r="X133" s="27"/>
      <c r="Y133" s="27"/>
      <c r="Z133" s="27"/>
      <c r="AA133" s="17"/>
    </row>
    <row r="134" spans="21:27" x14ac:dyDescent="0.2">
      <c r="U134" s="31"/>
      <c r="V134" s="27"/>
      <c r="W134" s="27"/>
      <c r="X134" s="27"/>
      <c r="Y134" s="27"/>
      <c r="Z134" s="27"/>
      <c r="AA134" s="17"/>
    </row>
    <row r="135" spans="21:27" x14ac:dyDescent="0.2">
      <c r="U135" s="31"/>
      <c r="V135" s="27"/>
      <c r="W135" s="27"/>
      <c r="X135" s="27"/>
      <c r="Y135" s="27"/>
      <c r="Z135" s="27"/>
      <c r="AA135" s="17"/>
    </row>
    <row r="136" spans="21:27" x14ac:dyDescent="0.2">
      <c r="U136" s="31"/>
      <c r="V136" s="27"/>
      <c r="W136" s="27"/>
      <c r="X136" s="27"/>
      <c r="Y136" s="27"/>
      <c r="Z136" s="27"/>
      <c r="AA136" s="17"/>
    </row>
    <row r="137" spans="21:27" x14ac:dyDescent="0.2">
      <c r="U137" s="31"/>
      <c r="V137" s="27"/>
      <c r="W137" s="27"/>
      <c r="X137" s="27"/>
      <c r="Y137" s="27"/>
      <c r="Z137" s="27"/>
      <c r="AA137" s="17"/>
    </row>
    <row r="138" spans="21:27" x14ac:dyDescent="0.2">
      <c r="U138" s="31"/>
      <c r="V138" s="27"/>
      <c r="W138" s="27"/>
      <c r="X138" s="27"/>
      <c r="Y138" s="27"/>
      <c r="Z138" s="27"/>
      <c r="AA138" s="17"/>
    </row>
    <row r="139" spans="21:27" x14ac:dyDescent="0.2">
      <c r="U139" s="31"/>
      <c r="V139" s="27"/>
      <c r="W139" s="27"/>
      <c r="X139" s="27"/>
      <c r="Y139" s="27"/>
      <c r="Z139" s="27"/>
      <c r="AA139" s="17"/>
    </row>
    <row r="140" spans="21:27" x14ac:dyDescent="0.2">
      <c r="U140" s="31"/>
      <c r="V140" s="27"/>
      <c r="W140" s="27"/>
      <c r="X140" s="27"/>
      <c r="Y140" s="27"/>
      <c r="Z140" s="27"/>
      <c r="AA140" s="17"/>
    </row>
    <row r="141" spans="21:27" x14ac:dyDescent="0.2">
      <c r="U141" s="31"/>
      <c r="V141" s="27"/>
      <c r="W141" s="27"/>
      <c r="X141" s="27"/>
      <c r="Y141" s="27"/>
      <c r="Z141" s="27"/>
      <c r="AA141" s="17"/>
    </row>
    <row r="142" spans="21:27" x14ac:dyDescent="0.2">
      <c r="U142" s="31"/>
      <c r="V142" s="27"/>
      <c r="W142" s="27"/>
      <c r="X142" s="27"/>
      <c r="Y142" s="27"/>
      <c r="Z142" s="27"/>
      <c r="AA142" s="17"/>
    </row>
    <row r="143" spans="21:27" x14ac:dyDescent="0.2">
      <c r="U143" s="31"/>
      <c r="V143" s="27"/>
      <c r="W143" s="27"/>
      <c r="X143" s="27"/>
      <c r="Y143" s="27"/>
      <c r="Z143" s="27"/>
      <c r="AA143" s="17"/>
    </row>
    <row r="144" spans="21:27" x14ac:dyDescent="0.2">
      <c r="U144" s="31"/>
      <c r="V144" s="27"/>
      <c r="W144" s="27"/>
      <c r="X144" s="27"/>
      <c r="Y144" s="27"/>
      <c r="Z144" s="27"/>
      <c r="AA144" s="17"/>
    </row>
    <row r="145" spans="21:27" x14ac:dyDescent="0.2">
      <c r="U145" s="31"/>
      <c r="V145" s="27"/>
      <c r="W145" s="27"/>
      <c r="X145" s="27"/>
      <c r="Y145" s="27"/>
      <c r="Z145" s="27"/>
      <c r="AA145" s="17"/>
    </row>
    <row r="146" spans="21:27" x14ac:dyDescent="0.2">
      <c r="U146" s="31"/>
      <c r="V146" s="27"/>
      <c r="W146" s="27"/>
      <c r="X146" s="27"/>
      <c r="Y146" s="27"/>
      <c r="Z146" s="27"/>
      <c r="AA146" s="17"/>
    </row>
    <row r="147" spans="21:27" x14ac:dyDescent="0.2">
      <c r="U147" s="31"/>
      <c r="V147" s="27"/>
      <c r="W147" s="27"/>
      <c r="X147" s="27"/>
      <c r="Y147" s="27"/>
      <c r="Z147" s="27"/>
      <c r="AA147" s="17"/>
    </row>
    <row r="148" spans="21:27" x14ac:dyDescent="0.2">
      <c r="U148" s="31"/>
      <c r="V148" s="27"/>
      <c r="W148" s="27"/>
      <c r="X148" s="27"/>
      <c r="Y148" s="27"/>
      <c r="Z148" s="27"/>
      <c r="AA148" s="17"/>
    </row>
    <row r="149" spans="21:27" x14ac:dyDescent="0.2">
      <c r="U149" s="31"/>
      <c r="V149" s="27"/>
      <c r="W149" s="27"/>
      <c r="X149" s="27"/>
      <c r="Y149" s="27"/>
      <c r="Z149" s="27"/>
      <c r="AA149" s="17"/>
    </row>
    <row r="150" spans="21:27" x14ac:dyDescent="0.2">
      <c r="U150" s="31"/>
      <c r="V150" s="27"/>
      <c r="W150" s="27"/>
      <c r="X150" s="27"/>
      <c r="Y150" s="27"/>
      <c r="Z150" s="27"/>
      <c r="AA150" s="17"/>
    </row>
    <row r="151" spans="21:27" x14ac:dyDescent="0.2">
      <c r="U151" s="31"/>
      <c r="V151" s="27"/>
      <c r="W151" s="27"/>
      <c r="X151" s="27"/>
      <c r="Y151" s="27"/>
      <c r="Z151" s="27"/>
      <c r="AA151" s="17"/>
    </row>
    <row r="152" spans="21:27" x14ac:dyDescent="0.2">
      <c r="U152" s="31"/>
      <c r="V152" s="27"/>
      <c r="W152" s="27"/>
      <c r="X152" s="27"/>
      <c r="Y152" s="27"/>
      <c r="Z152" s="27"/>
      <c r="AA152" s="17"/>
    </row>
    <row r="153" spans="21:27" x14ac:dyDescent="0.2">
      <c r="U153" s="31"/>
      <c r="V153" s="27"/>
      <c r="W153" s="27"/>
      <c r="X153" s="27"/>
      <c r="Y153" s="27"/>
      <c r="Z153" s="27"/>
      <c r="AA153" s="17"/>
    </row>
    <row r="154" spans="21:27" x14ac:dyDescent="0.2">
      <c r="U154" s="31"/>
      <c r="V154" s="27"/>
      <c r="W154" s="27"/>
      <c r="X154" s="27"/>
      <c r="Y154" s="27"/>
      <c r="Z154" s="27"/>
      <c r="AA154" s="17"/>
    </row>
    <row r="155" spans="21:27" x14ac:dyDescent="0.2">
      <c r="U155" s="31"/>
      <c r="V155" s="27"/>
      <c r="W155" s="27"/>
      <c r="X155" s="27"/>
      <c r="Y155" s="27"/>
      <c r="Z155" s="27"/>
      <c r="AA155" s="17"/>
    </row>
    <row r="156" spans="21:27" x14ac:dyDescent="0.2">
      <c r="U156" s="31"/>
      <c r="V156" s="27"/>
      <c r="W156" s="27"/>
      <c r="X156" s="27"/>
      <c r="Y156" s="27"/>
      <c r="Z156" s="27"/>
      <c r="AA156" s="17"/>
    </row>
    <row r="157" spans="21:27" x14ac:dyDescent="0.2">
      <c r="U157" s="31"/>
      <c r="V157" s="27"/>
      <c r="W157" s="27"/>
      <c r="X157" s="27"/>
      <c r="Y157" s="27"/>
      <c r="Z157" s="27"/>
      <c r="AA157" s="17"/>
    </row>
    <row r="158" spans="21:27" x14ac:dyDescent="0.2">
      <c r="U158" s="31"/>
      <c r="V158" s="27"/>
      <c r="W158" s="27"/>
      <c r="X158" s="27"/>
      <c r="Y158" s="27"/>
      <c r="Z158" s="27"/>
      <c r="AA158" s="17"/>
    </row>
    <row r="159" spans="21:27" x14ac:dyDescent="0.2">
      <c r="U159" s="31"/>
      <c r="V159" s="27"/>
      <c r="W159" s="27"/>
      <c r="X159" s="27"/>
      <c r="Y159" s="27"/>
      <c r="Z159" s="27"/>
      <c r="AA159" s="17"/>
    </row>
    <row r="160" spans="2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278"/>
  <sheetViews>
    <sheetView topLeftCell="L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5" width="19.62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5.625" style="21" customWidth="1"/>
    <col min="16" max="16" width="18.75" style="21" customWidth="1"/>
    <col min="17" max="17" width="9.7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1995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135</v>
      </c>
      <c r="B2" s="28">
        <v>200</v>
      </c>
      <c r="C2" s="25">
        <v>2.41</v>
      </c>
      <c r="D2" s="25">
        <v>255.6</v>
      </c>
      <c r="E2" s="25">
        <v>211</v>
      </c>
      <c r="F2" s="25">
        <f t="shared" ref="F2:F16" si="0">($A$17-A2)/(ROW($A$17)-ROW(A2))</f>
        <v>124</v>
      </c>
      <c r="G2" s="25">
        <v>0</v>
      </c>
      <c r="H2" s="25">
        <f t="shared" ref="H2:H16" si="1">($A$17-B2)/(ROW($A$17)-ROW(B2))</f>
        <v>119.66666666666667</v>
      </c>
      <c r="I2" s="25">
        <v>0</v>
      </c>
      <c r="J2" s="29"/>
      <c r="K2" s="29"/>
      <c r="L2" s="29"/>
      <c r="M2" s="29">
        <f t="shared" ref="M2:M38" ca="1" si="2">IF(RAND()&lt;0.5,0,1)</f>
        <v>0</v>
      </c>
      <c r="N2" s="8" t="s">
        <v>38</v>
      </c>
      <c r="O2" s="30">
        <v>0.1</v>
      </c>
      <c r="P2" s="6" t="s">
        <v>39</v>
      </c>
      <c r="Q2" s="7">
        <f>LARGE(A:A,2)</f>
        <v>1965</v>
      </c>
      <c r="T2" s="20">
        <v>0</v>
      </c>
      <c r="U2" s="31">
        <f t="shared" ref="U2:U38" si="3">T2-B2</f>
        <v>-200</v>
      </c>
      <c r="V2" s="27">
        <f t="shared" ref="V2:V38" si="4">ROUND(U2,0)</f>
        <v>-200</v>
      </c>
      <c r="W2" s="27">
        <v>4766</v>
      </c>
      <c r="X2" s="27">
        <f t="shared" ref="X2:X38" si="5">B2/$W$2*$W$3</f>
        <v>219.84892992026857</v>
      </c>
      <c r="Y2" s="27">
        <f t="shared" ref="Y2:Y38" si="6">X2-B2</f>
        <v>19.848929920268574</v>
      </c>
      <c r="Z2" s="27">
        <f t="shared" ref="Z2:Z38" si="7">ROUND(Y2,0)</f>
        <v>20</v>
      </c>
      <c r="AA2" s="17">
        <f t="shared" ref="AA2:AA38" si="8">IF(V2&gt;=0,V2,Z2)</f>
        <v>20</v>
      </c>
      <c r="AB2" s="24">
        <f t="shared" ref="AB2:AB38" si="9">B2+AA2</f>
        <v>220</v>
      </c>
    </row>
    <row r="3" spans="1:28" ht="15" customHeight="1" x14ac:dyDescent="0.25">
      <c r="A3" s="28">
        <v>150</v>
      </c>
      <c r="B3" s="28">
        <v>200</v>
      </c>
      <c r="C3" s="25">
        <v>4.47</v>
      </c>
      <c r="D3" s="25">
        <v>255.58</v>
      </c>
      <c r="E3" s="25">
        <v>211</v>
      </c>
      <c r="F3" s="25">
        <f t="shared" si="0"/>
        <v>131.78571428571428</v>
      </c>
      <c r="G3" s="25">
        <v>0</v>
      </c>
      <c r="H3" s="25">
        <f t="shared" si="1"/>
        <v>128.21428571428572</v>
      </c>
      <c r="I3" s="25">
        <v>0</v>
      </c>
      <c r="J3" s="29">
        <f t="shared" ref="J3:J38" si="10">IF(ABS(B3-B2)&lt;=50,1,0)</f>
        <v>1</v>
      </c>
      <c r="K3" s="29">
        <f t="shared" ref="K3:K38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37</v>
      </c>
      <c r="P3" s="6" t="s">
        <v>41</v>
      </c>
      <c r="Q3" s="7">
        <f>LARGE(A:A,3)</f>
        <v>1935</v>
      </c>
      <c r="T3" s="20">
        <v>0</v>
      </c>
      <c r="U3" s="31">
        <f t="shared" si="3"/>
        <v>-200</v>
      </c>
      <c r="V3" s="27">
        <f t="shared" si="4"/>
        <v>-200</v>
      </c>
      <c r="W3" s="27">
        <v>5239</v>
      </c>
      <c r="X3" s="27">
        <f t="shared" si="5"/>
        <v>219.84892992026857</v>
      </c>
      <c r="Y3" s="27">
        <f t="shared" si="6"/>
        <v>19.848929920268574</v>
      </c>
      <c r="Z3" s="27">
        <f t="shared" si="7"/>
        <v>20</v>
      </c>
      <c r="AA3" s="17">
        <f t="shared" si="8"/>
        <v>20</v>
      </c>
      <c r="AB3" s="24">
        <f t="shared" si="9"/>
        <v>220</v>
      </c>
    </row>
    <row r="4" spans="1:28" ht="15" customHeight="1" x14ac:dyDescent="0.25">
      <c r="A4" s="28">
        <v>165</v>
      </c>
      <c r="B4" s="28">
        <v>200</v>
      </c>
      <c r="C4" s="25">
        <v>7.05</v>
      </c>
      <c r="D4" s="25">
        <v>255.58</v>
      </c>
      <c r="E4" s="25">
        <v>211</v>
      </c>
      <c r="F4" s="25">
        <f t="shared" si="0"/>
        <v>140.76923076923077</v>
      </c>
      <c r="G4" s="25">
        <v>0</v>
      </c>
      <c r="H4" s="25">
        <f t="shared" si="1"/>
        <v>138.07692307692307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0</v>
      </c>
      <c r="N4" s="9" t="s">
        <v>42</v>
      </c>
      <c r="O4" s="32">
        <f>MAX(A:A)</f>
        <v>1995</v>
      </c>
      <c r="P4" s="6" t="s">
        <v>43</v>
      </c>
      <c r="Q4" s="7">
        <f>LARGE(B:B,1)</f>
        <v>200</v>
      </c>
      <c r="T4" s="20">
        <v>0</v>
      </c>
      <c r="U4" s="31">
        <f t="shared" si="3"/>
        <v>-200</v>
      </c>
      <c r="V4" s="27">
        <f t="shared" si="4"/>
        <v>-200</v>
      </c>
      <c r="W4" s="27"/>
      <c r="X4" s="27">
        <f t="shared" si="5"/>
        <v>219.84892992026857</v>
      </c>
      <c r="Y4" s="27">
        <f t="shared" si="6"/>
        <v>19.848929920268574</v>
      </c>
      <c r="Z4" s="27">
        <f t="shared" si="7"/>
        <v>20</v>
      </c>
      <c r="AA4" s="17">
        <f t="shared" si="8"/>
        <v>20</v>
      </c>
      <c r="AB4" s="24">
        <f t="shared" si="9"/>
        <v>220</v>
      </c>
    </row>
    <row r="5" spans="1:28" ht="15" customHeight="1" x14ac:dyDescent="0.25">
      <c r="A5" s="28">
        <v>180</v>
      </c>
      <c r="B5" s="28">
        <v>200</v>
      </c>
      <c r="C5" s="25">
        <v>8.59</v>
      </c>
      <c r="D5" s="25">
        <v>255.57</v>
      </c>
      <c r="E5" s="25">
        <v>211</v>
      </c>
      <c r="F5" s="25">
        <f t="shared" si="0"/>
        <v>151.25</v>
      </c>
      <c r="G5" s="25">
        <v>0</v>
      </c>
      <c r="H5" s="25">
        <f t="shared" si="1"/>
        <v>149.58333333333334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0.67</v>
      </c>
      <c r="P5" s="6" t="s">
        <v>45</v>
      </c>
      <c r="Q5" s="7">
        <f>LARGE(B:B,2)</f>
        <v>200</v>
      </c>
      <c r="T5" s="20">
        <v>0</v>
      </c>
      <c r="U5" s="31">
        <f t="shared" si="3"/>
        <v>-200</v>
      </c>
      <c r="V5" s="27">
        <f t="shared" si="4"/>
        <v>-200</v>
      </c>
      <c r="W5" s="27"/>
      <c r="X5" s="27">
        <f t="shared" si="5"/>
        <v>219.84892992026857</v>
      </c>
      <c r="Y5" s="27">
        <f t="shared" si="6"/>
        <v>19.848929920268574</v>
      </c>
      <c r="Z5" s="27">
        <f t="shared" si="7"/>
        <v>20</v>
      </c>
      <c r="AA5" s="17">
        <f t="shared" si="8"/>
        <v>20</v>
      </c>
      <c r="AB5" s="24">
        <f t="shared" si="9"/>
        <v>220</v>
      </c>
    </row>
    <row r="6" spans="1:28" ht="15" customHeight="1" x14ac:dyDescent="0.25">
      <c r="A6" s="28">
        <v>220</v>
      </c>
      <c r="B6" s="28">
        <v>200</v>
      </c>
      <c r="C6" s="25">
        <v>12.2</v>
      </c>
      <c r="D6" s="25">
        <v>255.58</v>
      </c>
      <c r="E6" s="25">
        <v>211</v>
      </c>
      <c r="F6" s="25">
        <f t="shared" si="0"/>
        <v>161.36363636363637</v>
      </c>
      <c r="G6" s="25">
        <v>0</v>
      </c>
      <c r="H6" s="25">
        <f t="shared" si="1"/>
        <v>163.18181818181819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1.01</v>
      </c>
      <c r="P6" s="6" t="s">
        <v>47</v>
      </c>
      <c r="Q6" s="7">
        <f>LARGE(B:B,3)</f>
        <v>200</v>
      </c>
      <c r="T6" s="20">
        <v>0</v>
      </c>
      <c r="U6" s="31">
        <f t="shared" si="3"/>
        <v>-200</v>
      </c>
      <c r="V6" s="27">
        <f t="shared" si="4"/>
        <v>-200</v>
      </c>
      <c r="W6" s="27"/>
      <c r="X6" s="27">
        <f t="shared" si="5"/>
        <v>219.84892992026857</v>
      </c>
      <c r="Y6" s="27">
        <f t="shared" si="6"/>
        <v>19.848929920268574</v>
      </c>
      <c r="Z6" s="27">
        <f t="shared" si="7"/>
        <v>20</v>
      </c>
      <c r="AA6" s="17">
        <f t="shared" si="8"/>
        <v>20</v>
      </c>
      <c r="AB6" s="24">
        <f t="shared" si="9"/>
        <v>220</v>
      </c>
    </row>
    <row r="7" spans="1:28" ht="15" customHeight="1" x14ac:dyDescent="0.25">
      <c r="A7" s="28">
        <v>261</v>
      </c>
      <c r="B7" s="28">
        <v>200</v>
      </c>
      <c r="C7" s="25">
        <v>14.83</v>
      </c>
      <c r="D7" s="25">
        <v>255.59</v>
      </c>
      <c r="E7" s="25">
        <v>211</v>
      </c>
      <c r="F7" s="25">
        <f t="shared" si="0"/>
        <v>173.4</v>
      </c>
      <c r="G7" s="25">
        <v>0</v>
      </c>
      <c r="H7" s="25">
        <f t="shared" si="1"/>
        <v>179.5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1</v>
      </c>
      <c r="N7" s="9" t="s">
        <v>48</v>
      </c>
      <c r="O7" s="33">
        <v>1.01</v>
      </c>
      <c r="P7" s="7"/>
      <c r="Q7" s="7"/>
      <c r="T7" s="20">
        <v>0</v>
      </c>
      <c r="U7" s="31">
        <f t="shared" si="3"/>
        <v>-200</v>
      </c>
      <c r="V7" s="27">
        <f t="shared" si="4"/>
        <v>-200</v>
      </c>
      <c r="W7" s="27"/>
      <c r="X7" s="27">
        <f t="shared" si="5"/>
        <v>219.84892992026857</v>
      </c>
      <c r="Y7" s="27">
        <f t="shared" si="6"/>
        <v>19.848929920268574</v>
      </c>
      <c r="Z7" s="27">
        <f t="shared" si="7"/>
        <v>20</v>
      </c>
      <c r="AA7" s="17">
        <f t="shared" si="8"/>
        <v>20</v>
      </c>
      <c r="AB7" s="24">
        <f t="shared" si="9"/>
        <v>220</v>
      </c>
    </row>
    <row r="8" spans="1:28" ht="15" customHeight="1" x14ac:dyDescent="0.25">
      <c r="A8" s="28">
        <v>300</v>
      </c>
      <c r="B8" s="28">
        <v>200</v>
      </c>
      <c r="C8" s="25">
        <v>19.41</v>
      </c>
      <c r="D8" s="25">
        <v>255.61</v>
      </c>
      <c r="E8" s="25">
        <v>211</v>
      </c>
      <c r="F8" s="25">
        <f t="shared" si="0"/>
        <v>188.33333333333334</v>
      </c>
      <c r="G8" s="25">
        <v>0</v>
      </c>
      <c r="H8" s="25">
        <f t="shared" si="1"/>
        <v>199.44444444444446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0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-200</v>
      </c>
      <c r="V8" s="27">
        <f t="shared" si="4"/>
        <v>-200</v>
      </c>
      <c r="W8" s="27"/>
      <c r="X8" s="27">
        <f t="shared" si="5"/>
        <v>219.84892992026857</v>
      </c>
      <c r="Y8" s="27">
        <f t="shared" si="6"/>
        <v>19.848929920268574</v>
      </c>
      <c r="Z8" s="27">
        <f t="shared" si="7"/>
        <v>20</v>
      </c>
      <c r="AA8" s="17">
        <f t="shared" si="8"/>
        <v>20</v>
      </c>
      <c r="AB8" s="24">
        <f t="shared" si="9"/>
        <v>220</v>
      </c>
    </row>
    <row r="9" spans="1:28" ht="15" customHeight="1" x14ac:dyDescent="0.25">
      <c r="A9" s="28">
        <v>398</v>
      </c>
      <c r="B9" s="28">
        <v>200</v>
      </c>
      <c r="C9" s="25">
        <v>20.09</v>
      </c>
      <c r="D9" s="25">
        <v>255.66</v>
      </c>
      <c r="E9" s="25">
        <v>211</v>
      </c>
      <c r="F9" s="25">
        <f t="shared" si="0"/>
        <v>199.625</v>
      </c>
      <c r="G9" s="25">
        <v>0</v>
      </c>
      <c r="H9" s="25">
        <f t="shared" si="1"/>
        <v>224.375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1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-200</v>
      </c>
      <c r="V9" s="27">
        <f t="shared" si="4"/>
        <v>-200</v>
      </c>
      <c r="W9" s="27"/>
      <c r="X9" s="27">
        <f t="shared" si="5"/>
        <v>219.84892992026857</v>
      </c>
      <c r="Y9" s="27">
        <f t="shared" si="6"/>
        <v>19.848929920268574</v>
      </c>
      <c r="Z9" s="27">
        <f t="shared" si="7"/>
        <v>20</v>
      </c>
      <c r="AA9" s="17">
        <f t="shared" si="8"/>
        <v>20</v>
      </c>
      <c r="AB9" s="24">
        <f t="shared" si="9"/>
        <v>220</v>
      </c>
    </row>
    <row r="10" spans="1:28" ht="15" customHeight="1" x14ac:dyDescent="0.25">
      <c r="A10" s="28">
        <v>495</v>
      </c>
      <c r="B10" s="28">
        <v>200</v>
      </c>
      <c r="C10" s="25">
        <v>19.97</v>
      </c>
      <c r="D10" s="25">
        <v>255.72</v>
      </c>
      <c r="E10" s="25">
        <v>211</v>
      </c>
      <c r="F10" s="25">
        <f t="shared" si="0"/>
        <v>214.28571428571428</v>
      </c>
      <c r="G10" s="25">
        <v>0</v>
      </c>
      <c r="H10" s="25">
        <f t="shared" si="1"/>
        <v>256.42857142857144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1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-200</v>
      </c>
      <c r="V10" s="27">
        <f t="shared" si="4"/>
        <v>-200</v>
      </c>
      <c r="W10" s="27"/>
      <c r="X10" s="27">
        <f t="shared" si="5"/>
        <v>219.84892992026857</v>
      </c>
      <c r="Y10" s="27">
        <f t="shared" si="6"/>
        <v>19.848929920268574</v>
      </c>
      <c r="Z10" s="27">
        <f t="shared" si="7"/>
        <v>20</v>
      </c>
      <c r="AA10" s="17">
        <f t="shared" si="8"/>
        <v>20</v>
      </c>
      <c r="AB10" s="24">
        <f t="shared" si="9"/>
        <v>220</v>
      </c>
    </row>
    <row r="11" spans="1:28" ht="15" customHeight="1" x14ac:dyDescent="0.25">
      <c r="A11" s="28">
        <v>592</v>
      </c>
      <c r="B11" s="28">
        <v>200</v>
      </c>
      <c r="C11" s="25">
        <v>21.45</v>
      </c>
      <c r="D11" s="25">
        <v>255.81</v>
      </c>
      <c r="E11" s="25">
        <v>211</v>
      </c>
      <c r="F11" s="25">
        <f t="shared" si="0"/>
        <v>233.83333333333334</v>
      </c>
      <c r="G11" s="25">
        <v>0</v>
      </c>
      <c r="H11" s="25">
        <f t="shared" si="1"/>
        <v>299.16666666666669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280</v>
      </c>
      <c r="P11" s="14" t="s">
        <v>53</v>
      </c>
      <c r="Q11" s="7">
        <f>MIN(D:D)</f>
        <v>255.57</v>
      </c>
      <c r="T11" s="20">
        <v>0</v>
      </c>
      <c r="U11" s="31">
        <f t="shared" si="3"/>
        <v>-200</v>
      </c>
      <c r="V11" s="27">
        <f t="shared" si="4"/>
        <v>-200</v>
      </c>
      <c r="W11" s="27"/>
      <c r="X11" s="27">
        <f t="shared" si="5"/>
        <v>219.84892992026857</v>
      </c>
      <c r="Y11" s="27">
        <f t="shared" si="6"/>
        <v>19.848929920268574</v>
      </c>
      <c r="Z11" s="27">
        <f t="shared" si="7"/>
        <v>20</v>
      </c>
      <c r="AA11" s="17">
        <f t="shared" si="8"/>
        <v>20</v>
      </c>
      <c r="AB11" s="24">
        <f t="shared" si="9"/>
        <v>220</v>
      </c>
    </row>
    <row r="12" spans="1:28" ht="15" customHeight="1" x14ac:dyDescent="0.25">
      <c r="A12" s="28">
        <v>934</v>
      </c>
      <c r="B12" s="28">
        <v>200</v>
      </c>
      <c r="C12" s="25">
        <v>19.73</v>
      </c>
      <c r="D12" s="25">
        <v>255.98</v>
      </c>
      <c r="E12" s="25">
        <v>211</v>
      </c>
      <c r="F12" s="25">
        <f t="shared" si="0"/>
        <v>212.2</v>
      </c>
      <c r="G12" s="25">
        <v>0</v>
      </c>
      <c r="H12" s="25">
        <f t="shared" si="1"/>
        <v>359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1</v>
      </c>
      <c r="N12" s="9" t="s">
        <v>54</v>
      </c>
      <c r="O12" s="34">
        <v>275</v>
      </c>
      <c r="P12" s="15" t="s">
        <v>55</v>
      </c>
      <c r="Q12" s="35">
        <f>D2</f>
        <v>255.6</v>
      </c>
      <c r="T12" s="20">
        <v>0</v>
      </c>
      <c r="U12" s="31">
        <f t="shared" si="3"/>
        <v>-200</v>
      </c>
      <c r="V12" s="27">
        <f t="shared" si="4"/>
        <v>-200</v>
      </c>
      <c r="W12" s="27"/>
      <c r="X12" s="27">
        <f t="shared" si="5"/>
        <v>219.84892992026857</v>
      </c>
      <c r="Y12" s="27">
        <f t="shared" si="6"/>
        <v>19.848929920268574</v>
      </c>
      <c r="Z12" s="27">
        <f t="shared" si="7"/>
        <v>20</v>
      </c>
      <c r="AA12" s="17">
        <f t="shared" si="8"/>
        <v>20</v>
      </c>
      <c r="AB12" s="24">
        <f t="shared" si="9"/>
        <v>220</v>
      </c>
    </row>
    <row r="13" spans="1:28" ht="15" customHeight="1" x14ac:dyDescent="0.25">
      <c r="A13" s="28">
        <v>1276</v>
      </c>
      <c r="B13" s="28">
        <v>200</v>
      </c>
      <c r="C13" s="25">
        <v>17.05</v>
      </c>
      <c r="D13" s="25">
        <v>256.22000000000003</v>
      </c>
      <c r="E13" s="25">
        <v>211</v>
      </c>
      <c r="F13" s="25">
        <f t="shared" si="0"/>
        <v>179.75</v>
      </c>
      <c r="G13" s="25">
        <v>0</v>
      </c>
      <c r="H13" s="25">
        <f t="shared" si="1"/>
        <v>448.75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-200</v>
      </c>
      <c r="V13" s="27">
        <f t="shared" si="4"/>
        <v>-200</v>
      </c>
      <c r="W13" s="27"/>
      <c r="X13" s="27">
        <f t="shared" si="5"/>
        <v>219.84892992026857</v>
      </c>
      <c r="Y13" s="27">
        <f t="shared" si="6"/>
        <v>19.848929920268574</v>
      </c>
      <c r="Z13" s="27">
        <f t="shared" si="7"/>
        <v>20</v>
      </c>
      <c r="AA13" s="17">
        <f t="shared" si="8"/>
        <v>20</v>
      </c>
      <c r="AB13" s="24">
        <f t="shared" si="9"/>
        <v>220</v>
      </c>
    </row>
    <row r="14" spans="1:28" ht="15" customHeight="1" x14ac:dyDescent="0.25">
      <c r="A14" s="28">
        <v>1620</v>
      </c>
      <c r="B14" s="28">
        <v>200</v>
      </c>
      <c r="C14" s="25">
        <v>16.28</v>
      </c>
      <c r="D14" s="25">
        <v>256.54000000000002</v>
      </c>
      <c r="E14" s="25">
        <v>211</v>
      </c>
      <c r="F14" s="25">
        <f t="shared" si="0"/>
        <v>125</v>
      </c>
      <c r="G14" s="25">
        <v>0</v>
      </c>
      <c r="H14" s="25">
        <f t="shared" si="1"/>
        <v>598.33333333333337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200</v>
      </c>
      <c r="T14" s="20">
        <v>0</v>
      </c>
      <c r="U14" s="31">
        <f t="shared" si="3"/>
        <v>-200</v>
      </c>
      <c r="V14" s="27">
        <f t="shared" si="4"/>
        <v>-200</v>
      </c>
      <c r="W14" s="27"/>
      <c r="X14" s="27">
        <f t="shared" si="5"/>
        <v>219.84892992026857</v>
      </c>
      <c r="Y14" s="27">
        <f t="shared" si="6"/>
        <v>19.848929920268574</v>
      </c>
      <c r="Z14" s="27">
        <f t="shared" si="7"/>
        <v>20</v>
      </c>
      <c r="AA14" s="17">
        <f t="shared" si="8"/>
        <v>20</v>
      </c>
      <c r="AB14" s="24">
        <f t="shared" si="9"/>
        <v>220</v>
      </c>
    </row>
    <row r="15" spans="1:28" ht="15" customHeight="1" x14ac:dyDescent="0.25">
      <c r="A15" s="28">
        <v>1744</v>
      </c>
      <c r="B15" s="28">
        <v>200</v>
      </c>
      <c r="C15" s="25">
        <v>11.7</v>
      </c>
      <c r="D15" s="25">
        <v>256.89</v>
      </c>
      <c r="E15" s="25">
        <v>211</v>
      </c>
      <c r="F15" s="25">
        <f t="shared" si="0"/>
        <v>125.5</v>
      </c>
      <c r="G15" s="25">
        <v>0</v>
      </c>
      <c r="H15" s="25">
        <f t="shared" si="1"/>
        <v>897.5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37</v>
      </c>
      <c r="P15" s="14" t="s">
        <v>61</v>
      </c>
      <c r="Q15" s="7">
        <f>MAX(D:D)</f>
        <v>262.14999999999998</v>
      </c>
      <c r="R15" s="20">
        <f ca="1">TREND(OFFSET('Z-V'!B1,MATCH(Q15,'Z-V'!A:A,1)-1,,2,1),OFFSET('Z-V'!A1,MATCH(Q15,'Z-V'!A:A,1)-1,,2,1),Q15)</f>
        <v>32745</v>
      </c>
      <c r="T15" s="20">
        <v>0</v>
      </c>
      <c r="U15" s="31">
        <f t="shared" si="3"/>
        <v>-200</v>
      </c>
      <c r="V15" s="27">
        <f t="shared" si="4"/>
        <v>-200</v>
      </c>
      <c r="W15" s="27"/>
      <c r="X15" s="27">
        <f t="shared" si="5"/>
        <v>219.84892992026857</v>
      </c>
      <c r="Y15" s="27">
        <f t="shared" si="6"/>
        <v>19.848929920268574</v>
      </c>
      <c r="Z15" s="27">
        <f t="shared" si="7"/>
        <v>20</v>
      </c>
      <c r="AA15" s="17">
        <f t="shared" si="8"/>
        <v>20</v>
      </c>
      <c r="AB15" s="24">
        <f t="shared" si="9"/>
        <v>220</v>
      </c>
    </row>
    <row r="16" spans="1:28" ht="15" customHeight="1" x14ac:dyDescent="0.25">
      <c r="A16" s="28">
        <v>1869</v>
      </c>
      <c r="B16" s="28">
        <v>200</v>
      </c>
      <c r="C16" s="25">
        <v>8.4499999999999993</v>
      </c>
      <c r="D16" s="25">
        <v>257.25</v>
      </c>
      <c r="E16" s="25">
        <v>211</v>
      </c>
      <c r="F16" s="25">
        <f t="shared" si="0"/>
        <v>126</v>
      </c>
      <c r="G16" s="25">
        <v>0</v>
      </c>
      <c r="H16" s="25">
        <f t="shared" si="1"/>
        <v>1795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1</v>
      </c>
      <c r="N16" s="9" t="s">
        <v>62</v>
      </c>
      <c r="O16" s="36">
        <f>MAX(C:C)</f>
        <v>21.45</v>
      </c>
      <c r="P16" s="14" t="s">
        <v>63</v>
      </c>
      <c r="Q16" s="35">
        <f>D2</f>
        <v>255.6</v>
      </c>
      <c r="R16" s="20">
        <f ca="1">TREND(OFFSET('Z-V'!B1,MATCH(Q16,'Z-V'!A:A,1)-1,,2,1),OFFSET('Z-V'!A1,MATCH(Q16,'Z-V'!A:A,1)-1,,2,1),Q16)</f>
        <v>20360</v>
      </c>
      <c r="T16" s="20">
        <v>0</v>
      </c>
      <c r="U16" s="31">
        <f t="shared" si="3"/>
        <v>-200</v>
      </c>
      <c r="V16" s="27">
        <f t="shared" si="4"/>
        <v>-200</v>
      </c>
      <c r="W16" s="27"/>
      <c r="X16" s="27">
        <f t="shared" si="5"/>
        <v>219.84892992026857</v>
      </c>
      <c r="Y16" s="27">
        <f t="shared" si="6"/>
        <v>19.848929920268574</v>
      </c>
      <c r="Z16" s="27">
        <f t="shared" si="7"/>
        <v>20</v>
      </c>
      <c r="AA16" s="17">
        <f t="shared" si="8"/>
        <v>20</v>
      </c>
      <c r="AB16" s="24">
        <f t="shared" si="9"/>
        <v>220</v>
      </c>
    </row>
    <row r="17" spans="1:28" ht="15" customHeight="1" x14ac:dyDescent="0.25">
      <c r="A17" s="40">
        <v>1995</v>
      </c>
      <c r="B17" s="28">
        <v>200</v>
      </c>
      <c r="C17" s="25">
        <v>2.5299999999999998</v>
      </c>
      <c r="D17" s="25">
        <v>257.63</v>
      </c>
      <c r="E17" s="25">
        <v>211</v>
      </c>
      <c r="F17" s="39">
        <v>0</v>
      </c>
      <c r="G17" s="39">
        <v>0</v>
      </c>
      <c r="H17" s="39">
        <v>0</v>
      </c>
      <c r="I17" s="39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262.14999999999998</v>
      </c>
      <c r="T17" s="20">
        <v>0</v>
      </c>
      <c r="U17" s="31">
        <f t="shared" si="3"/>
        <v>-200</v>
      </c>
      <c r="V17" s="27">
        <f t="shared" si="4"/>
        <v>-200</v>
      </c>
      <c r="W17" s="27"/>
      <c r="X17" s="27">
        <f t="shared" si="5"/>
        <v>219.84892992026857</v>
      </c>
      <c r="Y17" s="27">
        <f t="shared" si="6"/>
        <v>19.848929920268574</v>
      </c>
      <c r="Z17" s="27">
        <f t="shared" si="7"/>
        <v>20</v>
      </c>
      <c r="AA17" s="17">
        <f t="shared" si="8"/>
        <v>20</v>
      </c>
      <c r="AB17" s="24">
        <f t="shared" si="9"/>
        <v>220</v>
      </c>
    </row>
    <row r="18" spans="1:28" ht="15" customHeight="1" x14ac:dyDescent="0.2">
      <c r="A18" s="28">
        <v>1965</v>
      </c>
      <c r="B18" s="28">
        <v>200</v>
      </c>
      <c r="C18" s="25">
        <v>1.96</v>
      </c>
      <c r="D18" s="25">
        <v>258</v>
      </c>
      <c r="E18" s="25">
        <v>211</v>
      </c>
      <c r="F18" s="25">
        <v>0</v>
      </c>
      <c r="G18" s="25">
        <f t="shared" ref="G18:G38" si="13">($A$17-A18)/(ROW(A18)-ROW($A$17))</f>
        <v>30</v>
      </c>
      <c r="H18" s="25">
        <v>0</v>
      </c>
      <c r="I18" s="25">
        <f t="shared" ref="I18:I38" si="14">($A$17-B18)/(ROW(B18)-ROW($A$17))</f>
        <v>1795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1</v>
      </c>
      <c r="N18" s="9" t="s">
        <v>66</v>
      </c>
      <c r="O18" s="9">
        <f>MAX(B:B)</f>
        <v>200</v>
      </c>
      <c r="R18" s="20"/>
      <c r="S18" s="20"/>
      <c r="T18" s="20">
        <v>0</v>
      </c>
      <c r="U18" s="31">
        <f t="shared" si="3"/>
        <v>-200</v>
      </c>
      <c r="V18" s="27">
        <f t="shared" si="4"/>
        <v>-200</v>
      </c>
      <c r="W18" s="27"/>
      <c r="X18" s="27">
        <f t="shared" si="5"/>
        <v>219.84892992026857</v>
      </c>
      <c r="Y18" s="27">
        <f t="shared" si="6"/>
        <v>19.848929920268574</v>
      </c>
      <c r="Z18" s="27">
        <f t="shared" si="7"/>
        <v>20</v>
      </c>
      <c r="AA18" s="17">
        <f t="shared" si="8"/>
        <v>20</v>
      </c>
      <c r="AB18" s="24">
        <f t="shared" si="9"/>
        <v>220</v>
      </c>
    </row>
    <row r="19" spans="1:28" ht="15" customHeight="1" x14ac:dyDescent="0.25">
      <c r="A19" s="28">
        <v>1935</v>
      </c>
      <c r="B19" s="28">
        <v>200</v>
      </c>
      <c r="C19" s="25">
        <v>1.57</v>
      </c>
      <c r="D19" s="25">
        <v>258.33</v>
      </c>
      <c r="E19" s="25">
        <v>211</v>
      </c>
      <c r="F19" s="25">
        <v>0</v>
      </c>
      <c r="G19" s="25">
        <f t="shared" si="13"/>
        <v>30</v>
      </c>
      <c r="H19" s="25">
        <v>0</v>
      </c>
      <c r="I19" s="25">
        <f t="shared" si="14"/>
        <v>897.5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0.97552288673571663</v>
      </c>
      <c r="R19" s="37">
        <f>MAX(AB:AB)</f>
        <v>220</v>
      </c>
      <c r="S19" s="37">
        <f>'Z-V'!P8-R19</f>
        <v>8759</v>
      </c>
      <c r="T19" s="20">
        <v>0</v>
      </c>
      <c r="U19" s="31">
        <f t="shared" si="3"/>
        <v>-200</v>
      </c>
      <c r="V19" s="27">
        <f t="shared" si="4"/>
        <v>-200</v>
      </c>
      <c r="W19" s="27"/>
      <c r="X19" s="27">
        <f t="shared" si="5"/>
        <v>219.84892992026857</v>
      </c>
      <c r="Y19" s="27">
        <f t="shared" si="6"/>
        <v>19.848929920268574</v>
      </c>
      <c r="Z19" s="27">
        <f t="shared" si="7"/>
        <v>20</v>
      </c>
      <c r="AA19" s="17">
        <f t="shared" si="8"/>
        <v>20</v>
      </c>
      <c r="AB19" s="24">
        <f t="shared" si="9"/>
        <v>220</v>
      </c>
    </row>
    <row r="20" spans="1:28" ht="15" customHeight="1" x14ac:dyDescent="0.25">
      <c r="A20" s="28">
        <v>1905</v>
      </c>
      <c r="B20" s="40">
        <v>200</v>
      </c>
      <c r="C20" s="25">
        <v>0.82</v>
      </c>
      <c r="D20" s="25">
        <v>258.64999999999998</v>
      </c>
      <c r="E20" s="25">
        <v>211</v>
      </c>
      <c r="F20" s="25">
        <v>0</v>
      </c>
      <c r="G20" s="25">
        <f t="shared" si="13"/>
        <v>30</v>
      </c>
      <c r="H20" s="25">
        <v>0</v>
      </c>
      <c r="I20" s="25">
        <f t="shared" si="14"/>
        <v>598.33333333333337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0</v>
      </c>
      <c r="P20" s="14" t="s">
        <v>1</v>
      </c>
      <c r="Q20" s="7">
        <f ca="1">('Z-V'!R16-'Z-V'!R17)*(S20-'Z-V'!R13)/('Z-V'!R9-'Z-V'!R13)+'Z-V'!R17</f>
        <v>0.76864968212415852</v>
      </c>
      <c r="R20" s="20">
        <f ca="1">R15-R16</f>
        <v>12385</v>
      </c>
      <c r="S20" s="20">
        <f ca="1">'Z-V'!P9-R20</f>
        <v>41095</v>
      </c>
      <c r="T20" s="20">
        <v>0</v>
      </c>
      <c r="U20" s="31">
        <f t="shared" si="3"/>
        <v>-200</v>
      </c>
      <c r="V20" s="27">
        <f t="shared" si="4"/>
        <v>-200</v>
      </c>
      <c r="W20" s="27"/>
      <c r="X20" s="27">
        <f t="shared" si="5"/>
        <v>219.84892992026857</v>
      </c>
      <c r="Y20" s="27">
        <f t="shared" si="6"/>
        <v>19.848929920268574</v>
      </c>
      <c r="Z20" s="27">
        <f t="shared" si="7"/>
        <v>20</v>
      </c>
      <c r="AA20" s="17">
        <f t="shared" si="8"/>
        <v>20</v>
      </c>
      <c r="AB20" s="24">
        <f t="shared" si="9"/>
        <v>220</v>
      </c>
    </row>
    <row r="21" spans="1:28" ht="15" customHeight="1" x14ac:dyDescent="0.25">
      <c r="A21" s="28">
        <v>1905</v>
      </c>
      <c r="B21" s="28">
        <v>200</v>
      </c>
      <c r="C21" s="25">
        <v>0.79</v>
      </c>
      <c r="D21" s="25">
        <v>258.97000000000003</v>
      </c>
      <c r="E21" s="25">
        <v>211</v>
      </c>
      <c r="F21" s="25">
        <v>0</v>
      </c>
      <c r="G21" s="25">
        <f t="shared" si="13"/>
        <v>22.5</v>
      </c>
      <c r="H21" s="25">
        <v>0</v>
      </c>
      <c r="I21" s="25">
        <f t="shared" si="14"/>
        <v>448.75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0.70107583371402549</v>
      </c>
      <c r="R21" s="20">
        <f>ABS(Q12-Q17)</f>
        <v>6.5499999999999829</v>
      </c>
      <c r="S21" s="20">
        <f>'Z-V'!P10-R21</f>
        <v>15.340000000000018</v>
      </c>
      <c r="T21" s="20">
        <v>0</v>
      </c>
      <c r="U21" s="31">
        <f t="shared" si="3"/>
        <v>-200</v>
      </c>
      <c r="V21" s="27">
        <f t="shared" si="4"/>
        <v>-200</v>
      </c>
      <c r="W21" s="27"/>
      <c r="X21" s="27">
        <f t="shared" si="5"/>
        <v>219.84892992026857</v>
      </c>
      <c r="Y21" s="27">
        <f t="shared" si="6"/>
        <v>19.848929920268574</v>
      </c>
      <c r="Z21" s="27">
        <f t="shared" si="7"/>
        <v>20</v>
      </c>
      <c r="AA21" s="17">
        <f t="shared" si="8"/>
        <v>20</v>
      </c>
      <c r="AB21" s="24">
        <f t="shared" si="9"/>
        <v>220</v>
      </c>
    </row>
    <row r="22" spans="1:28" ht="15" customHeight="1" x14ac:dyDescent="0.25">
      <c r="A22" s="28">
        <v>1905</v>
      </c>
      <c r="B22" s="28">
        <v>200</v>
      </c>
      <c r="C22" s="25">
        <v>0.83</v>
      </c>
      <c r="D22" s="25">
        <v>259.27999999999997</v>
      </c>
      <c r="E22" s="25">
        <v>211</v>
      </c>
      <c r="F22" s="25">
        <v>0</v>
      </c>
      <c r="G22" s="25">
        <f t="shared" si="13"/>
        <v>18</v>
      </c>
      <c r="H22" s="25">
        <v>0</v>
      </c>
      <c r="I22" s="25">
        <f t="shared" si="14"/>
        <v>359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0.83579999999999999</v>
      </c>
      <c r="R22" s="20"/>
      <c r="S22" s="20"/>
      <c r="T22" s="20">
        <v>0</v>
      </c>
      <c r="U22" s="31">
        <f t="shared" si="3"/>
        <v>-200</v>
      </c>
      <c r="V22" s="27">
        <f t="shared" si="4"/>
        <v>-200</v>
      </c>
      <c r="W22" s="27"/>
      <c r="X22" s="27">
        <f t="shared" si="5"/>
        <v>219.84892992026857</v>
      </c>
      <c r="Y22" s="27">
        <f t="shared" si="6"/>
        <v>19.848929920268574</v>
      </c>
      <c r="Z22" s="27">
        <f t="shared" si="7"/>
        <v>20</v>
      </c>
      <c r="AA22" s="17">
        <f t="shared" si="8"/>
        <v>20</v>
      </c>
      <c r="AB22" s="24">
        <f t="shared" si="9"/>
        <v>220</v>
      </c>
    </row>
    <row r="23" spans="1:28" ht="15" customHeight="1" x14ac:dyDescent="0.25">
      <c r="A23" s="28">
        <v>1905</v>
      </c>
      <c r="B23" s="28">
        <v>200</v>
      </c>
      <c r="C23" s="25">
        <v>0.72</v>
      </c>
      <c r="D23" s="25">
        <v>259.58999999999997</v>
      </c>
      <c r="E23" s="25">
        <v>211</v>
      </c>
      <c r="F23" s="25">
        <v>0</v>
      </c>
      <c r="G23" s="25">
        <f t="shared" si="13"/>
        <v>15</v>
      </c>
      <c r="H23" s="25">
        <v>0</v>
      </c>
      <c r="I23" s="25">
        <f t="shared" si="14"/>
        <v>299.16666666666669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0</v>
      </c>
      <c r="N23" s="9"/>
      <c r="O23" s="9"/>
      <c r="P23" s="7"/>
      <c r="Q23" s="7"/>
      <c r="T23" s="20">
        <v>0</v>
      </c>
      <c r="U23" s="31">
        <f t="shared" si="3"/>
        <v>-200</v>
      </c>
      <c r="V23" s="27">
        <f t="shared" si="4"/>
        <v>-200</v>
      </c>
      <c r="W23" s="27"/>
      <c r="X23" s="27">
        <f t="shared" si="5"/>
        <v>219.84892992026857</v>
      </c>
      <c r="Y23" s="27">
        <f t="shared" si="6"/>
        <v>19.848929920268574</v>
      </c>
      <c r="Z23" s="27">
        <f t="shared" si="7"/>
        <v>20</v>
      </c>
      <c r="AA23" s="17">
        <f t="shared" si="8"/>
        <v>20</v>
      </c>
      <c r="AB23" s="24">
        <f t="shared" si="9"/>
        <v>220</v>
      </c>
    </row>
    <row r="24" spans="1:28" ht="15" customHeight="1" x14ac:dyDescent="0.25">
      <c r="A24" s="28">
        <v>1870</v>
      </c>
      <c r="B24" s="28">
        <v>200</v>
      </c>
      <c r="C24" s="25">
        <v>0.92</v>
      </c>
      <c r="D24" s="25">
        <v>259.89</v>
      </c>
      <c r="E24" s="25">
        <v>211</v>
      </c>
      <c r="F24" s="25">
        <v>0</v>
      </c>
      <c r="G24" s="25">
        <f t="shared" si="13"/>
        <v>17.857142857142858</v>
      </c>
      <c r="H24" s="25">
        <v>0</v>
      </c>
      <c r="I24" s="25">
        <f t="shared" si="14"/>
        <v>256.42857142857144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1</v>
      </c>
      <c r="N24" s="9"/>
      <c r="O24" s="9"/>
      <c r="P24" s="7"/>
      <c r="Q24" s="7"/>
      <c r="T24" s="20">
        <v>0</v>
      </c>
      <c r="U24" s="31">
        <f t="shared" si="3"/>
        <v>-200</v>
      </c>
      <c r="V24" s="27">
        <f t="shared" si="4"/>
        <v>-200</v>
      </c>
      <c r="W24" s="27"/>
      <c r="X24" s="27">
        <f t="shared" si="5"/>
        <v>219.84892992026857</v>
      </c>
      <c r="Y24" s="27">
        <f t="shared" si="6"/>
        <v>19.848929920268574</v>
      </c>
      <c r="Z24" s="27">
        <f t="shared" si="7"/>
        <v>20</v>
      </c>
      <c r="AA24" s="17">
        <f t="shared" si="8"/>
        <v>20</v>
      </c>
      <c r="AB24" s="24">
        <f t="shared" si="9"/>
        <v>220</v>
      </c>
    </row>
    <row r="25" spans="1:28" ht="15" customHeight="1" x14ac:dyDescent="0.25">
      <c r="A25" s="28">
        <v>1836</v>
      </c>
      <c r="B25" s="28">
        <v>200</v>
      </c>
      <c r="C25" s="25">
        <v>0.91</v>
      </c>
      <c r="D25" s="25">
        <v>260.18</v>
      </c>
      <c r="E25" s="25">
        <v>211</v>
      </c>
      <c r="F25" s="25">
        <v>0</v>
      </c>
      <c r="G25" s="25">
        <f t="shared" si="13"/>
        <v>19.875</v>
      </c>
      <c r="H25" s="25">
        <v>0</v>
      </c>
      <c r="I25" s="25">
        <f t="shared" si="14"/>
        <v>224.375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0</v>
      </c>
      <c r="N25" s="9"/>
      <c r="O25" s="9"/>
      <c r="P25" s="7"/>
      <c r="Q25" s="7"/>
      <c r="T25" s="20">
        <v>0</v>
      </c>
      <c r="U25" s="31">
        <f t="shared" si="3"/>
        <v>-200</v>
      </c>
      <c r="V25" s="27">
        <f t="shared" si="4"/>
        <v>-200</v>
      </c>
      <c r="W25" s="27"/>
      <c r="X25" s="27">
        <f t="shared" si="5"/>
        <v>219.84892992026857</v>
      </c>
      <c r="Y25" s="27">
        <f t="shared" si="6"/>
        <v>19.848929920268574</v>
      </c>
      <c r="Z25" s="27">
        <f t="shared" si="7"/>
        <v>20</v>
      </c>
      <c r="AA25" s="17">
        <f t="shared" si="8"/>
        <v>20</v>
      </c>
      <c r="AB25" s="24">
        <f t="shared" si="9"/>
        <v>220</v>
      </c>
    </row>
    <row r="26" spans="1:28" ht="15" customHeight="1" x14ac:dyDescent="0.25">
      <c r="A26" s="28">
        <v>1800</v>
      </c>
      <c r="B26" s="28">
        <v>200</v>
      </c>
      <c r="C26" s="25">
        <v>1.32</v>
      </c>
      <c r="D26" s="25">
        <v>260.45</v>
      </c>
      <c r="E26" s="25">
        <v>211</v>
      </c>
      <c r="F26" s="25">
        <v>0</v>
      </c>
      <c r="G26" s="25">
        <f t="shared" si="13"/>
        <v>21.666666666666668</v>
      </c>
      <c r="H26" s="25">
        <v>0</v>
      </c>
      <c r="I26" s="25">
        <f t="shared" si="14"/>
        <v>199.44444444444446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-200</v>
      </c>
      <c r="V26" s="27">
        <f t="shared" si="4"/>
        <v>-200</v>
      </c>
      <c r="W26" s="27"/>
      <c r="X26" s="27">
        <f t="shared" si="5"/>
        <v>219.84892992026857</v>
      </c>
      <c r="Y26" s="27">
        <f t="shared" si="6"/>
        <v>19.848929920268574</v>
      </c>
      <c r="Z26" s="27">
        <f t="shared" si="7"/>
        <v>20</v>
      </c>
      <c r="AA26" s="17">
        <f t="shared" si="8"/>
        <v>20</v>
      </c>
      <c r="AB26" s="24">
        <f t="shared" si="9"/>
        <v>220</v>
      </c>
    </row>
    <row r="27" spans="1:28" ht="15" customHeight="1" x14ac:dyDescent="0.25">
      <c r="A27" s="28">
        <v>1630</v>
      </c>
      <c r="B27" s="28">
        <v>200</v>
      </c>
      <c r="C27" s="25">
        <v>0.88</v>
      </c>
      <c r="D27" s="25">
        <v>260.7</v>
      </c>
      <c r="E27" s="25">
        <v>211</v>
      </c>
      <c r="F27" s="25">
        <v>0</v>
      </c>
      <c r="G27" s="25">
        <f t="shared" si="13"/>
        <v>36.5</v>
      </c>
      <c r="H27" s="25">
        <v>0</v>
      </c>
      <c r="I27" s="25">
        <f t="shared" si="14"/>
        <v>179.5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-200</v>
      </c>
      <c r="V27" s="27">
        <f t="shared" si="4"/>
        <v>-200</v>
      </c>
      <c r="W27" s="27"/>
      <c r="X27" s="27">
        <f t="shared" si="5"/>
        <v>219.84892992026857</v>
      </c>
      <c r="Y27" s="27">
        <f t="shared" si="6"/>
        <v>19.848929920268574</v>
      </c>
      <c r="Z27" s="27">
        <f t="shared" si="7"/>
        <v>20</v>
      </c>
      <c r="AA27" s="17">
        <f t="shared" si="8"/>
        <v>20</v>
      </c>
      <c r="AB27" s="24">
        <f t="shared" si="9"/>
        <v>220</v>
      </c>
    </row>
    <row r="28" spans="1:28" ht="15" customHeight="1" x14ac:dyDescent="0.25">
      <c r="A28" s="28">
        <v>1461</v>
      </c>
      <c r="B28" s="28">
        <v>200</v>
      </c>
      <c r="C28" s="25">
        <v>0.59</v>
      </c>
      <c r="D28" s="25">
        <v>260.91000000000003</v>
      </c>
      <c r="E28" s="25">
        <v>211</v>
      </c>
      <c r="F28" s="25">
        <v>0</v>
      </c>
      <c r="G28" s="25">
        <f t="shared" si="13"/>
        <v>48.545454545454547</v>
      </c>
      <c r="H28" s="25">
        <v>0</v>
      </c>
      <c r="I28" s="25">
        <f t="shared" si="14"/>
        <v>163.18181818181819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-200</v>
      </c>
      <c r="V28" s="27">
        <f t="shared" si="4"/>
        <v>-200</v>
      </c>
      <c r="W28" s="27"/>
      <c r="X28" s="27">
        <f t="shared" si="5"/>
        <v>219.84892992026857</v>
      </c>
      <c r="Y28" s="27">
        <f t="shared" si="6"/>
        <v>19.848929920268574</v>
      </c>
      <c r="Z28" s="27">
        <f t="shared" si="7"/>
        <v>20</v>
      </c>
      <c r="AA28" s="17">
        <f t="shared" si="8"/>
        <v>20</v>
      </c>
      <c r="AB28" s="24">
        <f t="shared" si="9"/>
        <v>220</v>
      </c>
    </row>
    <row r="29" spans="1:28" ht="15" customHeight="1" x14ac:dyDescent="0.25">
      <c r="A29" s="28">
        <v>1290</v>
      </c>
      <c r="B29" s="28">
        <v>200</v>
      </c>
      <c r="C29" s="25">
        <v>0</v>
      </c>
      <c r="D29" s="25">
        <v>261.10000000000002</v>
      </c>
      <c r="E29" s="25">
        <v>211</v>
      </c>
      <c r="F29" s="25">
        <v>0</v>
      </c>
      <c r="G29" s="25">
        <f t="shared" si="13"/>
        <v>58.75</v>
      </c>
      <c r="H29" s="25">
        <v>0</v>
      </c>
      <c r="I29" s="25">
        <f t="shared" si="14"/>
        <v>149.58333333333334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0</v>
      </c>
      <c r="N29" s="9"/>
      <c r="O29" s="9"/>
      <c r="P29" s="7"/>
      <c r="Q29" s="7"/>
      <c r="T29" s="20">
        <v>0</v>
      </c>
      <c r="U29" s="31">
        <f t="shared" si="3"/>
        <v>-200</v>
      </c>
      <c r="V29" s="27">
        <f t="shared" si="4"/>
        <v>-200</v>
      </c>
      <c r="W29" s="27"/>
      <c r="X29" s="27">
        <f t="shared" si="5"/>
        <v>219.84892992026857</v>
      </c>
      <c r="Y29" s="27">
        <f t="shared" si="6"/>
        <v>19.848929920268574</v>
      </c>
      <c r="Z29" s="27">
        <f t="shared" si="7"/>
        <v>20</v>
      </c>
      <c r="AA29" s="17">
        <f t="shared" si="8"/>
        <v>20</v>
      </c>
      <c r="AB29" s="24">
        <f t="shared" si="9"/>
        <v>220</v>
      </c>
    </row>
    <row r="30" spans="1:28" ht="15" customHeight="1" x14ac:dyDescent="0.25">
      <c r="A30" s="28">
        <v>1234</v>
      </c>
      <c r="B30" s="28">
        <v>200</v>
      </c>
      <c r="C30" s="25">
        <v>0</v>
      </c>
      <c r="D30" s="25">
        <v>261.27999999999997</v>
      </c>
      <c r="E30" s="25">
        <v>211</v>
      </c>
      <c r="F30" s="25">
        <v>0</v>
      </c>
      <c r="G30" s="25">
        <f t="shared" si="13"/>
        <v>58.53846153846154</v>
      </c>
      <c r="H30" s="25">
        <v>0</v>
      </c>
      <c r="I30" s="25">
        <f t="shared" si="14"/>
        <v>138.07692307692307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1</v>
      </c>
      <c r="N30" s="9"/>
      <c r="O30" s="9"/>
      <c r="P30" s="7"/>
      <c r="Q30" s="7"/>
      <c r="T30" s="20">
        <v>0</v>
      </c>
      <c r="U30" s="31">
        <f t="shared" si="3"/>
        <v>-200</v>
      </c>
      <c r="V30" s="27">
        <f t="shared" si="4"/>
        <v>-200</v>
      </c>
      <c r="W30" s="27"/>
      <c r="X30" s="27">
        <f t="shared" si="5"/>
        <v>219.84892992026857</v>
      </c>
      <c r="Y30" s="27">
        <f t="shared" si="6"/>
        <v>19.848929920268574</v>
      </c>
      <c r="Z30" s="27">
        <f t="shared" si="7"/>
        <v>20</v>
      </c>
      <c r="AA30" s="17">
        <f t="shared" si="8"/>
        <v>20</v>
      </c>
      <c r="AB30" s="24">
        <f t="shared" si="9"/>
        <v>220</v>
      </c>
    </row>
    <row r="31" spans="1:28" ht="15" customHeight="1" x14ac:dyDescent="0.25">
      <c r="A31" s="28">
        <v>1179</v>
      </c>
      <c r="B31" s="28">
        <v>200</v>
      </c>
      <c r="C31" s="25">
        <v>0</v>
      </c>
      <c r="D31" s="25">
        <v>261.44</v>
      </c>
      <c r="E31" s="25">
        <v>211</v>
      </c>
      <c r="F31" s="25">
        <v>0</v>
      </c>
      <c r="G31" s="25">
        <f t="shared" si="13"/>
        <v>58.285714285714285</v>
      </c>
      <c r="H31" s="25">
        <v>0</v>
      </c>
      <c r="I31" s="25">
        <f t="shared" si="14"/>
        <v>128.21428571428572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-200</v>
      </c>
      <c r="V31" s="27">
        <f t="shared" si="4"/>
        <v>-200</v>
      </c>
      <c r="W31" s="27"/>
      <c r="X31" s="27">
        <f t="shared" si="5"/>
        <v>219.84892992026857</v>
      </c>
      <c r="Y31" s="27">
        <f t="shared" si="6"/>
        <v>19.848929920268574</v>
      </c>
      <c r="Z31" s="27">
        <f t="shared" si="7"/>
        <v>20</v>
      </c>
      <c r="AA31" s="17">
        <f t="shared" si="8"/>
        <v>20</v>
      </c>
      <c r="AB31" s="24">
        <f t="shared" si="9"/>
        <v>220</v>
      </c>
    </row>
    <row r="32" spans="1:28" ht="15" customHeight="1" x14ac:dyDescent="0.25">
      <c r="A32" s="28">
        <v>1125</v>
      </c>
      <c r="B32" s="28">
        <v>200</v>
      </c>
      <c r="C32" s="25">
        <v>0</v>
      </c>
      <c r="D32" s="25">
        <v>261.60000000000002</v>
      </c>
      <c r="E32" s="25">
        <v>211</v>
      </c>
      <c r="F32" s="25">
        <v>0</v>
      </c>
      <c r="G32" s="25">
        <f t="shared" si="13"/>
        <v>58</v>
      </c>
      <c r="H32" s="25">
        <v>0</v>
      </c>
      <c r="I32" s="25">
        <f t="shared" si="14"/>
        <v>119.66666666666667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1</v>
      </c>
      <c r="N32" s="9"/>
      <c r="O32" s="9"/>
      <c r="P32" s="7"/>
      <c r="Q32" s="7"/>
      <c r="T32" s="20">
        <v>0</v>
      </c>
      <c r="U32" s="31">
        <f t="shared" si="3"/>
        <v>-200</v>
      </c>
      <c r="V32" s="27">
        <f t="shared" si="4"/>
        <v>-200</v>
      </c>
      <c r="W32" s="27"/>
      <c r="X32" s="27">
        <f t="shared" si="5"/>
        <v>219.84892992026857</v>
      </c>
      <c r="Y32" s="27">
        <f t="shared" si="6"/>
        <v>19.848929920268574</v>
      </c>
      <c r="Z32" s="27">
        <f t="shared" si="7"/>
        <v>20</v>
      </c>
      <c r="AA32" s="17">
        <f t="shared" si="8"/>
        <v>20</v>
      </c>
      <c r="AB32" s="24">
        <f t="shared" si="9"/>
        <v>220</v>
      </c>
    </row>
    <row r="33" spans="1:28" ht="15" customHeight="1" x14ac:dyDescent="0.25">
      <c r="A33" s="28">
        <v>990</v>
      </c>
      <c r="B33" s="28">
        <v>200</v>
      </c>
      <c r="C33" s="25">
        <v>0</v>
      </c>
      <c r="D33" s="25">
        <v>261.74</v>
      </c>
      <c r="E33" s="25">
        <v>211</v>
      </c>
      <c r="F33" s="25">
        <v>0</v>
      </c>
      <c r="G33" s="25">
        <f t="shared" si="13"/>
        <v>62.8125</v>
      </c>
      <c r="H33" s="25">
        <v>0</v>
      </c>
      <c r="I33" s="25">
        <f t="shared" si="14"/>
        <v>112.1875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1</v>
      </c>
      <c r="N33" s="9"/>
      <c r="O33" s="9"/>
      <c r="P33" s="7"/>
      <c r="Q33" s="7"/>
      <c r="T33" s="20">
        <v>0</v>
      </c>
      <c r="U33" s="31">
        <f t="shared" si="3"/>
        <v>-200</v>
      </c>
      <c r="V33" s="27">
        <f t="shared" si="4"/>
        <v>-200</v>
      </c>
      <c r="W33" s="27"/>
      <c r="X33" s="27">
        <f t="shared" si="5"/>
        <v>219.84892992026857</v>
      </c>
      <c r="Y33" s="27">
        <f t="shared" si="6"/>
        <v>19.848929920268574</v>
      </c>
      <c r="Z33" s="27">
        <f t="shared" si="7"/>
        <v>20</v>
      </c>
      <c r="AA33" s="17">
        <f t="shared" si="8"/>
        <v>20</v>
      </c>
      <c r="AB33" s="24">
        <f t="shared" si="9"/>
        <v>220</v>
      </c>
    </row>
    <row r="34" spans="1:28" ht="15" customHeight="1" x14ac:dyDescent="0.25">
      <c r="A34" s="28">
        <v>855</v>
      </c>
      <c r="B34" s="28">
        <v>200</v>
      </c>
      <c r="C34" s="25">
        <v>0</v>
      </c>
      <c r="D34" s="25">
        <v>261.85000000000002</v>
      </c>
      <c r="E34" s="25">
        <v>211</v>
      </c>
      <c r="F34" s="25">
        <v>0</v>
      </c>
      <c r="G34" s="25">
        <f t="shared" si="13"/>
        <v>67.058823529411768</v>
      </c>
      <c r="H34" s="25">
        <v>0</v>
      </c>
      <c r="I34" s="25">
        <f t="shared" si="14"/>
        <v>105.58823529411765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ca="1" si="2"/>
        <v>0</v>
      </c>
      <c r="N34" s="9"/>
      <c r="O34" s="9"/>
      <c r="P34" s="7"/>
      <c r="Q34" s="7"/>
      <c r="T34" s="20">
        <v>0</v>
      </c>
      <c r="U34" s="31">
        <f t="shared" si="3"/>
        <v>-200</v>
      </c>
      <c r="V34" s="27">
        <f t="shared" si="4"/>
        <v>-200</v>
      </c>
      <c r="W34" s="27"/>
      <c r="X34" s="27">
        <f t="shared" si="5"/>
        <v>219.84892992026857</v>
      </c>
      <c r="Y34" s="27">
        <f t="shared" si="6"/>
        <v>19.848929920268574</v>
      </c>
      <c r="Z34" s="27">
        <f t="shared" si="7"/>
        <v>20</v>
      </c>
      <c r="AA34" s="17">
        <f t="shared" si="8"/>
        <v>20</v>
      </c>
      <c r="AB34" s="24">
        <f t="shared" si="9"/>
        <v>220</v>
      </c>
    </row>
    <row r="35" spans="1:28" ht="15" customHeight="1" x14ac:dyDescent="0.25">
      <c r="A35" s="28">
        <v>720</v>
      </c>
      <c r="B35" s="28">
        <v>200</v>
      </c>
      <c r="C35" s="25">
        <v>0</v>
      </c>
      <c r="D35" s="25">
        <v>261.94</v>
      </c>
      <c r="E35" s="25">
        <v>211</v>
      </c>
      <c r="F35" s="25">
        <v>0</v>
      </c>
      <c r="G35" s="25">
        <f t="shared" si="13"/>
        <v>70.833333333333329</v>
      </c>
      <c r="H35" s="25">
        <v>0</v>
      </c>
      <c r="I35" s="25">
        <f t="shared" si="14"/>
        <v>99.722222222222229</v>
      </c>
      <c r="J35" s="29">
        <f t="shared" si="10"/>
        <v>1</v>
      </c>
      <c r="K35" s="29">
        <f t="shared" si="11"/>
        <v>1</v>
      </c>
      <c r="L35" s="29">
        <f t="shared" si="12"/>
        <v>1</v>
      </c>
      <c r="M35" s="29">
        <f t="shared" ca="1" si="2"/>
        <v>0</v>
      </c>
      <c r="N35" s="9"/>
      <c r="O35" s="9"/>
      <c r="P35" s="7"/>
      <c r="Q35" s="7"/>
      <c r="T35" s="20">
        <v>0</v>
      </c>
      <c r="U35" s="31">
        <f t="shared" si="3"/>
        <v>-200</v>
      </c>
      <c r="V35" s="27">
        <f t="shared" si="4"/>
        <v>-200</v>
      </c>
      <c r="W35" s="27"/>
      <c r="X35" s="27">
        <f t="shared" si="5"/>
        <v>219.84892992026857</v>
      </c>
      <c r="Y35" s="27">
        <f t="shared" si="6"/>
        <v>19.848929920268574</v>
      </c>
      <c r="Z35" s="27">
        <f t="shared" si="7"/>
        <v>20</v>
      </c>
      <c r="AA35" s="17">
        <f t="shared" si="8"/>
        <v>20</v>
      </c>
      <c r="AB35" s="24">
        <f t="shared" si="9"/>
        <v>220</v>
      </c>
    </row>
    <row r="36" spans="1:28" ht="15" customHeight="1" x14ac:dyDescent="0.25">
      <c r="A36" s="28">
        <v>680</v>
      </c>
      <c r="B36" s="28">
        <v>200</v>
      </c>
      <c r="C36" s="25">
        <v>0</v>
      </c>
      <c r="D36" s="25">
        <v>262.02</v>
      </c>
      <c r="E36" s="25">
        <v>211</v>
      </c>
      <c r="F36" s="25">
        <v>0</v>
      </c>
      <c r="G36" s="25">
        <f t="shared" si="13"/>
        <v>69.21052631578948</v>
      </c>
      <c r="H36" s="25">
        <v>0</v>
      </c>
      <c r="I36" s="25">
        <f t="shared" si="14"/>
        <v>94.473684210526315</v>
      </c>
      <c r="J36" s="29">
        <f t="shared" si="10"/>
        <v>1</v>
      </c>
      <c r="K36" s="29">
        <f t="shared" si="11"/>
        <v>1</v>
      </c>
      <c r="L36" s="29">
        <f t="shared" si="12"/>
        <v>1</v>
      </c>
      <c r="M36" s="29">
        <f t="shared" ca="1" si="2"/>
        <v>0</v>
      </c>
      <c r="N36" s="9"/>
      <c r="O36" s="9"/>
      <c r="P36" s="7"/>
      <c r="Q36" s="7"/>
      <c r="T36" s="20">
        <v>0</v>
      </c>
      <c r="U36" s="31">
        <f t="shared" si="3"/>
        <v>-200</v>
      </c>
      <c r="V36" s="27">
        <f t="shared" si="4"/>
        <v>-200</v>
      </c>
      <c r="W36" s="27"/>
      <c r="X36" s="27">
        <f t="shared" si="5"/>
        <v>219.84892992026857</v>
      </c>
      <c r="Y36" s="27">
        <f t="shared" si="6"/>
        <v>19.848929920268574</v>
      </c>
      <c r="Z36" s="27">
        <f t="shared" si="7"/>
        <v>20</v>
      </c>
      <c r="AA36" s="17">
        <f t="shared" si="8"/>
        <v>20</v>
      </c>
      <c r="AB36" s="24">
        <f t="shared" si="9"/>
        <v>220</v>
      </c>
    </row>
    <row r="37" spans="1:28" ht="15" customHeight="1" x14ac:dyDescent="0.25">
      <c r="A37" s="28">
        <v>639</v>
      </c>
      <c r="B37" s="28">
        <v>200</v>
      </c>
      <c r="C37" s="25">
        <v>0</v>
      </c>
      <c r="D37" s="25">
        <v>262.08999999999997</v>
      </c>
      <c r="E37" s="25">
        <v>211</v>
      </c>
      <c r="F37" s="25">
        <v>0</v>
      </c>
      <c r="G37" s="25">
        <f t="shared" si="13"/>
        <v>67.8</v>
      </c>
      <c r="H37" s="25">
        <v>0</v>
      </c>
      <c r="I37" s="25">
        <f t="shared" si="14"/>
        <v>89.75</v>
      </c>
      <c r="J37" s="29">
        <f t="shared" si="10"/>
        <v>1</v>
      </c>
      <c r="K37" s="29">
        <f t="shared" si="11"/>
        <v>1</v>
      </c>
      <c r="L37" s="29">
        <f t="shared" si="12"/>
        <v>1</v>
      </c>
      <c r="M37" s="29">
        <f t="shared" ca="1" si="2"/>
        <v>0</v>
      </c>
      <c r="N37" s="9"/>
      <c r="O37" s="9"/>
      <c r="P37" s="7"/>
      <c r="Q37" s="7"/>
      <c r="T37" s="20">
        <v>0</v>
      </c>
      <c r="U37" s="31">
        <f t="shared" si="3"/>
        <v>-200</v>
      </c>
      <c r="V37" s="27">
        <f t="shared" si="4"/>
        <v>-200</v>
      </c>
      <c r="W37" s="27"/>
      <c r="X37" s="27">
        <f t="shared" si="5"/>
        <v>219.84892992026857</v>
      </c>
      <c r="Y37" s="27">
        <f t="shared" si="6"/>
        <v>19.848929920268574</v>
      </c>
      <c r="Z37" s="27">
        <f t="shared" si="7"/>
        <v>20</v>
      </c>
      <c r="AA37" s="17">
        <f t="shared" si="8"/>
        <v>20</v>
      </c>
      <c r="AB37" s="24">
        <f t="shared" si="9"/>
        <v>220</v>
      </c>
    </row>
    <row r="38" spans="1:28" ht="15" customHeight="1" x14ac:dyDescent="0.25">
      <c r="A38" s="28">
        <v>600</v>
      </c>
      <c r="B38" s="28">
        <v>200</v>
      </c>
      <c r="C38" s="25">
        <v>0</v>
      </c>
      <c r="D38" s="25">
        <v>262.14999999999998</v>
      </c>
      <c r="E38" s="25">
        <v>211</v>
      </c>
      <c r="F38" s="25">
        <v>0</v>
      </c>
      <c r="G38" s="25">
        <f t="shared" si="13"/>
        <v>66.428571428571431</v>
      </c>
      <c r="H38" s="25">
        <v>0</v>
      </c>
      <c r="I38" s="25">
        <f t="shared" si="14"/>
        <v>85.476190476190482</v>
      </c>
      <c r="J38" s="29">
        <f t="shared" si="10"/>
        <v>1</v>
      </c>
      <c r="K38" s="29">
        <f t="shared" si="11"/>
        <v>1</v>
      </c>
      <c r="L38" s="29">
        <f t="shared" si="12"/>
        <v>1</v>
      </c>
      <c r="M38" s="29">
        <f t="shared" ca="1" si="2"/>
        <v>0</v>
      </c>
      <c r="N38" s="9"/>
      <c r="O38" s="9"/>
      <c r="P38" s="7"/>
      <c r="Q38" s="7"/>
      <c r="T38" s="20">
        <v>0</v>
      </c>
      <c r="U38" s="31">
        <f t="shared" si="3"/>
        <v>-200</v>
      </c>
      <c r="V38" s="27">
        <f t="shared" si="4"/>
        <v>-200</v>
      </c>
      <c r="W38" s="27"/>
      <c r="X38" s="27">
        <f t="shared" si="5"/>
        <v>219.84892992026857</v>
      </c>
      <c r="Y38" s="27">
        <f t="shared" si="6"/>
        <v>19.848929920268574</v>
      </c>
      <c r="Z38" s="27">
        <f t="shared" si="7"/>
        <v>20</v>
      </c>
      <c r="AA38" s="17">
        <f t="shared" si="8"/>
        <v>20</v>
      </c>
      <c r="AB38" s="24">
        <f t="shared" si="9"/>
        <v>220</v>
      </c>
    </row>
    <row r="39" spans="1:28" ht="15" customHeight="1" x14ac:dyDescent="0.25">
      <c r="A39" s="28"/>
      <c r="B39" s="28"/>
      <c r="C39" s="25"/>
      <c r="D39" s="25"/>
      <c r="E39" s="25"/>
      <c r="F39" s="25"/>
      <c r="G39" s="25"/>
      <c r="H39" s="25"/>
      <c r="I39" s="25"/>
      <c r="J39" s="29"/>
      <c r="K39" s="29"/>
      <c r="L39" s="29"/>
      <c r="M39" s="29"/>
      <c r="N39" s="9"/>
      <c r="O39" s="9"/>
      <c r="P39" s="7"/>
      <c r="Q39" s="7"/>
      <c r="U39" s="31"/>
      <c r="V39" s="27"/>
      <c r="W39" s="27"/>
      <c r="X39" s="27"/>
      <c r="Y39" s="27"/>
      <c r="Z39" s="27"/>
      <c r="AA39" s="17"/>
    </row>
    <row r="40" spans="1:28" ht="15" customHeight="1" x14ac:dyDescent="0.25">
      <c r="A40" s="28"/>
      <c r="B40" s="28"/>
      <c r="C40" s="25"/>
      <c r="D40" s="25"/>
      <c r="E40" s="25"/>
      <c r="F40" s="25"/>
      <c r="G40" s="25"/>
      <c r="H40" s="25"/>
      <c r="I40" s="25"/>
      <c r="J40" s="29"/>
      <c r="K40" s="29"/>
      <c r="L40" s="29"/>
      <c r="M40" s="29"/>
      <c r="N40" s="9"/>
      <c r="O40" s="9"/>
      <c r="P40" s="7"/>
      <c r="Q40" s="7"/>
      <c r="U40" s="31"/>
      <c r="V40" s="27"/>
      <c r="W40" s="27"/>
      <c r="X40" s="27"/>
      <c r="Y40" s="27"/>
      <c r="Z40" s="27"/>
      <c r="AA40" s="17"/>
    </row>
    <row r="41" spans="1:28" ht="15" customHeight="1" x14ac:dyDescent="0.25">
      <c r="A41" s="28"/>
      <c r="B41" s="28"/>
      <c r="C41" s="25"/>
      <c r="D41" s="25"/>
      <c r="E41" s="25"/>
      <c r="F41" s="25"/>
      <c r="G41" s="25"/>
      <c r="H41" s="25"/>
      <c r="I41" s="25"/>
      <c r="J41" s="29"/>
      <c r="K41" s="29"/>
      <c r="L41" s="29"/>
      <c r="M41" s="29"/>
      <c r="N41" s="9"/>
      <c r="O41" s="9"/>
      <c r="P41" s="7"/>
      <c r="Q41" s="7"/>
      <c r="U41" s="31"/>
      <c r="V41" s="27"/>
      <c r="W41" s="27"/>
      <c r="X41" s="27"/>
      <c r="Y41" s="27"/>
      <c r="Z41" s="27"/>
      <c r="AA41" s="17"/>
    </row>
    <row r="42" spans="1:28" ht="15" customHeight="1" x14ac:dyDescent="0.25">
      <c r="A42" s="28"/>
      <c r="B42" s="28"/>
      <c r="C42" s="25"/>
      <c r="D42" s="25"/>
      <c r="E42" s="25"/>
      <c r="F42" s="25"/>
      <c r="G42" s="25"/>
      <c r="H42" s="25"/>
      <c r="I42" s="25"/>
      <c r="J42" s="29"/>
      <c r="K42" s="29"/>
      <c r="L42" s="29"/>
      <c r="M42" s="29"/>
      <c r="N42" s="9"/>
      <c r="O42" s="9"/>
      <c r="P42" s="7"/>
      <c r="Q42" s="7"/>
      <c r="U42" s="31"/>
      <c r="V42" s="27"/>
      <c r="W42" s="27"/>
      <c r="X42" s="27"/>
      <c r="Y42" s="27"/>
      <c r="Z42" s="27"/>
      <c r="AA42" s="17"/>
    </row>
    <row r="43" spans="1:28" ht="15" customHeight="1" x14ac:dyDescent="0.25">
      <c r="A43" s="28"/>
      <c r="B43" s="28"/>
      <c r="C43" s="25"/>
      <c r="D43" s="25"/>
      <c r="E43" s="25"/>
      <c r="F43" s="25"/>
      <c r="G43" s="25"/>
      <c r="H43" s="25"/>
      <c r="I43" s="25"/>
      <c r="J43" s="29"/>
      <c r="K43" s="29"/>
      <c r="L43" s="29"/>
      <c r="M43" s="29"/>
      <c r="N43" s="9"/>
      <c r="O43" s="9"/>
      <c r="P43" s="7"/>
      <c r="Q43" s="7"/>
      <c r="U43" s="31"/>
      <c r="V43" s="27"/>
      <c r="W43" s="27"/>
      <c r="X43" s="27"/>
      <c r="Y43" s="27"/>
      <c r="Z43" s="27"/>
      <c r="AA43" s="17"/>
    </row>
    <row r="44" spans="1:28" ht="15" customHeight="1" x14ac:dyDescent="0.25">
      <c r="A44" s="28"/>
      <c r="B44" s="28"/>
      <c r="C44" s="25"/>
      <c r="D44" s="25"/>
      <c r="E44" s="25"/>
      <c r="F44" s="25"/>
      <c r="G44" s="25"/>
      <c r="H44" s="25"/>
      <c r="I44" s="25"/>
      <c r="J44" s="29"/>
      <c r="K44" s="29"/>
      <c r="L44" s="29"/>
      <c r="M44" s="29"/>
      <c r="N44" s="9"/>
      <c r="O44" s="9"/>
      <c r="P44" s="7"/>
      <c r="Q44" s="7"/>
      <c r="U44" s="31"/>
      <c r="V44" s="27"/>
      <c r="W44" s="27"/>
      <c r="X44" s="27"/>
      <c r="Y44" s="27"/>
      <c r="Z44" s="27"/>
      <c r="AA44" s="17"/>
    </row>
    <row r="45" spans="1:28" ht="15" customHeight="1" x14ac:dyDescent="0.25">
      <c r="A45" s="28"/>
      <c r="B45" s="28"/>
      <c r="C45" s="25"/>
      <c r="D45" s="25"/>
      <c r="E45" s="25"/>
      <c r="F45" s="25"/>
      <c r="G45" s="25"/>
      <c r="H45" s="25"/>
      <c r="I45" s="25"/>
      <c r="J45" s="29"/>
      <c r="K45" s="29"/>
      <c r="L45" s="29"/>
      <c r="M45" s="29"/>
      <c r="N45" s="9"/>
      <c r="O45" s="9"/>
      <c r="P45" s="7"/>
      <c r="Q45" s="7"/>
      <c r="U45" s="31"/>
      <c r="V45" s="27"/>
      <c r="W45" s="27"/>
      <c r="X45" s="27"/>
      <c r="Y45" s="27"/>
      <c r="Z45" s="27"/>
      <c r="AA45" s="17"/>
    </row>
    <row r="46" spans="1:28" ht="15" customHeight="1" x14ac:dyDescent="0.25">
      <c r="A46" s="28"/>
      <c r="B46" s="28"/>
      <c r="C46" s="25"/>
      <c r="D46" s="25"/>
      <c r="E46" s="25"/>
      <c r="F46" s="25"/>
      <c r="G46" s="25"/>
      <c r="H46" s="25"/>
      <c r="I46" s="25"/>
      <c r="J46" s="29"/>
      <c r="K46" s="29"/>
      <c r="L46" s="29"/>
      <c r="M46" s="29"/>
      <c r="N46" s="9"/>
      <c r="O46" s="9"/>
      <c r="P46" s="7"/>
      <c r="Q46" s="7"/>
      <c r="U46" s="31"/>
      <c r="V46" s="27"/>
      <c r="W46" s="27"/>
      <c r="X46" s="27"/>
      <c r="Y46" s="27"/>
      <c r="Z46" s="27"/>
      <c r="AA46" s="17"/>
    </row>
    <row r="47" spans="1:28" ht="15" customHeight="1" x14ac:dyDescent="0.25">
      <c r="A47" s="28"/>
      <c r="B47" s="28"/>
      <c r="C47" s="25"/>
      <c r="D47" s="25"/>
      <c r="E47" s="25"/>
      <c r="F47" s="25"/>
      <c r="G47" s="25"/>
      <c r="H47" s="25"/>
      <c r="I47" s="25"/>
      <c r="J47" s="29"/>
      <c r="K47" s="29"/>
      <c r="L47" s="29"/>
      <c r="M47" s="29"/>
      <c r="N47" s="9"/>
      <c r="O47" s="9"/>
      <c r="P47" s="7"/>
      <c r="Q47" s="7"/>
      <c r="U47" s="31"/>
      <c r="V47" s="27"/>
      <c r="W47" s="27"/>
      <c r="X47" s="27"/>
      <c r="Y47" s="27"/>
      <c r="Z47" s="27"/>
      <c r="AA47" s="17"/>
    </row>
    <row r="48" spans="1:28" ht="15" customHeight="1" x14ac:dyDescent="0.25">
      <c r="A48" s="28"/>
      <c r="B48" s="28"/>
      <c r="C48" s="25"/>
      <c r="D48" s="25"/>
      <c r="E48" s="25"/>
      <c r="F48" s="25"/>
      <c r="G48" s="25"/>
      <c r="H48" s="25"/>
      <c r="I48" s="25"/>
      <c r="J48" s="29"/>
      <c r="K48" s="29"/>
      <c r="L48" s="29"/>
      <c r="M48" s="29"/>
      <c r="N48" s="9"/>
      <c r="O48" s="9"/>
      <c r="P48" s="7"/>
      <c r="Q48" s="7"/>
      <c r="U48" s="31"/>
      <c r="V48" s="27"/>
      <c r="W48" s="27"/>
      <c r="X48" s="27"/>
      <c r="Y48" s="27"/>
      <c r="Z48" s="27"/>
      <c r="AA48" s="17"/>
    </row>
    <row r="49" spans="1:27" ht="15" customHeight="1" x14ac:dyDescent="0.25">
      <c r="A49" s="28"/>
      <c r="B49" s="28"/>
      <c r="C49" s="25"/>
      <c r="D49" s="25"/>
      <c r="E49" s="25"/>
      <c r="F49" s="25"/>
      <c r="G49" s="25"/>
      <c r="H49" s="25"/>
      <c r="I49" s="25"/>
      <c r="J49" s="29"/>
      <c r="K49" s="29"/>
      <c r="L49" s="29"/>
      <c r="M49" s="29"/>
      <c r="N49" s="9"/>
      <c r="O49" s="9"/>
      <c r="P49" s="7"/>
      <c r="Q49" s="7"/>
      <c r="U49" s="31"/>
      <c r="V49" s="27"/>
      <c r="W49" s="27"/>
      <c r="X49" s="27"/>
      <c r="Y49" s="27"/>
      <c r="Z49" s="27"/>
      <c r="AA49" s="17"/>
    </row>
    <row r="50" spans="1:27" ht="15" customHeight="1" x14ac:dyDescent="0.25">
      <c r="A50" s="28"/>
      <c r="B50" s="28"/>
      <c r="C50" s="25"/>
      <c r="D50" s="25"/>
      <c r="E50" s="25"/>
      <c r="F50" s="25"/>
      <c r="G50" s="25"/>
      <c r="H50" s="25"/>
      <c r="I50" s="25"/>
      <c r="J50" s="29"/>
      <c r="K50" s="29"/>
      <c r="L50" s="29"/>
      <c r="M50" s="29"/>
      <c r="N50" s="9"/>
      <c r="O50" s="9"/>
      <c r="P50" s="7"/>
      <c r="Q50" s="7"/>
      <c r="U50" s="31"/>
      <c r="V50" s="27"/>
      <c r="W50" s="27"/>
      <c r="X50" s="27"/>
      <c r="Y50" s="27"/>
      <c r="Z50" s="27"/>
      <c r="AA50" s="17"/>
    </row>
    <row r="51" spans="1:27" ht="15" customHeight="1" x14ac:dyDescent="0.25">
      <c r="A51" s="28"/>
      <c r="B51" s="28"/>
      <c r="C51" s="25"/>
      <c r="D51" s="25"/>
      <c r="E51" s="25"/>
      <c r="F51" s="25"/>
      <c r="G51" s="25"/>
      <c r="H51" s="25"/>
      <c r="I51" s="25"/>
      <c r="J51" s="29"/>
      <c r="K51" s="29"/>
      <c r="L51" s="29"/>
      <c r="M51" s="29"/>
      <c r="N51" s="9"/>
      <c r="O51" s="9"/>
      <c r="P51" s="7"/>
      <c r="Q51" s="7"/>
      <c r="U51" s="31"/>
      <c r="V51" s="27"/>
      <c r="W51" s="27"/>
      <c r="X51" s="27"/>
      <c r="Y51" s="27"/>
      <c r="Z51" s="27"/>
      <c r="AA51" s="17"/>
    </row>
    <row r="52" spans="1:27" ht="15" customHeight="1" x14ac:dyDescent="0.25">
      <c r="A52" s="28"/>
      <c r="B52" s="28"/>
      <c r="C52" s="25"/>
      <c r="D52" s="25"/>
      <c r="E52" s="25"/>
      <c r="F52" s="25"/>
      <c r="G52" s="25"/>
      <c r="H52" s="25"/>
      <c r="I52" s="25"/>
      <c r="J52" s="29"/>
      <c r="K52" s="29"/>
      <c r="L52" s="29"/>
      <c r="M52" s="29"/>
      <c r="N52" s="9"/>
      <c r="O52" s="9"/>
      <c r="P52" s="7"/>
      <c r="Q52" s="7"/>
      <c r="U52" s="31"/>
      <c r="V52" s="27"/>
      <c r="W52" s="27"/>
      <c r="X52" s="27"/>
      <c r="Y52" s="27"/>
      <c r="Z52" s="27"/>
      <c r="AA52" s="17"/>
    </row>
    <row r="53" spans="1:27" ht="15" customHeight="1" x14ac:dyDescent="0.25">
      <c r="A53" s="28"/>
      <c r="B53" s="28"/>
      <c r="C53" s="25"/>
      <c r="D53" s="25"/>
      <c r="E53" s="25"/>
      <c r="F53" s="25"/>
      <c r="G53" s="25"/>
      <c r="H53" s="25"/>
      <c r="I53" s="25"/>
      <c r="J53" s="29"/>
      <c r="K53" s="29"/>
      <c r="L53" s="29"/>
      <c r="M53" s="29"/>
      <c r="N53" s="9"/>
      <c r="O53" s="9"/>
      <c r="P53" s="7"/>
      <c r="Q53" s="7"/>
      <c r="U53" s="31"/>
      <c r="V53" s="27"/>
      <c r="W53" s="27"/>
      <c r="X53" s="27"/>
      <c r="Y53" s="27"/>
      <c r="Z53" s="27"/>
      <c r="AA53" s="17"/>
    </row>
    <row r="54" spans="1:27" ht="15" customHeight="1" x14ac:dyDescent="0.25">
      <c r="A54" s="28"/>
      <c r="B54" s="28"/>
      <c r="C54" s="25"/>
      <c r="D54" s="25"/>
      <c r="E54" s="25"/>
      <c r="F54" s="25"/>
      <c r="G54" s="25"/>
      <c r="H54" s="25"/>
      <c r="I54" s="25"/>
      <c r="J54" s="29"/>
      <c r="K54" s="29"/>
      <c r="L54" s="29"/>
      <c r="M54" s="29"/>
      <c r="N54" s="9"/>
      <c r="O54" s="9"/>
      <c r="P54" s="7"/>
      <c r="Q54" s="7"/>
      <c r="U54" s="31"/>
      <c r="V54" s="27"/>
      <c r="W54" s="27"/>
      <c r="X54" s="27"/>
      <c r="Y54" s="27"/>
      <c r="Z54" s="27"/>
      <c r="AA54" s="17"/>
    </row>
    <row r="55" spans="1:27" ht="15" customHeight="1" x14ac:dyDescent="0.25">
      <c r="A55" s="28"/>
      <c r="B55" s="28"/>
      <c r="C55" s="25"/>
      <c r="D55" s="25"/>
      <c r="E55" s="25"/>
      <c r="F55" s="25"/>
      <c r="G55" s="25"/>
      <c r="H55" s="25"/>
      <c r="I55" s="25"/>
      <c r="J55" s="29"/>
      <c r="K55" s="29"/>
      <c r="L55" s="29"/>
      <c r="M55" s="29"/>
      <c r="N55" s="9"/>
      <c r="O55" s="9"/>
      <c r="P55" s="7"/>
      <c r="Q55" s="7"/>
      <c r="U55" s="31"/>
      <c r="V55" s="27"/>
      <c r="W55" s="27"/>
      <c r="X55" s="27"/>
      <c r="Y55" s="27"/>
      <c r="Z55" s="27"/>
      <c r="AA55" s="17"/>
    </row>
    <row r="56" spans="1:27" ht="15" customHeight="1" x14ac:dyDescent="0.25">
      <c r="A56" s="28"/>
      <c r="B56" s="28"/>
      <c r="C56" s="25"/>
      <c r="D56" s="25"/>
      <c r="E56" s="25"/>
      <c r="F56" s="25"/>
      <c r="G56" s="25"/>
      <c r="H56" s="25"/>
      <c r="I56" s="25"/>
      <c r="J56" s="29"/>
      <c r="K56" s="29"/>
      <c r="L56" s="29"/>
      <c r="M56" s="29"/>
      <c r="N56" s="9"/>
      <c r="O56" s="9"/>
      <c r="P56" s="7"/>
      <c r="Q56" s="7"/>
      <c r="U56" s="31"/>
      <c r="V56" s="27"/>
      <c r="W56" s="27"/>
      <c r="X56" s="27"/>
      <c r="Y56" s="27"/>
      <c r="Z56" s="27"/>
      <c r="AA56" s="17"/>
    </row>
    <row r="57" spans="1:27" ht="15" customHeight="1" x14ac:dyDescent="0.25">
      <c r="A57" s="28"/>
      <c r="B57" s="28"/>
      <c r="C57" s="25"/>
      <c r="D57" s="25"/>
      <c r="E57" s="25"/>
      <c r="F57" s="25"/>
      <c r="G57" s="25"/>
      <c r="H57" s="25"/>
      <c r="I57" s="25"/>
      <c r="J57" s="29"/>
      <c r="K57" s="29"/>
      <c r="L57" s="29"/>
      <c r="M57" s="29"/>
      <c r="N57" s="9"/>
      <c r="O57" s="9"/>
      <c r="P57" s="7"/>
      <c r="Q57" s="7"/>
      <c r="U57" s="31"/>
      <c r="V57" s="27"/>
      <c r="W57" s="27"/>
      <c r="X57" s="27"/>
      <c r="Y57" s="27"/>
      <c r="Z57" s="27"/>
      <c r="AA57" s="17"/>
    </row>
    <row r="58" spans="1:27" ht="15" customHeight="1" x14ac:dyDescent="0.25">
      <c r="A58" s="28"/>
      <c r="B58" s="28"/>
      <c r="C58" s="25"/>
      <c r="D58" s="25"/>
      <c r="E58" s="25"/>
      <c r="F58" s="25"/>
      <c r="G58" s="25"/>
      <c r="H58" s="25"/>
      <c r="I58" s="25"/>
      <c r="J58" s="29"/>
      <c r="K58" s="29"/>
      <c r="L58" s="29"/>
      <c r="M58" s="29"/>
      <c r="N58" s="9"/>
      <c r="O58" s="9"/>
      <c r="P58" s="7"/>
      <c r="Q58" s="7"/>
      <c r="U58" s="31"/>
      <c r="V58" s="27"/>
      <c r="W58" s="27"/>
      <c r="X58" s="27"/>
      <c r="Y58" s="27"/>
      <c r="Z58" s="27"/>
      <c r="AA58" s="17"/>
    </row>
    <row r="59" spans="1:27" ht="15" customHeight="1" x14ac:dyDescent="0.25">
      <c r="A59" s="28"/>
      <c r="B59" s="28"/>
      <c r="C59" s="25"/>
      <c r="D59" s="25"/>
      <c r="E59" s="25"/>
      <c r="F59" s="25"/>
      <c r="G59" s="25"/>
      <c r="H59" s="25"/>
      <c r="I59" s="25"/>
      <c r="J59" s="29"/>
      <c r="K59" s="29"/>
      <c r="L59" s="29"/>
      <c r="M59" s="29"/>
      <c r="N59" s="9"/>
      <c r="O59" s="9"/>
      <c r="P59" s="7"/>
      <c r="Q59" s="7"/>
      <c r="U59" s="31"/>
      <c r="V59" s="27"/>
      <c r="W59" s="27"/>
      <c r="X59" s="27"/>
      <c r="Y59" s="27"/>
      <c r="Z59" s="27"/>
      <c r="AA59" s="17"/>
    </row>
    <row r="60" spans="1:27" ht="15" customHeight="1" x14ac:dyDescent="0.25">
      <c r="A60" s="28"/>
      <c r="B60" s="28"/>
      <c r="C60" s="25"/>
      <c r="D60" s="25"/>
      <c r="E60" s="25"/>
      <c r="F60" s="25"/>
      <c r="G60" s="25"/>
      <c r="H60" s="25"/>
      <c r="I60" s="25"/>
      <c r="J60" s="29"/>
      <c r="K60" s="29"/>
      <c r="L60" s="29"/>
      <c r="M60" s="29"/>
      <c r="N60" s="9"/>
      <c r="O60" s="9"/>
      <c r="P60" s="7"/>
      <c r="Q60" s="7"/>
      <c r="U60" s="31"/>
      <c r="V60" s="27"/>
      <c r="W60" s="27"/>
      <c r="X60" s="27"/>
      <c r="Y60" s="27"/>
      <c r="Z60" s="27"/>
      <c r="AA60" s="17"/>
    </row>
    <row r="61" spans="1:27" ht="15" customHeight="1" x14ac:dyDescent="0.25">
      <c r="A61" s="28"/>
      <c r="B61" s="28"/>
      <c r="C61" s="25"/>
      <c r="D61" s="25"/>
      <c r="E61" s="25"/>
      <c r="F61" s="25"/>
      <c r="G61" s="25"/>
      <c r="H61" s="25"/>
      <c r="I61" s="25"/>
      <c r="J61" s="29"/>
      <c r="K61" s="29"/>
      <c r="L61" s="29"/>
      <c r="M61" s="29"/>
      <c r="N61" s="9"/>
      <c r="O61" s="9"/>
      <c r="P61" s="7"/>
      <c r="Q61" s="7"/>
      <c r="U61" s="31"/>
      <c r="V61" s="27"/>
      <c r="W61" s="27"/>
      <c r="X61" s="27"/>
      <c r="Y61" s="27"/>
      <c r="Z61" s="27"/>
      <c r="AA61" s="17"/>
    </row>
    <row r="62" spans="1:27" ht="15" customHeight="1" x14ac:dyDescent="0.25">
      <c r="A62" s="28"/>
      <c r="B62" s="28"/>
      <c r="C62" s="25"/>
      <c r="D62" s="25"/>
      <c r="E62" s="25"/>
      <c r="F62" s="25"/>
      <c r="G62" s="25"/>
      <c r="H62" s="25"/>
      <c r="I62" s="25"/>
      <c r="J62" s="29"/>
      <c r="K62" s="29"/>
      <c r="L62" s="29"/>
      <c r="M62" s="29"/>
      <c r="N62" s="9"/>
      <c r="O62" s="9"/>
      <c r="P62" s="7"/>
      <c r="Q62" s="7"/>
      <c r="U62" s="31"/>
      <c r="V62" s="27"/>
      <c r="W62" s="27"/>
      <c r="X62" s="27"/>
      <c r="Y62" s="27"/>
      <c r="Z62" s="27"/>
      <c r="AA62" s="17"/>
    </row>
    <row r="63" spans="1:27" ht="15" customHeight="1" x14ac:dyDescent="0.25">
      <c r="A63" s="28"/>
      <c r="B63" s="28"/>
      <c r="C63" s="25"/>
      <c r="D63" s="25"/>
      <c r="E63" s="25"/>
      <c r="F63" s="25"/>
      <c r="G63" s="25"/>
      <c r="H63" s="25"/>
      <c r="I63" s="25"/>
      <c r="J63" s="29"/>
      <c r="K63" s="29"/>
      <c r="L63" s="29"/>
      <c r="M63" s="29"/>
      <c r="N63" s="9"/>
      <c r="O63" s="9"/>
      <c r="P63" s="7"/>
      <c r="Q63" s="7"/>
      <c r="U63" s="31"/>
      <c r="V63" s="27"/>
      <c r="W63" s="27"/>
      <c r="X63" s="27"/>
      <c r="Y63" s="27"/>
      <c r="Z63" s="27"/>
      <c r="AA63" s="17"/>
    </row>
    <row r="64" spans="1:27" ht="15" customHeight="1" x14ac:dyDescent="0.25">
      <c r="A64" s="28"/>
      <c r="B64" s="28"/>
      <c r="C64" s="25"/>
      <c r="D64" s="25"/>
      <c r="E64" s="25"/>
      <c r="F64" s="25"/>
      <c r="G64" s="25"/>
      <c r="H64" s="25"/>
      <c r="I64" s="25"/>
      <c r="J64" s="29"/>
      <c r="K64" s="29"/>
      <c r="L64" s="29"/>
      <c r="M64" s="29"/>
      <c r="N64" s="9"/>
      <c r="O64" s="9"/>
      <c r="P64" s="7"/>
      <c r="Q64" s="7"/>
      <c r="U64" s="31"/>
      <c r="V64" s="27"/>
      <c r="W64" s="27"/>
      <c r="X64" s="27"/>
      <c r="Y64" s="27"/>
      <c r="Z64" s="27"/>
      <c r="AA64" s="17"/>
    </row>
    <row r="65" spans="1:27" ht="15" customHeight="1" x14ac:dyDescent="0.25">
      <c r="A65" s="28"/>
      <c r="B65" s="28"/>
      <c r="C65" s="25"/>
      <c r="D65" s="25"/>
      <c r="E65" s="25"/>
      <c r="F65" s="25"/>
      <c r="G65" s="25"/>
      <c r="H65" s="25"/>
      <c r="I65" s="25"/>
      <c r="J65" s="29"/>
      <c r="K65" s="29"/>
      <c r="L65" s="29"/>
      <c r="M65" s="29"/>
      <c r="N65" s="9"/>
      <c r="O65" s="9"/>
      <c r="P65" s="7"/>
      <c r="Q65" s="7"/>
      <c r="U65" s="31"/>
      <c r="V65" s="27"/>
      <c r="W65" s="27"/>
      <c r="X65" s="27"/>
      <c r="Y65" s="27"/>
      <c r="Z65" s="27"/>
      <c r="AA65" s="17"/>
    </row>
    <row r="66" spans="1:27" ht="15" customHeight="1" x14ac:dyDescent="0.25">
      <c r="A66" s="28"/>
      <c r="B66" s="28"/>
      <c r="C66" s="25"/>
      <c r="D66" s="25"/>
      <c r="E66" s="25"/>
      <c r="F66" s="25"/>
      <c r="G66" s="25"/>
      <c r="H66" s="25"/>
      <c r="I66" s="25"/>
      <c r="J66" s="29"/>
      <c r="K66" s="29"/>
      <c r="L66" s="29"/>
      <c r="M66" s="29"/>
      <c r="N66" s="9"/>
      <c r="O66" s="9"/>
      <c r="P66" s="7"/>
      <c r="Q66" s="7"/>
      <c r="U66" s="31"/>
      <c r="V66" s="27"/>
      <c r="W66" s="27"/>
      <c r="X66" s="27"/>
      <c r="Y66" s="27"/>
      <c r="Z66" s="27"/>
      <c r="AA66" s="17"/>
    </row>
    <row r="67" spans="1:27" ht="15" customHeight="1" x14ac:dyDescent="0.25">
      <c r="A67" s="28"/>
      <c r="B67" s="28"/>
      <c r="C67" s="25"/>
      <c r="D67" s="25"/>
      <c r="E67" s="25"/>
      <c r="F67" s="25"/>
      <c r="G67" s="25"/>
      <c r="H67" s="25"/>
      <c r="I67" s="25"/>
      <c r="J67" s="29"/>
      <c r="K67" s="29"/>
      <c r="L67" s="29"/>
      <c r="M67" s="29"/>
      <c r="N67" s="9"/>
      <c r="O67" s="9"/>
      <c r="P67" s="7"/>
      <c r="Q67" s="7"/>
      <c r="U67" s="31"/>
      <c r="V67" s="27"/>
      <c r="W67" s="27"/>
      <c r="X67" s="27"/>
      <c r="Y67" s="27"/>
      <c r="Z67" s="27"/>
      <c r="AA67" s="17"/>
    </row>
    <row r="68" spans="1:27" ht="15" customHeight="1" x14ac:dyDescent="0.25">
      <c r="A68" s="28"/>
      <c r="B68" s="28"/>
      <c r="C68" s="25"/>
      <c r="D68" s="25"/>
      <c r="E68" s="25"/>
      <c r="F68" s="25"/>
      <c r="G68" s="25"/>
      <c r="H68" s="25"/>
      <c r="I68" s="25"/>
      <c r="J68" s="29"/>
      <c r="K68" s="29"/>
      <c r="L68" s="29"/>
      <c r="M68" s="29"/>
      <c r="N68" s="9"/>
      <c r="O68" s="9"/>
      <c r="P68" s="7"/>
      <c r="Q68" s="7"/>
      <c r="U68" s="31"/>
      <c r="V68" s="27"/>
      <c r="W68" s="27"/>
      <c r="X68" s="27"/>
      <c r="Y68" s="27"/>
      <c r="Z68" s="27"/>
      <c r="AA68" s="17"/>
    </row>
    <row r="69" spans="1:27" ht="15" customHeight="1" x14ac:dyDescent="0.25">
      <c r="A69" s="28"/>
      <c r="B69" s="28"/>
      <c r="C69" s="25"/>
      <c r="D69" s="25"/>
      <c r="E69" s="25"/>
      <c r="F69" s="25"/>
      <c r="G69" s="25"/>
      <c r="H69" s="25"/>
      <c r="I69" s="25"/>
      <c r="J69" s="29"/>
      <c r="K69" s="29"/>
      <c r="L69" s="29"/>
      <c r="M69" s="29"/>
      <c r="N69" s="9"/>
      <c r="O69" s="9"/>
      <c r="P69" s="7"/>
      <c r="Q69" s="7"/>
      <c r="U69" s="31"/>
      <c r="V69" s="27"/>
      <c r="W69" s="27"/>
      <c r="X69" s="27"/>
      <c r="Y69" s="27"/>
      <c r="Z69" s="27"/>
      <c r="AA69" s="17"/>
    </row>
    <row r="70" spans="1:27" ht="15" customHeight="1" x14ac:dyDescent="0.25">
      <c r="A70" s="28"/>
      <c r="B70" s="28"/>
      <c r="C70" s="25"/>
      <c r="D70" s="25"/>
      <c r="E70" s="25"/>
      <c r="F70" s="25"/>
      <c r="G70" s="25"/>
      <c r="H70" s="25"/>
      <c r="I70" s="25"/>
      <c r="J70" s="29"/>
      <c r="K70" s="29"/>
      <c r="L70" s="29"/>
      <c r="M70" s="29"/>
      <c r="N70" s="9"/>
      <c r="O70" s="9"/>
      <c r="P70" s="7"/>
      <c r="Q70" s="7"/>
      <c r="U70" s="31"/>
      <c r="V70" s="27"/>
      <c r="W70" s="27"/>
      <c r="X70" s="27"/>
      <c r="Y70" s="27"/>
      <c r="Z70" s="27"/>
      <c r="AA70" s="17"/>
    </row>
    <row r="71" spans="1:27" ht="15" customHeight="1" x14ac:dyDescent="0.25">
      <c r="A71" s="28"/>
      <c r="B71" s="28"/>
      <c r="C71" s="25"/>
      <c r="D71" s="25"/>
      <c r="E71" s="25"/>
      <c r="F71" s="25"/>
      <c r="G71" s="25"/>
      <c r="H71" s="25"/>
      <c r="I71" s="25"/>
      <c r="J71" s="29"/>
      <c r="K71" s="29"/>
      <c r="L71" s="29"/>
      <c r="M71" s="29"/>
      <c r="N71" s="9"/>
      <c r="O71" s="9"/>
      <c r="P71" s="7"/>
      <c r="Q71" s="7"/>
      <c r="U71" s="31"/>
      <c r="V71" s="27"/>
      <c r="W71" s="27"/>
      <c r="X71" s="27"/>
      <c r="Y71" s="27"/>
      <c r="Z71" s="27"/>
      <c r="AA71" s="17"/>
    </row>
    <row r="72" spans="1:27" ht="15" customHeight="1" x14ac:dyDescent="0.25">
      <c r="A72" s="28"/>
      <c r="B72" s="28"/>
      <c r="C72" s="25"/>
      <c r="D72" s="25"/>
      <c r="E72" s="25"/>
      <c r="F72" s="25"/>
      <c r="G72" s="25"/>
      <c r="H72" s="25"/>
      <c r="I72" s="25"/>
      <c r="J72" s="29"/>
      <c r="K72" s="29"/>
      <c r="L72" s="29"/>
      <c r="M72" s="29"/>
      <c r="N72" s="9"/>
      <c r="O72" s="9"/>
      <c r="P72" s="7"/>
      <c r="Q72" s="7"/>
      <c r="U72" s="31"/>
      <c r="V72" s="27"/>
      <c r="W72" s="27"/>
      <c r="X72" s="27"/>
      <c r="Y72" s="27"/>
      <c r="Z72" s="27"/>
      <c r="AA72" s="17"/>
    </row>
    <row r="73" spans="1:27" ht="15" customHeight="1" x14ac:dyDescent="0.25">
      <c r="A73" s="28"/>
      <c r="B73" s="28"/>
      <c r="C73" s="25"/>
      <c r="D73" s="25"/>
      <c r="E73" s="25"/>
      <c r="F73" s="25"/>
      <c r="G73" s="25"/>
      <c r="H73" s="25"/>
      <c r="I73" s="25"/>
      <c r="J73" s="29"/>
      <c r="K73" s="29"/>
      <c r="L73" s="29"/>
      <c r="M73" s="29"/>
      <c r="N73" s="9"/>
      <c r="O73" s="9"/>
      <c r="P73" s="7"/>
      <c r="Q73" s="7"/>
      <c r="U73" s="31"/>
      <c r="V73" s="27"/>
      <c r="W73" s="27"/>
      <c r="X73" s="27"/>
      <c r="Y73" s="27"/>
      <c r="Z73" s="27"/>
      <c r="AA73" s="17"/>
    </row>
    <row r="74" spans="1:27" ht="15" customHeight="1" x14ac:dyDescent="0.25">
      <c r="A74" s="28"/>
      <c r="B74" s="28"/>
      <c r="C74" s="25"/>
      <c r="D74" s="25"/>
      <c r="E74" s="25"/>
      <c r="F74" s="25"/>
      <c r="G74" s="25"/>
      <c r="H74" s="25"/>
      <c r="I74" s="25"/>
      <c r="J74" s="29"/>
      <c r="K74" s="29"/>
      <c r="L74" s="29"/>
      <c r="M74" s="29"/>
      <c r="N74" s="9"/>
      <c r="O74" s="9"/>
      <c r="P74" s="7"/>
      <c r="Q74" s="7"/>
      <c r="U74" s="31"/>
      <c r="V74" s="27"/>
      <c r="W74" s="27"/>
      <c r="X74" s="27"/>
      <c r="Y74" s="27"/>
      <c r="Z74" s="27"/>
      <c r="AA74" s="17"/>
    </row>
    <row r="75" spans="1:27" ht="15" customHeight="1" x14ac:dyDescent="0.25">
      <c r="A75" s="28"/>
      <c r="B75" s="28"/>
      <c r="C75" s="25"/>
      <c r="D75" s="25"/>
      <c r="E75" s="25"/>
      <c r="F75" s="25"/>
      <c r="G75" s="25"/>
      <c r="H75" s="25"/>
      <c r="I75" s="25"/>
      <c r="J75" s="29"/>
      <c r="K75" s="29"/>
      <c r="L75" s="29"/>
      <c r="M75" s="29"/>
      <c r="N75" s="9"/>
      <c r="O75" s="9"/>
      <c r="P75" s="7"/>
      <c r="Q75" s="7"/>
      <c r="U75" s="31"/>
      <c r="V75" s="27"/>
      <c r="W75" s="27"/>
      <c r="X75" s="27"/>
      <c r="Y75" s="27"/>
      <c r="Z75" s="27"/>
      <c r="AA75" s="17"/>
    </row>
    <row r="76" spans="1:27" ht="15" customHeight="1" x14ac:dyDescent="0.25">
      <c r="A76" s="28"/>
      <c r="B76" s="28"/>
      <c r="C76" s="25"/>
      <c r="D76" s="25"/>
      <c r="E76" s="25"/>
      <c r="F76" s="25"/>
      <c r="G76" s="25"/>
      <c r="H76" s="25"/>
      <c r="I76" s="25"/>
      <c r="J76" s="29"/>
      <c r="K76" s="29"/>
      <c r="L76" s="29"/>
      <c r="M76" s="29"/>
      <c r="N76" s="9"/>
      <c r="O76" s="9"/>
      <c r="P76" s="7"/>
      <c r="Q76" s="7"/>
      <c r="U76" s="31"/>
      <c r="V76" s="27"/>
      <c r="W76" s="27"/>
      <c r="X76" s="27"/>
      <c r="Y76" s="27"/>
      <c r="Z76" s="27"/>
      <c r="AA76" s="17"/>
    </row>
    <row r="77" spans="1:27" ht="15" customHeight="1" x14ac:dyDescent="0.25">
      <c r="A77" s="28"/>
      <c r="B77" s="28"/>
      <c r="C77" s="25"/>
      <c r="D77" s="25"/>
      <c r="E77" s="25"/>
      <c r="F77" s="25"/>
      <c r="G77" s="25"/>
      <c r="H77" s="25"/>
      <c r="I77" s="25"/>
      <c r="J77" s="29"/>
      <c r="K77" s="29"/>
      <c r="L77" s="29"/>
      <c r="M77" s="29"/>
      <c r="N77" s="9"/>
      <c r="O77" s="9"/>
      <c r="P77" s="7"/>
      <c r="Q77" s="7"/>
      <c r="U77" s="31"/>
      <c r="V77" s="27"/>
      <c r="W77" s="27"/>
      <c r="X77" s="27"/>
      <c r="Y77" s="27"/>
      <c r="Z77" s="27"/>
      <c r="AA77" s="17"/>
    </row>
    <row r="78" spans="1:27" ht="15" customHeight="1" x14ac:dyDescent="0.25">
      <c r="A78" s="28"/>
      <c r="B78" s="28"/>
      <c r="C78" s="25"/>
      <c r="D78" s="25"/>
      <c r="E78" s="25"/>
      <c r="F78" s="25"/>
      <c r="G78" s="25"/>
      <c r="H78" s="25"/>
      <c r="I78" s="25"/>
      <c r="J78" s="29"/>
      <c r="K78" s="29"/>
      <c r="L78" s="29"/>
      <c r="M78" s="29"/>
      <c r="N78" s="9"/>
      <c r="O78" s="9"/>
      <c r="P78" s="7"/>
      <c r="Q78" s="7"/>
      <c r="U78" s="31"/>
      <c r="V78" s="27"/>
      <c r="W78" s="27"/>
      <c r="X78" s="27"/>
      <c r="Y78" s="27"/>
      <c r="Z78" s="27"/>
      <c r="AA78" s="17"/>
    </row>
    <row r="79" spans="1:27" ht="15" customHeight="1" x14ac:dyDescent="0.25">
      <c r="A79" s="28"/>
      <c r="B79" s="28"/>
      <c r="C79" s="25"/>
      <c r="D79" s="25"/>
      <c r="E79" s="25"/>
      <c r="F79" s="25"/>
      <c r="G79" s="25"/>
      <c r="H79" s="25"/>
      <c r="I79" s="25"/>
      <c r="J79" s="29"/>
      <c r="K79" s="29"/>
      <c r="L79" s="29"/>
      <c r="M79" s="29"/>
      <c r="N79" s="9"/>
      <c r="O79" s="9"/>
      <c r="P79" s="7"/>
      <c r="Q79" s="7"/>
      <c r="U79" s="31"/>
      <c r="V79" s="27"/>
      <c r="W79" s="27"/>
      <c r="X79" s="27"/>
      <c r="Y79" s="27"/>
      <c r="Z79" s="27"/>
      <c r="AA79" s="17"/>
    </row>
    <row r="80" spans="1:27" ht="15" customHeight="1" x14ac:dyDescent="0.25">
      <c r="A80" s="28"/>
      <c r="B80" s="28"/>
      <c r="C80" s="25"/>
      <c r="D80" s="25"/>
      <c r="E80" s="25"/>
      <c r="F80" s="25"/>
      <c r="G80" s="25"/>
      <c r="H80" s="25"/>
      <c r="I80" s="25"/>
      <c r="J80" s="29"/>
      <c r="K80" s="29"/>
      <c r="L80" s="29"/>
      <c r="M80" s="29"/>
      <c r="N80" s="9"/>
      <c r="O80" s="9"/>
      <c r="P80" s="7"/>
      <c r="Q80" s="7"/>
      <c r="U80" s="31"/>
      <c r="V80" s="27"/>
      <c r="W80" s="27"/>
      <c r="X80" s="27"/>
      <c r="Y80" s="27"/>
      <c r="Z80" s="27"/>
      <c r="AA80" s="17"/>
    </row>
    <row r="81" spans="1:27" ht="15" customHeight="1" x14ac:dyDescent="0.25">
      <c r="A81" s="28"/>
      <c r="B81" s="28"/>
      <c r="C81" s="25"/>
      <c r="D81" s="25"/>
      <c r="E81" s="25"/>
      <c r="F81" s="25"/>
      <c r="G81" s="25"/>
      <c r="H81" s="25"/>
      <c r="I81" s="25"/>
      <c r="J81" s="29"/>
      <c r="K81" s="29"/>
      <c r="L81" s="29"/>
      <c r="M81" s="29"/>
      <c r="N81" s="9"/>
      <c r="O81" s="9"/>
      <c r="P81" s="7"/>
      <c r="Q81" s="7"/>
      <c r="U81" s="31"/>
      <c r="V81" s="27"/>
      <c r="W81" s="27"/>
      <c r="X81" s="27"/>
      <c r="Y81" s="27"/>
      <c r="Z81" s="27"/>
      <c r="AA81" s="17"/>
    </row>
    <row r="82" spans="1:27" ht="15" customHeight="1" x14ac:dyDescent="0.25">
      <c r="A82" s="28"/>
      <c r="B82" s="28"/>
      <c r="C82" s="25"/>
      <c r="D82" s="25"/>
      <c r="E82" s="25"/>
      <c r="F82" s="25"/>
      <c r="G82" s="25"/>
      <c r="H82" s="25"/>
      <c r="I82" s="25"/>
      <c r="J82" s="29"/>
      <c r="K82" s="29"/>
      <c r="L82" s="29"/>
      <c r="M82" s="29"/>
      <c r="N82" s="7"/>
      <c r="O82" s="7"/>
      <c r="P82" s="7"/>
      <c r="Q82" s="7"/>
      <c r="U82" s="31"/>
      <c r="V82" s="27"/>
      <c r="W82" s="27"/>
      <c r="X82" s="27"/>
      <c r="Y82" s="27"/>
      <c r="Z82" s="27"/>
      <c r="AA82" s="17"/>
    </row>
    <row r="83" spans="1:27" ht="15" customHeight="1" x14ac:dyDescent="0.25">
      <c r="A83" s="28"/>
      <c r="B83" s="28"/>
      <c r="C83" s="25"/>
      <c r="D83" s="25"/>
      <c r="E83" s="25"/>
      <c r="F83" s="25"/>
      <c r="G83" s="25"/>
      <c r="H83" s="25"/>
      <c r="I83" s="25"/>
      <c r="J83" s="29"/>
      <c r="K83" s="29"/>
      <c r="L83" s="29"/>
      <c r="M83" s="29"/>
      <c r="N83" s="7"/>
      <c r="O83" s="7"/>
      <c r="P83" s="7"/>
      <c r="Q83" s="7"/>
      <c r="U83" s="31"/>
      <c r="V83" s="27"/>
      <c r="W83" s="27"/>
      <c r="X83" s="27"/>
      <c r="Y83" s="27"/>
      <c r="Z83" s="27"/>
      <c r="AA83" s="17"/>
    </row>
    <row r="84" spans="1:27" ht="15" customHeight="1" x14ac:dyDescent="0.25">
      <c r="A84" s="28"/>
      <c r="B84" s="28"/>
      <c r="C84" s="25"/>
      <c r="D84" s="25"/>
      <c r="E84" s="25"/>
      <c r="F84" s="25"/>
      <c r="G84" s="25"/>
      <c r="H84" s="25"/>
      <c r="I84" s="25"/>
      <c r="J84" s="29"/>
      <c r="K84" s="29"/>
      <c r="L84" s="29"/>
      <c r="M84" s="29"/>
      <c r="N84" s="7"/>
      <c r="O84" s="7"/>
      <c r="P84" s="7"/>
      <c r="Q84" s="7"/>
      <c r="U84" s="31"/>
      <c r="V84" s="27"/>
      <c r="W84" s="27"/>
      <c r="X84" s="27"/>
      <c r="Y84" s="27"/>
      <c r="Z84" s="27"/>
      <c r="AA84" s="17"/>
    </row>
    <row r="85" spans="1:27" ht="15" customHeight="1" x14ac:dyDescent="0.25">
      <c r="A85" s="28"/>
      <c r="B85" s="28"/>
      <c r="C85" s="25"/>
      <c r="D85" s="25"/>
      <c r="E85" s="25"/>
      <c r="F85" s="25"/>
      <c r="G85" s="25"/>
      <c r="H85" s="25"/>
      <c r="I85" s="25"/>
      <c r="J85" s="29"/>
      <c r="K85" s="29"/>
      <c r="L85" s="29"/>
      <c r="M85" s="29"/>
      <c r="N85" s="7"/>
      <c r="O85" s="7"/>
      <c r="P85" s="7"/>
      <c r="Q85" s="7"/>
      <c r="U85" s="31"/>
      <c r="V85" s="27"/>
      <c r="W85" s="27"/>
      <c r="X85" s="27"/>
      <c r="Y85" s="27"/>
      <c r="Z85" s="27"/>
      <c r="AA85" s="17"/>
    </row>
    <row r="86" spans="1:27" ht="15" customHeight="1" x14ac:dyDescent="0.25">
      <c r="A86" s="28"/>
      <c r="B86" s="28"/>
      <c r="C86" s="25"/>
      <c r="D86" s="25"/>
      <c r="E86" s="25"/>
      <c r="F86" s="25"/>
      <c r="G86" s="25"/>
      <c r="H86" s="25"/>
      <c r="I86" s="25"/>
      <c r="J86" s="29"/>
      <c r="K86" s="29"/>
      <c r="L86" s="29"/>
      <c r="M86" s="29"/>
      <c r="N86" s="7"/>
      <c r="O86" s="7"/>
      <c r="P86" s="7"/>
      <c r="Q86" s="7"/>
      <c r="U86" s="31"/>
      <c r="V86" s="27"/>
      <c r="W86" s="27"/>
      <c r="X86" s="27"/>
      <c r="Y86" s="27"/>
      <c r="Z86" s="27"/>
      <c r="AA86" s="17"/>
    </row>
    <row r="87" spans="1:27" ht="15" customHeight="1" x14ac:dyDescent="0.25">
      <c r="A87" s="28"/>
      <c r="B87" s="28"/>
      <c r="C87" s="25"/>
      <c r="D87" s="25"/>
      <c r="E87" s="25"/>
      <c r="F87" s="25"/>
      <c r="G87" s="25"/>
      <c r="H87" s="25"/>
      <c r="I87" s="25"/>
      <c r="J87" s="29"/>
      <c r="K87" s="29"/>
      <c r="L87" s="29"/>
      <c r="M87" s="29"/>
      <c r="N87" s="7"/>
      <c r="O87" s="7"/>
      <c r="P87" s="7"/>
      <c r="Q87" s="7"/>
      <c r="U87" s="31"/>
      <c r="V87" s="27"/>
      <c r="W87" s="27"/>
      <c r="X87" s="27"/>
      <c r="Y87" s="27"/>
      <c r="Z87" s="27"/>
      <c r="AA87" s="17"/>
    </row>
    <row r="88" spans="1:27" ht="15" customHeight="1" x14ac:dyDescent="0.25">
      <c r="A88" s="28"/>
      <c r="B88" s="28"/>
      <c r="C88" s="25"/>
      <c r="D88" s="25"/>
      <c r="E88" s="25"/>
      <c r="F88" s="25"/>
      <c r="G88" s="25"/>
      <c r="H88" s="25"/>
      <c r="I88" s="25"/>
      <c r="J88" s="29"/>
      <c r="K88" s="29"/>
      <c r="L88" s="29"/>
      <c r="M88" s="29"/>
      <c r="N88" s="7"/>
      <c r="O88" s="7"/>
      <c r="P88" s="7"/>
      <c r="Q88" s="7"/>
      <c r="U88" s="31"/>
      <c r="V88" s="27"/>
      <c r="W88" s="27"/>
      <c r="X88" s="27"/>
      <c r="Y88" s="27"/>
      <c r="Z88" s="27"/>
      <c r="AA88" s="17"/>
    </row>
    <row r="89" spans="1:27" ht="15" customHeight="1" x14ac:dyDescent="0.25">
      <c r="A89" s="28"/>
      <c r="B89" s="28"/>
      <c r="C89" s="25"/>
      <c r="D89" s="25"/>
      <c r="E89" s="25"/>
      <c r="F89" s="25"/>
      <c r="G89" s="25"/>
      <c r="H89" s="25"/>
      <c r="I89" s="25"/>
      <c r="J89" s="29"/>
      <c r="K89" s="29"/>
      <c r="L89" s="29"/>
      <c r="M89" s="29"/>
      <c r="N89" s="7"/>
      <c r="O89" s="7"/>
      <c r="P89" s="7"/>
      <c r="Q89" s="7"/>
      <c r="U89" s="31"/>
      <c r="V89" s="27"/>
      <c r="W89" s="27"/>
      <c r="X89" s="27"/>
      <c r="Y89" s="27"/>
      <c r="Z89" s="27"/>
      <c r="AA89" s="17"/>
    </row>
    <row r="90" spans="1:27" ht="15" customHeight="1" x14ac:dyDescent="0.25">
      <c r="A90" s="28"/>
      <c r="B90" s="28"/>
      <c r="C90" s="25"/>
      <c r="D90" s="25"/>
      <c r="E90" s="25"/>
      <c r="F90" s="25"/>
      <c r="G90" s="25"/>
      <c r="H90" s="25"/>
      <c r="I90" s="25"/>
      <c r="J90" s="29"/>
      <c r="K90" s="29"/>
      <c r="L90" s="29"/>
      <c r="M90" s="29"/>
      <c r="N90" s="7"/>
      <c r="O90" s="7"/>
      <c r="P90" s="7"/>
      <c r="Q90" s="7"/>
      <c r="U90" s="31"/>
      <c r="V90" s="27"/>
      <c r="W90" s="27"/>
      <c r="X90" s="27"/>
      <c r="Y90" s="27"/>
      <c r="Z90" s="27"/>
      <c r="AA90" s="17"/>
    </row>
    <row r="91" spans="1:27" ht="15" customHeight="1" x14ac:dyDescent="0.2">
      <c r="A91" s="28"/>
      <c r="B91" s="28"/>
      <c r="C91" s="25"/>
      <c r="D91" s="25"/>
      <c r="E91" s="25"/>
      <c r="F91" s="25"/>
      <c r="G91" s="25"/>
      <c r="H91" s="25"/>
      <c r="I91" s="25"/>
      <c r="J91" s="29"/>
      <c r="K91" s="29"/>
      <c r="L91" s="29"/>
      <c r="M91" s="29"/>
      <c r="U91" s="31"/>
      <c r="V91" s="27"/>
      <c r="W91" s="27"/>
      <c r="X91" s="27"/>
      <c r="Y91" s="27"/>
      <c r="Z91" s="27"/>
      <c r="AA91" s="17"/>
    </row>
    <row r="92" spans="1:27" ht="15" customHeight="1" x14ac:dyDescent="0.2">
      <c r="A92" s="28"/>
      <c r="B92" s="28"/>
      <c r="C92" s="25"/>
      <c r="D92" s="25"/>
      <c r="E92" s="25"/>
      <c r="F92" s="25"/>
      <c r="G92" s="25"/>
      <c r="H92" s="25"/>
      <c r="I92" s="25"/>
      <c r="J92" s="29"/>
      <c r="K92" s="29"/>
      <c r="L92" s="29"/>
      <c r="M92" s="29"/>
      <c r="U92" s="31"/>
      <c r="V92" s="27"/>
      <c r="W92" s="27"/>
      <c r="X92" s="27"/>
      <c r="Y92" s="27"/>
      <c r="Z92" s="27"/>
      <c r="AA92" s="17"/>
    </row>
    <row r="93" spans="1:27" ht="15" customHeight="1" x14ac:dyDescent="0.2">
      <c r="A93" s="28"/>
      <c r="B93" s="28"/>
      <c r="C93" s="25"/>
      <c r="D93" s="25"/>
      <c r="E93" s="25"/>
      <c r="F93" s="25"/>
      <c r="G93" s="25"/>
      <c r="H93" s="25"/>
      <c r="I93" s="25"/>
      <c r="J93" s="29"/>
      <c r="K93" s="29"/>
      <c r="L93" s="29"/>
      <c r="M93" s="29"/>
      <c r="U93" s="31"/>
      <c r="V93" s="27"/>
      <c r="W93" s="27"/>
      <c r="X93" s="27"/>
      <c r="Y93" s="27"/>
      <c r="Z93" s="27"/>
      <c r="AA93" s="17"/>
    </row>
    <row r="94" spans="1:27" ht="15" customHeight="1" x14ac:dyDescent="0.2">
      <c r="A94" s="28"/>
      <c r="B94" s="28"/>
      <c r="C94" s="25"/>
      <c r="D94" s="25"/>
      <c r="E94" s="25"/>
      <c r="F94" s="25"/>
      <c r="G94" s="25"/>
      <c r="H94" s="25"/>
      <c r="I94" s="25"/>
      <c r="J94" s="29"/>
      <c r="K94" s="29"/>
      <c r="L94" s="29"/>
      <c r="M94" s="29"/>
      <c r="U94" s="31"/>
      <c r="V94" s="27"/>
      <c r="W94" s="27"/>
      <c r="X94" s="27"/>
      <c r="Y94" s="27"/>
      <c r="Z94" s="27"/>
      <c r="AA94" s="17"/>
    </row>
    <row r="95" spans="1:27" ht="15" customHeight="1" x14ac:dyDescent="0.2">
      <c r="A95" s="28"/>
      <c r="B95" s="28"/>
      <c r="C95" s="25"/>
      <c r="D95" s="25"/>
      <c r="E95" s="25"/>
      <c r="F95" s="25"/>
      <c r="G95" s="25"/>
      <c r="H95" s="25"/>
      <c r="I95" s="25"/>
      <c r="J95" s="29"/>
      <c r="K95" s="29"/>
      <c r="L95" s="29"/>
      <c r="M95" s="29"/>
      <c r="U95" s="31"/>
      <c r="V95" s="27"/>
      <c r="W95" s="27"/>
      <c r="X95" s="27"/>
      <c r="Y95" s="27"/>
      <c r="Z95" s="27"/>
      <c r="AA95" s="17"/>
    </row>
    <row r="96" spans="1:27" ht="15" customHeight="1" x14ac:dyDescent="0.2">
      <c r="A96" s="28"/>
      <c r="B96" s="28"/>
      <c r="C96" s="25"/>
      <c r="D96" s="25"/>
      <c r="E96" s="25"/>
      <c r="F96" s="25"/>
      <c r="G96" s="25"/>
      <c r="H96" s="25"/>
      <c r="I96" s="25"/>
      <c r="J96" s="29"/>
      <c r="K96" s="29"/>
      <c r="L96" s="29"/>
      <c r="M96" s="29"/>
      <c r="U96" s="31"/>
      <c r="V96" s="27"/>
      <c r="W96" s="27"/>
      <c r="X96" s="27"/>
      <c r="Y96" s="27"/>
      <c r="Z96" s="27"/>
      <c r="AA96" s="17"/>
    </row>
    <row r="97" spans="1:27" ht="15" customHeight="1" x14ac:dyDescent="0.2">
      <c r="A97" s="28"/>
      <c r="B97" s="28"/>
      <c r="C97" s="25"/>
      <c r="D97" s="25"/>
      <c r="E97" s="25"/>
      <c r="F97" s="25"/>
      <c r="G97" s="25"/>
      <c r="H97" s="25"/>
      <c r="I97" s="25"/>
      <c r="J97" s="29"/>
      <c r="K97" s="29"/>
      <c r="L97" s="29"/>
      <c r="M97" s="29"/>
      <c r="U97" s="31"/>
      <c r="V97" s="27"/>
      <c r="W97" s="27"/>
      <c r="X97" s="27"/>
      <c r="Y97" s="27"/>
      <c r="Z97" s="27"/>
      <c r="AA97" s="17"/>
    </row>
    <row r="98" spans="1:27" ht="15" customHeight="1" x14ac:dyDescent="0.2">
      <c r="A98" s="28"/>
      <c r="B98" s="28"/>
      <c r="C98" s="25"/>
      <c r="D98" s="25"/>
      <c r="E98" s="25"/>
      <c r="F98" s="25"/>
      <c r="G98" s="25"/>
      <c r="H98" s="25"/>
      <c r="I98" s="25"/>
      <c r="J98" s="29"/>
      <c r="K98" s="29"/>
      <c r="L98" s="29"/>
      <c r="M98" s="29"/>
      <c r="U98" s="31"/>
      <c r="V98" s="27"/>
      <c r="W98" s="27"/>
      <c r="X98" s="27"/>
      <c r="Y98" s="27"/>
      <c r="Z98" s="27"/>
      <c r="AA98" s="17"/>
    </row>
    <row r="99" spans="1:27" ht="15" customHeight="1" x14ac:dyDescent="0.2">
      <c r="A99" s="28"/>
      <c r="B99" s="28"/>
      <c r="C99" s="25"/>
      <c r="D99" s="25"/>
      <c r="E99" s="25"/>
      <c r="F99" s="25"/>
      <c r="G99" s="25"/>
      <c r="H99" s="25"/>
      <c r="I99" s="25"/>
      <c r="J99" s="29"/>
      <c r="K99" s="29"/>
      <c r="L99" s="29"/>
      <c r="M99" s="29"/>
      <c r="U99" s="31"/>
      <c r="V99" s="27"/>
      <c r="W99" s="27"/>
      <c r="X99" s="27"/>
      <c r="Y99" s="27"/>
      <c r="Z99" s="27"/>
      <c r="AA99" s="17"/>
    </row>
    <row r="100" spans="1:27" ht="15" customHeight="1" x14ac:dyDescent="0.25">
      <c r="A100" s="7"/>
      <c r="B100" s="7"/>
      <c r="C100" s="7"/>
      <c r="D100" s="7"/>
      <c r="E100" s="7"/>
      <c r="F100" s="7"/>
      <c r="G100" s="25"/>
      <c r="H100" s="7"/>
      <c r="I100" s="25"/>
      <c r="J100" s="29"/>
      <c r="K100" s="29"/>
      <c r="L100" s="29"/>
      <c r="M100" s="29"/>
      <c r="U100" s="31"/>
      <c r="V100" s="27"/>
      <c r="W100" s="27"/>
      <c r="X100" s="27"/>
      <c r="Y100" s="27"/>
      <c r="Z100" s="27"/>
      <c r="AA100" s="17"/>
    </row>
    <row r="101" spans="1:27" ht="15" customHeight="1" x14ac:dyDescent="0.25">
      <c r="A101" s="7"/>
      <c r="B101" s="7"/>
      <c r="C101" s="7"/>
      <c r="D101" s="7"/>
      <c r="E101" s="7"/>
      <c r="F101" s="7"/>
      <c r="G101" s="25"/>
      <c r="H101" s="7"/>
      <c r="I101" s="25"/>
      <c r="J101" s="29"/>
      <c r="K101" s="29"/>
      <c r="L101" s="29"/>
      <c r="M101" s="29"/>
      <c r="U101" s="31"/>
      <c r="V101" s="27"/>
      <c r="W101" s="27"/>
      <c r="X101" s="27"/>
      <c r="Y101" s="27"/>
      <c r="Z101" s="27"/>
      <c r="AA101" s="17"/>
    </row>
    <row r="102" spans="1:27" ht="15" customHeight="1" x14ac:dyDescent="0.25">
      <c r="A102" s="7"/>
      <c r="B102" s="7"/>
      <c r="C102" s="7"/>
      <c r="D102" s="7"/>
      <c r="E102" s="7"/>
      <c r="F102" s="7"/>
      <c r="G102" s="25"/>
      <c r="H102" s="7"/>
      <c r="I102" s="25"/>
      <c r="J102" s="29"/>
      <c r="K102" s="29"/>
      <c r="L102" s="29"/>
      <c r="M102" s="29"/>
      <c r="U102" s="31"/>
      <c r="V102" s="27"/>
      <c r="W102" s="27"/>
      <c r="X102" s="27"/>
      <c r="Y102" s="27"/>
      <c r="Z102" s="27"/>
      <c r="AA102" s="17"/>
    </row>
    <row r="103" spans="1:27" ht="15" customHeight="1" x14ac:dyDescent="0.25">
      <c r="A103" s="7"/>
      <c r="B103" s="7"/>
      <c r="C103" s="7"/>
      <c r="D103" s="7"/>
      <c r="E103" s="7"/>
      <c r="F103" s="7"/>
      <c r="G103" s="25"/>
      <c r="H103" s="7"/>
      <c r="I103" s="25"/>
      <c r="J103" s="29"/>
      <c r="K103" s="29"/>
      <c r="L103" s="29"/>
      <c r="M103" s="29"/>
      <c r="U103" s="31"/>
      <c r="V103" s="27"/>
      <c r="W103" s="27"/>
      <c r="X103" s="27"/>
      <c r="Y103" s="27"/>
      <c r="Z103" s="27"/>
      <c r="AA103" s="17"/>
    </row>
    <row r="104" spans="1:27" ht="15" customHeight="1" x14ac:dyDescent="0.25">
      <c r="A104" s="7"/>
      <c r="B104" s="7"/>
      <c r="C104" s="7"/>
      <c r="D104" s="7"/>
      <c r="E104" s="7"/>
      <c r="F104" s="7"/>
      <c r="G104" s="25"/>
      <c r="H104" s="7"/>
      <c r="I104" s="25"/>
      <c r="J104" s="29"/>
      <c r="K104" s="29"/>
      <c r="L104" s="29"/>
      <c r="M104" s="29"/>
      <c r="U104" s="31"/>
      <c r="V104" s="27"/>
      <c r="W104" s="27"/>
      <c r="X104" s="27"/>
      <c r="Y104" s="27"/>
      <c r="Z104" s="27"/>
      <c r="AA104" s="17"/>
    </row>
    <row r="105" spans="1:27" ht="15" customHeight="1" x14ac:dyDescent="0.25">
      <c r="A105" s="7"/>
      <c r="B105" s="7"/>
      <c r="C105" s="7"/>
      <c r="D105" s="7"/>
      <c r="E105" s="7"/>
      <c r="F105" s="7"/>
      <c r="G105" s="25"/>
      <c r="H105" s="7"/>
      <c r="I105" s="25"/>
      <c r="J105" s="29"/>
      <c r="K105" s="29"/>
      <c r="L105" s="29"/>
      <c r="M105" s="29"/>
      <c r="U105" s="31"/>
      <c r="V105" s="27"/>
      <c r="W105" s="27"/>
      <c r="X105" s="27"/>
      <c r="Y105" s="27"/>
      <c r="Z105" s="27"/>
      <c r="AA105" s="17"/>
    </row>
    <row r="106" spans="1:27" ht="15" customHeight="1" x14ac:dyDescent="0.25">
      <c r="A106" s="7"/>
      <c r="B106" s="7"/>
      <c r="C106" s="7"/>
      <c r="D106" s="7"/>
      <c r="E106" s="7"/>
      <c r="F106" s="7"/>
      <c r="G106" s="25"/>
      <c r="H106" s="7"/>
      <c r="I106" s="25"/>
      <c r="J106" s="29"/>
      <c r="K106" s="29"/>
      <c r="L106" s="29"/>
      <c r="M106" s="29"/>
      <c r="U106" s="31"/>
      <c r="V106" s="27"/>
      <c r="W106" s="27"/>
      <c r="X106" s="27"/>
      <c r="Y106" s="27"/>
      <c r="Z106" s="27"/>
      <c r="AA106" s="17"/>
    </row>
    <row r="107" spans="1:27" ht="15" customHeight="1" x14ac:dyDescent="0.25">
      <c r="A107" s="7"/>
      <c r="B107" s="7"/>
      <c r="C107" s="7"/>
      <c r="D107" s="7"/>
      <c r="E107" s="7"/>
      <c r="F107" s="7"/>
      <c r="G107" s="25"/>
      <c r="H107" s="7"/>
      <c r="I107" s="25"/>
      <c r="J107" s="29"/>
      <c r="K107" s="29"/>
      <c r="L107" s="29"/>
      <c r="M107" s="29"/>
      <c r="U107" s="31"/>
      <c r="V107" s="27"/>
      <c r="W107" s="27"/>
      <c r="X107" s="27"/>
      <c r="Y107" s="27"/>
      <c r="Z107" s="27"/>
      <c r="AA107" s="17"/>
    </row>
    <row r="108" spans="1:27" ht="15" customHeight="1" x14ac:dyDescent="0.25">
      <c r="A108" s="7"/>
      <c r="B108" s="7"/>
      <c r="C108" s="7"/>
      <c r="D108" s="7"/>
      <c r="E108" s="7"/>
      <c r="F108" s="7"/>
      <c r="G108" s="25"/>
      <c r="H108" s="7"/>
      <c r="I108" s="25"/>
      <c r="J108" s="29"/>
      <c r="K108" s="29"/>
      <c r="L108" s="29"/>
      <c r="M108" s="29"/>
      <c r="U108" s="31"/>
      <c r="V108" s="27"/>
      <c r="W108" s="27"/>
      <c r="X108" s="27"/>
      <c r="Y108" s="27"/>
      <c r="Z108" s="27"/>
      <c r="AA108" s="17"/>
    </row>
    <row r="109" spans="1:27" x14ac:dyDescent="0.2">
      <c r="U109" s="31"/>
      <c r="V109" s="27"/>
      <c r="W109" s="27"/>
      <c r="X109" s="27"/>
      <c r="Y109" s="27"/>
      <c r="Z109" s="27"/>
      <c r="AA109" s="17"/>
    </row>
    <row r="110" spans="1:27" x14ac:dyDescent="0.2">
      <c r="U110" s="31"/>
      <c r="V110" s="27"/>
      <c r="W110" s="27"/>
      <c r="X110" s="27"/>
      <c r="Y110" s="27"/>
      <c r="Z110" s="27"/>
      <c r="AA110" s="17"/>
    </row>
    <row r="111" spans="1:27" x14ac:dyDescent="0.2">
      <c r="U111" s="31"/>
      <c r="V111" s="27"/>
      <c r="W111" s="27"/>
      <c r="X111" s="27"/>
      <c r="Y111" s="27"/>
      <c r="Z111" s="27"/>
      <c r="AA111" s="17"/>
    </row>
    <row r="112" spans="1:27" x14ac:dyDescent="0.2">
      <c r="U112" s="31"/>
      <c r="V112" s="27"/>
      <c r="W112" s="27"/>
      <c r="X112" s="27"/>
      <c r="Y112" s="27"/>
      <c r="Z112" s="27"/>
      <c r="AA112" s="17"/>
    </row>
    <row r="113" spans="21:27" x14ac:dyDescent="0.2">
      <c r="U113" s="31"/>
      <c r="V113" s="27"/>
      <c r="W113" s="27"/>
      <c r="X113" s="27"/>
      <c r="Y113" s="27"/>
      <c r="Z113" s="27"/>
      <c r="AA113" s="17"/>
    </row>
    <row r="114" spans="21:27" x14ac:dyDescent="0.2">
      <c r="U114" s="31"/>
      <c r="V114" s="27"/>
      <c r="W114" s="27"/>
      <c r="X114" s="27"/>
      <c r="Y114" s="27"/>
      <c r="Z114" s="27"/>
      <c r="AA114" s="17"/>
    </row>
    <row r="115" spans="21:27" x14ac:dyDescent="0.2">
      <c r="U115" s="31"/>
      <c r="V115" s="27"/>
      <c r="W115" s="27"/>
      <c r="X115" s="27"/>
      <c r="Y115" s="27"/>
      <c r="Z115" s="27"/>
      <c r="AA115" s="17"/>
    </row>
    <row r="116" spans="21:27" x14ac:dyDescent="0.2">
      <c r="U116" s="31"/>
      <c r="V116" s="27"/>
      <c r="W116" s="27"/>
      <c r="X116" s="27"/>
      <c r="Y116" s="27"/>
      <c r="Z116" s="27"/>
      <c r="AA116" s="17"/>
    </row>
    <row r="117" spans="21:27" x14ac:dyDescent="0.2">
      <c r="U117" s="31"/>
      <c r="V117" s="27"/>
      <c r="W117" s="27"/>
      <c r="X117" s="27"/>
      <c r="Y117" s="27"/>
      <c r="Z117" s="27"/>
      <c r="AA117" s="17"/>
    </row>
    <row r="118" spans="21:27" x14ac:dyDescent="0.2">
      <c r="U118" s="31"/>
      <c r="V118" s="27"/>
      <c r="W118" s="27"/>
      <c r="X118" s="27"/>
      <c r="Y118" s="27"/>
      <c r="Z118" s="27"/>
      <c r="AA118" s="17"/>
    </row>
    <row r="119" spans="21:27" x14ac:dyDescent="0.2">
      <c r="U119" s="31"/>
      <c r="V119" s="27"/>
      <c r="W119" s="27"/>
      <c r="X119" s="27"/>
      <c r="Y119" s="27"/>
      <c r="Z119" s="27"/>
      <c r="AA119" s="17"/>
    </row>
    <row r="120" spans="21:27" x14ac:dyDescent="0.2">
      <c r="U120" s="31"/>
      <c r="V120" s="27"/>
      <c r="W120" s="27"/>
      <c r="X120" s="27"/>
      <c r="Y120" s="27"/>
      <c r="Z120" s="27"/>
      <c r="AA120" s="17"/>
    </row>
    <row r="121" spans="21:27" x14ac:dyDescent="0.2">
      <c r="U121" s="31"/>
      <c r="V121" s="27"/>
      <c r="W121" s="27"/>
      <c r="X121" s="27"/>
      <c r="Y121" s="27"/>
      <c r="Z121" s="27"/>
      <c r="AA121" s="17"/>
    </row>
    <row r="122" spans="21:27" x14ac:dyDescent="0.2">
      <c r="U122" s="31"/>
      <c r="V122" s="27"/>
      <c r="W122" s="27"/>
      <c r="X122" s="27"/>
      <c r="Y122" s="27"/>
      <c r="Z122" s="27"/>
      <c r="AA122" s="17"/>
    </row>
    <row r="123" spans="21:27" x14ac:dyDescent="0.2">
      <c r="U123" s="31"/>
      <c r="V123" s="27"/>
      <c r="W123" s="27"/>
      <c r="X123" s="27"/>
      <c r="Y123" s="27"/>
      <c r="Z123" s="27"/>
      <c r="AA123" s="17"/>
    </row>
    <row r="124" spans="21:27" x14ac:dyDescent="0.2">
      <c r="U124" s="31"/>
      <c r="V124" s="27"/>
      <c r="W124" s="27"/>
      <c r="X124" s="27"/>
      <c r="Y124" s="27"/>
      <c r="Z124" s="27"/>
      <c r="AA124" s="17"/>
    </row>
    <row r="125" spans="21:27" x14ac:dyDescent="0.2">
      <c r="U125" s="31"/>
      <c r="V125" s="27"/>
      <c r="W125" s="27"/>
      <c r="X125" s="27"/>
      <c r="Y125" s="27"/>
      <c r="Z125" s="27"/>
      <c r="AA125" s="17"/>
    </row>
    <row r="126" spans="21:27" x14ac:dyDescent="0.2">
      <c r="U126" s="31"/>
      <c r="V126" s="27"/>
      <c r="W126" s="27"/>
      <c r="X126" s="27"/>
      <c r="Y126" s="27"/>
      <c r="Z126" s="27"/>
      <c r="AA126" s="17"/>
    </row>
    <row r="127" spans="21:27" x14ac:dyDescent="0.2">
      <c r="U127" s="31"/>
      <c r="V127" s="27"/>
      <c r="W127" s="27"/>
      <c r="X127" s="27"/>
      <c r="Y127" s="27"/>
      <c r="Z127" s="27"/>
      <c r="AA127" s="17"/>
    </row>
    <row r="128" spans="21:27" x14ac:dyDescent="0.2">
      <c r="U128" s="31"/>
      <c r="V128" s="27"/>
      <c r="W128" s="27"/>
      <c r="X128" s="27"/>
      <c r="Y128" s="27"/>
      <c r="Z128" s="27"/>
      <c r="AA128" s="17"/>
    </row>
    <row r="129" spans="21:27" x14ac:dyDescent="0.2">
      <c r="U129" s="31"/>
      <c r="V129" s="27"/>
      <c r="W129" s="27"/>
      <c r="X129" s="27"/>
      <c r="Y129" s="27"/>
      <c r="Z129" s="27"/>
      <c r="AA129" s="17"/>
    </row>
    <row r="130" spans="21:27" x14ac:dyDescent="0.2">
      <c r="U130" s="31"/>
      <c r="V130" s="27"/>
      <c r="W130" s="27"/>
      <c r="X130" s="27"/>
      <c r="Y130" s="27"/>
      <c r="Z130" s="27"/>
      <c r="AA130" s="17"/>
    </row>
    <row r="131" spans="21:27" x14ac:dyDescent="0.2">
      <c r="U131" s="31"/>
      <c r="V131" s="27"/>
      <c r="W131" s="27"/>
      <c r="X131" s="27"/>
      <c r="Y131" s="27"/>
      <c r="Z131" s="27"/>
      <c r="AA131" s="17"/>
    </row>
    <row r="132" spans="21:27" x14ac:dyDescent="0.2">
      <c r="U132" s="31"/>
      <c r="V132" s="27"/>
      <c r="W132" s="27"/>
      <c r="X132" s="27"/>
      <c r="Y132" s="27"/>
      <c r="Z132" s="27"/>
      <c r="AA132" s="17"/>
    </row>
    <row r="133" spans="21:27" x14ac:dyDescent="0.2">
      <c r="U133" s="31"/>
      <c r="V133" s="27"/>
      <c r="W133" s="27"/>
      <c r="X133" s="27"/>
      <c r="Y133" s="27"/>
      <c r="Z133" s="27"/>
      <c r="AA133" s="17"/>
    </row>
    <row r="134" spans="21:27" x14ac:dyDescent="0.2">
      <c r="U134" s="31"/>
      <c r="V134" s="27"/>
      <c r="W134" s="27"/>
      <c r="X134" s="27"/>
      <c r="Y134" s="27"/>
      <c r="Z134" s="27"/>
      <c r="AA134" s="17"/>
    </row>
    <row r="135" spans="21:27" x14ac:dyDescent="0.2">
      <c r="U135" s="31"/>
      <c r="V135" s="27"/>
      <c r="W135" s="27"/>
      <c r="X135" s="27"/>
      <c r="Y135" s="27"/>
      <c r="Z135" s="27"/>
      <c r="AA135" s="17"/>
    </row>
    <row r="136" spans="21:27" x14ac:dyDescent="0.2">
      <c r="U136" s="31"/>
      <c r="V136" s="27"/>
      <c r="W136" s="27"/>
      <c r="X136" s="27"/>
      <c r="Y136" s="27"/>
      <c r="Z136" s="27"/>
      <c r="AA136" s="17"/>
    </row>
    <row r="137" spans="21:27" x14ac:dyDescent="0.2">
      <c r="U137" s="31"/>
      <c r="V137" s="27"/>
      <c r="W137" s="27"/>
      <c r="X137" s="27"/>
      <c r="Y137" s="27"/>
      <c r="Z137" s="27"/>
      <c r="AA137" s="17"/>
    </row>
    <row r="138" spans="21:27" x14ac:dyDescent="0.2">
      <c r="U138" s="31"/>
      <c r="V138" s="27"/>
      <c r="W138" s="27"/>
      <c r="X138" s="27"/>
      <c r="Y138" s="27"/>
      <c r="Z138" s="27"/>
      <c r="AA138" s="17"/>
    </row>
    <row r="139" spans="21:27" x14ac:dyDescent="0.2">
      <c r="U139" s="31"/>
      <c r="V139" s="27"/>
      <c r="W139" s="27"/>
      <c r="X139" s="27"/>
      <c r="Y139" s="27"/>
      <c r="Z139" s="27"/>
      <c r="AA139" s="17"/>
    </row>
    <row r="140" spans="21:27" x14ac:dyDescent="0.2">
      <c r="U140" s="31"/>
      <c r="V140" s="27"/>
      <c r="W140" s="27"/>
      <c r="X140" s="27"/>
      <c r="Y140" s="27"/>
      <c r="Z140" s="27"/>
      <c r="AA140" s="17"/>
    </row>
    <row r="141" spans="21:27" x14ac:dyDescent="0.2">
      <c r="U141" s="31"/>
      <c r="V141" s="27"/>
      <c r="W141" s="27"/>
      <c r="X141" s="27"/>
      <c r="Y141" s="27"/>
      <c r="Z141" s="27"/>
      <c r="AA141" s="17"/>
    </row>
    <row r="142" spans="21:27" x14ac:dyDescent="0.2">
      <c r="U142" s="31"/>
      <c r="V142" s="27"/>
      <c r="W142" s="27"/>
      <c r="X142" s="27"/>
      <c r="Y142" s="27"/>
      <c r="Z142" s="27"/>
      <c r="AA142" s="17"/>
    </row>
    <row r="143" spans="21:27" x14ac:dyDescent="0.2">
      <c r="U143" s="31"/>
      <c r="V143" s="27"/>
      <c r="W143" s="27"/>
      <c r="X143" s="27"/>
      <c r="Y143" s="27"/>
      <c r="Z143" s="27"/>
      <c r="AA143" s="17"/>
    </row>
    <row r="144" spans="21:27" x14ac:dyDescent="0.2">
      <c r="U144" s="31"/>
      <c r="V144" s="27"/>
      <c r="W144" s="27"/>
      <c r="X144" s="27"/>
      <c r="Y144" s="27"/>
      <c r="Z144" s="27"/>
      <c r="AA144" s="17"/>
    </row>
    <row r="145" spans="21:27" x14ac:dyDescent="0.2">
      <c r="U145" s="31"/>
      <c r="V145" s="27"/>
      <c r="W145" s="27"/>
      <c r="X145" s="27"/>
      <c r="Y145" s="27"/>
      <c r="Z145" s="27"/>
      <c r="AA145" s="17"/>
    </row>
    <row r="146" spans="21:27" x14ac:dyDescent="0.2">
      <c r="U146" s="31"/>
      <c r="V146" s="27"/>
      <c r="W146" s="27"/>
      <c r="X146" s="27"/>
      <c r="Y146" s="27"/>
      <c r="Z146" s="27"/>
      <c r="AA146" s="17"/>
    </row>
    <row r="147" spans="21:27" x14ac:dyDescent="0.2">
      <c r="U147" s="31"/>
      <c r="V147" s="27"/>
      <c r="W147" s="27"/>
      <c r="X147" s="27"/>
      <c r="Y147" s="27"/>
      <c r="Z147" s="27"/>
      <c r="AA147" s="17"/>
    </row>
    <row r="148" spans="21:27" x14ac:dyDescent="0.2">
      <c r="U148" s="31"/>
      <c r="V148" s="27"/>
      <c r="W148" s="27"/>
      <c r="X148" s="27"/>
      <c r="Y148" s="27"/>
      <c r="Z148" s="27"/>
      <c r="AA148" s="17"/>
    </row>
    <row r="149" spans="21:27" x14ac:dyDescent="0.2">
      <c r="U149" s="31"/>
      <c r="V149" s="27"/>
      <c r="W149" s="27"/>
      <c r="X149" s="27"/>
      <c r="Y149" s="27"/>
      <c r="Z149" s="27"/>
      <c r="AA149" s="17"/>
    </row>
    <row r="150" spans="21:27" x14ac:dyDescent="0.2">
      <c r="U150" s="31"/>
      <c r="V150" s="27"/>
      <c r="W150" s="27"/>
      <c r="X150" s="27"/>
      <c r="Y150" s="27"/>
      <c r="Z150" s="27"/>
      <c r="AA150" s="17"/>
    </row>
    <row r="151" spans="21:27" x14ac:dyDescent="0.2">
      <c r="U151" s="31"/>
      <c r="V151" s="27"/>
      <c r="W151" s="27"/>
      <c r="X151" s="27"/>
      <c r="Y151" s="27"/>
      <c r="Z151" s="27"/>
      <c r="AA151" s="17"/>
    </row>
    <row r="152" spans="21:27" x14ac:dyDescent="0.2">
      <c r="U152" s="31"/>
      <c r="V152" s="27"/>
      <c r="W152" s="27"/>
      <c r="X152" s="27"/>
      <c r="Y152" s="27"/>
      <c r="Z152" s="27"/>
      <c r="AA152" s="17"/>
    </row>
    <row r="153" spans="21:27" x14ac:dyDescent="0.2">
      <c r="U153" s="31"/>
      <c r="V153" s="27"/>
      <c r="W153" s="27"/>
      <c r="X153" s="27"/>
      <c r="Y153" s="27"/>
      <c r="Z153" s="27"/>
      <c r="AA153" s="17"/>
    </row>
    <row r="154" spans="21:27" x14ac:dyDescent="0.2">
      <c r="U154" s="31"/>
      <c r="V154" s="27"/>
      <c r="W154" s="27"/>
      <c r="X154" s="27"/>
      <c r="Y154" s="27"/>
      <c r="Z154" s="27"/>
      <c r="AA154" s="17"/>
    </row>
    <row r="155" spans="21:27" x14ac:dyDescent="0.2">
      <c r="U155" s="31"/>
      <c r="V155" s="27"/>
      <c r="W155" s="27"/>
      <c r="X155" s="27"/>
      <c r="Y155" s="27"/>
      <c r="Z155" s="27"/>
      <c r="AA155" s="17"/>
    </row>
    <row r="156" spans="21:27" x14ac:dyDescent="0.2">
      <c r="U156" s="31"/>
      <c r="V156" s="27"/>
      <c r="W156" s="27"/>
      <c r="X156" s="27"/>
      <c r="Y156" s="27"/>
      <c r="Z156" s="27"/>
      <c r="AA156" s="17"/>
    </row>
    <row r="157" spans="21:27" x14ac:dyDescent="0.2">
      <c r="U157" s="31"/>
      <c r="V157" s="27"/>
      <c r="W157" s="27"/>
      <c r="X157" s="27"/>
      <c r="Y157" s="27"/>
      <c r="Z157" s="27"/>
      <c r="AA157" s="17"/>
    </row>
    <row r="158" spans="21:27" x14ac:dyDescent="0.2">
      <c r="U158" s="31"/>
      <c r="V158" s="27"/>
      <c r="W158" s="27"/>
      <c r="X158" s="27"/>
      <c r="Y158" s="27"/>
      <c r="Z158" s="27"/>
      <c r="AA158" s="17"/>
    </row>
    <row r="159" spans="21:27" x14ac:dyDescent="0.2">
      <c r="U159" s="31"/>
      <c r="V159" s="27"/>
      <c r="W159" s="27"/>
      <c r="X159" s="27"/>
      <c r="Y159" s="27"/>
      <c r="Z159" s="27"/>
      <c r="AA159" s="17"/>
    </row>
    <row r="160" spans="2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B278"/>
  <sheetViews>
    <sheetView topLeftCell="J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22" style="21" customWidth="1"/>
    <col min="5" max="5" width="20.37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2.75" style="21" customWidth="1"/>
    <col min="16" max="16" width="18.25" style="21" customWidth="1"/>
    <col min="17" max="17" width="11.7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1800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300</v>
      </c>
      <c r="B2" s="28">
        <v>560</v>
      </c>
      <c r="C2" s="25">
        <v>1.68</v>
      </c>
      <c r="D2" s="25">
        <v>275.43</v>
      </c>
      <c r="E2" s="25">
        <v>211.68</v>
      </c>
      <c r="F2" s="25">
        <f t="shared" ref="F2:F16" si="0">($A$17-A2)/(ROW($A$17)-ROW(A2))</f>
        <v>100</v>
      </c>
      <c r="G2" s="25">
        <v>0</v>
      </c>
      <c r="H2" s="25">
        <f t="shared" ref="H2:H16" si="1">($A$17-B2)/(ROW($A$17)-ROW(B2))</f>
        <v>82.666666666666671</v>
      </c>
      <c r="I2" s="25">
        <v>0</v>
      </c>
      <c r="J2" s="29"/>
      <c r="K2" s="29"/>
      <c r="L2" s="29"/>
      <c r="M2" s="29">
        <f t="shared" ref="M2:M32" ca="1" si="2">IF(RAND()&lt;0.5,0,1)</f>
        <v>1</v>
      </c>
      <c r="N2" s="8" t="s">
        <v>38</v>
      </c>
      <c r="O2" s="30">
        <v>0.1</v>
      </c>
      <c r="P2" s="6" t="s">
        <v>39</v>
      </c>
      <c r="Q2" s="7">
        <f>LARGE(A:A,2)</f>
        <v>1700</v>
      </c>
      <c r="T2" s="20">
        <v>0</v>
      </c>
      <c r="U2" s="31">
        <f t="shared" ref="U2:U32" si="3">T2-B2</f>
        <v>-560</v>
      </c>
      <c r="V2" s="27">
        <f t="shared" ref="V2:V32" si="4">ROUND(U2,0)</f>
        <v>-560</v>
      </c>
      <c r="W2" s="27">
        <v>4766</v>
      </c>
      <c r="X2" s="27">
        <f t="shared" ref="X2:X32" si="5">B2/$W$2*$W$3</f>
        <v>615.57700377675201</v>
      </c>
      <c r="Y2" s="27">
        <f t="shared" ref="Y2:Y32" si="6">X2-B2</f>
        <v>55.577003776752008</v>
      </c>
      <c r="Z2" s="27">
        <f t="shared" ref="Z2:Z32" si="7">ROUND(Y2,0)</f>
        <v>56</v>
      </c>
      <c r="AA2" s="17">
        <f t="shared" ref="AA2:AA32" si="8">IF(V2&gt;=0,V2,Z2)</f>
        <v>56</v>
      </c>
      <c r="AB2" s="24">
        <f t="shared" ref="AB2:AB32" si="9">B2+AA2</f>
        <v>616</v>
      </c>
    </row>
    <row r="3" spans="1:28" ht="15" customHeight="1" x14ac:dyDescent="0.25">
      <c r="A3" s="28">
        <v>380</v>
      </c>
      <c r="B3" s="28">
        <v>560</v>
      </c>
      <c r="C3" s="25">
        <v>4.1500000000000004</v>
      </c>
      <c r="D3" s="25">
        <v>275.41000000000003</v>
      </c>
      <c r="E3" s="25">
        <v>211.68</v>
      </c>
      <c r="F3" s="25">
        <f t="shared" si="0"/>
        <v>101.42857142857143</v>
      </c>
      <c r="G3" s="25">
        <v>0</v>
      </c>
      <c r="H3" s="25">
        <f t="shared" si="1"/>
        <v>88.571428571428569</v>
      </c>
      <c r="I3" s="25">
        <v>0</v>
      </c>
      <c r="J3" s="29">
        <f t="shared" ref="J3:J32" si="10">IF(ABS(B3-B2)&lt;=50,1,0)</f>
        <v>1</v>
      </c>
      <c r="K3" s="29">
        <f t="shared" ref="K3:K32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31</v>
      </c>
      <c r="P3" s="6" t="s">
        <v>41</v>
      </c>
      <c r="Q3" s="7">
        <f>LARGE(A:A,3)</f>
        <v>1605</v>
      </c>
      <c r="T3" s="20">
        <v>0</v>
      </c>
      <c r="U3" s="31">
        <f t="shared" si="3"/>
        <v>-560</v>
      </c>
      <c r="V3" s="27">
        <f t="shared" si="4"/>
        <v>-560</v>
      </c>
      <c r="W3" s="27">
        <v>5239</v>
      </c>
      <c r="X3" s="27">
        <f t="shared" si="5"/>
        <v>615.57700377675201</v>
      </c>
      <c r="Y3" s="27">
        <f t="shared" si="6"/>
        <v>55.577003776752008</v>
      </c>
      <c r="Z3" s="27">
        <f t="shared" si="7"/>
        <v>56</v>
      </c>
      <c r="AA3" s="17">
        <f t="shared" si="8"/>
        <v>56</v>
      </c>
      <c r="AB3" s="24">
        <f t="shared" si="9"/>
        <v>616</v>
      </c>
    </row>
    <row r="4" spans="1:28" ht="15" customHeight="1" x14ac:dyDescent="0.25">
      <c r="A4" s="28">
        <v>459</v>
      </c>
      <c r="B4" s="28">
        <v>560</v>
      </c>
      <c r="C4" s="25">
        <v>6.63</v>
      </c>
      <c r="D4" s="25">
        <v>275.39999999999998</v>
      </c>
      <c r="E4" s="25">
        <v>211.68</v>
      </c>
      <c r="F4" s="25">
        <f t="shared" si="0"/>
        <v>103.15384615384616</v>
      </c>
      <c r="G4" s="25">
        <v>0</v>
      </c>
      <c r="H4" s="25">
        <f t="shared" si="1"/>
        <v>95.384615384615387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0</v>
      </c>
      <c r="N4" s="9" t="s">
        <v>42</v>
      </c>
      <c r="O4" s="32">
        <f>MAX(A:A)</f>
        <v>1800</v>
      </c>
      <c r="P4" s="6" t="s">
        <v>43</v>
      </c>
      <c r="Q4" s="7">
        <f>LARGE(B:B,1)</f>
        <v>1200</v>
      </c>
      <c r="T4" s="20">
        <v>0</v>
      </c>
      <c r="U4" s="31">
        <f t="shared" si="3"/>
        <v>-560</v>
      </c>
      <c r="V4" s="27">
        <f t="shared" si="4"/>
        <v>-560</v>
      </c>
      <c r="W4" s="27"/>
      <c r="X4" s="27">
        <f t="shared" si="5"/>
        <v>615.57700377675201</v>
      </c>
      <c r="Y4" s="27">
        <f t="shared" si="6"/>
        <v>55.577003776752008</v>
      </c>
      <c r="Z4" s="27">
        <f t="shared" si="7"/>
        <v>56</v>
      </c>
      <c r="AA4" s="17">
        <f t="shared" si="8"/>
        <v>56</v>
      </c>
      <c r="AB4" s="24">
        <f t="shared" si="9"/>
        <v>616</v>
      </c>
    </row>
    <row r="5" spans="1:28" ht="15" customHeight="1" x14ac:dyDescent="0.25">
      <c r="A5" s="28">
        <v>540</v>
      </c>
      <c r="B5" s="28">
        <v>560</v>
      </c>
      <c r="C5" s="25">
        <v>9.11</v>
      </c>
      <c r="D5" s="25">
        <v>275.39999999999998</v>
      </c>
      <c r="E5" s="25">
        <v>211.68</v>
      </c>
      <c r="F5" s="25">
        <f t="shared" si="0"/>
        <v>105</v>
      </c>
      <c r="G5" s="25">
        <v>0</v>
      </c>
      <c r="H5" s="25">
        <f t="shared" si="1"/>
        <v>103.33333333333333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0.62</v>
      </c>
      <c r="P5" s="6" t="s">
        <v>45</v>
      </c>
      <c r="Q5" s="7">
        <f>LARGE(B:B,2)</f>
        <v>1200</v>
      </c>
      <c r="T5" s="20">
        <v>0</v>
      </c>
      <c r="U5" s="31">
        <f t="shared" si="3"/>
        <v>-560</v>
      </c>
      <c r="V5" s="27">
        <f t="shared" si="4"/>
        <v>-560</v>
      </c>
      <c r="W5" s="27"/>
      <c r="X5" s="27">
        <f t="shared" si="5"/>
        <v>615.57700377675201</v>
      </c>
      <c r="Y5" s="27">
        <f t="shared" si="6"/>
        <v>55.577003776752008</v>
      </c>
      <c r="Z5" s="27">
        <f t="shared" si="7"/>
        <v>56</v>
      </c>
      <c r="AA5" s="17">
        <f t="shared" si="8"/>
        <v>56</v>
      </c>
      <c r="AB5" s="24">
        <f t="shared" si="9"/>
        <v>616</v>
      </c>
    </row>
    <row r="6" spans="1:28" ht="15" customHeight="1" x14ac:dyDescent="0.25">
      <c r="A6" s="28">
        <v>560</v>
      </c>
      <c r="B6" s="28">
        <v>920</v>
      </c>
      <c r="C6" s="25">
        <v>7.71</v>
      </c>
      <c r="D6" s="25">
        <v>275.37</v>
      </c>
      <c r="E6" s="25">
        <v>212.11</v>
      </c>
      <c r="F6" s="25">
        <f t="shared" si="0"/>
        <v>112.72727272727273</v>
      </c>
      <c r="G6" s="25">
        <v>0</v>
      </c>
      <c r="H6" s="25">
        <f t="shared" si="1"/>
        <v>80</v>
      </c>
      <c r="I6" s="25">
        <v>0</v>
      </c>
      <c r="J6" s="29">
        <f t="shared" si="10"/>
        <v>0</v>
      </c>
      <c r="K6" s="29">
        <f t="shared" si="11"/>
        <v>1</v>
      </c>
      <c r="L6" s="29"/>
      <c r="M6" s="29">
        <f t="shared" ca="1" si="2"/>
        <v>1</v>
      </c>
      <c r="N6" s="9" t="s">
        <v>46</v>
      </c>
      <c r="O6" s="33">
        <v>0.83</v>
      </c>
      <c r="P6" s="6" t="s">
        <v>47</v>
      </c>
      <c r="Q6" s="7">
        <f>LARGE(B:B,3)</f>
        <v>1200</v>
      </c>
      <c r="T6" s="20">
        <v>0</v>
      </c>
      <c r="U6" s="31">
        <f t="shared" si="3"/>
        <v>-920</v>
      </c>
      <c r="V6" s="27">
        <f t="shared" si="4"/>
        <v>-920</v>
      </c>
      <c r="W6" s="27"/>
      <c r="X6" s="27">
        <f t="shared" si="5"/>
        <v>1011.3050776332353</v>
      </c>
      <c r="Y6" s="27">
        <f t="shared" si="6"/>
        <v>91.305077633235328</v>
      </c>
      <c r="Z6" s="27">
        <f t="shared" si="7"/>
        <v>91</v>
      </c>
      <c r="AA6" s="17">
        <f t="shared" si="8"/>
        <v>91</v>
      </c>
      <c r="AB6" s="24">
        <f t="shared" si="9"/>
        <v>1011</v>
      </c>
    </row>
    <row r="7" spans="1:28" ht="15" customHeight="1" x14ac:dyDescent="0.25">
      <c r="A7" s="28">
        <v>579</v>
      </c>
      <c r="B7" s="28">
        <v>920</v>
      </c>
      <c r="C7" s="25">
        <v>6.31</v>
      </c>
      <c r="D7" s="25">
        <v>275.33</v>
      </c>
      <c r="E7" s="25">
        <v>212.11</v>
      </c>
      <c r="F7" s="25">
        <f t="shared" si="0"/>
        <v>122.1</v>
      </c>
      <c r="G7" s="25">
        <v>0</v>
      </c>
      <c r="H7" s="25">
        <f t="shared" si="1"/>
        <v>88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2" si="12">IF(OR(COUNTIF(K3:K7,1)=5,COUNTIF(K3:K7,-1)=5),1,0)</f>
        <v>1</v>
      </c>
      <c r="M7" s="29">
        <f t="shared" ca="1" si="2"/>
        <v>0</v>
      </c>
      <c r="N7" s="9" t="s">
        <v>48</v>
      </c>
      <c r="O7" s="33">
        <v>0.83</v>
      </c>
      <c r="P7" s="7"/>
      <c r="Q7" s="7"/>
      <c r="T7" s="20">
        <v>0</v>
      </c>
      <c r="U7" s="31">
        <f t="shared" si="3"/>
        <v>-920</v>
      </c>
      <c r="V7" s="27">
        <f t="shared" si="4"/>
        <v>-920</v>
      </c>
      <c r="W7" s="27"/>
      <c r="X7" s="27">
        <f t="shared" si="5"/>
        <v>1011.3050776332353</v>
      </c>
      <c r="Y7" s="27">
        <f t="shared" si="6"/>
        <v>91.305077633235328</v>
      </c>
      <c r="Z7" s="27">
        <f t="shared" si="7"/>
        <v>91</v>
      </c>
      <c r="AA7" s="17">
        <f t="shared" si="8"/>
        <v>91</v>
      </c>
      <c r="AB7" s="24">
        <f t="shared" si="9"/>
        <v>1011</v>
      </c>
    </row>
    <row r="8" spans="1:28" ht="15" customHeight="1" x14ac:dyDescent="0.25">
      <c r="A8" s="28">
        <v>600</v>
      </c>
      <c r="B8" s="28">
        <v>920</v>
      </c>
      <c r="C8" s="25">
        <v>4.92</v>
      </c>
      <c r="D8" s="25">
        <v>275.3</v>
      </c>
      <c r="E8" s="25">
        <v>212.11</v>
      </c>
      <c r="F8" s="25">
        <f t="shared" si="0"/>
        <v>133.33333333333334</v>
      </c>
      <c r="G8" s="25">
        <v>0</v>
      </c>
      <c r="H8" s="25">
        <f t="shared" si="1"/>
        <v>97.777777777777771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0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-920</v>
      </c>
      <c r="V8" s="27">
        <f t="shared" si="4"/>
        <v>-920</v>
      </c>
      <c r="W8" s="27"/>
      <c r="X8" s="27">
        <f t="shared" si="5"/>
        <v>1011.3050776332353</v>
      </c>
      <c r="Y8" s="27">
        <f t="shared" si="6"/>
        <v>91.305077633235328</v>
      </c>
      <c r="Z8" s="27">
        <f t="shared" si="7"/>
        <v>91</v>
      </c>
      <c r="AA8" s="17">
        <f t="shared" si="8"/>
        <v>91</v>
      </c>
      <c r="AB8" s="24">
        <f t="shared" si="9"/>
        <v>1011</v>
      </c>
    </row>
    <row r="9" spans="1:28" ht="15" customHeight="1" x14ac:dyDescent="0.25">
      <c r="A9" s="28">
        <v>680</v>
      </c>
      <c r="B9" s="28">
        <v>920</v>
      </c>
      <c r="C9" s="25">
        <v>7.43</v>
      </c>
      <c r="D9" s="25">
        <v>275.27</v>
      </c>
      <c r="E9" s="25">
        <v>212.11</v>
      </c>
      <c r="F9" s="25">
        <f t="shared" si="0"/>
        <v>140</v>
      </c>
      <c r="G9" s="25">
        <v>0</v>
      </c>
      <c r="H9" s="25">
        <f t="shared" si="1"/>
        <v>110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-920</v>
      </c>
      <c r="V9" s="27">
        <f t="shared" si="4"/>
        <v>-920</v>
      </c>
      <c r="W9" s="27"/>
      <c r="X9" s="27">
        <f t="shared" si="5"/>
        <v>1011.3050776332353</v>
      </c>
      <c r="Y9" s="27">
        <f t="shared" si="6"/>
        <v>91.305077633235328</v>
      </c>
      <c r="Z9" s="27">
        <f t="shared" si="7"/>
        <v>91</v>
      </c>
      <c r="AA9" s="17">
        <f t="shared" si="8"/>
        <v>91</v>
      </c>
      <c r="AB9" s="24">
        <f t="shared" si="9"/>
        <v>1011</v>
      </c>
    </row>
    <row r="10" spans="1:28" ht="15" customHeight="1" x14ac:dyDescent="0.25">
      <c r="A10" s="28">
        <v>759</v>
      </c>
      <c r="B10" s="28">
        <v>1200</v>
      </c>
      <c r="C10" s="25">
        <v>9.9499999999999993</v>
      </c>
      <c r="D10" s="25">
        <v>275.23</v>
      </c>
      <c r="E10" s="25">
        <v>212.32</v>
      </c>
      <c r="F10" s="25">
        <f t="shared" si="0"/>
        <v>148.71428571428572</v>
      </c>
      <c r="G10" s="25">
        <v>0</v>
      </c>
      <c r="H10" s="25">
        <f t="shared" si="1"/>
        <v>85.714285714285708</v>
      </c>
      <c r="I10" s="25">
        <v>0</v>
      </c>
      <c r="J10" s="29">
        <f t="shared" si="10"/>
        <v>0</v>
      </c>
      <c r="K10" s="29">
        <f t="shared" si="11"/>
        <v>1</v>
      </c>
      <c r="L10" s="29">
        <f t="shared" si="12"/>
        <v>1</v>
      </c>
      <c r="M10" s="29">
        <f t="shared" ca="1" si="2"/>
        <v>1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-1200</v>
      </c>
      <c r="V10" s="27">
        <f t="shared" si="4"/>
        <v>-1200</v>
      </c>
      <c r="W10" s="27"/>
      <c r="X10" s="27">
        <f t="shared" si="5"/>
        <v>1319.0935795216114</v>
      </c>
      <c r="Y10" s="27">
        <f t="shared" si="6"/>
        <v>119.09357952161145</v>
      </c>
      <c r="Z10" s="27">
        <f t="shared" si="7"/>
        <v>119</v>
      </c>
      <c r="AA10" s="17">
        <f t="shared" si="8"/>
        <v>119</v>
      </c>
      <c r="AB10" s="24">
        <f t="shared" si="9"/>
        <v>1319</v>
      </c>
    </row>
    <row r="11" spans="1:28" ht="15" customHeight="1" x14ac:dyDescent="0.25">
      <c r="A11" s="28">
        <v>840</v>
      </c>
      <c r="B11" s="28">
        <v>1200</v>
      </c>
      <c r="C11" s="25">
        <v>12.47</v>
      </c>
      <c r="D11" s="25">
        <v>275.19</v>
      </c>
      <c r="E11" s="25">
        <v>212.32</v>
      </c>
      <c r="F11" s="25">
        <f t="shared" si="0"/>
        <v>160</v>
      </c>
      <c r="G11" s="25">
        <v>0</v>
      </c>
      <c r="H11" s="25">
        <f t="shared" si="1"/>
        <v>100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0</v>
      </c>
      <c r="N11" s="9" t="s">
        <v>52</v>
      </c>
      <c r="O11" s="34">
        <v>280</v>
      </c>
      <c r="P11" s="14" t="s">
        <v>53</v>
      </c>
      <c r="Q11" s="7">
        <f>MIN(D:D)</f>
        <v>275.14999999999998</v>
      </c>
      <c r="T11" s="20">
        <v>0</v>
      </c>
      <c r="U11" s="31">
        <f t="shared" si="3"/>
        <v>-1200</v>
      </c>
      <c r="V11" s="27">
        <f t="shared" si="4"/>
        <v>-1200</v>
      </c>
      <c r="W11" s="27"/>
      <c r="X11" s="27">
        <f t="shared" si="5"/>
        <v>1319.0935795216114</v>
      </c>
      <c r="Y11" s="27">
        <f t="shared" si="6"/>
        <v>119.09357952161145</v>
      </c>
      <c r="Z11" s="27">
        <f t="shared" si="7"/>
        <v>119</v>
      </c>
      <c r="AA11" s="17">
        <f t="shared" si="8"/>
        <v>119</v>
      </c>
      <c r="AB11" s="24">
        <f t="shared" si="9"/>
        <v>1319</v>
      </c>
    </row>
    <row r="12" spans="1:28" ht="15" customHeight="1" x14ac:dyDescent="0.25">
      <c r="A12" s="28">
        <v>964</v>
      </c>
      <c r="B12" s="28">
        <v>1200</v>
      </c>
      <c r="C12" s="25">
        <v>9.8699999999999992</v>
      </c>
      <c r="D12" s="25">
        <v>275.17</v>
      </c>
      <c r="E12" s="25">
        <v>212.32</v>
      </c>
      <c r="F12" s="25">
        <f t="shared" si="0"/>
        <v>167.2</v>
      </c>
      <c r="G12" s="25">
        <v>0</v>
      </c>
      <c r="H12" s="25">
        <f t="shared" si="1"/>
        <v>120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1</v>
      </c>
      <c r="N12" s="9" t="s">
        <v>54</v>
      </c>
      <c r="O12" s="34">
        <v>275</v>
      </c>
      <c r="P12" s="15" t="s">
        <v>55</v>
      </c>
      <c r="Q12" s="35">
        <f>D2</f>
        <v>275.43</v>
      </c>
      <c r="T12" s="20">
        <v>0</v>
      </c>
      <c r="U12" s="31">
        <f t="shared" si="3"/>
        <v>-1200</v>
      </c>
      <c r="V12" s="27">
        <f t="shared" si="4"/>
        <v>-1200</v>
      </c>
      <c r="W12" s="27"/>
      <c r="X12" s="27">
        <f t="shared" si="5"/>
        <v>1319.0935795216114</v>
      </c>
      <c r="Y12" s="27">
        <f t="shared" si="6"/>
        <v>119.09357952161145</v>
      </c>
      <c r="Z12" s="27">
        <f t="shared" si="7"/>
        <v>119</v>
      </c>
      <c r="AA12" s="17">
        <f t="shared" si="8"/>
        <v>119</v>
      </c>
      <c r="AB12" s="24">
        <f t="shared" si="9"/>
        <v>1319</v>
      </c>
    </row>
    <row r="13" spans="1:28" ht="15" customHeight="1" x14ac:dyDescent="0.25">
      <c r="A13" s="28">
        <v>1089</v>
      </c>
      <c r="B13" s="28">
        <v>1200</v>
      </c>
      <c r="C13" s="25">
        <v>7.27</v>
      </c>
      <c r="D13" s="25">
        <v>275.14999999999998</v>
      </c>
      <c r="E13" s="25">
        <v>212.32</v>
      </c>
      <c r="F13" s="25">
        <f t="shared" si="0"/>
        <v>177.75</v>
      </c>
      <c r="G13" s="25">
        <v>0</v>
      </c>
      <c r="H13" s="25">
        <f t="shared" si="1"/>
        <v>150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-1200</v>
      </c>
      <c r="V13" s="27">
        <f t="shared" si="4"/>
        <v>-1200</v>
      </c>
      <c r="W13" s="27"/>
      <c r="X13" s="27">
        <f t="shared" si="5"/>
        <v>1319.0935795216114</v>
      </c>
      <c r="Y13" s="27">
        <f t="shared" si="6"/>
        <v>119.09357952161145</v>
      </c>
      <c r="Z13" s="27">
        <f t="shared" si="7"/>
        <v>119</v>
      </c>
      <c r="AA13" s="17">
        <f t="shared" si="8"/>
        <v>119</v>
      </c>
      <c r="AB13" s="24">
        <f t="shared" si="9"/>
        <v>1319</v>
      </c>
    </row>
    <row r="14" spans="1:28" ht="15" customHeight="1" x14ac:dyDescent="0.25">
      <c r="A14" s="28">
        <v>1215</v>
      </c>
      <c r="B14" s="28">
        <v>1200</v>
      </c>
      <c r="C14" s="25">
        <v>4.66</v>
      </c>
      <c r="D14" s="25">
        <v>275.16000000000003</v>
      </c>
      <c r="E14" s="25">
        <v>212.32</v>
      </c>
      <c r="F14" s="25">
        <f t="shared" si="0"/>
        <v>195</v>
      </c>
      <c r="G14" s="25">
        <v>0</v>
      </c>
      <c r="H14" s="25">
        <f t="shared" si="1"/>
        <v>200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0</v>
      </c>
      <c r="N14" s="11" t="s">
        <v>58</v>
      </c>
      <c r="O14" s="34">
        <v>245</v>
      </c>
      <c r="P14" s="14" t="s">
        <v>59</v>
      </c>
      <c r="Q14" s="7">
        <f>MAX(B:B)</f>
        <v>1200</v>
      </c>
      <c r="T14" s="20">
        <v>0</v>
      </c>
      <c r="U14" s="31">
        <f t="shared" si="3"/>
        <v>-1200</v>
      </c>
      <c r="V14" s="27">
        <f t="shared" si="4"/>
        <v>-1200</v>
      </c>
      <c r="W14" s="27"/>
      <c r="X14" s="27">
        <f t="shared" si="5"/>
        <v>1319.0935795216114</v>
      </c>
      <c r="Y14" s="27">
        <f t="shared" si="6"/>
        <v>119.09357952161145</v>
      </c>
      <c r="Z14" s="27">
        <f t="shared" si="7"/>
        <v>119</v>
      </c>
      <c r="AA14" s="17">
        <f t="shared" si="8"/>
        <v>119</v>
      </c>
      <c r="AB14" s="24">
        <f t="shared" si="9"/>
        <v>1319</v>
      </c>
    </row>
    <row r="15" spans="1:28" ht="15" customHeight="1" x14ac:dyDescent="0.25">
      <c r="A15" s="28">
        <v>1410</v>
      </c>
      <c r="B15" s="28">
        <v>1200</v>
      </c>
      <c r="C15" s="25">
        <v>3.11</v>
      </c>
      <c r="D15" s="25">
        <v>275.18</v>
      </c>
      <c r="E15" s="25">
        <v>212.32</v>
      </c>
      <c r="F15" s="25">
        <f t="shared" si="0"/>
        <v>195</v>
      </c>
      <c r="G15" s="25">
        <v>0</v>
      </c>
      <c r="H15" s="25">
        <f t="shared" si="1"/>
        <v>300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0</v>
      </c>
      <c r="N15" s="9" t="s">
        <v>60</v>
      </c>
      <c r="O15" s="9">
        <f>COUNT(C:C)</f>
        <v>31</v>
      </c>
      <c r="P15" s="14" t="s">
        <v>61</v>
      </c>
      <c r="Q15" s="7">
        <f>MAX(D:D)</f>
        <v>275.67</v>
      </c>
      <c r="R15" s="20">
        <f ca="1">TREND(OFFSET('Z-V'!B1,MATCH(Q15,'Z-V'!A:A,1)-1,,2,1),OFFSET('Z-V'!A1,MATCH(Q15,'Z-V'!A:A,1)-1,,2,1),Q15)</f>
        <v>72345.000000000116</v>
      </c>
      <c r="T15" s="20">
        <v>0</v>
      </c>
      <c r="U15" s="31">
        <f t="shared" si="3"/>
        <v>-1200</v>
      </c>
      <c r="V15" s="27">
        <f t="shared" si="4"/>
        <v>-1200</v>
      </c>
      <c r="W15" s="27"/>
      <c r="X15" s="27">
        <f t="shared" si="5"/>
        <v>1319.0935795216114</v>
      </c>
      <c r="Y15" s="27">
        <f t="shared" si="6"/>
        <v>119.09357952161145</v>
      </c>
      <c r="Z15" s="27">
        <f t="shared" si="7"/>
        <v>119</v>
      </c>
      <c r="AA15" s="17">
        <f t="shared" si="8"/>
        <v>119</v>
      </c>
      <c r="AB15" s="24">
        <f t="shared" si="9"/>
        <v>1319</v>
      </c>
    </row>
    <row r="16" spans="1:28" ht="15" customHeight="1" x14ac:dyDescent="0.25">
      <c r="A16" s="28">
        <v>1605</v>
      </c>
      <c r="B16" s="28">
        <v>1200</v>
      </c>
      <c r="C16" s="25">
        <v>1.56</v>
      </c>
      <c r="D16" s="25">
        <v>275.22000000000003</v>
      </c>
      <c r="E16" s="25">
        <v>212.32</v>
      </c>
      <c r="F16" s="25">
        <f t="shared" si="0"/>
        <v>195</v>
      </c>
      <c r="G16" s="25">
        <v>0</v>
      </c>
      <c r="H16" s="25">
        <f t="shared" si="1"/>
        <v>600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1</v>
      </c>
      <c r="N16" s="9" t="s">
        <v>62</v>
      </c>
      <c r="O16" s="36">
        <f>MAX(C:C)</f>
        <v>12.47</v>
      </c>
      <c r="P16" s="14" t="s">
        <v>63</v>
      </c>
      <c r="Q16" s="35">
        <f>D2</f>
        <v>275.43</v>
      </c>
      <c r="R16" s="20">
        <f ca="1">TREND(OFFSET('Z-V'!B1,MATCH(Q16,'Z-V'!A:A,1)-1,,2,1),OFFSET('Z-V'!A1,MATCH(Q16,'Z-V'!A:A,1)-1,,2,1),Q16)</f>
        <v>71505.000000000116</v>
      </c>
      <c r="T16" s="20">
        <v>0</v>
      </c>
      <c r="U16" s="31">
        <f t="shared" si="3"/>
        <v>-1200</v>
      </c>
      <c r="V16" s="27">
        <f t="shared" si="4"/>
        <v>-1200</v>
      </c>
      <c r="W16" s="27"/>
      <c r="X16" s="27">
        <f t="shared" si="5"/>
        <v>1319.0935795216114</v>
      </c>
      <c r="Y16" s="27">
        <f t="shared" si="6"/>
        <v>119.09357952161145</v>
      </c>
      <c r="Z16" s="27">
        <f t="shared" si="7"/>
        <v>119</v>
      </c>
      <c r="AA16" s="17">
        <f t="shared" si="8"/>
        <v>119</v>
      </c>
      <c r="AB16" s="24">
        <f t="shared" si="9"/>
        <v>1319</v>
      </c>
    </row>
    <row r="17" spans="1:28" ht="15" customHeight="1" x14ac:dyDescent="0.25">
      <c r="A17" s="40">
        <v>1800</v>
      </c>
      <c r="B17" s="28">
        <v>1200</v>
      </c>
      <c r="C17" s="25">
        <v>0</v>
      </c>
      <c r="D17" s="25">
        <v>275.27999999999997</v>
      </c>
      <c r="E17" s="25">
        <v>212.32</v>
      </c>
      <c r="F17" s="39">
        <v>0</v>
      </c>
      <c r="G17" s="39">
        <v>0</v>
      </c>
      <c r="H17" s="39">
        <v>0</v>
      </c>
      <c r="I17" s="39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275.67</v>
      </c>
      <c r="T17" s="20">
        <v>0</v>
      </c>
      <c r="U17" s="31">
        <f t="shared" si="3"/>
        <v>-1200</v>
      </c>
      <c r="V17" s="27">
        <f t="shared" si="4"/>
        <v>-1200</v>
      </c>
      <c r="W17" s="27"/>
      <c r="X17" s="27">
        <f t="shared" si="5"/>
        <v>1319.0935795216114</v>
      </c>
      <c r="Y17" s="27">
        <f t="shared" si="6"/>
        <v>119.09357952161145</v>
      </c>
      <c r="Z17" s="27">
        <f t="shared" si="7"/>
        <v>119</v>
      </c>
      <c r="AA17" s="17">
        <f t="shared" si="8"/>
        <v>119</v>
      </c>
      <c r="AB17" s="24">
        <f t="shared" si="9"/>
        <v>1319</v>
      </c>
    </row>
    <row r="18" spans="1:28" ht="15" customHeight="1" x14ac:dyDescent="0.2">
      <c r="A18" s="28">
        <v>1700</v>
      </c>
      <c r="B18" s="40">
        <v>1200</v>
      </c>
      <c r="C18" s="25">
        <v>0.14000000000000001</v>
      </c>
      <c r="D18" s="25">
        <v>275.33</v>
      </c>
      <c r="E18" s="25">
        <v>212.32</v>
      </c>
      <c r="F18" s="25">
        <v>0</v>
      </c>
      <c r="G18" s="25">
        <f t="shared" ref="G18:G32" si="13">($A$17-A18)/(ROW(A18)-ROW($A$17))</f>
        <v>100</v>
      </c>
      <c r="H18" s="25">
        <v>0</v>
      </c>
      <c r="I18" s="25">
        <f t="shared" ref="I18:I32" si="14">($A$17-B18)/(ROW(B18)-ROW($A$17))</f>
        <v>600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1200</v>
      </c>
      <c r="R18" s="20"/>
      <c r="S18" s="20"/>
      <c r="T18" s="20">
        <v>0</v>
      </c>
      <c r="U18" s="31">
        <f t="shared" si="3"/>
        <v>-1200</v>
      </c>
      <c r="V18" s="27">
        <f t="shared" si="4"/>
        <v>-1200</v>
      </c>
      <c r="W18" s="27"/>
      <c r="X18" s="27">
        <f t="shared" si="5"/>
        <v>1319.0935795216114</v>
      </c>
      <c r="Y18" s="27">
        <f t="shared" si="6"/>
        <v>119.09357952161145</v>
      </c>
      <c r="Z18" s="27">
        <f t="shared" si="7"/>
        <v>119</v>
      </c>
      <c r="AA18" s="17">
        <f t="shared" si="8"/>
        <v>119</v>
      </c>
      <c r="AB18" s="24">
        <f t="shared" si="9"/>
        <v>1319</v>
      </c>
    </row>
    <row r="19" spans="1:28" ht="15" customHeight="1" x14ac:dyDescent="0.25">
      <c r="A19" s="28">
        <v>1599</v>
      </c>
      <c r="B19" s="28">
        <v>1200</v>
      </c>
      <c r="C19" s="25">
        <v>0.28000000000000003</v>
      </c>
      <c r="D19" s="25">
        <v>275.37</v>
      </c>
      <c r="E19" s="25">
        <v>212.32</v>
      </c>
      <c r="F19" s="25">
        <v>0</v>
      </c>
      <c r="G19" s="25">
        <f t="shared" si="13"/>
        <v>100.5</v>
      </c>
      <c r="H19" s="25">
        <v>0</v>
      </c>
      <c r="I19" s="25">
        <f t="shared" si="14"/>
        <v>300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1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0.85324858002004678</v>
      </c>
      <c r="R19" s="37">
        <f>MAX(AB:AB)</f>
        <v>1319</v>
      </c>
      <c r="S19" s="37">
        <f>'Z-V'!P8-R19</f>
        <v>7660</v>
      </c>
      <c r="T19" s="20">
        <v>0</v>
      </c>
      <c r="U19" s="31">
        <f t="shared" si="3"/>
        <v>-1200</v>
      </c>
      <c r="V19" s="27">
        <f t="shared" si="4"/>
        <v>-1200</v>
      </c>
      <c r="W19" s="27"/>
      <c r="X19" s="27">
        <f t="shared" si="5"/>
        <v>1319.0935795216114</v>
      </c>
      <c r="Y19" s="27">
        <f t="shared" si="6"/>
        <v>119.09357952161145</v>
      </c>
      <c r="Z19" s="27">
        <f t="shared" si="7"/>
        <v>119</v>
      </c>
      <c r="AA19" s="17">
        <f t="shared" si="8"/>
        <v>119</v>
      </c>
      <c r="AB19" s="24">
        <f t="shared" si="9"/>
        <v>1319</v>
      </c>
    </row>
    <row r="20" spans="1:28" ht="15" customHeight="1" x14ac:dyDescent="0.25">
      <c r="A20" s="28">
        <v>1500</v>
      </c>
      <c r="B20" s="28">
        <v>1200</v>
      </c>
      <c r="C20" s="25">
        <v>0.41</v>
      </c>
      <c r="D20" s="25">
        <v>275.39999999999998</v>
      </c>
      <c r="E20" s="25">
        <v>212.32</v>
      </c>
      <c r="F20" s="25">
        <v>0</v>
      </c>
      <c r="G20" s="25">
        <f t="shared" si="13"/>
        <v>100</v>
      </c>
      <c r="H20" s="25">
        <v>0</v>
      </c>
      <c r="I20" s="25">
        <f t="shared" si="14"/>
        <v>200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1</v>
      </c>
      <c r="N20" s="9" t="s">
        <v>68</v>
      </c>
      <c r="O20" s="9">
        <v>0</v>
      </c>
      <c r="P20" s="14" t="s">
        <v>1</v>
      </c>
      <c r="Q20" s="7">
        <f ca="1">('Z-V'!R16-'Z-V'!R17)*(S20-'Z-V'!R13)/('Z-V'!R9-'Z-V'!R13)+'Z-V'!R17</f>
        <v>0.98430890052356024</v>
      </c>
      <c r="R20" s="20">
        <f ca="1">R15-R16</f>
        <v>840</v>
      </c>
      <c r="S20" s="20">
        <f ca="1">'Z-V'!P9-R20</f>
        <v>52640</v>
      </c>
      <c r="T20" s="20">
        <v>0</v>
      </c>
      <c r="U20" s="31">
        <f t="shared" si="3"/>
        <v>-1200</v>
      </c>
      <c r="V20" s="27">
        <f t="shared" si="4"/>
        <v>-1200</v>
      </c>
      <c r="W20" s="27"/>
      <c r="X20" s="27">
        <f t="shared" si="5"/>
        <v>1319.0935795216114</v>
      </c>
      <c r="Y20" s="27">
        <f t="shared" si="6"/>
        <v>119.09357952161145</v>
      </c>
      <c r="Z20" s="27">
        <f t="shared" si="7"/>
        <v>119</v>
      </c>
      <c r="AA20" s="17">
        <f t="shared" si="8"/>
        <v>119</v>
      </c>
      <c r="AB20" s="24">
        <f t="shared" si="9"/>
        <v>1319</v>
      </c>
    </row>
    <row r="21" spans="1:28" ht="15" customHeight="1" x14ac:dyDescent="0.25">
      <c r="A21" s="28">
        <v>1365</v>
      </c>
      <c r="B21" s="28">
        <v>1200</v>
      </c>
      <c r="C21" s="25">
        <v>0.4</v>
      </c>
      <c r="D21" s="25">
        <v>275.42</v>
      </c>
      <c r="E21" s="25">
        <v>212.32</v>
      </c>
      <c r="F21" s="25">
        <v>0</v>
      </c>
      <c r="G21" s="25">
        <f t="shared" si="13"/>
        <v>108.75</v>
      </c>
      <c r="H21" s="25">
        <v>0</v>
      </c>
      <c r="I21" s="25">
        <f t="shared" si="14"/>
        <v>150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0.98904705344906307</v>
      </c>
      <c r="R21" s="20">
        <f>ABS(Q12-Q17)</f>
        <v>0.24000000000000909</v>
      </c>
      <c r="S21" s="20">
        <f>'Z-V'!P10-R21</f>
        <v>21.649999999999991</v>
      </c>
      <c r="T21" s="20">
        <v>0</v>
      </c>
      <c r="U21" s="31">
        <f t="shared" si="3"/>
        <v>-1200</v>
      </c>
      <c r="V21" s="27">
        <f t="shared" si="4"/>
        <v>-1200</v>
      </c>
      <c r="W21" s="27"/>
      <c r="X21" s="27">
        <f t="shared" si="5"/>
        <v>1319.0935795216114</v>
      </c>
      <c r="Y21" s="27">
        <f t="shared" si="6"/>
        <v>119.09357952161145</v>
      </c>
      <c r="Z21" s="27">
        <f t="shared" si="7"/>
        <v>119</v>
      </c>
      <c r="AA21" s="17">
        <f t="shared" si="8"/>
        <v>119</v>
      </c>
      <c r="AB21" s="24">
        <f t="shared" si="9"/>
        <v>1319</v>
      </c>
    </row>
    <row r="22" spans="1:28" ht="15" customHeight="1" x14ac:dyDescent="0.25">
      <c r="A22" s="28">
        <v>1230</v>
      </c>
      <c r="B22" s="28">
        <v>990</v>
      </c>
      <c r="C22" s="25">
        <v>0.39</v>
      </c>
      <c r="D22" s="25">
        <v>275.45</v>
      </c>
      <c r="E22" s="25">
        <v>212.17</v>
      </c>
      <c r="F22" s="25">
        <v>0</v>
      </c>
      <c r="G22" s="25">
        <f t="shared" si="13"/>
        <v>114</v>
      </c>
      <c r="H22" s="25">
        <v>0</v>
      </c>
      <c r="I22" s="25">
        <f t="shared" si="14"/>
        <v>162</v>
      </c>
      <c r="J22" s="29">
        <f t="shared" si="10"/>
        <v>0</v>
      </c>
      <c r="K22" s="29">
        <f t="shared" si="11"/>
        <v>-1</v>
      </c>
      <c r="L22" s="29">
        <f t="shared" si="12"/>
        <v>0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0.94910000000000005</v>
      </c>
      <c r="R22" s="20"/>
      <c r="S22" s="20"/>
      <c r="T22" s="20">
        <v>0</v>
      </c>
      <c r="U22" s="31">
        <f t="shared" si="3"/>
        <v>-990</v>
      </c>
      <c r="V22" s="27">
        <f t="shared" si="4"/>
        <v>-990</v>
      </c>
      <c r="W22" s="27"/>
      <c r="X22" s="27">
        <f t="shared" si="5"/>
        <v>1088.2522031053295</v>
      </c>
      <c r="Y22" s="27">
        <f t="shared" si="6"/>
        <v>98.2522031053295</v>
      </c>
      <c r="Z22" s="27">
        <f t="shared" si="7"/>
        <v>98</v>
      </c>
      <c r="AA22" s="17">
        <f t="shared" si="8"/>
        <v>98</v>
      </c>
      <c r="AB22" s="24">
        <f t="shared" si="9"/>
        <v>1088</v>
      </c>
    </row>
    <row r="23" spans="1:28" ht="15" customHeight="1" x14ac:dyDescent="0.25">
      <c r="A23" s="28">
        <v>1095</v>
      </c>
      <c r="B23" s="28">
        <v>990</v>
      </c>
      <c r="C23" s="25">
        <v>0.38</v>
      </c>
      <c r="D23" s="25">
        <v>275.45999999999998</v>
      </c>
      <c r="E23" s="25">
        <v>212.17</v>
      </c>
      <c r="F23" s="25">
        <v>0</v>
      </c>
      <c r="G23" s="25">
        <f t="shared" si="13"/>
        <v>117.5</v>
      </c>
      <c r="H23" s="25">
        <v>0</v>
      </c>
      <c r="I23" s="25">
        <f t="shared" si="14"/>
        <v>135</v>
      </c>
      <c r="J23" s="29">
        <f t="shared" si="10"/>
        <v>1</v>
      </c>
      <c r="K23" s="29">
        <f t="shared" si="11"/>
        <v>1</v>
      </c>
      <c r="L23" s="29">
        <f t="shared" si="12"/>
        <v>0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-990</v>
      </c>
      <c r="V23" s="27">
        <f t="shared" si="4"/>
        <v>-990</v>
      </c>
      <c r="W23" s="27"/>
      <c r="X23" s="27">
        <f t="shared" si="5"/>
        <v>1088.2522031053295</v>
      </c>
      <c r="Y23" s="27">
        <f t="shared" si="6"/>
        <v>98.2522031053295</v>
      </c>
      <c r="Z23" s="27">
        <f t="shared" si="7"/>
        <v>98</v>
      </c>
      <c r="AA23" s="17">
        <f t="shared" si="8"/>
        <v>98</v>
      </c>
      <c r="AB23" s="24">
        <f t="shared" si="9"/>
        <v>1088</v>
      </c>
    </row>
    <row r="24" spans="1:28" ht="15" customHeight="1" x14ac:dyDescent="0.25">
      <c r="A24" s="28">
        <v>1030</v>
      </c>
      <c r="B24" s="28">
        <v>990</v>
      </c>
      <c r="C24" s="25">
        <v>0.26</v>
      </c>
      <c r="D24" s="25">
        <v>275.45999999999998</v>
      </c>
      <c r="E24" s="25">
        <v>212.17</v>
      </c>
      <c r="F24" s="25">
        <v>0</v>
      </c>
      <c r="G24" s="25">
        <f t="shared" si="13"/>
        <v>110</v>
      </c>
      <c r="H24" s="25">
        <v>0</v>
      </c>
      <c r="I24" s="25">
        <f t="shared" si="14"/>
        <v>115.71428571428571</v>
      </c>
      <c r="J24" s="29">
        <f t="shared" si="10"/>
        <v>1</v>
      </c>
      <c r="K24" s="29">
        <f t="shared" si="11"/>
        <v>1</v>
      </c>
      <c r="L24" s="29">
        <f t="shared" si="12"/>
        <v>0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-990</v>
      </c>
      <c r="V24" s="27">
        <f t="shared" si="4"/>
        <v>-990</v>
      </c>
      <c r="W24" s="27"/>
      <c r="X24" s="27">
        <f t="shared" si="5"/>
        <v>1088.2522031053295</v>
      </c>
      <c r="Y24" s="27">
        <f t="shared" si="6"/>
        <v>98.2522031053295</v>
      </c>
      <c r="Z24" s="27">
        <f t="shared" si="7"/>
        <v>98</v>
      </c>
      <c r="AA24" s="17">
        <f t="shared" si="8"/>
        <v>98</v>
      </c>
      <c r="AB24" s="24">
        <f t="shared" si="9"/>
        <v>1088</v>
      </c>
    </row>
    <row r="25" spans="1:28" ht="15" customHeight="1" x14ac:dyDescent="0.25">
      <c r="A25" s="28">
        <v>966</v>
      </c>
      <c r="B25" s="28">
        <v>690</v>
      </c>
      <c r="C25" s="25">
        <v>0.13</v>
      </c>
      <c r="D25" s="25">
        <v>275.49</v>
      </c>
      <c r="E25" s="25">
        <v>211.86</v>
      </c>
      <c r="F25" s="25">
        <v>0</v>
      </c>
      <c r="G25" s="25">
        <f t="shared" si="13"/>
        <v>104.25</v>
      </c>
      <c r="H25" s="25">
        <v>0</v>
      </c>
      <c r="I25" s="25">
        <f t="shared" si="14"/>
        <v>138.75</v>
      </c>
      <c r="J25" s="29">
        <f t="shared" si="10"/>
        <v>0</v>
      </c>
      <c r="K25" s="29">
        <f t="shared" si="11"/>
        <v>-1</v>
      </c>
      <c r="L25" s="29">
        <f t="shared" si="12"/>
        <v>0</v>
      </c>
      <c r="M25" s="29">
        <f t="shared" ca="1" si="2"/>
        <v>0</v>
      </c>
      <c r="N25" s="9"/>
      <c r="O25" s="9"/>
      <c r="P25" s="7"/>
      <c r="Q25" s="7"/>
      <c r="T25" s="20">
        <v>0</v>
      </c>
      <c r="U25" s="31">
        <f t="shared" si="3"/>
        <v>-690</v>
      </c>
      <c r="V25" s="27">
        <f t="shared" si="4"/>
        <v>-690</v>
      </c>
      <c r="W25" s="27"/>
      <c r="X25" s="27">
        <f t="shared" si="5"/>
        <v>758.47880822492664</v>
      </c>
      <c r="Y25" s="27">
        <f t="shared" si="6"/>
        <v>68.478808224926638</v>
      </c>
      <c r="Z25" s="27">
        <f t="shared" si="7"/>
        <v>68</v>
      </c>
      <c r="AA25" s="17">
        <f t="shared" si="8"/>
        <v>68</v>
      </c>
      <c r="AB25" s="24">
        <f t="shared" si="9"/>
        <v>758</v>
      </c>
    </row>
    <row r="26" spans="1:28" ht="15" customHeight="1" x14ac:dyDescent="0.25">
      <c r="A26" s="28">
        <v>900</v>
      </c>
      <c r="B26" s="28">
        <v>690</v>
      </c>
      <c r="C26" s="25">
        <v>0</v>
      </c>
      <c r="D26" s="25">
        <v>275.51</v>
      </c>
      <c r="E26" s="25">
        <v>211.86</v>
      </c>
      <c r="F26" s="25">
        <v>0</v>
      </c>
      <c r="G26" s="25">
        <f t="shared" si="13"/>
        <v>100</v>
      </c>
      <c r="H26" s="25">
        <v>0</v>
      </c>
      <c r="I26" s="25">
        <f t="shared" si="14"/>
        <v>123.33333333333333</v>
      </c>
      <c r="J26" s="29">
        <f t="shared" si="10"/>
        <v>1</v>
      </c>
      <c r="K26" s="29">
        <f t="shared" si="11"/>
        <v>1</v>
      </c>
      <c r="L26" s="29">
        <f t="shared" si="12"/>
        <v>0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-690</v>
      </c>
      <c r="V26" s="27">
        <f t="shared" si="4"/>
        <v>-690</v>
      </c>
      <c r="W26" s="27"/>
      <c r="X26" s="27">
        <f t="shared" si="5"/>
        <v>758.47880822492664</v>
      </c>
      <c r="Y26" s="27">
        <f t="shared" si="6"/>
        <v>68.478808224926638</v>
      </c>
      <c r="Z26" s="27">
        <f t="shared" si="7"/>
        <v>68</v>
      </c>
      <c r="AA26" s="17">
        <f t="shared" si="8"/>
        <v>68</v>
      </c>
      <c r="AB26" s="24">
        <f t="shared" si="9"/>
        <v>758</v>
      </c>
    </row>
    <row r="27" spans="1:28" ht="15" customHeight="1" x14ac:dyDescent="0.25">
      <c r="A27" s="28">
        <v>850</v>
      </c>
      <c r="B27" s="28">
        <v>690</v>
      </c>
      <c r="C27" s="25">
        <v>1.06</v>
      </c>
      <c r="D27" s="25">
        <v>275.52999999999997</v>
      </c>
      <c r="E27" s="25">
        <v>211.86</v>
      </c>
      <c r="F27" s="25">
        <v>0</v>
      </c>
      <c r="G27" s="25">
        <f t="shared" si="13"/>
        <v>95</v>
      </c>
      <c r="H27" s="25">
        <v>0</v>
      </c>
      <c r="I27" s="25">
        <f t="shared" si="14"/>
        <v>111</v>
      </c>
      <c r="J27" s="29">
        <f t="shared" si="10"/>
        <v>1</v>
      </c>
      <c r="K27" s="29">
        <f t="shared" si="11"/>
        <v>1</v>
      </c>
      <c r="L27" s="29">
        <f t="shared" si="12"/>
        <v>0</v>
      </c>
      <c r="M27" s="29">
        <f t="shared" ca="1" si="2"/>
        <v>1</v>
      </c>
      <c r="N27" s="9"/>
      <c r="O27" s="9"/>
      <c r="P27" s="7"/>
      <c r="Q27" s="7"/>
      <c r="T27" s="20">
        <v>0</v>
      </c>
      <c r="U27" s="31">
        <f t="shared" si="3"/>
        <v>-690</v>
      </c>
      <c r="V27" s="27">
        <f t="shared" si="4"/>
        <v>-690</v>
      </c>
      <c r="W27" s="27"/>
      <c r="X27" s="27">
        <f t="shared" si="5"/>
        <v>758.47880822492664</v>
      </c>
      <c r="Y27" s="27">
        <f t="shared" si="6"/>
        <v>68.478808224926638</v>
      </c>
      <c r="Z27" s="27">
        <f t="shared" si="7"/>
        <v>68</v>
      </c>
      <c r="AA27" s="17">
        <f t="shared" si="8"/>
        <v>68</v>
      </c>
      <c r="AB27" s="24">
        <f t="shared" si="9"/>
        <v>758</v>
      </c>
    </row>
    <row r="28" spans="1:28" ht="15" customHeight="1" x14ac:dyDescent="0.25">
      <c r="A28" s="28">
        <v>801</v>
      </c>
      <c r="B28" s="28">
        <v>400</v>
      </c>
      <c r="C28" s="25">
        <v>2.12</v>
      </c>
      <c r="D28" s="25">
        <v>275.57</v>
      </c>
      <c r="E28" s="25">
        <v>211.45</v>
      </c>
      <c r="F28" s="25">
        <v>0</v>
      </c>
      <c r="G28" s="25">
        <f t="shared" si="13"/>
        <v>90.818181818181813</v>
      </c>
      <c r="H28" s="25">
        <v>0</v>
      </c>
      <c r="I28" s="25">
        <f t="shared" si="14"/>
        <v>127.27272727272727</v>
      </c>
      <c r="J28" s="29">
        <f t="shared" si="10"/>
        <v>0</v>
      </c>
      <c r="K28" s="29">
        <f t="shared" si="11"/>
        <v>-1</v>
      </c>
      <c r="L28" s="29">
        <f t="shared" si="12"/>
        <v>0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-400</v>
      </c>
      <c r="V28" s="27">
        <f t="shared" si="4"/>
        <v>-400</v>
      </c>
      <c r="W28" s="27"/>
      <c r="X28" s="27">
        <f t="shared" si="5"/>
        <v>439.69785984053715</v>
      </c>
      <c r="Y28" s="27">
        <f t="shared" si="6"/>
        <v>39.697859840537149</v>
      </c>
      <c r="Z28" s="27">
        <f t="shared" si="7"/>
        <v>40</v>
      </c>
      <c r="AA28" s="17">
        <f t="shared" si="8"/>
        <v>40</v>
      </c>
      <c r="AB28" s="24">
        <f t="shared" si="9"/>
        <v>440</v>
      </c>
    </row>
    <row r="29" spans="1:28" ht="15" customHeight="1" x14ac:dyDescent="0.25">
      <c r="A29" s="28">
        <v>750</v>
      </c>
      <c r="B29" s="28">
        <v>400</v>
      </c>
      <c r="C29" s="25">
        <v>3.18</v>
      </c>
      <c r="D29" s="25">
        <v>275.60000000000002</v>
      </c>
      <c r="E29" s="25">
        <v>211.45</v>
      </c>
      <c r="F29" s="25">
        <v>0</v>
      </c>
      <c r="G29" s="25">
        <f t="shared" si="13"/>
        <v>87.5</v>
      </c>
      <c r="H29" s="25">
        <v>0</v>
      </c>
      <c r="I29" s="25">
        <f t="shared" si="14"/>
        <v>116.66666666666667</v>
      </c>
      <c r="J29" s="29">
        <f t="shared" si="10"/>
        <v>1</v>
      </c>
      <c r="K29" s="29">
        <f t="shared" si="11"/>
        <v>1</v>
      </c>
      <c r="L29" s="29">
        <f t="shared" si="12"/>
        <v>0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-400</v>
      </c>
      <c r="V29" s="27">
        <f t="shared" si="4"/>
        <v>-400</v>
      </c>
      <c r="W29" s="27"/>
      <c r="X29" s="27">
        <f t="shared" si="5"/>
        <v>439.69785984053715</v>
      </c>
      <c r="Y29" s="27">
        <f t="shared" si="6"/>
        <v>39.697859840537149</v>
      </c>
      <c r="Z29" s="27">
        <f t="shared" si="7"/>
        <v>40</v>
      </c>
      <c r="AA29" s="17">
        <f t="shared" si="8"/>
        <v>40</v>
      </c>
      <c r="AB29" s="24">
        <f t="shared" si="9"/>
        <v>440</v>
      </c>
    </row>
    <row r="30" spans="1:28" ht="15" customHeight="1" x14ac:dyDescent="0.25">
      <c r="A30" s="28">
        <v>690</v>
      </c>
      <c r="B30" s="28">
        <v>400</v>
      </c>
      <c r="C30" s="25">
        <v>2.4900000000000002</v>
      </c>
      <c r="D30" s="25">
        <v>275.63</v>
      </c>
      <c r="E30" s="25">
        <v>211.45</v>
      </c>
      <c r="F30" s="25">
        <v>0</v>
      </c>
      <c r="G30" s="25">
        <f t="shared" si="13"/>
        <v>85.384615384615387</v>
      </c>
      <c r="H30" s="25">
        <v>0</v>
      </c>
      <c r="I30" s="25">
        <f t="shared" si="14"/>
        <v>107.69230769230769</v>
      </c>
      <c r="J30" s="29">
        <f t="shared" si="10"/>
        <v>1</v>
      </c>
      <c r="K30" s="29">
        <f t="shared" si="11"/>
        <v>1</v>
      </c>
      <c r="L30" s="29">
        <f t="shared" si="12"/>
        <v>0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-400</v>
      </c>
      <c r="V30" s="27">
        <f t="shared" si="4"/>
        <v>-400</v>
      </c>
      <c r="W30" s="27"/>
      <c r="X30" s="27">
        <f t="shared" si="5"/>
        <v>439.69785984053715</v>
      </c>
      <c r="Y30" s="27">
        <f t="shared" si="6"/>
        <v>39.697859840537149</v>
      </c>
      <c r="Z30" s="27">
        <f t="shared" si="7"/>
        <v>40</v>
      </c>
      <c r="AA30" s="17">
        <f t="shared" si="8"/>
        <v>40</v>
      </c>
      <c r="AB30" s="24">
        <f t="shared" si="9"/>
        <v>440</v>
      </c>
    </row>
    <row r="31" spans="1:28" ht="15" customHeight="1" x14ac:dyDescent="0.25">
      <c r="A31" s="28">
        <v>630</v>
      </c>
      <c r="B31" s="28">
        <v>284</v>
      </c>
      <c r="C31" s="25">
        <v>1.8</v>
      </c>
      <c r="D31" s="25">
        <v>275.67</v>
      </c>
      <c r="E31" s="25">
        <v>211.19</v>
      </c>
      <c r="F31" s="25">
        <v>0</v>
      </c>
      <c r="G31" s="25">
        <f t="shared" si="13"/>
        <v>83.571428571428569</v>
      </c>
      <c r="H31" s="25">
        <v>0</v>
      </c>
      <c r="I31" s="25">
        <f t="shared" si="14"/>
        <v>108.28571428571429</v>
      </c>
      <c r="J31" s="29">
        <f t="shared" si="10"/>
        <v>0</v>
      </c>
      <c r="K31" s="29">
        <f t="shared" si="11"/>
        <v>-1</v>
      </c>
      <c r="L31" s="29">
        <f t="shared" si="12"/>
        <v>0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-284</v>
      </c>
      <c r="V31" s="27">
        <f t="shared" si="4"/>
        <v>-284</v>
      </c>
      <c r="W31" s="27"/>
      <c r="X31" s="27">
        <f t="shared" si="5"/>
        <v>312.18548048678139</v>
      </c>
      <c r="Y31" s="27">
        <f t="shared" si="6"/>
        <v>28.185480486781387</v>
      </c>
      <c r="Z31" s="27">
        <f t="shared" si="7"/>
        <v>28</v>
      </c>
      <c r="AA31" s="17">
        <f t="shared" si="8"/>
        <v>28</v>
      </c>
      <c r="AB31" s="24">
        <f t="shared" si="9"/>
        <v>312</v>
      </c>
    </row>
    <row r="32" spans="1:28" ht="15" customHeight="1" x14ac:dyDescent="0.25">
      <c r="A32" s="28">
        <v>570</v>
      </c>
      <c r="B32" s="28">
        <v>570</v>
      </c>
      <c r="C32" s="25">
        <v>1.1200000000000001</v>
      </c>
      <c r="D32" s="25">
        <v>275.67</v>
      </c>
      <c r="E32" s="25">
        <v>211.7</v>
      </c>
      <c r="F32" s="25">
        <v>0</v>
      </c>
      <c r="G32" s="25">
        <f t="shared" si="13"/>
        <v>82</v>
      </c>
      <c r="H32" s="25">
        <v>0</v>
      </c>
      <c r="I32" s="25">
        <f t="shared" si="14"/>
        <v>82</v>
      </c>
      <c r="J32" s="29">
        <f t="shared" si="10"/>
        <v>0</v>
      </c>
      <c r="K32" s="29">
        <f t="shared" si="11"/>
        <v>1</v>
      </c>
      <c r="L32" s="29">
        <f t="shared" si="12"/>
        <v>0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-570</v>
      </c>
      <c r="V32" s="27">
        <f t="shared" si="4"/>
        <v>-570</v>
      </c>
      <c r="W32" s="27"/>
      <c r="X32" s="27">
        <f t="shared" si="5"/>
        <v>626.56945027276549</v>
      </c>
      <c r="Y32" s="27">
        <f t="shared" si="6"/>
        <v>56.569450272765494</v>
      </c>
      <c r="Z32" s="27">
        <f t="shared" si="7"/>
        <v>57</v>
      </c>
      <c r="AA32" s="17">
        <f t="shared" si="8"/>
        <v>57</v>
      </c>
      <c r="AB32" s="24">
        <f t="shared" si="9"/>
        <v>627</v>
      </c>
    </row>
    <row r="33" spans="1:27" ht="15" customHeight="1" x14ac:dyDescent="0.25">
      <c r="A33" s="28"/>
      <c r="B33" s="28"/>
      <c r="C33" s="25"/>
      <c r="D33" s="25"/>
      <c r="E33" s="25"/>
      <c r="F33" s="25"/>
      <c r="G33" s="25"/>
      <c r="H33" s="25"/>
      <c r="I33" s="25"/>
      <c r="J33" s="29"/>
      <c r="K33" s="29"/>
      <c r="L33" s="29"/>
      <c r="M33" s="29"/>
      <c r="N33" s="9"/>
      <c r="O33" s="9"/>
      <c r="P33" s="7"/>
      <c r="Q33" s="7"/>
      <c r="U33" s="31"/>
      <c r="V33" s="27"/>
      <c r="W33" s="27"/>
      <c r="X33" s="27"/>
      <c r="Y33" s="27"/>
      <c r="Z33" s="27"/>
      <c r="AA33" s="17"/>
    </row>
    <row r="34" spans="1:27" ht="15" customHeight="1" x14ac:dyDescent="0.25">
      <c r="A34" s="28"/>
      <c r="B34" s="28"/>
      <c r="C34" s="25"/>
      <c r="D34" s="25"/>
      <c r="E34" s="25"/>
      <c r="F34" s="25"/>
      <c r="G34" s="25"/>
      <c r="H34" s="25"/>
      <c r="I34" s="25"/>
      <c r="J34" s="29"/>
      <c r="K34" s="29"/>
      <c r="L34" s="29"/>
      <c r="M34" s="29"/>
      <c r="N34" s="9"/>
      <c r="O34" s="9"/>
      <c r="P34" s="7"/>
      <c r="Q34" s="7"/>
      <c r="U34" s="31"/>
      <c r="V34" s="27"/>
      <c r="W34" s="27"/>
      <c r="X34" s="27"/>
      <c r="Y34" s="27"/>
      <c r="Z34" s="27"/>
      <c r="AA34" s="17"/>
    </row>
    <row r="35" spans="1:27" ht="15" customHeight="1" x14ac:dyDescent="0.25">
      <c r="A35" s="28"/>
      <c r="B35" s="28"/>
      <c r="C35" s="25"/>
      <c r="D35" s="25"/>
      <c r="E35" s="25"/>
      <c r="F35" s="25"/>
      <c r="G35" s="25"/>
      <c r="H35" s="25"/>
      <c r="I35" s="25"/>
      <c r="J35" s="29"/>
      <c r="K35" s="29"/>
      <c r="L35" s="29"/>
      <c r="M35" s="29"/>
      <c r="N35" s="9"/>
      <c r="O35" s="9"/>
      <c r="P35" s="7"/>
      <c r="Q35" s="7"/>
      <c r="U35" s="31"/>
      <c r="V35" s="27"/>
      <c r="W35" s="27"/>
      <c r="X35" s="27"/>
      <c r="Y35" s="27"/>
      <c r="Z35" s="27"/>
      <c r="AA35" s="17"/>
    </row>
    <row r="36" spans="1:27" ht="15" customHeight="1" x14ac:dyDescent="0.25">
      <c r="A36" s="28"/>
      <c r="B36" s="28"/>
      <c r="C36" s="25"/>
      <c r="D36" s="25"/>
      <c r="E36" s="25"/>
      <c r="F36" s="25"/>
      <c r="G36" s="25"/>
      <c r="H36" s="25"/>
      <c r="I36" s="25"/>
      <c r="J36" s="29"/>
      <c r="K36" s="29"/>
      <c r="L36" s="29"/>
      <c r="M36" s="29"/>
      <c r="N36" s="9"/>
      <c r="O36" s="9"/>
      <c r="P36" s="7"/>
      <c r="Q36" s="7"/>
      <c r="U36" s="31"/>
      <c r="V36" s="27"/>
      <c r="W36" s="27"/>
      <c r="X36" s="27"/>
      <c r="Y36" s="27"/>
      <c r="Z36" s="27"/>
      <c r="AA36" s="17"/>
    </row>
    <row r="37" spans="1:27" ht="15" customHeight="1" x14ac:dyDescent="0.25">
      <c r="A37" s="28"/>
      <c r="B37" s="28"/>
      <c r="C37" s="25"/>
      <c r="D37" s="25"/>
      <c r="E37" s="25"/>
      <c r="F37" s="25"/>
      <c r="G37" s="25"/>
      <c r="H37" s="25"/>
      <c r="I37" s="25"/>
      <c r="J37" s="29"/>
      <c r="K37" s="29"/>
      <c r="L37" s="29"/>
      <c r="M37" s="29"/>
      <c r="N37" s="9"/>
      <c r="O37" s="9"/>
      <c r="P37" s="7"/>
      <c r="Q37" s="7"/>
      <c r="U37" s="31"/>
      <c r="V37" s="27"/>
      <c r="W37" s="27"/>
      <c r="X37" s="27"/>
      <c r="Y37" s="27"/>
      <c r="Z37" s="27"/>
      <c r="AA37" s="17"/>
    </row>
    <row r="38" spans="1:27" ht="15" customHeight="1" x14ac:dyDescent="0.25">
      <c r="A38" s="28"/>
      <c r="B38" s="28"/>
      <c r="C38" s="25"/>
      <c r="D38" s="25"/>
      <c r="E38" s="25"/>
      <c r="F38" s="25"/>
      <c r="G38" s="25"/>
      <c r="H38" s="25"/>
      <c r="I38" s="25"/>
      <c r="J38" s="29"/>
      <c r="K38" s="29"/>
      <c r="L38" s="29"/>
      <c r="M38" s="29"/>
      <c r="N38" s="9"/>
      <c r="O38" s="9"/>
      <c r="P38" s="7"/>
      <c r="Q38" s="7"/>
      <c r="U38" s="31"/>
      <c r="V38" s="27"/>
      <c r="W38" s="27"/>
      <c r="X38" s="27"/>
      <c r="Y38" s="27"/>
      <c r="Z38" s="27"/>
      <c r="AA38" s="17"/>
    </row>
    <row r="39" spans="1:27" ht="15" customHeight="1" x14ac:dyDescent="0.25">
      <c r="A39" s="28"/>
      <c r="B39" s="28"/>
      <c r="C39" s="25"/>
      <c r="D39" s="25"/>
      <c r="E39" s="25"/>
      <c r="F39" s="25"/>
      <c r="G39" s="25"/>
      <c r="H39" s="25"/>
      <c r="I39" s="25"/>
      <c r="J39" s="29"/>
      <c r="K39" s="29"/>
      <c r="L39" s="29"/>
      <c r="M39" s="29"/>
      <c r="N39" s="9"/>
      <c r="O39" s="9"/>
      <c r="P39" s="7"/>
      <c r="Q39" s="7"/>
      <c r="U39" s="31"/>
      <c r="V39" s="27"/>
      <c r="W39" s="27"/>
      <c r="X39" s="27"/>
      <c r="Y39" s="27"/>
      <c r="Z39" s="27"/>
      <c r="AA39" s="17"/>
    </row>
    <row r="40" spans="1:27" ht="15" customHeight="1" x14ac:dyDescent="0.25">
      <c r="A40" s="28"/>
      <c r="B40" s="28"/>
      <c r="C40" s="25"/>
      <c r="D40" s="25"/>
      <c r="E40" s="25"/>
      <c r="F40" s="25"/>
      <c r="G40" s="25"/>
      <c r="H40" s="25"/>
      <c r="I40" s="25"/>
      <c r="J40" s="29"/>
      <c r="K40" s="29"/>
      <c r="L40" s="29"/>
      <c r="M40" s="29"/>
      <c r="N40" s="9"/>
      <c r="O40" s="9"/>
      <c r="P40" s="7"/>
      <c r="Q40" s="7"/>
      <c r="U40" s="31"/>
      <c r="V40" s="27"/>
      <c r="W40" s="27"/>
      <c r="X40" s="27"/>
      <c r="Y40" s="27"/>
      <c r="Z40" s="27"/>
      <c r="AA40" s="17"/>
    </row>
    <row r="41" spans="1:27" ht="15" customHeight="1" x14ac:dyDescent="0.25">
      <c r="A41" s="28"/>
      <c r="B41" s="28"/>
      <c r="C41" s="25"/>
      <c r="D41" s="25"/>
      <c r="E41" s="25"/>
      <c r="F41" s="25"/>
      <c r="G41" s="25"/>
      <c r="H41" s="25"/>
      <c r="I41" s="25"/>
      <c r="J41" s="29"/>
      <c r="K41" s="29"/>
      <c r="L41" s="29"/>
      <c r="M41" s="29"/>
      <c r="N41" s="9"/>
      <c r="O41" s="9"/>
      <c r="P41" s="7"/>
      <c r="Q41" s="7"/>
      <c r="U41" s="31"/>
      <c r="V41" s="27"/>
      <c r="W41" s="27"/>
      <c r="X41" s="27"/>
      <c r="Y41" s="27"/>
      <c r="Z41" s="27"/>
      <c r="AA41" s="17"/>
    </row>
    <row r="42" spans="1:27" ht="15" customHeight="1" x14ac:dyDescent="0.25">
      <c r="A42" s="28"/>
      <c r="B42" s="28"/>
      <c r="C42" s="25"/>
      <c r="D42" s="25"/>
      <c r="E42" s="25"/>
      <c r="F42" s="25"/>
      <c r="G42" s="25"/>
      <c r="H42" s="25"/>
      <c r="I42" s="25"/>
      <c r="J42" s="29"/>
      <c r="K42" s="29"/>
      <c r="L42" s="29"/>
      <c r="M42" s="29"/>
      <c r="N42" s="9"/>
      <c r="O42" s="9"/>
      <c r="P42" s="7"/>
      <c r="Q42" s="7"/>
      <c r="U42" s="31"/>
      <c r="V42" s="27"/>
      <c r="W42" s="27"/>
      <c r="X42" s="27"/>
      <c r="Y42" s="27"/>
      <c r="Z42" s="27"/>
      <c r="AA42" s="17"/>
    </row>
    <row r="43" spans="1:27" ht="15" customHeight="1" x14ac:dyDescent="0.25">
      <c r="A43" s="28"/>
      <c r="B43" s="28"/>
      <c r="C43" s="25"/>
      <c r="D43" s="25"/>
      <c r="E43" s="25"/>
      <c r="F43" s="25"/>
      <c r="G43" s="25"/>
      <c r="H43" s="25"/>
      <c r="I43" s="25"/>
      <c r="J43" s="29"/>
      <c r="K43" s="29"/>
      <c r="L43" s="29"/>
      <c r="M43" s="29"/>
      <c r="N43" s="9"/>
      <c r="O43" s="9"/>
      <c r="P43" s="7"/>
      <c r="Q43" s="7"/>
      <c r="U43" s="31"/>
      <c r="V43" s="27"/>
      <c r="W43" s="27"/>
      <c r="X43" s="27"/>
      <c r="Y43" s="27"/>
      <c r="Z43" s="27"/>
      <c r="AA43" s="17"/>
    </row>
    <row r="44" spans="1:27" ht="15" customHeight="1" x14ac:dyDescent="0.25">
      <c r="A44" s="28"/>
      <c r="B44" s="28"/>
      <c r="C44" s="25"/>
      <c r="D44" s="25"/>
      <c r="E44" s="25"/>
      <c r="F44" s="25"/>
      <c r="G44" s="25"/>
      <c r="H44" s="25"/>
      <c r="I44" s="25"/>
      <c r="J44" s="29"/>
      <c r="K44" s="29"/>
      <c r="L44" s="29"/>
      <c r="M44" s="29"/>
      <c r="N44" s="9"/>
      <c r="O44" s="9"/>
      <c r="P44" s="7"/>
      <c r="Q44" s="7"/>
      <c r="U44" s="31"/>
      <c r="V44" s="27"/>
      <c r="W44" s="27"/>
      <c r="X44" s="27"/>
      <c r="Y44" s="27"/>
      <c r="Z44" s="27"/>
      <c r="AA44" s="17"/>
    </row>
    <row r="45" spans="1:27" ht="15" customHeight="1" x14ac:dyDescent="0.25">
      <c r="A45" s="28"/>
      <c r="B45" s="28"/>
      <c r="C45" s="25"/>
      <c r="D45" s="25"/>
      <c r="E45" s="25"/>
      <c r="F45" s="25"/>
      <c r="G45" s="25"/>
      <c r="H45" s="25"/>
      <c r="I45" s="25"/>
      <c r="J45" s="29"/>
      <c r="K45" s="29"/>
      <c r="L45" s="29"/>
      <c r="M45" s="29"/>
      <c r="N45" s="9"/>
      <c r="O45" s="9"/>
      <c r="P45" s="7"/>
      <c r="Q45" s="7"/>
      <c r="U45" s="31"/>
      <c r="V45" s="27"/>
      <c r="W45" s="27"/>
      <c r="X45" s="27"/>
      <c r="Y45" s="27"/>
      <c r="Z45" s="27"/>
      <c r="AA45" s="17"/>
    </row>
    <row r="46" spans="1:27" ht="15" customHeight="1" x14ac:dyDescent="0.25">
      <c r="A46" s="28"/>
      <c r="B46" s="28"/>
      <c r="C46" s="25"/>
      <c r="D46" s="25"/>
      <c r="E46" s="25"/>
      <c r="F46" s="25"/>
      <c r="G46" s="25"/>
      <c r="H46" s="25"/>
      <c r="I46" s="25"/>
      <c r="J46" s="29"/>
      <c r="K46" s="29"/>
      <c r="L46" s="29"/>
      <c r="M46" s="29"/>
      <c r="N46" s="9"/>
      <c r="O46" s="9"/>
      <c r="P46" s="7"/>
      <c r="Q46" s="7"/>
      <c r="U46" s="31"/>
      <c r="V46" s="27"/>
      <c r="W46" s="27"/>
      <c r="X46" s="27"/>
      <c r="Y46" s="27"/>
      <c r="Z46" s="27"/>
      <c r="AA46" s="17"/>
    </row>
    <row r="47" spans="1:27" ht="15" customHeight="1" x14ac:dyDescent="0.25">
      <c r="A47" s="28"/>
      <c r="B47" s="28"/>
      <c r="C47" s="25"/>
      <c r="D47" s="25"/>
      <c r="E47" s="25"/>
      <c r="F47" s="25"/>
      <c r="G47" s="25"/>
      <c r="H47" s="25"/>
      <c r="I47" s="25"/>
      <c r="J47" s="29"/>
      <c r="K47" s="29"/>
      <c r="L47" s="29"/>
      <c r="M47" s="29"/>
      <c r="N47" s="9"/>
      <c r="O47" s="9"/>
      <c r="P47" s="7"/>
      <c r="Q47" s="7"/>
      <c r="U47" s="31"/>
      <c r="V47" s="27"/>
      <c r="W47" s="27"/>
      <c r="X47" s="27"/>
      <c r="Y47" s="27"/>
      <c r="Z47" s="27"/>
      <c r="AA47" s="17"/>
    </row>
    <row r="48" spans="1:27" ht="15" customHeight="1" x14ac:dyDescent="0.25">
      <c r="A48" s="28"/>
      <c r="B48" s="28"/>
      <c r="C48" s="25"/>
      <c r="D48" s="25"/>
      <c r="E48" s="25"/>
      <c r="F48" s="25"/>
      <c r="G48" s="25"/>
      <c r="H48" s="25"/>
      <c r="I48" s="25"/>
      <c r="J48" s="29"/>
      <c r="K48" s="29"/>
      <c r="L48" s="29"/>
      <c r="M48" s="29"/>
      <c r="N48" s="9"/>
      <c r="O48" s="9"/>
      <c r="P48" s="7"/>
      <c r="Q48" s="7"/>
      <c r="U48" s="31"/>
      <c r="V48" s="27"/>
      <c r="W48" s="27"/>
      <c r="X48" s="27"/>
      <c r="Y48" s="27"/>
      <c r="Z48" s="27"/>
      <c r="AA48" s="17"/>
    </row>
    <row r="49" spans="1:27" ht="15" customHeight="1" x14ac:dyDescent="0.25">
      <c r="A49" s="28"/>
      <c r="B49" s="28"/>
      <c r="C49" s="25"/>
      <c r="D49" s="25"/>
      <c r="E49" s="25"/>
      <c r="F49" s="25"/>
      <c r="G49" s="25"/>
      <c r="H49" s="25"/>
      <c r="I49" s="25"/>
      <c r="J49" s="29"/>
      <c r="K49" s="29"/>
      <c r="L49" s="29"/>
      <c r="M49" s="29"/>
      <c r="N49" s="9"/>
      <c r="O49" s="9"/>
      <c r="P49" s="7"/>
      <c r="Q49" s="7"/>
      <c r="U49" s="31"/>
      <c r="V49" s="27"/>
      <c r="W49" s="27"/>
      <c r="X49" s="27"/>
      <c r="Y49" s="27"/>
      <c r="Z49" s="27"/>
      <c r="AA49" s="17"/>
    </row>
    <row r="50" spans="1:27" ht="15" customHeight="1" x14ac:dyDescent="0.25">
      <c r="A50" s="28"/>
      <c r="B50" s="28"/>
      <c r="C50" s="25"/>
      <c r="D50" s="25"/>
      <c r="E50" s="25"/>
      <c r="F50" s="25"/>
      <c r="G50" s="25"/>
      <c r="H50" s="25"/>
      <c r="I50" s="25"/>
      <c r="J50" s="29"/>
      <c r="K50" s="29"/>
      <c r="L50" s="29"/>
      <c r="M50" s="29"/>
      <c r="N50" s="9"/>
      <c r="O50" s="9"/>
      <c r="P50" s="7"/>
      <c r="Q50" s="7"/>
      <c r="U50" s="31"/>
      <c r="V50" s="27"/>
      <c r="W50" s="27"/>
      <c r="X50" s="27"/>
      <c r="Y50" s="27"/>
      <c r="Z50" s="27"/>
      <c r="AA50" s="17"/>
    </row>
    <row r="51" spans="1:27" ht="15" customHeight="1" x14ac:dyDescent="0.25">
      <c r="A51" s="28"/>
      <c r="B51" s="28"/>
      <c r="C51" s="25"/>
      <c r="D51" s="25"/>
      <c r="E51" s="25"/>
      <c r="F51" s="25"/>
      <c r="G51" s="25"/>
      <c r="H51" s="25"/>
      <c r="I51" s="25"/>
      <c r="J51" s="29"/>
      <c r="K51" s="29"/>
      <c r="L51" s="29"/>
      <c r="M51" s="29"/>
      <c r="N51" s="9"/>
      <c r="O51" s="9"/>
      <c r="P51" s="7"/>
      <c r="Q51" s="7"/>
      <c r="U51" s="31"/>
      <c r="V51" s="27"/>
      <c r="W51" s="27"/>
      <c r="X51" s="27"/>
      <c r="Y51" s="27"/>
      <c r="Z51" s="27"/>
      <c r="AA51" s="17"/>
    </row>
    <row r="52" spans="1:27" ht="15" customHeight="1" x14ac:dyDescent="0.25">
      <c r="A52" s="28"/>
      <c r="B52" s="28"/>
      <c r="C52" s="25"/>
      <c r="D52" s="25"/>
      <c r="E52" s="25"/>
      <c r="F52" s="25"/>
      <c r="G52" s="25"/>
      <c r="H52" s="25"/>
      <c r="I52" s="25"/>
      <c r="J52" s="29"/>
      <c r="K52" s="29"/>
      <c r="L52" s="29"/>
      <c r="M52" s="29"/>
      <c r="N52" s="9"/>
      <c r="O52" s="9"/>
      <c r="P52" s="7"/>
      <c r="Q52" s="7"/>
      <c r="U52" s="31"/>
      <c r="V52" s="27"/>
      <c r="W52" s="27"/>
      <c r="X52" s="27"/>
      <c r="Y52" s="27"/>
      <c r="Z52" s="27"/>
      <c r="AA52" s="17"/>
    </row>
    <row r="53" spans="1:27" ht="15" customHeight="1" x14ac:dyDescent="0.25">
      <c r="A53" s="28"/>
      <c r="B53" s="28"/>
      <c r="C53" s="25"/>
      <c r="D53" s="25"/>
      <c r="E53" s="25"/>
      <c r="F53" s="25"/>
      <c r="G53" s="25"/>
      <c r="H53" s="25"/>
      <c r="I53" s="25"/>
      <c r="J53" s="29"/>
      <c r="K53" s="29"/>
      <c r="L53" s="29"/>
      <c r="M53" s="29"/>
      <c r="N53" s="9"/>
      <c r="O53" s="9"/>
      <c r="P53" s="7"/>
      <c r="Q53" s="7"/>
      <c r="U53" s="31"/>
      <c r="V53" s="27"/>
      <c r="W53" s="27"/>
      <c r="X53" s="27"/>
      <c r="Y53" s="27"/>
      <c r="Z53" s="27"/>
      <c r="AA53" s="17"/>
    </row>
    <row r="54" spans="1:27" ht="15" customHeight="1" x14ac:dyDescent="0.25">
      <c r="A54" s="28"/>
      <c r="B54" s="28"/>
      <c r="C54" s="25"/>
      <c r="D54" s="25"/>
      <c r="E54" s="25"/>
      <c r="F54" s="25"/>
      <c r="G54" s="25"/>
      <c r="H54" s="25"/>
      <c r="I54" s="25"/>
      <c r="J54" s="29"/>
      <c r="K54" s="29"/>
      <c r="L54" s="29"/>
      <c r="M54" s="29"/>
      <c r="N54" s="9"/>
      <c r="O54" s="9"/>
      <c r="P54" s="7"/>
      <c r="Q54" s="7"/>
      <c r="U54" s="31"/>
      <c r="V54" s="27"/>
      <c r="W54" s="27"/>
      <c r="X54" s="27"/>
      <c r="Y54" s="27"/>
      <c r="Z54" s="27"/>
      <c r="AA54" s="17"/>
    </row>
    <row r="55" spans="1:27" ht="15" customHeight="1" x14ac:dyDescent="0.25">
      <c r="A55" s="28"/>
      <c r="B55" s="28"/>
      <c r="C55" s="25"/>
      <c r="D55" s="25"/>
      <c r="E55" s="25"/>
      <c r="F55" s="25"/>
      <c r="G55" s="25"/>
      <c r="H55" s="25"/>
      <c r="I55" s="25"/>
      <c r="J55" s="29"/>
      <c r="K55" s="29"/>
      <c r="L55" s="29"/>
      <c r="M55" s="29"/>
      <c r="N55" s="9"/>
      <c r="O55" s="9"/>
      <c r="P55" s="7"/>
      <c r="Q55" s="7"/>
      <c r="U55" s="31"/>
      <c r="V55" s="27"/>
      <c r="W55" s="27"/>
      <c r="X55" s="27"/>
      <c r="Y55" s="27"/>
      <c r="Z55" s="27"/>
      <c r="AA55" s="17"/>
    </row>
    <row r="56" spans="1:27" ht="15" customHeight="1" x14ac:dyDescent="0.25">
      <c r="A56" s="28"/>
      <c r="B56" s="28"/>
      <c r="C56" s="25"/>
      <c r="D56" s="25"/>
      <c r="E56" s="25"/>
      <c r="F56" s="25"/>
      <c r="G56" s="25"/>
      <c r="H56" s="25"/>
      <c r="I56" s="25"/>
      <c r="J56" s="29"/>
      <c r="K56" s="29"/>
      <c r="L56" s="29"/>
      <c r="M56" s="29"/>
      <c r="N56" s="9"/>
      <c r="O56" s="9"/>
      <c r="P56" s="7"/>
      <c r="Q56" s="7"/>
      <c r="U56" s="31"/>
      <c r="V56" s="27"/>
      <c r="W56" s="27"/>
      <c r="X56" s="27"/>
      <c r="Y56" s="27"/>
      <c r="Z56" s="27"/>
      <c r="AA56" s="17"/>
    </row>
    <row r="57" spans="1:27" ht="15" customHeight="1" x14ac:dyDescent="0.25">
      <c r="A57" s="28"/>
      <c r="B57" s="28"/>
      <c r="C57" s="25"/>
      <c r="D57" s="25"/>
      <c r="E57" s="25"/>
      <c r="F57" s="25"/>
      <c r="G57" s="25"/>
      <c r="H57" s="25"/>
      <c r="I57" s="25"/>
      <c r="J57" s="29"/>
      <c r="K57" s="29"/>
      <c r="L57" s="29"/>
      <c r="M57" s="29"/>
      <c r="N57" s="9"/>
      <c r="O57" s="9"/>
      <c r="P57" s="7"/>
      <c r="Q57" s="7"/>
      <c r="U57" s="31"/>
      <c r="V57" s="27"/>
      <c r="W57" s="27"/>
      <c r="X57" s="27"/>
      <c r="Y57" s="27"/>
      <c r="Z57" s="27"/>
      <c r="AA57" s="17"/>
    </row>
    <row r="58" spans="1:27" ht="15" customHeight="1" x14ac:dyDescent="0.25">
      <c r="A58" s="28"/>
      <c r="B58" s="28"/>
      <c r="C58" s="25"/>
      <c r="D58" s="25"/>
      <c r="E58" s="25"/>
      <c r="F58" s="25"/>
      <c r="G58" s="25"/>
      <c r="H58" s="25"/>
      <c r="I58" s="25"/>
      <c r="J58" s="29"/>
      <c r="K58" s="29"/>
      <c r="L58" s="29"/>
      <c r="M58" s="29"/>
      <c r="N58" s="9"/>
      <c r="O58" s="9"/>
      <c r="P58" s="7"/>
      <c r="Q58" s="7"/>
      <c r="U58" s="31"/>
      <c r="V58" s="27"/>
      <c r="W58" s="27"/>
      <c r="X58" s="27"/>
      <c r="Y58" s="27"/>
      <c r="Z58" s="27"/>
      <c r="AA58" s="17"/>
    </row>
    <row r="59" spans="1:27" ht="15" customHeight="1" x14ac:dyDescent="0.25">
      <c r="A59" s="28"/>
      <c r="B59" s="28"/>
      <c r="C59" s="25"/>
      <c r="D59" s="25"/>
      <c r="E59" s="25"/>
      <c r="F59" s="25"/>
      <c r="G59" s="25"/>
      <c r="H59" s="25"/>
      <c r="I59" s="25"/>
      <c r="J59" s="29"/>
      <c r="K59" s="29"/>
      <c r="L59" s="29"/>
      <c r="M59" s="29"/>
      <c r="N59" s="9"/>
      <c r="O59" s="9"/>
      <c r="P59" s="7"/>
      <c r="Q59" s="7"/>
      <c r="U59" s="31"/>
      <c r="V59" s="27"/>
      <c r="W59" s="27"/>
      <c r="X59" s="27"/>
      <c r="Y59" s="27"/>
      <c r="Z59" s="27"/>
      <c r="AA59" s="17"/>
    </row>
    <row r="60" spans="1:27" ht="15" customHeight="1" x14ac:dyDescent="0.25">
      <c r="A60" s="28"/>
      <c r="B60" s="28"/>
      <c r="C60" s="25"/>
      <c r="D60" s="25"/>
      <c r="E60" s="25"/>
      <c r="F60" s="25"/>
      <c r="G60" s="25"/>
      <c r="H60" s="25"/>
      <c r="I60" s="25"/>
      <c r="J60" s="29"/>
      <c r="K60" s="29"/>
      <c r="L60" s="29"/>
      <c r="M60" s="29"/>
      <c r="N60" s="9"/>
      <c r="O60" s="9"/>
      <c r="P60" s="7"/>
      <c r="Q60" s="7"/>
      <c r="U60" s="31"/>
      <c r="V60" s="27"/>
      <c r="W60" s="27"/>
      <c r="X60" s="27"/>
      <c r="Y60" s="27"/>
      <c r="Z60" s="27"/>
      <c r="AA60" s="17"/>
    </row>
    <row r="61" spans="1:27" ht="15" customHeight="1" x14ac:dyDescent="0.25">
      <c r="A61" s="28"/>
      <c r="B61" s="28"/>
      <c r="C61" s="25"/>
      <c r="D61" s="25"/>
      <c r="E61" s="25"/>
      <c r="F61" s="25"/>
      <c r="G61" s="25"/>
      <c r="H61" s="25"/>
      <c r="I61" s="25"/>
      <c r="J61" s="29"/>
      <c r="K61" s="29"/>
      <c r="L61" s="29"/>
      <c r="M61" s="29"/>
      <c r="N61" s="9"/>
      <c r="O61" s="9"/>
      <c r="P61" s="7"/>
      <c r="Q61" s="7"/>
      <c r="U61" s="31"/>
      <c r="V61" s="27"/>
      <c r="W61" s="27"/>
      <c r="X61" s="27"/>
      <c r="Y61" s="27"/>
      <c r="Z61" s="27"/>
      <c r="AA61" s="17"/>
    </row>
    <row r="62" spans="1:27" ht="15" customHeight="1" x14ac:dyDescent="0.25">
      <c r="A62" s="28"/>
      <c r="B62" s="28"/>
      <c r="C62" s="25"/>
      <c r="D62" s="25"/>
      <c r="E62" s="25"/>
      <c r="F62" s="25"/>
      <c r="G62" s="25"/>
      <c r="H62" s="25"/>
      <c r="I62" s="25"/>
      <c r="J62" s="29"/>
      <c r="K62" s="29"/>
      <c r="L62" s="29"/>
      <c r="M62" s="29"/>
      <c r="N62" s="9"/>
      <c r="O62" s="9"/>
      <c r="P62" s="7"/>
      <c r="Q62" s="7"/>
      <c r="U62" s="31"/>
      <c r="V62" s="27"/>
      <c r="W62" s="27"/>
      <c r="X62" s="27"/>
      <c r="Y62" s="27"/>
      <c r="Z62" s="27"/>
      <c r="AA62" s="17"/>
    </row>
    <row r="63" spans="1:27" ht="15" customHeight="1" x14ac:dyDescent="0.25">
      <c r="A63" s="28"/>
      <c r="B63" s="28"/>
      <c r="C63" s="25"/>
      <c r="D63" s="25"/>
      <c r="E63" s="25"/>
      <c r="F63" s="25"/>
      <c r="G63" s="25"/>
      <c r="H63" s="25"/>
      <c r="I63" s="25"/>
      <c r="J63" s="29"/>
      <c r="K63" s="29"/>
      <c r="L63" s="29"/>
      <c r="M63" s="29"/>
      <c r="N63" s="9"/>
      <c r="O63" s="9"/>
      <c r="P63" s="7"/>
      <c r="Q63" s="7"/>
      <c r="U63" s="31"/>
      <c r="V63" s="27"/>
      <c r="W63" s="27"/>
      <c r="X63" s="27"/>
      <c r="Y63" s="27"/>
      <c r="Z63" s="27"/>
      <c r="AA63" s="17"/>
    </row>
    <row r="64" spans="1:27" ht="15" customHeight="1" x14ac:dyDescent="0.25">
      <c r="A64" s="28"/>
      <c r="B64" s="28"/>
      <c r="C64" s="25"/>
      <c r="D64" s="25"/>
      <c r="E64" s="25"/>
      <c r="F64" s="25"/>
      <c r="G64" s="25"/>
      <c r="H64" s="25"/>
      <c r="I64" s="25"/>
      <c r="J64" s="29"/>
      <c r="K64" s="29"/>
      <c r="L64" s="29"/>
      <c r="M64" s="29"/>
      <c r="N64" s="9"/>
      <c r="O64" s="9"/>
      <c r="P64" s="7"/>
      <c r="Q64" s="7"/>
      <c r="U64" s="31"/>
      <c r="V64" s="27"/>
      <c r="W64" s="27"/>
      <c r="X64" s="27"/>
      <c r="Y64" s="27"/>
      <c r="Z64" s="27"/>
      <c r="AA64" s="17"/>
    </row>
    <row r="65" spans="1:27" ht="15" customHeight="1" x14ac:dyDescent="0.25">
      <c r="A65" s="28"/>
      <c r="B65" s="28"/>
      <c r="C65" s="25"/>
      <c r="D65" s="25"/>
      <c r="E65" s="25"/>
      <c r="F65" s="25"/>
      <c r="G65" s="25"/>
      <c r="H65" s="25"/>
      <c r="I65" s="25"/>
      <c r="J65" s="29"/>
      <c r="K65" s="29"/>
      <c r="L65" s="29"/>
      <c r="M65" s="29"/>
      <c r="N65" s="9"/>
      <c r="O65" s="9"/>
      <c r="P65" s="7"/>
      <c r="Q65" s="7"/>
      <c r="U65" s="31"/>
      <c r="V65" s="27"/>
      <c r="W65" s="27"/>
      <c r="X65" s="27"/>
      <c r="Y65" s="27"/>
      <c r="Z65" s="27"/>
      <c r="AA65" s="17"/>
    </row>
    <row r="66" spans="1:27" ht="15" customHeight="1" x14ac:dyDescent="0.25">
      <c r="A66" s="28"/>
      <c r="B66" s="28"/>
      <c r="C66" s="25"/>
      <c r="D66" s="25"/>
      <c r="E66" s="25"/>
      <c r="F66" s="25"/>
      <c r="G66" s="25"/>
      <c r="H66" s="25"/>
      <c r="I66" s="25"/>
      <c r="J66" s="29"/>
      <c r="K66" s="29"/>
      <c r="L66" s="29"/>
      <c r="M66" s="29"/>
      <c r="N66" s="9"/>
      <c r="O66" s="9"/>
      <c r="P66" s="7"/>
      <c r="Q66" s="7"/>
      <c r="U66" s="31"/>
      <c r="V66" s="27"/>
      <c r="W66" s="27"/>
      <c r="X66" s="27"/>
      <c r="Y66" s="27"/>
      <c r="Z66" s="27"/>
      <c r="AA66" s="17"/>
    </row>
    <row r="67" spans="1:27" ht="15" customHeight="1" x14ac:dyDescent="0.25">
      <c r="A67" s="28"/>
      <c r="B67" s="28"/>
      <c r="C67" s="25"/>
      <c r="D67" s="25"/>
      <c r="E67" s="25"/>
      <c r="F67" s="25"/>
      <c r="G67" s="25"/>
      <c r="H67" s="25"/>
      <c r="I67" s="25"/>
      <c r="J67" s="29"/>
      <c r="K67" s="29"/>
      <c r="L67" s="29"/>
      <c r="M67" s="29"/>
      <c r="N67" s="9"/>
      <c r="O67" s="9"/>
      <c r="P67" s="7"/>
      <c r="Q67" s="7"/>
      <c r="U67" s="31"/>
      <c r="V67" s="27"/>
      <c r="W67" s="27"/>
      <c r="X67" s="27"/>
      <c r="Y67" s="27"/>
      <c r="Z67" s="27"/>
      <c r="AA67" s="17"/>
    </row>
    <row r="68" spans="1:27" ht="15" customHeight="1" x14ac:dyDescent="0.25">
      <c r="A68" s="28"/>
      <c r="B68" s="28"/>
      <c r="C68" s="25"/>
      <c r="D68" s="25"/>
      <c r="E68" s="25"/>
      <c r="F68" s="25"/>
      <c r="G68" s="25"/>
      <c r="H68" s="25"/>
      <c r="I68" s="25"/>
      <c r="J68" s="29"/>
      <c r="K68" s="29"/>
      <c r="L68" s="29"/>
      <c r="M68" s="29"/>
      <c r="N68" s="9"/>
      <c r="O68" s="9"/>
      <c r="P68" s="7"/>
      <c r="Q68" s="7"/>
      <c r="U68" s="31"/>
      <c r="V68" s="27"/>
      <c r="W68" s="27"/>
      <c r="X68" s="27"/>
      <c r="Y68" s="27"/>
      <c r="Z68" s="27"/>
      <c r="AA68" s="17"/>
    </row>
    <row r="69" spans="1:27" ht="15" customHeight="1" x14ac:dyDescent="0.25">
      <c r="A69" s="28"/>
      <c r="B69" s="28"/>
      <c r="C69" s="25"/>
      <c r="D69" s="25"/>
      <c r="E69" s="25"/>
      <c r="F69" s="25"/>
      <c r="G69" s="25"/>
      <c r="H69" s="25"/>
      <c r="I69" s="25"/>
      <c r="J69" s="29"/>
      <c r="K69" s="29"/>
      <c r="L69" s="29"/>
      <c r="M69" s="29"/>
      <c r="N69" s="9"/>
      <c r="O69" s="9"/>
      <c r="P69" s="7"/>
      <c r="Q69" s="7"/>
      <c r="U69" s="31"/>
      <c r="V69" s="27"/>
      <c r="W69" s="27"/>
      <c r="X69" s="27"/>
      <c r="Y69" s="27"/>
      <c r="Z69" s="27"/>
      <c r="AA69" s="17"/>
    </row>
    <row r="70" spans="1:27" ht="15" customHeight="1" x14ac:dyDescent="0.25">
      <c r="A70" s="28"/>
      <c r="B70" s="28"/>
      <c r="C70" s="25"/>
      <c r="D70" s="25"/>
      <c r="E70" s="25"/>
      <c r="F70" s="25"/>
      <c r="G70" s="25"/>
      <c r="H70" s="25"/>
      <c r="I70" s="25"/>
      <c r="J70" s="29"/>
      <c r="K70" s="29"/>
      <c r="L70" s="29"/>
      <c r="M70" s="29"/>
      <c r="N70" s="9"/>
      <c r="O70" s="9"/>
      <c r="P70" s="7"/>
      <c r="Q70" s="7"/>
      <c r="U70" s="31"/>
      <c r="V70" s="27"/>
      <c r="W70" s="27"/>
      <c r="X70" s="27"/>
      <c r="Y70" s="27"/>
      <c r="Z70" s="27"/>
      <c r="AA70" s="17"/>
    </row>
    <row r="71" spans="1:27" ht="15" customHeight="1" x14ac:dyDescent="0.25">
      <c r="A71" s="28"/>
      <c r="B71" s="28"/>
      <c r="C71" s="25"/>
      <c r="D71" s="25"/>
      <c r="E71" s="25"/>
      <c r="F71" s="25"/>
      <c r="G71" s="25"/>
      <c r="H71" s="25"/>
      <c r="I71" s="25"/>
      <c r="J71" s="29"/>
      <c r="K71" s="29"/>
      <c r="L71" s="29"/>
      <c r="M71" s="29"/>
      <c r="N71" s="9"/>
      <c r="O71" s="9"/>
      <c r="P71" s="7"/>
      <c r="Q71" s="7"/>
      <c r="U71" s="31"/>
      <c r="V71" s="27"/>
      <c r="W71" s="27"/>
      <c r="X71" s="27"/>
      <c r="Y71" s="27"/>
      <c r="Z71" s="27"/>
      <c r="AA71" s="17"/>
    </row>
    <row r="72" spans="1:27" ht="15" customHeight="1" x14ac:dyDescent="0.25">
      <c r="A72" s="28"/>
      <c r="B72" s="28"/>
      <c r="C72" s="25"/>
      <c r="D72" s="25"/>
      <c r="E72" s="25"/>
      <c r="F72" s="25"/>
      <c r="G72" s="25"/>
      <c r="H72" s="25"/>
      <c r="I72" s="25"/>
      <c r="J72" s="29"/>
      <c r="K72" s="29"/>
      <c r="L72" s="29"/>
      <c r="M72" s="29"/>
      <c r="N72" s="9"/>
      <c r="O72" s="9"/>
      <c r="P72" s="7"/>
      <c r="Q72" s="7"/>
      <c r="U72" s="31"/>
      <c r="V72" s="27"/>
      <c r="W72" s="27"/>
      <c r="X72" s="27"/>
      <c r="Y72" s="27"/>
      <c r="Z72" s="27"/>
      <c r="AA72" s="17"/>
    </row>
    <row r="73" spans="1:27" ht="15" customHeight="1" x14ac:dyDescent="0.25">
      <c r="A73" s="28"/>
      <c r="B73" s="28"/>
      <c r="C73" s="25"/>
      <c r="D73" s="25"/>
      <c r="E73" s="25"/>
      <c r="F73" s="25"/>
      <c r="G73" s="25"/>
      <c r="H73" s="25"/>
      <c r="I73" s="25"/>
      <c r="J73" s="29"/>
      <c r="K73" s="29"/>
      <c r="L73" s="29"/>
      <c r="M73" s="29"/>
      <c r="N73" s="9"/>
      <c r="O73" s="9"/>
      <c r="P73" s="7"/>
      <c r="Q73" s="7"/>
      <c r="U73" s="31"/>
      <c r="V73" s="27"/>
      <c r="W73" s="27"/>
      <c r="X73" s="27"/>
      <c r="Y73" s="27"/>
      <c r="Z73" s="27"/>
      <c r="AA73" s="17"/>
    </row>
    <row r="74" spans="1:27" ht="15" customHeight="1" x14ac:dyDescent="0.25">
      <c r="A74" s="28"/>
      <c r="B74" s="28"/>
      <c r="C74" s="25"/>
      <c r="D74" s="25"/>
      <c r="E74" s="25"/>
      <c r="F74" s="25"/>
      <c r="G74" s="25"/>
      <c r="H74" s="25"/>
      <c r="I74" s="25"/>
      <c r="J74" s="29"/>
      <c r="K74" s="29"/>
      <c r="L74" s="29"/>
      <c r="M74" s="29"/>
      <c r="N74" s="9"/>
      <c r="O74" s="9"/>
      <c r="P74" s="7"/>
      <c r="Q74" s="7"/>
      <c r="U74" s="31"/>
      <c r="V74" s="27"/>
      <c r="W74" s="27"/>
      <c r="X74" s="27"/>
      <c r="Y74" s="27"/>
      <c r="Z74" s="27"/>
      <c r="AA74" s="17"/>
    </row>
    <row r="75" spans="1:27" ht="15" customHeight="1" x14ac:dyDescent="0.25">
      <c r="A75" s="28"/>
      <c r="B75" s="28"/>
      <c r="C75" s="25"/>
      <c r="D75" s="25"/>
      <c r="E75" s="25"/>
      <c r="F75" s="25"/>
      <c r="G75" s="25"/>
      <c r="H75" s="25"/>
      <c r="I75" s="25"/>
      <c r="J75" s="29"/>
      <c r="K75" s="29"/>
      <c r="L75" s="29"/>
      <c r="M75" s="29"/>
      <c r="N75" s="9"/>
      <c r="O75" s="9"/>
      <c r="P75" s="7"/>
      <c r="Q75" s="7"/>
      <c r="U75" s="31"/>
      <c r="V75" s="27"/>
      <c r="W75" s="27"/>
      <c r="X75" s="27"/>
      <c r="Y75" s="27"/>
      <c r="Z75" s="27"/>
      <c r="AA75" s="17"/>
    </row>
    <row r="76" spans="1:27" ht="15" customHeight="1" x14ac:dyDescent="0.25">
      <c r="A76" s="28"/>
      <c r="B76" s="28"/>
      <c r="C76" s="25"/>
      <c r="D76" s="25"/>
      <c r="E76" s="25"/>
      <c r="F76" s="25"/>
      <c r="G76" s="25"/>
      <c r="H76" s="25"/>
      <c r="I76" s="25"/>
      <c r="J76" s="29"/>
      <c r="K76" s="29"/>
      <c r="L76" s="29"/>
      <c r="M76" s="29"/>
      <c r="N76" s="7"/>
      <c r="O76" s="7"/>
      <c r="P76" s="7"/>
      <c r="Q76" s="7"/>
      <c r="U76" s="31"/>
      <c r="V76" s="27"/>
      <c r="W76" s="27"/>
      <c r="X76" s="27"/>
      <c r="Y76" s="27"/>
      <c r="Z76" s="27"/>
      <c r="AA76" s="17"/>
    </row>
    <row r="77" spans="1:27" ht="15" customHeight="1" x14ac:dyDescent="0.25">
      <c r="A77" s="28"/>
      <c r="B77" s="28"/>
      <c r="C77" s="25"/>
      <c r="D77" s="25"/>
      <c r="E77" s="25"/>
      <c r="F77" s="25"/>
      <c r="G77" s="25"/>
      <c r="H77" s="25"/>
      <c r="I77" s="25"/>
      <c r="J77" s="29"/>
      <c r="K77" s="29"/>
      <c r="L77" s="29"/>
      <c r="M77" s="29"/>
      <c r="N77" s="7"/>
      <c r="O77" s="7"/>
      <c r="P77" s="7"/>
      <c r="Q77" s="7"/>
      <c r="U77" s="31"/>
      <c r="V77" s="27"/>
      <c r="W77" s="27"/>
      <c r="X77" s="27"/>
      <c r="Y77" s="27"/>
      <c r="Z77" s="27"/>
      <c r="AA77" s="17"/>
    </row>
    <row r="78" spans="1:27" ht="15" customHeight="1" x14ac:dyDescent="0.25">
      <c r="A78" s="28"/>
      <c r="B78" s="28"/>
      <c r="C78" s="25"/>
      <c r="D78" s="25"/>
      <c r="E78" s="25"/>
      <c r="F78" s="25"/>
      <c r="G78" s="25"/>
      <c r="H78" s="25"/>
      <c r="I78" s="25"/>
      <c r="J78" s="29"/>
      <c r="K78" s="29"/>
      <c r="L78" s="29"/>
      <c r="M78" s="29"/>
      <c r="N78" s="7"/>
      <c r="O78" s="7"/>
      <c r="P78" s="7"/>
      <c r="Q78" s="7"/>
      <c r="U78" s="31"/>
      <c r="V78" s="27"/>
      <c r="W78" s="27"/>
      <c r="X78" s="27"/>
      <c r="Y78" s="27"/>
      <c r="Z78" s="27"/>
      <c r="AA78" s="17"/>
    </row>
    <row r="79" spans="1:27" ht="15" customHeight="1" x14ac:dyDescent="0.25">
      <c r="A79" s="28"/>
      <c r="B79" s="28"/>
      <c r="C79" s="25"/>
      <c r="D79" s="25"/>
      <c r="E79" s="25"/>
      <c r="F79" s="25"/>
      <c r="G79" s="25"/>
      <c r="H79" s="25"/>
      <c r="I79" s="25"/>
      <c r="J79" s="29"/>
      <c r="K79" s="29"/>
      <c r="L79" s="29"/>
      <c r="M79" s="29"/>
      <c r="N79" s="7"/>
      <c r="O79" s="7"/>
      <c r="P79" s="7"/>
      <c r="Q79" s="7"/>
      <c r="U79" s="31"/>
      <c r="V79" s="27"/>
      <c r="W79" s="27"/>
      <c r="X79" s="27"/>
      <c r="Y79" s="27"/>
      <c r="Z79" s="27"/>
      <c r="AA79" s="17"/>
    </row>
    <row r="80" spans="1:27" ht="15" customHeight="1" x14ac:dyDescent="0.25">
      <c r="A80" s="28"/>
      <c r="B80" s="28"/>
      <c r="C80" s="25"/>
      <c r="D80" s="25"/>
      <c r="E80" s="25"/>
      <c r="F80" s="25"/>
      <c r="G80" s="25"/>
      <c r="H80" s="25"/>
      <c r="I80" s="25"/>
      <c r="J80" s="29"/>
      <c r="K80" s="29"/>
      <c r="L80" s="29"/>
      <c r="M80" s="29"/>
      <c r="N80" s="7"/>
      <c r="O80" s="7"/>
      <c r="P80" s="7"/>
      <c r="Q80" s="7"/>
      <c r="U80" s="31"/>
      <c r="V80" s="27"/>
      <c r="W80" s="27"/>
      <c r="X80" s="27"/>
      <c r="Y80" s="27"/>
      <c r="Z80" s="27"/>
      <c r="AA80" s="17"/>
    </row>
    <row r="81" spans="1:27" ht="15" customHeight="1" x14ac:dyDescent="0.25">
      <c r="A81" s="28"/>
      <c r="B81" s="28"/>
      <c r="C81" s="25"/>
      <c r="D81" s="25"/>
      <c r="E81" s="25"/>
      <c r="F81" s="25"/>
      <c r="G81" s="25"/>
      <c r="H81" s="25"/>
      <c r="I81" s="25"/>
      <c r="J81" s="29"/>
      <c r="K81" s="29"/>
      <c r="L81" s="29"/>
      <c r="M81" s="29"/>
      <c r="N81" s="7"/>
      <c r="O81" s="7"/>
      <c r="P81" s="7"/>
      <c r="Q81" s="7"/>
      <c r="U81" s="31"/>
      <c r="V81" s="27"/>
      <c r="W81" s="27"/>
      <c r="X81" s="27"/>
      <c r="Y81" s="27"/>
      <c r="Z81" s="27"/>
      <c r="AA81" s="17"/>
    </row>
    <row r="82" spans="1:27" ht="15" customHeight="1" x14ac:dyDescent="0.25">
      <c r="A82" s="28"/>
      <c r="B82" s="28"/>
      <c r="C82" s="25"/>
      <c r="D82" s="25"/>
      <c r="E82" s="25"/>
      <c r="F82" s="25"/>
      <c r="G82" s="25"/>
      <c r="H82" s="25"/>
      <c r="I82" s="25"/>
      <c r="J82" s="29"/>
      <c r="K82" s="29"/>
      <c r="L82" s="29"/>
      <c r="M82" s="29"/>
      <c r="N82" s="7"/>
      <c r="O82" s="7"/>
      <c r="P82" s="7"/>
      <c r="Q82" s="7"/>
      <c r="U82" s="31"/>
      <c r="V82" s="27"/>
      <c r="W82" s="27"/>
      <c r="X82" s="27"/>
      <c r="Y82" s="27"/>
      <c r="Z82" s="27"/>
      <c r="AA82" s="17"/>
    </row>
    <row r="83" spans="1:27" ht="15" customHeight="1" x14ac:dyDescent="0.25">
      <c r="A83" s="28"/>
      <c r="B83" s="28"/>
      <c r="C83" s="25"/>
      <c r="D83" s="25"/>
      <c r="E83" s="25"/>
      <c r="F83" s="25"/>
      <c r="G83" s="25"/>
      <c r="H83" s="25"/>
      <c r="I83" s="25"/>
      <c r="J83" s="29"/>
      <c r="K83" s="29"/>
      <c r="L83" s="29"/>
      <c r="M83" s="29"/>
      <c r="N83" s="7"/>
      <c r="O83" s="7"/>
      <c r="P83" s="7"/>
      <c r="Q83" s="7"/>
      <c r="U83" s="31"/>
      <c r="V83" s="27"/>
      <c r="W83" s="27"/>
      <c r="X83" s="27"/>
      <c r="Y83" s="27"/>
      <c r="Z83" s="27"/>
      <c r="AA83" s="17"/>
    </row>
    <row r="84" spans="1:27" ht="15" customHeight="1" x14ac:dyDescent="0.25">
      <c r="A84" s="28"/>
      <c r="B84" s="28"/>
      <c r="C84" s="25"/>
      <c r="D84" s="25"/>
      <c r="E84" s="25"/>
      <c r="F84" s="25"/>
      <c r="G84" s="25"/>
      <c r="H84" s="25"/>
      <c r="I84" s="25"/>
      <c r="J84" s="29"/>
      <c r="K84" s="29"/>
      <c r="L84" s="29"/>
      <c r="M84" s="29"/>
      <c r="N84" s="7"/>
      <c r="O84" s="7"/>
      <c r="P84" s="7"/>
      <c r="Q84" s="7"/>
      <c r="U84" s="31"/>
      <c r="V84" s="27"/>
      <c r="W84" s="27"/>
      <c r="X84" s="27"/>
      <c r="Y84" s="27"/>
      <c r="Z84" s="27"/>
      <c r="AA84" s="17"/>
    </row>
    <row r="85" spans="1:27" ht="15" customHeight="1" x14ac:dyDescent="0.2">
      <c r="A85" s="28"/>
      <c r="B85" s="28"/>
      <c r="C85" s="25"/>
      <c r="D85" s="25"/>
      <c r="E85" s="25"/>
      <c r="F85" s="25"/>
      <c r="G85" s="25"/>
      <c r="H85" s="25"/>
      <c r="I85" s="25"/>
      <c r="J85" s="29"/>
      <c r="K85" s="29"/>
      <c r="L85" s="29"/>
      <c r="M85" s="29"/>
      <c r="U85" s="31"/>
      <c r="V85" s="27"/>
      <c r="W85" s="27"/>
      <c r="X85" s="27"/>
      <c r="Y85" s="27"/>
      <c r="Z85" s="27"/>
      <c r="AA85" s="17"/>
    </row>
    <row r="86" spans="1:27" ht="15" customHeight="1" x14ac:dyDescent="0.2">
      <c r="A86" s="28"/>
      <c r="B86" s="28"/>
      <c r="C86" s="25"/>
      <c r="D86" s="25"/>
      <c r="E86" s="25"/>
      <c r="F86" s="25"/>
      <c r="G86" s="25"/>
      <c r="H86" s="25"/>
      <c r="I86" s="25"/>
      <c r="J86" s="29"/>
      <c r="K86" s="29"/>
      <c r="L86" s="29"/>
      <c r="M86" s="29"/>
      <c r="U86" s="31"/>
      <c r="V86" s="27"/>
      <c r="W86" s="27"/>
      <c r="X86" s="27"/>
      <c r="Y86" s="27"/>
      <c r="Z86" s="27"/>
      <c r="AA86" s="17"/>
    </row>
    <row r="87" spans="1:27" ht="15" customHeight="1" x14ac:dyDescent="0.2">
      <c r="A87" s="28"/>
      <c r="B87" s="28"/>
      <c r="C87" s="25"/>
      <c r="D87" s="25"/>
      <c r="E87" s="25"/>
      <c r="F87" s="25"/>
      <c r="G87" s="25"/>
      <c r="H87" s="25"/>
      <c r="I87" s="25"/>
      <c r="J87" s="29"/>
      <c r="K87" s="29"/>
      <c r="L87" s="29"/>
      <c r="M87" s="29"/>
      <c r="U87" s="31"/>
      <c r="V87" s="27"/>
      <c r="W87" s="27"/>
      <c r="X87" s="27"/>
      <c r="Y87" s="27"/>
      <c r="Z87" s="27"/>
      <c r="AA87" s="17"/>
    </row>
    <row r="88" spans="1:27" ht="15" customHeight="1" x14ac:dyDescent="0.2">
      <c r="A88" s="28"/>
      <c r="B88" s="28"/>
      <c r="C88" s="25"/>
      <c r="D88" s="25"/>
      <c r="E88" s="25"/>
      <c r="F88" s="25"/>
      <c r="G88" s="25"/>
      <c r="H88" s="25"/>
      <c r="I88" s="25"/>
      <c r="J88" s="29"/>
      <c r="K88" s="29"/>
      <c r="L88" s="29"/>
      <c r="M88" s="29"/>
      <c r="U88" s="31"/>
      <c r="V88" s="27"/>
      <c r="W88" s="27"/>
      <c r="X88" s="27"/>
      <c r="Y88" s="27"/>
      <c r="Z88" s="27"/>
      <c r="AA88" s="17"/>
    </row>
    <row r="89" spans="1:27" ht="15" customHeight="1" x14ac:dyDescent="0.2">
      <c r="A89" s="28"/>
      <c r="B89" s="28"/>
      <c r="C89" s="25"/>
      <c r="D89" s="25"/>
      <c r="E89" s="25"/>
      <c r="F89" s="25"/>
      <c r="G89" s="25"/>
      <c r="H89" s="25"/>
      <c r="I89" s="25"/>
      <c r="J89" s="29"/>
      <c r="K89" s="29"/>
      <c r="L89" s="29"/>
      <c r="M89" s="29"/>
      <c r="U89" s="31"/>
      <c r="V89" s="27"/>
      <c r="W89" s="27"/>
      <c r="X89" s="27"/>
      <c r="Y89" s="27"/>
      <c r="Z89" s="27"/>
      <c r="AA89" s="17"/>
    </row>
    <row r="90" spans="1:27" ht="15" customHeight="1" x14ac:dyDescent="0.2">
      <c r="A90" s="28"/>
      <c r="B90" s="28"/>
      <c r="C90" s="25"/>
      <c r="D90" s="25"/>
      <c r="E90" s="25"/>
      <c r="F90" s="25"/>
      <c r="G90" s="25"/>
      <c r="H90" s="25"/>
      <c r="I90" s="25"/>
      <c r="J90" s="29"/>
      <c r="K90" s="29"/>
      <c r="L90" s="29"/>
      <c r="M90" s="29"/>
      <c r="U90" s="31"/>
      <c r="V90" s="27"/>
      <c r="W90" s="27"/>
      <c r="X90" s="27"/>
      <c r="Y90" s="27"/>
      <c r="Z90" s="27"/>
      <c r="AA90" s="17"/>
    </row>
    <row r="91" spans="1:27" ht="15" customHeight="1" x14ac:dyDescent="0.2">
      <c r="A91" s="28"/>
      <c r="B91" s="28"/>
      <c r="C91" s="25"/>
      <c r="D91" s="25"/>
      <c r="E91" s="25"/>
      <c r="F91" s="25"/>
      <c r="G91" s="25"/>
      <c r="H91" s="25"/>
      <c r="I91" s="25"/>
      <c r="J91" s="29"/>
      <c r="K91" s="29"/>
      <c r="L91" s="29"/>
      <c r="M91" s="29"/>
      <c r="U91" s="31"/>
      <c r="V91" s="27"/>
      <c r="W91" s="27"/>
      <c r="X91" s="27"/>
      <c r="Y91" s="27"/>
      <c r="Z91" s="27"/>
      <c r="AA91" s="17"/>
    </row>
    <row r="92" spans="1:27" ht="15" customHeight="1" x14ac:dyDescent="0.2">
      <c r="A92" s="28"/>
      <c r="B92" s="28"/>
      <c r="C92" s="25"/>
      <c r="D92" s="25"/>
      <c r="E92" s="25"/>
      <c r="F92" s="25"/>
      <c r="G92" s="25"/>
      <c r="H92" s="25"/>
      <c r="I92" s="25"/>
      <c r="J92" s="29"/>
      <c r="K92" s="29"/>
      <c r="L92" s="29"/>
      <c r="M92" s="29"/>
      <c r="U92" s="31"/>
      <c r="V92" s="27"/>
      <c r="W92" s="27"/>
      <c r="X92" s="27"/>
      <c r="Y92" s="27"/>
      <c r="Z92" s="27"/>
      <c r="AA92" s="17"/>
    </row>
    <row r="93" spans="1:27" ht="15" customHeight="1" x14ac:dyDescent="0.2">
      <c r="A93" s="28"/>
      <c r="B93" s="28"/>
      <c r="C93" s="25"/>
      <c r="D93" s="25"/>
      <c r="E93" s="25"/>
      <c r="F93" s="25"/>
      <c r="G93" s="25"/>
      <c r="H93" s="25"/>
      <c r="I93" s="25"/>
      <c r="J93" s="29"/>
      <c r="K93" s="29"/>
      <c r="L93" s="29"/>
      <c r="M93" s="29"/>
      <c r="U93" s="31"/>
      <c r="V93" s="27"/>
      <c r="W93" s="27"/>
      <c r="X93" s="27"/>
      <c r="Y93" s="27"/>
      <c r="Z93" s="27"/>
      <c r="AA93" s="17"/>
    </row>
    <row r="94" spans="1:27" ht="15" customHeight="1" x14ac:dyDescent="0.2">
      <c r="A94" s="28"/>
      <c r="B94" s="28"/>
      <c r="C94" s="25"/>
      <c r="D94" s="25"/>
      <c r="E94" s="25"/>
      <c r="F94" s="25"/>
      <c r="G94" s="25"/>
      <c r="H94" s="25"/>
      <c r="I94" s="25"/>
      <c r="J94" s="29"/>
      <c r="K94" s="29"/>
      <c r="L94" s="29"/>
      <c r="M94" s="29"/>
      <c r="U94" s="31"/>
      <c r="V94" s="27"/>
      <c r="W94" s="27"/>
      <c r="X94" s="27"/>
      <c r="Y94" s="27"/>
      <c r="Z94" s="27"/>
      <c r="AA94" s="17"/>
    </row>
    <row r="95" spans="1:27" ht="15" customHeight="1" x14ac:dyDescent="0.2">
      <c r="A95" s="28"/>
      <c r="B95" s="28"/>
      <c r="C95" s="25"/>
      <c r="D95" s="25"/>
      <c r="E95" s="25"/>
      <c r="F95" s="25"/>
      <c r="G95" s="25"/>
      <c r="H95" s="25"/>
      <c r="I95" s="25"/>
      <c r="J95" s="29"/>
      <c r="K95" s="29"/>
      <c r="L95" s="29"/>
      <c r="M95" s="29"/>
      <c r="U95" s="31"/>
      <c r="V95" s="27"/>
      <c r="W95" s="27"/>
      <c r="X95" s="27"/>
      <c r="Y95" s="27"/>
      <c r="Z95" s="27"/>
      <c r="AA95" s="17"/>
    </row>
    <row r="96" spans="1:27" ht="15" customHeight="1" x14ac:dyDescent="0.25">
      <c r="A96" s="7"/>
      <c r="B96" s="7"/>
      <c r="C96" s="7"/>
      <c r="D96" s="7"/>
      <c r="E96" s="7"/>
      <c r="F96" s="7"/>
      <c r="G96" s="25"/>
      <c r="H96" s="7"/>
      <c r="I96" s="25"/>
      <c r="J96" s="29"/>
      <c r="K96" s="29"/>
      <c r="L96" s="29"/>
      <c r="M96" s="29"/>
      <c r="U96" s="31"/>
      <c r="V96" s="27"/>
      <c r="W96" s="27"/>
      <c r="X96" s="27"/>
      <c r="Y96" s="27"/>
      <c r="Z96" s="27"/>
      <c r="AA96" s="17"/>
    </row>
    <row r="97" spans="1:27" ht="15" customHeight="1" x14ac:dyDescent="0.25">
      <c r="A97" s="7"/>
      <c r="B97" s="7"/>
      <c r="C97" s="7"/>
      <c r="D97" s="7"/>
      <c r="E97" s="7"/>
      <c r="F97" s="7"/>
      <c r="G97" s="25"/>
      <c r="H97" s="7"/>
      <c r="I97" s="25"/>
      <c r="J97" s="29"/>
      <c r="K97" s="29"/>
      <c r="L97" s="29"/>
      <c r="M97" s="29"/>
      <c r="U97" s="31"/>
      <c r="V97" s="27"/>
      <c r="W97" s="27"/>
      <c r="X97" s="27"/>
      <c r="Y97" s="27"/>
      <c r="Z97" s="27"/>
      <c r="AA97" s="17"/>
    </row>
    <row r="98" spans="1:27" ht="15" customHeight="1" x14ac:dyDescent="0.25">
      <c r="A98" s="7"/>
      <c r="B98" s="7"/>
      <c r="C98" s="7"/>
      <c r="D98" s="7"/>
      <c r="E98" s="7"/>
      <c r="F98" s="7"/>
      <c r="G98" s="25"/>
      <c r="H98" s="7"/>
      <c r="I98" s="25"/>
      <c r="J98" s="29"/>
      <c r="K98" s="29"/>
      <c r="L98" s="29"/>
      <c r="M98" s="29"/>
      <c r="U98" s="31"/>
      <c r="V98" s="27"/>
      <c r="W98" s="27"/>
      <c r="X98" s="27"/>
      <c r="Y98" s="27"/>
      <c r="Z98" s="27"/>
      <c r="AA98" s="17"/>
    </row>
    <row r="99" spans="1:27" ht="15" customHeight="1" x14ac:dyDescent="0.25">
      <c r="A99" s="7"/>
      <c r="B99" s="7"/>
      <c r="C99" s="7"/>
      <c r="D99" s="7"/>
      <c r="E99" s="7"/>
      <c r="F99" s="7"/>
      <c r="G99" s="25"/>
      <c r="H99" s="7"/>
      <c r="I99" s="25"/>
      <c r="J99" s="29"/>
      <c r="K99" s="29"/>
      <c r="L99" s="29"/>
      <c r="M99" s="29"/>
      <c r="U99" s="31"/>
      <c r="V99" s="27"/>
      <c r="W99" s="27"/>
      <c r="X99" s="27"/>
      <c r="Y99" s="27"/>
      <c r="Z99" s="27"/>
      <c r="AA99" s="17"/>
    </row>
    <row r="100" spans="1:27" ht="15" customHeight="1" x14ac:dyDescent="0.25">
      <c r="A100" s="7"/>
      <c r="B100" s="7"/>
      <c r="C100" s="7"/>
      <c r="D100" s="7"/>
      <c r="E100" s="7"/>
      <c r="F100" s="7"/>
      <c r="G100" s="25"/>
      <c r="H100" s="7"/>
      <c r="I100" s="25"/>
      <c r="J100" s="29"/>
      <c r="K100" s="29"/>
      <c r="L100" s="29"/>
      <c r="M100" s="29"/>
      <c r="U100" s="31"/>
      <c r="V100" s="27"/>
      <c r="W100" s="27"/>
      <c r="X100" s="27"/>
      <c r="Y100" s="27"/>
      <c r="Z100" s="27"/>
      <c r="AA100" s="17"/>
    </row>
    <row r="101" spans="1:27" ht="15" customHeight="1" x14ac:dyDescent="0.25">
      <c r="A101" s="7"/>
      <c r="B101" s="7"/>
      <c r="C101" s="7"/>
      <c r="D101" s="7"/>
      <c r="E101" s="7"/>
      <c r="F101" s="7"/>
      <c r="G101" s="25"/>
      <c r="H101" s="7"/>
      <c r="I101" s="25"/>
      <c r="J101" s="29"/>
      <c r="K101" s="29"/>
      <c r="L101" s="29"/>
      <c r="M101" s="29"/>
      <c r="U101" s="31"/>
      <c r="V101" s="27"/>
      <c r="W101" s="27"/>
      <c r="X101" s="27"/>
      <c r="Y101" s="27"/>
      <c r="Z101" s="27"/>
      <c r="AA101" s="17"/>
    </row>
    <row r="102" spans="1:27" ht="15" customHeight="1" x14ac:dyDescent="0.25">
      <c r="A102" s="7"/>
      <c r="B102" s="7"/>
      <c r="C102" s="7"/>
      <c r="D102" s="7"/>
      <c r="E102" s="7"/>
      <c r="F102" s="7"/>
      <c r="G102" s="25"/>
      <c r="H102" s="7"/>
      <c r="I102" s="25"/>
      <c r="J102" s="29"/>
      <c r="K102" s="29"/>
      <c r="L102" s="29"/>
      <c r="M102" s="29"/>
      <c r="U102" s="31"/>
      <c r="V102" s="27"/>
      <c r="W102" s="27"/>
      <c r="X102" s="27"/>
      <c r="Y102" s="27"/>
      <c r="Z102" s="27"/>
      <c r="AA102" s="17"/>
    </row>
    <row r="103" spans="1:27" ht="15" customHeight="1" x14ac:dyDescent="0.25">
      <c r="A103" s="7"/>
      <c r="B103" s="7"/>
      <c r="C103" s="7"/>
      <c r="D103" s="7"/>
      <c r="E103" s="7"/>
      <c r="F103" s="7"/>
      <c r="G103" s="25"/>
      <c r="H103" s="7"/>
      <c r="I103" s="25"/>
      <c r="J103" s="29"/>
      <c r="K103" s="29"/>
      <c r="L103" s="29"/>
      <c r="M103" s="29"/>
      <c r="U103" s="31"/>
      <c r="V103" s="27"/>
      <c r="W103" s="27"/>
      <c r="X103" s="27"/>
      <c r="Y103" s="27"/>
      <c r="Z103" s="27"/>
      <c r="AA103" s="17"/>
    </row>
    <row r="104" spans="1:27" ht="15" customHeight="1" x14ac:dyDescent="0.25">
      <c r="A104" s="7"/>
      <c r="B104" s="7"/>
      <c r="C104" s="7"/>
      <c r="D104" s="7"/>
      <c r="E104" s="7"/>
      <c r="F104" s="7"/>
      <c r="G104" s="25"/>
      <c r="H104" s="7"/>
      <c r="I104" s="25"/>
      <c r="J104" s="29"/>
      <c r="K104" s="29"/>
      <c r="L104" s="29"/>
      <c r="M104" s="29"/>
      <c r="U104" s="31"/>
      <c r="V104" s="27"/>
      <c r="W104" s="27"/>
      <c r="X104" s="27"/>
      <c r="Y104" s="27"/>
      <c r="Z104" s="27"/>
      <c r="AA104" s="17"/>
    </row>
    <row r="105" spans="1:27" x14ac:dyDescent="0.2">
      <c r="U105" s="31"/>
      <c r="V105" s="27"/>
      <c r="W105" s="27"/>
      <c r="X105" s="27"/>
      <c r="Y105" s="27"/>
      <c r="Z105" s="27"/>
      <c r="AA105" s="17"/>
    </row>
    <row r="106" spans="1:27" x14ac:dyDescent="0.2">
      <c r="U106" s="31"/>
      <c r="V106" s="27"/>
      <c r="W106" s="27"/>
      <c r="X106" s="27"/>
      <c r="Y106" s="27"/>
      <c r="Z106" s="27"/>
      <c r="AA106" s="17"/>
    </row>
    <row r="107" spans="1:27" x14ac:dyDescent="0.2">
      <c r="U107" s="31"/>
      <c r="V107" s="27"/>
      <c r="W107" s="27"/>
      <c r="X107" s="27"/>
      <c r="Y107" s="27"/>
      <c r="Z107" s="27"/>
      <c r="AA107" s="17"/>
    </row>
    <row r="108" spans="1:27" x14ac:dyDescent="0.2">
      <c r="U108" s="31"/>
      <c r="V108" s="27"/>
      <c r="W108" s="27"/>
      <c r="X108" s="27"/>
      <c r="Y108" s="27"/>
      <c r="Z108" s="27"/>
      <c r="AA108" s="17"/>
    </row>
    <row r="109" spans="1:27" x14ac:dyDescent="0.2">
      <c r="U109" s="31"/>
      <c r="V109" s="27"/>
      <c r="W109" s="27"/>
      <c r="X109" s="27"/>
      <c r="Y109" s="27"/>
      <c r="Z109" s="27"/>
      <c r="AA109" s="17"/>
    </row>
    <row r="110" spans="1:27" x14ac:dyDescent="0.2">
      <c r="U110" s="31"/>
      <c r="V110" s="27"/>
      <c r="W110" s="27"/>
      <c r="X110" s="27"/>
      <c r="Y110" s="27"/>
      <c r="Z110" s="27"/>
      <c r="AA110" s="17"/>
    </row>
    <row r="111" spans="1:27" x14ac:dyDescent="0.2">
      <c r="U111" s="31"/>
      <c r="V111" s="27"/>
      <c r="W111" s="27"/>
      <c r="X111" s="27"/>
      <c r="Y111" s="27"/>
      <c r="Z111" s="27"/>
      <c r="AA111" s="17"/>
    </row>
    <row r="112" spans="1:27" x14ac:dyDescent="0.2">
      <c r="U112" s="31"/>
      <c r="V112" s="27"/>
      <c r="W112" s="27"/>
      <c r="X112" s="27"/>
      <c r="Y112" s="27"/>
      <c r="Z112" s="27"/>
      <c r="AA112" s="17"/>
    </row>
    <row r="113" spans="21:27" x14ac:dyDescent="0.2">
      <c r="U113" s="31"/>
      <c r="V113" s="27"/>
      <c r="W113" s="27"/>
      <c r="X113" s="27"/>
      <c r="Y113" s="27"/>
      <c r="Z113" s="27"/>
      <c r="AA113" s="17"/>
    </row>
    <row r="114" spans="21:27" x14ac:dyDescent="0.2">
      <c r="U114" s="31"/>
      <c r="V114" s="27"/>
      <c r="W114" s="27"/>
      <c r="X114" s="27"/>
      <c r="Y114" s="27"/>
      <c r="Z114" s="27"/>
      <c r="AA114" s="17"/>
    </row>
    <row r="115" spans="21:27" x14ac:dyDescent="0.2">
      <c r="U115" s="31"/>
      <c r="V115" s="27"/>
      <c r="W115" s="27"/>
      <c r="X115" s="27"/>
      <c r="Y115" s="27"/>
      <c r="Z115" s="27"/>
      <c r="AA115" s="17"/>
    </row>
    <row r="116" spans="21:27" x14ac:dyDescent="0.2">
      <c r="U116" s="31"/>
      <c r="V116" s="27"/>
      <c r="W116" s="27"/>
      <c r="X116" s="27"/>
      <c r="Y116" s="27"/>
      <c r="Z116" s="27"/>
      <c r="AA116" s="17"/>
    </row>
    <row r="117" spans="21:27" x14ac:dyDescent="0.2">
      <c r="U117" s="31"/>
      <c r="V117" s="27"/>
      <c r="W117" s="27"/>
      <c r="X117" s="27"/>
      <c r="Y117" s="27"/>
      <c r="Z117" s="27"/>
      <c r="AA117" s="17"/>
    </row>
    <row r="118" spans="21:27" x14ac:dyDescent="0.2">
      <c r="U118" s="31"/>
      <c r="V118" s="27"/>
      <c r="W118" s="27"/>
      <c r="X118" s="27"/>
      <c r="Y118" s="27"/>
      <c r="Z118" s="27"/>
      <c r="AA118" s="17"/>
    </row>
    <row r="119" spans="21:27" x14ac:dyDescent="0.2">
      <c r="U119" s="31"/>
      <c r="V119" s="27"/>
      <c r="W119" s="27"/>
      <c r="X119" s="27"/>
      <c r="Y119" s="27"/>
      <c r="Z119" s="27"/>
      <c r="AA119" s="17"/>
    </row>
    <row r="120" spans="21:27" x14ac:dyDescent="0.2">
      <c r="U120" s="31"/>
      <c r="V120" s="27"/>
      <c r="W120" s="27"/>
      <c r="X120" s="27"/>
      <c r="Y120" s="27"/>
      <c r="Z120" s="27"/>
      <c r="AA120" s="17"/>
    </row>
    <row r="121" spans="21:27" x14ac:dyDescent="0.2">
      <c r="U121" s="31"/>
      <c r="V121" s="27"/>
      <c r="W121" s="27"/>
      <c r="X121" s="27"/>
      <c r="Y121" s="27"/>
      <c r="Z121" s="27"/>
      <c r="AA121" s="17"/>
    </row>
    <row r="122" spans="21:27" x14ac:dyDescent="0.2">
      <c r="U122" s="31"/>
      <c r="V122" s="27"/>
      <c r="W122" s="27"/>
      <c r="X122" s="27"/>
      <c r="Y122" s="27"/>
      <c r="Z122" s="27"/>
      <c r="AA122" s="17"/>
    </row>
    <row r="123" spans="21:27" x14ac:dyDescent="0.2">
      <c r="U123" s="31"/>
      <c r="V123" s="27"/>
      <c r="W123" s="27"/>
      <c r="X123" s="27"/>
      <c r="Y123" s="27"/>
      <c r="Z123" s="27"/>
      <c r="AA123" s="17"/>
    </row>
    <row r="124" spans="21:27" x14ac:dyDescent="0.2">
      <c r="U124" s="31"/>
      <c r="V124" s="27"/>
      <c r="W124" s="27"/>
      <c r="X124" s="27"/>
      <c r="Y124" s="27"/>
      <c r="Z124" s="27"/>
      <c r="AA124" s="17"/>
    </row>
    <row r="125" spans="21:27" x14ac:dyDescent="0.2">
      <c r="U125" s="31"/>
      <c r="V125" s="27"/>
      <c r="W125" s="27"/>
      <c r="X125" s="27"/>
      <c r="Y125" s="27"/>
      <c r="Z125" s="27"/>
      <c r="AA125" s="17"/>
    </row>
    <row r="126" spans="21:27" x14ac:dyDescent="0.2">
      <c r="U126" s="31"/>
      <c r="V126" s="27"/>
      <c r="W126" s="27"/>
      <c r="X126" s="27"/>
      <c r="Y126" s="27"/>
      <c r="Z126" s="27"/>
      <c r="AA126" s="17"/>
    </row>
    <row r="127" spans="21:27" x14ac:dyDescent="0.2">
      <c r="U127" s="31"/>
      <c r="V127" s="27"/>
      <c r="W127" s="27"/>
      <c r="X127" s="27"/>
      <c r="Y127" s="27"/>
      <c r="Z127" s="27"/>
      <c r="AA127" s="17"/>
    </row>
    <row r="128" spans="21:27" x14ac:dyDescent="0.2">
      <c r="U128" s="31"/>
      <c r="V128" s="27"/>
      <c r="W128" s="27"/>
      <c r="X128" s="27"/>
      <c r="Y128" s="27"/>
      <c r="Z128" s="27"/>
      <c r="AA128" s="17"/>
    </row>
    <row r="129" spans="21:27" x14ac:dyDescent="0.2">
      <c r="U129" s="31"/>
      <c r="V129" s="27"/>
      <c r="W129" s="27"/>
      <c r="X129" s="27"/>
      <c r="Y129" s="27"/>
      <c r="Z129" s="27"/>
      <c r="AA129" s="17"/>
    </row>
    <row r="130" spans="21:27" x14ac:dyDescent="0.2">
      <c r="U130" s="31"/>
      <c r="V130" s="27"/>
      <c r="W130" s="27"/>
      <c r="X130" s="27"/>
      <c r="Y130" s="27"/>
      <c r="Z130" s="27"/>
      <c r="AA130" s="17"/>
    </row>
    <row r="131" spans="21:27" x14ac:dyDescent="0.2">
      <c r="U131" s="31"/>
      <c r="V131" s="27"/>
      <c r="W131" s="27"/>
      <c r="X131" s="27"/>
      <c r="Y131" s="27"/>
      <c r="Z131" s="27"/>
      <c r="AA131" s="17"/>
    </row>
    <row r="132" spans="21:27" x14ac:dyDescent="0.2">
      <c r="U132" s="31"/>
      <c r="V132" s="27"/>
      <c r="W132" s="27"/>
      <c r="X132" s="27"/>
      <c r="Y132" s="27"/>
      <c r="Z132" s="27"/>
      <c r="AA132" s="17"/>
    </row>
    <row r="133" spans="21:27" x14ac:dyDescent="0.2">
      <c r="U133" s="31"/>
      <c r="V133" s="27"/>
      <c r="W133" s="27"/>
      <c r="X133" s="27"/>
      <c r="Y133" s="27"/>
      <c r="Z133" s="27"/>
      <c r="AA133" s="17"/>
    </row>
    <row r="134" spans="21:27" x14ac:dyDescent="0.2">
      <c r="U134" s="31"/>
      <c r="V134" s="27"/>
      <c r="W134" s="27"/>
      <c r="X134" s="27"/>
      <c r="Y134" s="27"/>
      <c r="Z134" s="27"/>
      <c r="AA134" s="17"/>
    </row>
    <row r="135" spans="21:27" x14ac:dyDescent="0.2">
      <c r="U135" s="31"/>
      <c r="V135" s="27"/>
      <c r="W135" s="27"/>
      <c r="X135" s="27"/>
      <c r="Y135" s="27"/>
      <c r="Z135" s="27"/>
      <c r="AA135" s="17"/>
    </row>
    <row r="136" spans="21:27" x14ac:dyDescent="0.2">
      <c r="U136" s="31"/>
      <c r="V136" s="27"/>
      <c r="W136" s="27"/>
      <c r="X136" s="27"/>
      <c r="Y136" s="27"/>
      <c r="Z136" s="27"/>
      <c r="AA136" s="17"/>
    </row>
    <row r="137" spans="21:27" x14ac:dyDescent="0.2">
      <c r="U137" s="31"/>
      <c r="V137" s="27"/>
      <c r="W137" s="27"/>
      <c r="X137" s="27"/>
      <c r="Y137" s="27"/>
      <c r="Z137" s="27"/>
      <c r="AA137" s="17"/>
    </row>
    <row r="138" spans="21:27" x14ac:dyDescent="0.2">
      <c r="U138" s="31"/>
      <c r="V138" s="27"/>
      <c r="W138" s="27"/>
      <c r="X138" s="27"/>
      <c r="Y138" s="27"/>
      <c r="Z138" s="27"/>
      <c r="AA138" s="17"/>
    </row>
    <row r="139" spans="21:27" x14ac:dyDescent="0.2">
      <c r="U139" s="31"/>
      <c r="V139" s="27"/>
      <c r="W139" s="27"/>
      <c r="X139" s="27"/>
      <c r="Y139" s="27"/>
      <c r="Z139" s="27"/>
      <c r="AA139" s="17"/>
    </row>
    <row r="140" spans="21:27" x14ac:dyDescent="0.2">
      <c r="U140" s="31"/>
      <c r="V140" s="27"/>
      <c r="W140" s="27"/>
      <c r="X140" s="27"/>
      <c r="Y140" s="27"/>
      <c r="Z140" s="27"/>
      <c r="AA140" s="17"/>
    </row>
    <row r="141" spans="21:27" x14ac:dyDescent="0.2">
      <c r="U141" s="31"/>
      <c r="V141" s="27"/>
      <c r="W141" s="27"/>
      <c r="X141" s="27"/>
      <c r="Y141" s="27"/>
      <c r="Z141" s="27"/>
      <c r="AA141" s="17"/>
    </row>
    <row r="142" spans="21:27" x14ac:dyDescent="0.2">
      <c r="U142" s="31"/>
      <c r="V142" s="27"/>
      <c r="W142" s="27"/>
      <c r="X142" s="27"/>
      <c r="Y142" s="27"/>
      <c r="Z142" s="27"/>
      <c r="AA142" s="17"/>
    </row>
    <row r="143" spans="21:27" x14ac:dyDescent="0.2">
      <c r="U143" s="31"/>
      <c r="V143" s="27"/>
      <c r="W143" s="27"/>
      <c r="X143" s="27"/>
      <c r="Y143" s="27"/>
      <c r="Z143" s="27"/>
      <c r="AA143" s="17"/>
    </row>
    <row r="144" spans="21:27" x14ac:dyDescent="0.2">
      <c r="U144" s="31"/>
      <c r="V144" s="27"/>
      <c r="W144" s="27"/>
      <c r="X144" s="27"/>
      <c r="Y144" s="27"/>
      <c r="Z144" s="27"/>
      <c r="AA144" s="17"/>
    </row>
    <row r="145" spans="21:27" x14ac:dyDescent="0.2">
      <c r="U145" s="31"/>
      <c r="V145" s="27"/>
      <c r="W145" s="27"/>
      <c r="X145" s="27"/>
      <c r="Y145" s="27"/>
      <c r="Z145" s="27"/>
      <c r="AA145" s="17"/>
    </row>
    <row r="146" spans="21:27" x14ac:dyDescent="0.2">
      <c r="U146" s="31"/>
      <c r="V146" s="27"/>
      <c r="W146" s="27"/>
      <c r="X146" s="27"/>
      <c r="Y146" s="27"/>
      <c r="Z146" s="27"/>
      <c r="AA146" s="17"/>
    </row>
    <row r="147" spans="21:27" x14ac:dyDescent="0.2">
      <c r="U147" s="31"/>
      <c r="V147" s="27"/>
      <c r="W147" s="27"/>
      <c r="X147" s="27"/>
      <c r="Y147" s="27"/>
      <c r="Z147" s="27"/>
      <c r="AA147" s="17"/>
    </row>
    <row r="148" spans="21:27" x14ac:dyDescent="0.2">
      <c r="U148" s="31"/>
      <c r="V148" s="27"/>
      <c r="W148" s="27"/>
      <c r="X148" s="27"/>
      <c r="Y148" s="27"/>
      <c r="Z148" s="27"/>
      <c r="AA148" s="17"/>
    </row>
    <row r="149" spans="21:27" x14ac:dyDescent="0.2">
      <c r="U149" s="31"/>
      <c r="V149" s="27"/>
      <c r="W149" s="27"/>
      <c r="X149" s="27"/>
      <c r="Y149" s="27"/>
      <c r="Z149" s="27"/>
      <c r="AA149" s="17"/>
    </row>
    <row r="150" spans="21:27" x14ac:dyDescent="0.2">
      <c r="U150" s="31"/>
      <c r="V150" s="27"/>
      <c r="W150" s="27"/>
      <c r="X150" s="27"/>
      <c r="Y150" s="27"/>
      <c r="Z150" s="27"/>
      <c r="AA150" s="17"/>
    </row>
    <row r="151" spans="21:27" x14ac:dyDescent="0.2">
      <c r="U151" s="31"/>
      <c r="V151" s="27"/>
      <c r="W151" s="27"/>
      <c r="X151" s="27"/>
      <c r="Y151" s="27"/>
      <c r="Z151" s="27"/>
      <c r="AA151" s="17"/>
    </row>
    <row r="152" spans="21:27" x14ac:dyDescent="0.2">
      <c r="U152" s="31"/>
      <c r="V152" s="27"/>
      <c r="W152" s="27"/>
      <c r="X152" s="27"/>
      <c r="Y152" s="27"/>
      <c r="Z152" s="27"/>
      <c r="AA152" s="17"/>
    </row>
    <row r="153" spans="21:27" x14ac:dyDescent="0.2">
      <c r="U153" s="31"/>
      <c r="V153" s="27"/>
      <c r="W153" s="27"/>
      <c r="X153" s="27"/>
      <c r="Y153" s="27"/>
      <c r="Z153" s="27"/>
      <c r="AA153" s="17"/>
    </row>
    <row r="154" spans="21:27" x14ac:dyDescent="0.2">
      <c r="U154" s="31"/>
      <c r="V154" s="27"/>
      <c r="W154" s="27"/>
      <c r="X154" s="27"/>
      <c r="Y154" s="27"/>
      <c r="Z154" s="27"/>
      <c r="AA154" s="17"/>
    </row>
    <row r="155" spans="21:27" x14ac:dyDescent="0.2">
      <c r="U155" s="31"/>
      <c r="V155" s="27"/>
      <c r="W155" s="27"/>
      <c r="X155" s="27"/>
      <c r="Y155" s="27"/>
      <c r="Z155" s="27"/>
      <c r="AA155" s="17"/>
    </row>
    <row r="156" spans="21:27" x14ac:dyDescent="0.2">
      <c r="U156" s="31"/>
      <c r="V156" s="27"/>
      <c r="W156" s="27"/>
      <c r="X156" s="27"/>
      <c r="Y156" s="27"/>
      <c r="Z156" s="27"/>
      <c r="AA156" s="17"/>
    </row>
    <row r="157" spans="21:27" x14ac:dyDescent="0.2">
      <c r="U157" s="31"/>
      <c r="V157" s="27"/>
      <c r="W157" s="27"/>
      <c r="X157" s="27"/>
      <c r="Y157" s="27"/>
      <c r="Z157" s="27"/>
      <c r="AA157" s="17"/>
    </row>
    <row r="158" spans="21:27" x14ac:dyDescent="0.2">
      <c r="U158" s="31"/>
      <c r="V158" s="27"/>
      <c r="W158" s="27"/>
      <c r="X158" s="27"/>
      <c r="Y158" s="27"/>
      <c r="Z158" s="27"/>
      <c r="AA158" s="17"/>
    </row>
    <row r="159" spans="21:27" x14ac:dyDescent="0.2">
      <c r="U159" s="31"/>
      <c r="V159" s="27"/>
      <c r="W159" s="27"/>
      <c r="X159" s="27"/>
      <c r="Y159" s="27"/>
      <c r="Z159" s="27"/>
      <c r="AA159" s="17"/>
    </row>
    <row r="160" spans="2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78"/>
  <sheetViews>
    <sheetView topLeftCell="M1" workbookViewId="0">
      <selection activeCell="X2" sqref="X2"/>
    </sheetView>
  </sheetViews>
  <sheetFormatPr defaultRowHeight="14.25" x14ac:dyDescent="0.2"/>
  <cols>
    <col min="1" max="1" width="55.375" style="21" bestFit="1" customWidth="1"/>
    <col min="2" max="2" width="24.625" style="21" bestFit="1" customWidth="1"/>
    <col min="3" max="3" width="19.875" style="21" bestFit="1" customWidth="1"/>
    <col min="4" max="4" width="22.75" style="21" customWidth="1"/>
    <col min="5" max="5" width="20.5" style="21" customWidth="1"/>
    <col min="6" max="9" width="22.125" style="21" bestFit="1" customWidth="1"/>
    <col min="10" max="10" width="19.75" style="21" bestFit="1" customWidth="1"/>
    <col min="11" max="12" width="21.5" style="21" bestFit="1" customWidth="1"/>
    <col min="13" max="13" width="20.5" style="21" bestFit="1" customWidth="1"/>
    <col min="14" max="14" width="49" style="21" bestFit="1" customWidth="1"/>
    <col min="15" max="15" width="12.625" style="21" customWidth="1"/>
    <col min="16" max="16" width="18.25" style="21" customWidth="1"/>
    <col min="17" max="17" width="11.62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8168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286</v>
      </c>
      <c r="B2" s="28">
        <v>410</v>
      </c>
      <c r="C2" s="25">
        <v>0</v>
      </c>
      <c r="D2" s="25">
        <v>267.76</v>
      </c>
      <c r="E2" s="25">
        <v>211.48</v>
      </c>
      <c r="F2" s="25">
        <f t="shared" ref="F2:F37" si="0">($A$38-A2)/(ROW($A$38)-ROW(A2))</f>
        <v>218.94444444444446</v>
      </c>
      <c r="G2" s="25">
        <v>0</v>
      </c>
      <c r="H2" s="25">
        <f t="shared" ref="H2:H37" si="1">($A$38-B2)/(ROW($A$38)-ROW(B2))</f>
        <v>215.5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41">
        <v>5.0000000000000001E-3</v>
      </c>
      <c r="P2" s="6" t="s">
        <v>39</v>
      </c>
      <c r="Q2" s="7">
        <f>LARGE(A:A,2)</f>
        <v>7863</v>
      </c>
      <c r="T2" s="20">
        <v>0</v>
      </c>
      <c r="U2" s="31">
        <f t="shared" ref="U2:U33" si="3">T2-B2</f>
        <v>-410</v>
      </c>
      <c r="V2" s="27">
        <f t="shared" ref="V2:V33" si="4">ROUND(U2,0)</f>
        <v>-410</v>
      </c>
      <c r="W2" s="27">
        <v>4766</v>
      </c>
      <c r="X2" s="27">
        <f t="shared" ref="X2:X33" si="5">B2/$W$2*$W$3</f>
        <v>450.69030633655058</v>
      </c>
      <c r="Y2" s="27">
        <f t="shared" ref="Y2:Y33" si="6">X2-B2</f>
        <v>40.690306336550577</v>
      </c>
      <c r="Z2" s="27">
        <f t="shared" ref="Z2:Z33" si="7">ROUND(Y2,0)</f>
        <v>41</v>
      </c>
      <c r="AA2" s="17">
        <f t="shared" ref="AA2:AA33" si="8">IF(V2&gt;=0,V2,Z2)</f>
        <v>41</v>
      </c>
      <c r="AB2" s="24">
        <f t="shared" ref="AB2:AB33" si="9">B2+AA2</f>
        <v>451</v>
      </c>
    </row>
    <row r="3" spans="1:28" ht="15" customHeight="1" x14ac:dyDescent="0.25">
      <c r="A3" s="28">
        <v>320</v>
      </c>
      <c r="B3" s="28">
        <v>410</v>
      </c>
      <c r="C3" s="25">
        <v>0</v>
      </c>
      <c r="D3" s="25">
        <v>267.75</v>
      </c>
      <c r="E3" s="25">
        <v>211.48</v>
      </c>
      <c r="F3" s="25">
        <f t="shared" si="0"/>
        <v>224.22857142857143</v>
      </c>
      <c r="G3" s="25">
        <v>0</v>
      </c>
      <c r="H3" s="25">
        <f t="shared" si="1"/>
        <v>221.65714285714284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0</v>
      </c>
      <c r="N3" s="9" t="s">
        <v>40</v>
      </c>
      <c r="O3" s="9">
        <f>COUNT(A:A)</f>
        <v>180</v>
      </c>
      <c r="P3" s="6" t="s">
        <v>41</v>
      </c>
      <c r="Q3" s="7">
        <f>LARGE(A:A,3)</f>
        <v>7774</v>
      </c>
      <c r="T3" s="20">
        <v>0</v>
      </c>
      <c r="U3" s="31">
        <f t="shared" si="3"/>
        <v>-410</v>
      </c>
      <c r="V3" s="27">
        <f t="shared" si="4"/>
        <v>-410</v>
      </c>
      <c r="W3" s="27">
        <v>5239</v>
      </c>
      <c r="X3" s="27">
        <f t="shared" si="5"/>
        <v>450.69030633655058</v>
      </c>
      <c r="Y3" s="27">
        <f t="shared" si="6"/>
        <v>40.690306336550577</v>
      </c>
      <c r="Z3" s="27">
        <f t="shared" si="7"/>
        <v>41</v>
      </c>
      <c r="AA3" s="17">
        <f t="shared" si="8"/>
        <v>41</v>
      </c>
      <c r="AB3" s="24">
        <f t="shared" si="9"/>
        <v>451</v>
      </c>
    </row>
    <row r="4" spans="1:28" ht="15" customHeight="1" x14ac:dyDescent="0.25">
      <c r="A4" s="28">
        <v>352</v>
      </c>
      <c r="B4" s="28">
        <v>410</v>
      </c>
      <c r="C4" s="25">
        <v>0</v>
      </c>
      <c r="D4" s="25">
        <v>267.74</v>
      </c>
      <c r="E4" s="25">
        <v>211.48</v>
      </c>
      <c r="F4" s="25">
        <f t="shared" si="0"/>
        <v>229.88235294117646</v>
      </c>
      <c r="G4" s="25">
        <v>0</v>
      </c>
      <c r="H4" s="25">
        <f t="shared" si="1"/>
        <v>228.1764705882353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0</v>
      </c>
      <c r="N4" s="9" t="s">
        <v>42</v>
      </c>
      <c r="O4" s="32">
        <f>MAX(A:A)</f>
        <v>8168</v>
      </c>
      <c r="P4" s="6" t="s">
        <v>43</v>
      </c>
      <c r="Q4" s="7">
        <f>LARGE(B:B,1)</f>
        <v>8168</v>
      </c>
      <c r="T4" s="20">
        <v>0</v>
      </c>
      <c r="U4" s="31">
        <f t="shared" si="3"/>
        <v>-410</v>
      </c>
      <c r="V4" s="27">
        <f t="shared" si="4"/>
        <v>-410</v>
      </c>
      <c r="W4" s="27"/>
      <c r="X4" s="27">
        <f t="shared" si="5"/>
        <v>450.69030633655058</v>
      </c>
      <c r="Y4" s="27">
        <f t="shared" si="6"/>
        <v>40.690306336550577</v>
      </c>
      <c r="Z4" s="27">
        <f t="shared" si="7"/>
        <v>41</v>
      </c>
      <c r="AA4" s="17">
        <f t="shared" si="8"/>
        <v>41</v>
      </c>
      <c r="AB4" s="24">
        <f t="shared" si="9"/>
        <v>451</v>
      </c>
    </row>
    <row r="5" spans="1:28" ht="15" customHeight="1" x14ac:dyDescent="0.25">
      <c r="A5" s="28">
        <v>384</v>
      </c>
      <c r="B5" s="28">
        <v>410</v>
      </c>
      <c r="C5" s="25">
        <v>0</v>
      </c>
      <c r="D5" s="25">
        <v>267.74</v>
      </c>
      <c r="E5" s="25">
        <v>211.48</v>
      </c>
      <c r="F5" s="25">
        <f t="shared" si="0"/>
        <v>235.87878787878788</v>
      </c>
      <c r="G5" s="25">
        <v>0</v>
      </c>
      <c r="H5" s="25">
        <f t="shared" si="1"/>
        <v>235.09090909090909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0</v>
      </c>
      <c r="N5" s="9" t="s">
        <v>44</v>
      </c>
      <c r="O5" s="33">
        <v>2.33</v>
      </c>
      <c r="P5" s="6" t="s">
        <v>45</v>
      </c>
      <c r="Q5" s="7">
        <f>LARGE(B:B,2)</f>
        <v>7774</v>
      </c>
      <c r="T5" s="20">
        <v>0</v>
      </c>
      <c r="U5" s="31">
        <f t="shared" si="3"/>
        <v>-410</v>
      </c>
      <c r="V5" s="27">
        <f t="shared" si="4"/>
        <v>-410</v>
      </c>
      <c r="W5" s="27"/>
      <c r="X5" s="27">
        <f t="shared" si="5"/>
        <v>450.69030633655058</v>
      </c>
      <c r="Y5" s="27">
        <f t="shared" si="6"/>
        <v>40.690306336550577</v>
      </c>
      <c r="Z5" s="27">
        <f t="shared" si="7"/>
        <v>41</v>
      </c>
      <c r="AA5" s="17">
        <f t="shared" si="8"/>
        <v>41</v>
      </c>
      <c r="AB5" s="24">
        <f t="shared" si="9"/>
        <v>451</v>
      </c>
    </row>
    <row r="6" spans="1:28" ht="15" customHeight="1" x14ac:dyDescent="0.25">
      <c r="A6" s="28">
        <v>384</v>
      </c>
      <c r="B6" s="28">
        <v>640</v>
      </c>
      <c r="C6" s="25">
        <v>0</v>
      </c>
      <c r="D6" s="25">
        <v>267.7</v>
      </c>
      <c r="E6" s="25">
        <v>211.79</v>
      </c>
      <c r="F6" s="25">
        <f t="shared" si="0"/>
        <v>243.25</v>
      </c>
      <c r="G6" s="25">
        <v>0</v>
      </c>
      <c r="H6" s="25">
        <f t="shared" si="1"/>
        <v>235.25</v>
      </c>
      <c r="I6" s="25">
        <v>0</v>
      </c>
      <c r="J6" s="29">
        <f t="shared" si="10"/>
        <v>0</v>
      </c>
      <c r="K6" s="29">
        <f t="shared" si="11"/>
        <v>1</v>
      </c>
      <c r="L6" s="29"/>
      <c r="M6" s="29">
        <f t="shared" ca="1" si="2"/>
        <v>1</v>
      </c>
      <c r="N6" s="9" t="s">
        <v>46</v>
      </c>
      <c r="O6" s="33">
        <v>4.67</v>
      </c>
      <c r="P6" s="6" t="s">
        <v>47</v>
      </c>
      <c r="Q6" s="7">
        <f>LARGE(B:B,3)</f>
        <v>7669</v>
      </c>
      <c r="T6" s="20">
        <v>0</v>
      </c>
      <c r="U6" s="31">
        <f t="shared" si="3"/>
        <v>-640</v>
      </c>
      <c r="V6" s="27">
        <f t="shared" si="4"/>
        <v>-640</v>
      </c>
      <c r="W6" s="27"/>
      <c r="X6" s="27">
        <f t="shared" si="5"/>
        <v>703.51657574485944</v>
      </c>
      <c r="Y6" s="27">
        <f t="shared" si="6"/>
        <v>63.516575744859438</v>
      </c>
      <c r="Z6" s="27">
        <f t="shared" si="7"/>
        <v>64</v>
      </c>
      <c r="AA6" s="17">
        <f t="shared" si="8"/>
        <v>64</v>
      </c>
      <c r="AB6" s="24">
        <f t="shared" si="9"/>
        <v>704</v>
      </c>
    </row>
    <row r="7" spans="1:28" ht="15" customHeight="1" x14ac:dyDescent="0.25">
      <c r="A7" s="28">
        <v>384</v>
      </c>
      <c r="B7" s="28">
        <v>640</v>
      </c>
      <c r="C7" s="25">
        <v>0</v>
      </c>
      <c r="D7" s="25">
        <v>267.67</v>
      </c>
      <c r="E7" s="25">
        <v>211.79</v>
      </c>
      <c r="F7" s="25">
        <f t="shared" si="0"/>
        <v>251.09677419354838</v>
      </c>
      <c r="G7" s="25">
        <v>0</v>
      </c>
      <c r="H7" s="25">
        <f t="shared" si="1"/>
        <v>242.83870967741936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1</v>
      </c>
      <c r="N7" s="9" t="s">
        <v>48</v>
      </c>
      <c r="O7" s="33">
        <v>5.82</v>
      </c>
      <c r="P7" s="7"/>
      <c r="Q7" s="7"/>
      <c r="T7" s="20">
        <v>0</v>
      </c>
      <c r="U7" s="31">
        <f t="shared" si="3"/>
        <v>-640</v>
      </c>
      <c r="V7" s="27">
        <f t="shared" si="4"/>
        <v>-640</v>
      </c>
      <c r="W7" s="27"/>
      <c r="X7" s="27">
        <f t="shared" si="5"/>
        <v>703.51657574485944</v>
      </c>
      <c r="Y7" s="27">
        <f t="shared" si="6"/>
        <v>63.516575744859438</v>
      </c>
      <c r="Z7" s="27">
        <f t="shared" si="7"/>
        <v>64</v>
      </c>
      <c r="AA7" s="17">
        <f t="shared" si="8"/>
        <v>64</v>
      </c>
      <c r="AB7" s="24">
        <f t="shared" si="9"/>
        <v>704</v>
      </c>
    </row>
    <row r="8" spans="1:28" ht="15" customHeight="1" x14ac:dyDescent="0.25">
      <c r="A8" s="28">
        <v>384</v>
      </c>
      <c r="B8" s="28">
        <v>640</v>
      </c>
      <c r="C8" s="25">
        <v>0</v>
      </c>
      <c r="D8" s="25">
        <v>267.63</v>
      </c>
      <c r="E8" s="25">
        <v>211.79</v>
      </c>
      <c r="F8" s="25">
        <f t="shared" si="0"/>
        <v>259.46666666666664</v>
      </c>
      <c r="G8" s="25">
        <v>0</v>
      </c>
      <c r="H8" s="25">
        <f t="shared" si="1"/>
        <v>250.93333333333334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0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-640</v>
      </c>
      <c r="V8" s="27">
        <f t="shared" si="4"/>
        <v>-640</v>
      </c>
      <c r="W8" s="27"/>
      <c r="X8" s="27">
        <f t="shared" si="5"/>
        <v>703.51657574485944</v>
      </c>
      <c r="Y8" s="27">
        <f t="shared" si="6"/>
        <v>63.516575744859438</v>
      </c>
      <c r="Z8" s="27">
        <f t="shared" si="7"/>
        <v>64</v>
      </c>
      <c r="AA8" s="17">
        <f t="shared" si="8"/>
        <v>64</v>
      </c>
      <c r="AB8" s="24">
        <f t="shared" si="9"/>
        <v>704</v>
      </c>
    </row>
    <row r="9" spans="1:28" ht="15" customHeight="1" x14ac:dyDescent="0.25">
      <c r="A9" s="28">
        <v>368</v>
      </c>
      <c r="B9" s="28">
        <v>640</v>
      </c>
      <c r="C9" s="25">
        <v>1.63</v>
      </c>
      <c r="D9" s="25">
        <v>267.58999999999997</v>
      </c>
      <c r="E9" s="25">
        <v>211.79</v>
      </c>
      <c r="F9" s="25">
        <f t="shared" si="0"/>
        <v>268.9655172413793</v>
      </c>
      <c r="G9" s="25">
        <v>0</v>
      </c>
      <c r="H9" s="25">
        <f t="shared" si="1"/>
        <v>259.58620689655174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1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-640</v>
      </c>
      <c r="V9" s="27">
        <f t="shared" si="4"/>
        <v>-640</v>
      </c>
      <c r="W9" s="27"/>
      <c r="X9" s="27">
        <f t="shared" si="5"/>
        <v>703.51657574485944</v>
      </c>
      <c r="Y9" s="27">
        <f t="shared" si="6"/>
        <v>63.516575744859438</v>
      </c>
      <c r="Z9" s="27">
        <f t="shared" si="7"/>
        <v>64</v>
      </c>
      <c r="AA9" s="17">
        <f t="shared" si="8"/>
        <v>64</v>
      </c>
      <c r="AB9" s="24">
        <f t="shared" si="9"/>
        <v>704</v>
      </c>
    </row>
    <row r="10" spans="1:28" ht="15" customHeight="1" x14ac:dyDescent="0.25">
      <c r="A10" s="28">
        <v>351</v>
      </c>
      <c r="B10" s="28">
        <v>860</v>
      </c>
      <c r="C10" s="25">
        <v>1.56</v>
      </c>
      <c r="D10" s="25">
        <v>267.52</v>
      </c>
      <c r="E10" s="25">
        <v>212.05</v>
      </c>
      <c r="F10" s="25">
        <f t="shared" si="0"/>
        <v>279.17857142857144</v>
      </c>
      <c r="G10" s="25">
        <v>0</v>
      </c>
      <c r="H10" s="25">
        <f t="shared" si="1"/>
        <v>261</v>
      </c>
      <c r="I10" s="25">
        <v>0</v>
      </c>
      <c r="J10" s="29">
        <f t="shared" si="10"/>
        <v>0</v>
      </c>
      <c r="K10" s="29">
        <f t="shared" si="11"/>
        <v>1</v>
      </c>
      <c r="L10" s="29">
        <f t="shared" si="12"/>
        <v>1</v>
      </c>
      <c r="M10" s="29">
        <f t="shared" ca="1" si="2"/>
        <v>1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-860</v>
      </c>
      <c r="V10" s="27">
        <f t="shared" si="4"/>
        <v>-860</v>
      </c>
      <c r="W10" s="27"/>
      <c r="X10" s="27">
        <f t="shared" si="5"/>
        <v>945.35039865715476</v>
      </c>
      <c r="Y10" s="27">
        <f t="shared" si="6"/>
        <v>85.350398657154756</v>
      </c>
      <c r="Z10" s="27">
        <f t="shared" si="7"/>
        <v>85</v>
      </c>
      <c r="AA10" s="17">
        <f t="shared" si="8"/>
        <v>85</v>
      </c>
      <c r="AB10" s="24">
        <f t="shared" si="9"/>
        <v>945</v>
      </c>
    </row>
    <row r="11" spans="1:28" ht="15" customHeight="1" x14ac:dyDescent="0.25">
      <c r="A11" s="28">
        <v>334</v>
      </c>
      <c r="B11" s="28">
        <v>860</v>
      </c>
      <c r="C11" s="25">
        <v>1.49</v>
      </c>
      <c r="D11" s="25">
        <v>267.45</v>
      </c>
      <c r="E11" s="25">
        <v>212.05</v>
      </c>
      <c r="F11" s="25">
        <f t="shared" si="0"/>
        <v>290.14814814814815</v>
      </c>
      <c r="G11" s="25">
        <v>0</v>
      </c>
      <c r="H11" s="25">
        <f t="shared" si="1"/>
        <v>270.66666666666669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0</v>
      </c>
      <c r="N11" s="9" t="s">
        <v>52</v>
      </c>
      <c r="O11" s="34">
        <v>280</v>
      </c>
      <c r="P11" s="14" t="s">
        <v>53</v>
      </c>
      <c r="Q11" s="7">
        <f>MIN(D:D)</f>
        <v>260.54000000000002</v>
      </c>
      <c r="T11" s="20">
        <v>0</v>
      </c>
      <c r="U11" s="31">
        <f t="shared" si="3"/>
        <v>-860</v>
      </c>
      <c r="V11" s="27">
        <f t="shared" si="4"/>
        <v>-860</v>
      </c>
      <c r="W11" s="27"/>
      <c r="X11" s="27">
        <f t="shared" si="5"/>
        <v>945.35039865715476</v>
      </c>
      <c r="Y11" s="27">
        <f t="shared" si="6"/>
        <v>85.350398657154756</v>
      </c>
      <c r="Z11" s="27">
        <f t="shared" si="7"/>
        <v>85</v>
      </c>
      <c r="AA11" s="17">
        <f t="shared" si="8"/>
        <v>85</v>
      </c>
      <c r="AB11" s="24">
        <f t="shared" si="9"/>
        <v>945</v>
      </c>
    </row>
    <row r="12" spans="1:28" ht="15" customHeight="1" x14ac:dyDescent="0.25">
      <c r="A12" s="28">
        <v>368</v>
      </c>
      <c r="B12" s="28">
        <v>860</v>
      </c>
      <c r="C12" s="25">
        <v>1.63</v>
      </c>
      <c r="D12" s="25">
        <v>267.38</v>
      </c>
      <c r="E12" s="25">
        <v>212.05</v>
      </c>
      <c r="F12" s="25">
        <f t="shared" si="0"/>
        <v>300</v>
      </c>
      <c r="G12" s="25">
        <v>0</v>
      </c>
      <c r="H12" s="25">
        <f t="shared" si="1"/>
        <v>281.07692307692309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267.76</v>
      </c>
      <c r="T12" s="20">
        <v>0</v>
      </c>
      <c r="U12" s="31">
        <f t="shared" si="3"/>
        <v>-860</v>
      </c>
      <c r="V12" s="27">
        <f t="shared" si="4"/>
        <v>-860</v>
      </c>
      <c r="W12" s="27"/>
      <c r="X12" s="27">
        <f t="shared" si="5"/>
        <v>945.35039865715476</v>
      </c>
      <c r="Y12" s="27">
        <f t="shared" si="6"/>
        <v>85.350398657154756</v>
      </c>
      <c r="Z12" s="27">
        <f t="shared" si="7"/>
        <v>85</v>
      </c>
      <c r="AA12" s="17">
        <f t="shared" si="8"/>
        <v>85</v>
      </c>
      <c r="AB12" s="24">
        <f t="shared" si="9"/>
        <v>945</v>
      </c>
    </row>
    <row r="13" spans="1:28" ht="15" customHeight="1" x14ac:dyDescent="0.25">
      <c r="A13" s="28">
        <v>400</v>
      </c>
      <c r="B13" s="28">
        <v>860</v>
      </c>
      <c r="C13" s="25">
        <v>1.78</v>
      </c>
      <c r="D13" s="25">
        <v>267.32</v>
      </c>
      <c r="E13" s="25">
        <v>212.05</v>
      </c>
      <c r="F13" s="25">
        <f t="shared" si="0"/>
        <v>310.72000000000003</v>
      </c>
      <c r="G13" s="25">
        <v>0</v>
      </c>
      <c r="H13" s="25">
        <f t="shared" si="1"/>
        <v>292.32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-860</v>
      </c>
      <c r="V13" s="27">
        <f t="shared" si="4"/>
        <v>-860</v>
      </c>
      <c r="W13" s="27"/>
      <c r="X13" s="27">
        <f t="shared" si="5"/>
        <v>945.35039865715476</v>
      </c>
      <c r="Y13" s="27">
        <f t="shared" si="6"/>
        <v>85.350398657154756</v>
      </c>
      <c r="Z13" s="27">
        <f t="shared" si="7"/>
        <v>85</v>
      </c>
      <c r="AA13" s="17">
        <f t="shared" si="8"/>
        <v>85</v>
      </c>
      <c r="AB13" s="24">
        <f t="shared" si="9"/>
        <v>945</v>
      </c>
    </row>
    <row r="14" spans="1:28" ht="15" customHeight="1" x14ac:dyDescent="0.25">
      <c r="A14" s="28">
        <v>432</v>
      </c>
      <c r="B14" s="28">
        <v>1080</v>
      </c>
      <c r="C14" s="25">
        <v>1.92</v>
      </c>
      <c r="D14" s="25">
        <v>267.23</v>
      </c>
      <c r="E14" s="25">
        <v>212.25</v>
      </c>
      <c r="F14" s="25">
        <f t="shared" si="0"/>
        <v>322.33333333333331</v>
      </c>
      <c r="G14" s="25">
        <v>0</v>
      </c>
      <c r="H14" s="25">
        <f t="shared" si="1"/>
        <v>295.33333333333331</v>
      </c>
      <c r="I14" s="25">
        <v>0</v>
      </c>
      <c r="J14" s="29">
        <f t="shared" si="10"/>
        <v>0</v>
      </c>
      <c r="K14" s="29">
        <f t="shared" si="11"/>
        <v>1</v>
      </c>
      <c r="L14" s="29">
        <f t="shared" si="12"/>
        <v>1</v>
      </c>
      <c r="M14" s="29">
        <f t="shared" ca="1" si="2"/>
        <v>0</v>
      </c>
      <c r="N14" s="11" t="s">
        <v>58</v>
      </c>
      <c r="O14" s="34">
        <v>245</v>
      </c>
      <c r="P14" s="14" t="s">
        <v>59</v>
      </c>
      <c r="Q14" s="7">
        <f>MAX(B:B)</f>
        <v>8168</v>
      </c>
      <c r="T14" s="20">
        <v>0</v>
      </c>
      <c r="U14" s="31">
        <f t="shared" si="3"/>
        <v>-1080</v>
      </c>
      <c r="V14" s="27">
        <f t="shared" si="4"/>
        <v>-1080</v>
      </c>
      <c r="W14" s="27"/>
      <c r="X14" s="27">
        <f t="shared" si="5"/>
        <v>1187.1842215694503</v>
      </c>
      <c r="Y14" s="27">
        <f t="shared" si="6"/>
        <v>107.1842215694503</v>
      </c>
      <c r="Z14" s="27">
        <f t="shared" si="7"/>
        <v>107</v>
      </c>
      <c r="AA14" s="17">
        <f t="shared" si="8"/>
        <v>107</v>
      </c>
      <c r="AB14" s="24">
        <f t="shared" si="9"/>
        <v>1187</v>
      </c>
    </row>
    <row r="15" spans="1:28" ht="15" customHeight="1" x14ac:dyDescent="0.25">
      <c r="A15" s="28">
        <v>465</v>
      </c>
      <c r="B15" s="28">
        <v>1080</v>
      </c>
      <c r="C15" s="25">
        <v>2.0699999999999998</v>
      </c>
      <c r="D15" s="25">
        <v>267.14</v>
      </c>
      <c r="E15" s="25">
        <v>212.25</v>
      </c>
      <c r="F15" s="25">
        <f t="shared" si="0"/>
        <v>334.91304347826087</v>
      </c>
      <c r="G15" s="25">
        <v>0</v>
      </c>
      <c r="H15" s="25">
        <f t="shared" si="1"/>
        <v>308.17391304347825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0</v>
      </c>
      <c r="N15" s="9" t="s">
        <v>60</v>
      </c>
      <c r="O15" s="9">
        <f>COUNT(C:C)</f>
        <v>180</v>
      </c>
      <c r="P15" s="14" t="s">
        <v>61</v>
      </c>
      <c r="Q15" s="7">
        <f>MAX(D:D)</f>
        <v>272.3</v>
      </c>
      <c r="R15" s="20">
        <f ca="1">TREND(OFFSET('Z-V'!B1,MATCH(Q15,'Z-V'!A:A,1)-1,,2,1),OFFSET('Z-V'!A1,MATCH(Q15,'Z-V'!A:A,1)-1,,2,1),Q15)</f>
        <v>60479.999999999884</v>
      </c>
      <c r="T15" s="20">
        <v>0</v>
      </c>
      <c r="U15" s="31">
        <f t="shared" si="3"/>
        <v>-1080</v>
      </c>
      <c r="V15" s="27">
        <f t="shared" si="4"/>
        <v>-1080</v>
      </c>
      <c r="W15" s="27"/>
      <c r="X15" s="27">
        <f t="shared" si="5"/>
        <v>1187.1842215694503</v>
      </c>
      <c r="Y15" s="27">
        <f t="shared" si="6"/>
        <v>107.1842215694503</v>
      </c>
      <c r="Z15" s="27">
        <f t="shared" si="7"/>
        <v>107</v>
      </c>
      <c r="AA15" s="17">
        <f t="shared" si="8"/>
        <v>107</v>
      </c>
      <c r="AB15" s="24">
        <f t="shared" si="9"/>
        <v>1187</v>
      </c>
    </row>
    <row r="16" spans="1:28" ht="15" customHeight="1" x14ac:dyDescent="0.25">
      <c r="A16" s="28">
        <v>498</v>
      </c>
      <c r="B16" s="28">
        <v>1080</v>
      </c>
      <c r="C16" s="25">
        <v>2.21</v>
      </c>
      <c r="D16" s="25">
        <v>267.06</v>
      </c>
      <c r="E16" s="25">
        <v>212.25</v>
      </c>
      <c r="F16" s="25">
        <f t="shared" si="0"/>
        <v>348.63636363636363</v>
      </c>
      <c r="G16" s="25">
        <v>0</v>
      </c>
      <c r="H16" s="25">
        <f t="shared" si="1"/>
        <v>322.18181818181819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36.299999999999997</v>
      </c>
      <c r="P16" s="14" t="s">
        <v>63</v>
      </c>
      <c r="Q16" s="35">
        <f>D2</f>
        <v>267.76</v>
      </c>
      <c r="R16" s="20">
        <f ca="1">TREND(OFFSET('Z-V'!B1,MATCH(Q16,'Z-V'!A:A,1)-1,,2,1),OFFSET('Z-V'!A1,MATCH(Q16,'Z-V'!A:A,1)-1,,2,1),Q16)</f>
        <v>45976</v>
      </c>
      <c r="T16" s="20">
        <v>0</v>
      </c>
      <c r="U16" s="31">
        <f t="shared" si="3"/>
        <v>-1080</v>
      </c>
      <c r="V16" s="27">
        <f t="shared" si="4"/>
        <v>-1080</v>
      </c>
      <c r="W16" s="27"/>
      <c r="X16" s="27">
        <f t="shared" si="5"/>
        <v>1187.1842215694503</v>
      </c>
      <c r="Y16" s="27">
        <f t="shared" si="6"/>
        <v>107.1842215694503</v>
      </c>
      <c r="Z16" s="27">
        <f t="shared" si="7"/>
        <v>107</v>
      </c>
      <c r="AA16" s="17">
        <f t="shared" si="8"/>
        <v>107</v>
      </c>
      <c r="AB16" s="24">
        <f t="shared" si="9"/>
        <v>1187</v>
      </c>
    </row>
    <row r="17" spans="1:28" ht="15" customHeight="1" x14ac:dyDescent="0.25">
      <c r="A17" s="28">
        <v>530</v>
      </c>
      <c r="B17" s="28">
        <v>1080</v>
      </c>
      <c r="C17" s="25">
        <v>2.35</v>
      </c>
      <c r="D17" s="25">
        <v>266.99</v>
      </c>
      <c r="E17" s="25">
        <v>212.25</v>
      </c>
      <c r="F17" s="25">
        <f t="shared" si="0"/>
        <v>363.71428571428572</v>
      </c>
      <c r="G17" s="25">
        <v>0</v>
      </c>
      <c r="H17" s="25">
        <f t="shared" si="1"/>
        <v>337.52380952380952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260.54000000000002</v>
      </c>
      <c r="T17" s="20">
        <v>0</v>
      </c>
      <c r="U17" s="31">
        <f t="shared" si="3"/>
        <v>-1080</v>
      </c>
      <c r="V17" s="27">
        <f t="shared" si="4"/>
        <v>-1080</v>
      </c>
      <c r="W17" s="27"/>
      <c r="X17" s="27">
        <f t="shared" si="5"/>
        <v>1187.1842215694503</v>
      </c>
      <c r="Y17" s="27">
        <f t="shared" si="6"/>
        <v>107.1842215694503</v>
      </c>
      <c r="Z17" s="27">
        <f t="shared" si="7"/>
        <v>107</v>
      </c>
      <c r="AA17" s="17">
        <f t="shared" si="8"/>
        <v>107</v>
      </c>
      <c r="AB17" s="24">
        <f t="shared" si="9"/>
        <v>1187</v>
      </c>
    </row>
    <row r="18" spans="1:28" ht="15" customHeight="1" x14ac:dyDescent="0.2">
      <c r="A18" s="28">
        <v>576</v>
      </c>
      <c r="B18" s="28">
        <v>1300</v>
      </c>
      <c r="C18" s="25">
        <v>2.56</v>
      </c>
      <c r="D18" s="25">
        <v>266.88</v>
      </c>
      <c r="E18" s="25">
        <v>212.35</v>
      </c>
      <c r="F18" s="25">
        <f t="shared" si="0"/>
        <v>379.6</v>
      </c>
      <c r="G18" s="25">
        <v>0</v>
      </c>
      <c r="H18" s="25">
        <f t="shared" si="1"/>
        <v>343.4</v>
      </c>
      <c r="I18" s="25">
        <v>0</v>
      </c>
      <c r="J18" s="29">
        <f t="shared" si="10"/>
        <v>0</v>
      </c>
      <c r="K18" s="29">
        <f t="shared" si="11"/>
        <v>1</v>
      </c>
      <c r="L18" s="29">
        <f t="shared" si="12"/>
        <v>1</v>
      </c>
      <c r="M18" s="29">
        <f t="shared" ca="1" si="2"/>
        <v>1</v>
      </c>
      <c r="N18" s="9" t="s">
        <v>66</v>
      </c>
      <c r="O18" s="9">
        <f>MAX(B:B)</f>
        <v>8168</v>
      </c>
      <c r="R18" s="20"/>
      <c r="S18" s="20"/>
      <c r="T18" s="20">
        <v>0</v>
      </c>
      <c r="U18" s="31">
        <f t="shared" si="3"/>
        <v>-1300</v>
      </c>
      <c r="V18" s="27">
        <f t="shared" si="4"/>
        <v>-1300</v>
      </c>
      <c r="W18" s="27"/>
      <c r="X18" s="27">
        <f t="shared" si="5"/>
        <v>1429.0180444817456</v>
      </c>
      <c r="Y18" s="27">
        <f t="shared" si="6"/>
        <v>129.01804448174562</v>
      </c>
      <c r="Z18" s="27">
        <f t="shared" si="7"/>
        <v>129</v>
      </c>
      <c r="AA18" s="17">
        <f t="shared" si="8"/>
        <v>129</v>
      </c>
      <c r="AB18" s="24">
        <f t="shared" si="9"/>
        <v>1429</v>
      </c>
    </row>
    <row r="19" spans="1:28" ht="15" customHeight="1" x14ac:dyDescent="0.25">
      <c r="A19" s="28">
        <v>622</v>
      </c>
      <c r="B19" s="28">
        <v>1300</v>
      </c>
      <c r="C19" s="25">
        <v>2.77</v>
      </c>
      <c r="D19" s="25">
        <v>266.77999999999997</v>
      </c>
      <c r="E19" s="25">
        <v>212.35</v>
      </c>
      <c r="F19" s="25">
        <f t="shared" si="0"/>
        <v>397.15789473684208</v>
      </c>
      <c r="G19" s="25">
        <v>0</v>
      </c>
      <c r="H19" s="25">
        <f t="shared" si="1"/>
        <v>361.4736842105263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1E-3</v>
      </c>
      <c r="R19" s="37">
        <f>MAX(AB:AB)</f>
        <v>8979</v>
      </c>
      <c r="S19" s="37">
        <f>'Z-V'!P8-R19</f>
        <v>0</v>
      </c>
      <c r="T19" s="20">
        <v>0</v>
      </c>
      <c r="U19" s="31">
        <f t="shared" si="3"/>
        <v>-1300</v>
      </c>
      <c r="V19" s="27">
        <f t="shared" si="4"/>
        <v>-1300</v>
      </c>
      <c r="W19" s="27"/>
      <c r="X19" s="27">
        <f t="shared" si="5"/>
        <v>1429.0180444817456</v>
      </c>
      <c r="Y19" s="27">
        <f t="shared" si="6"/>
        <v>129.01804448174562</v>
      </c>
      <c r="Z19" s="27">
        <f t="shared" si="7"/>
        <v>129</v>
      </c>
      <c r="AA19" s="17">
        <f t="shared" si="8"/>
        <v>129</v>
      </c>
      <c r="AB19" s="24">
        <f t="shared" si="9"/>
        <v>1429</v>
      </c>
    </row>
    <row r="20" spans="1:28" ht="15" customHeight="1" x14ac:dyDescent="0.25">
      <c r="A20" s="28">
        <v>670</v>
      </c>
      <c r="B20" s="28">
        <v>1300</v>
      </c>
      <c r="C20" s="25">
        <v>2.98</v>
      </c>
      <c r="D20" s="25">
        <v>266.68</v>
      </c>
      <c r="E20" s="25">
        <v>212.35</v>
      </c>
      <c r="F20" s="25">
        <f t="shared" si="0"/>
        <v>416.55555555555554</v>
      </c>
      <c r="G20" s="25">
        <v>0</v>
      </c>
      <c r="H20" s="25">
        <f t="shared" si="1"/>
        <v>381.55555555555554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1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0.72906701570680843</v>
      </c>
      <c r="R20" s="20">
        <f ca="1">R15-R16</f>
        <v>14503.999999999884</v>
      </c>
      <c r="S20" s="20">
        <f ca="1">'Z-V'!P9-R20</f>
        <v>38976.000000000116</v>
      </c>
      <c r="T20" s="20">
        <v>0</v>
      </c>
      <c r="U20" s="31">
        <f t="shared" si="3"/>
        <v>-1300</v>
      </c>
      <c r="V20" s="27">
        <f t="shared" si="4"/>
        <v>-1300</v>
      </c>
      <c r="W20" s="27"/>
      <c r="X20" s="27">
        <f t="shared" si="5"/>
        <v>1429.0180444817456</v>
      </c>
      <c r="Y20" s="27">
        <f t="shared" si="6"/>
        <v>129.01804448174562</v>
      </c>
      <c r="Z20" s="27">
        <f t="shared" si="7"/>
        <v>129</v>
      </c>
      <c r="AA20" s="17">
        <f t="shared" si="8"/>
        <v>129</v>
      </c>
      <c r="AB20" s="24">
        <f t="shared" si="9"/>
        <v>1429</v>
      </c>
    </row>
    <row r="21" spans="1:28" ht="15" customHeight="1" x14ac:dyDescent="0.25">
      <c r="A21" s="28">
        <v>838</v>
      </c>
      <c r="B21" s="28">
        <v>1300</v>
      </c>
      <c r="C21" s="25">
        <v>3.73</v>
      </c>
      <c r="D21" s="25">
        <v>266.61</v>
      </c>
      <c r="E21" s="25">
        <v>212.35</v>
      </c>
      <c r="F21" s="25">
        <f t="shared" si="0"/>
        <v>431.1764705882353</v>
      </c>
      <c r="G21" s="25">
        <v>0</v>
      </c>
      <c r="H21" s="25">
        <f t="shared" si="1"/>
        <v>404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-1</v>
      </c>
      <c r="P21" s="14" t="s">
        <v>2</v>
      </c>
      <c r="Q21" s="7">
        <f>('Z-V'!R16-'Z-V'!R17)*(S21-'Z-V'!R14)/('Z-V'!R10-'Z-V'!R14)+'Z-V'!R17</f>
        <v>0.67049885792599495</v>
      </c>
      <c r="R21" s="20">
        <f>ABS(Q12-Q17)</f>
        <v>7.2199999999999704</v>
      </c>
      <c r="S21" s="20">
        <f>'Z-V'!P10-R21</f>
        <v>14.67000000000003</v>
      </c>
      <c r="T21" s="20">
        <v>0</v>
      </c>
      <c r="U21" s="31">
        <f t="shared" si="3"/>
        <v>-1300</v>
      </c>
      <c r="V21" s="27">
        <f t="shared" si="4"/>
        <v>-1300</v>
      </c>
      <c r="W21" s="27"/>
      <c r="X21" s="27">
        <f t="shared" si="5"/>
        <v>1429.0180444817456</v>
      </c>
      <c r="Y21" s="27">
        <f t="shared" si="6"/>
        <v>129.01804448174562</v>
      </c>
      <c r="Z21" s="27">
        <f t="shared" si="7"/>
        <v>129</v>
      </c>
      <c r="AA21" s="17">
        <f t="shared" si="8"/>
        <v>129</v>
      </c>
      <c r="AB21" s="24">
        <f t="shared" si="9"/>
        <v>1429</v>
      </c>
    </row>
    <row r="22" spans="1:28" ht="15" customHeight="1" x14ac:dyDescent="0.25">
      <c r="A22" s="28">
        <v>1006</v>
      </c>
      <c r="B22" s="28">
        <v>1520</v>
      </c>
      <c r="C22" s="25">
        <v>4.47</v>
      </c>
      <c r="D22" s="25">
        <v>266.54000000000002</v>
      </c>
      <c r="E22" s="25">
        <v>212.42</v>
      </c>
      <c r="F22" s="25">
        <f t="shared" si="0"/>
        <v>447.625</v>
      </c>
      <c r="G22" s="25">
        <v>0</v>
      </c>
      <c r="H22" s="25">
        <f t="shared" si="1"/>
        <v>415.5</v>
      </c>
      <c r="I22" s="25">
        <v>0</v>
      </c>
      <c r="J22" s="29">
        <f t="shared" si="10"/>
        <v>0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0.44519999999999998</v>
      </c>
      <c r="R22" s="20"/>
      <c r="S22" s="20"/>
      <c r="T22" s="20">
        <v>0</v>
      </c>
      <c r="U22" s="31">
        <f t="shared" si="3"/>
        <v>-1520</v>
      </c>
      <c r="V22" s="27">
        <f t="shared" si="4"/>
        <v>-1520</v>
      </c>
      <c r="W22" s="27"/>
      <c r="X22" s="27">
        <f t="shared" si="5"/>
        <v>1670.8518673940412</v>
      </c>
      <c r="Y22" s="27">
        <f t="shared" si="6"/>
        <v>150.85186739404116</v>
      </c>
      <c r="Z22" s="27">
        <f t="shared" si="7"/>
        <v>151</v>
      </c>
      <c r="AA22" s="17">
        <f t="shared" si="8"/>
        <v>151</v>
      </c>
      <c r="AB22" s="24">
        <f t="shared" si="9"/>
        <v>1671</v>
      </c>
    </row>
    <row r="23" spans="1:28" ht="15" customHeight="1" x14ac:dyDescent="0.25">
      <c r="A23" s="28">
        <v>1176</v>
      </c>
      <c r="B23" s="28">
        <v>1520</v>
      </c>
      <c r="C23" s="25">
        <v>5.23</v>
      </c>
      <c r="D23" s="25">
        <v>266.48</v>
      </c>
      <c r="E23" s="25">
        <v>212.42</v>
      </c>
      <c r="F23" s="25">
        <f t="shared" si="0"/>
        <v>466.13333333333333</v>
      </c>
      <c r="G23" s="25">
        <v>0</v>
      </c>
      <c r="H23" s="25">
        <f t="shared" si="1"/>
        <v>443.2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-1520</v>
      </c>
      <c r="V23" s="27">
        <f t="shared" si="4"/>
        <v>-1520</v>
      </c>
      <c r="W23" s="27"/>
      <c r="X23" s="27">
        <f t="shared" si="5"/>
        <v>1670.8518673940412</v>
      </c>
      <c r="Y23" s="27">
        <f t="shared" si="6"/>
        <v>150.85186739404116</v>
      </c>
      <c r="Z23" s="27">
        <f t="shared" si="7"/>
        <v>151</v>
      </c>
      <c r="AA23" s="17">
        <f t="shared" si="8"/>
        <v>151</v>
      </c>
      <c r="AB23" s="24">
        <f t="shared" si="9"/>
        <v>1671</v>
      </c>
    </row>
    <row r="24" spans="1:28" ht="15" customHeight="1" x14ac:dyDescent="0.25">
      <c r="A24" s="28">
        <v>1412</v>
      </c>
      <c r="B24" s="28">
        <v>1520</v>
      </c>
      <c r="C24" s="25">
        <v>6.27</v>
      </c>
      <c r="D24" s="25">
        <v>266.47000000000003</v>
      </c>
      <c r="E24" s="25">
        <v>212.42</v>
      </c>
      <c r="F24" s="25">
        <f t="shared" si="0"/>
        <v>482.57142857142856</v>
      </c>
      <c r="G24" s="25">
        <v>0</v>
      </c>
      <c r="H24" s="25">
        <f t="shared" si="1"/>
        <v>474.85714285714283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1</v>
      </c>
      <c r="N24" s="9"/>
      <c r="O24" s="9"/>
      <c r="P24" s="7"/>
      <c r="Q24" s="7"/>
      <c r="T24" s="20">
        <v>0</v>
      </c>
      <c r="U24" s="31">
        <f t="shared" si="3"/>
        <v>-1520</v>
      </c>
      <c r="V24" s="27">
        <f t="shared" si="4"/>
        <v>-1520</v>
      </c>
      <c r="W24" s="27"/>
      <c r="X24" s="27">
        <f t="shared" si="5"/>
        <v>1670.8518673940412</v>
      </c>
      <c r="Y24" s="27">
        <f t="shared" si="6"/>
        <v>150.85186739404116</v>
      </c>
      <c r="Z24" s="27">
        <f t="shared" si="7"/>
        <v>151</v>
      </c>
      <c r="AA24" s="17">
        <f t="shared" si="8"/>
        <v>151</v>
      </c>
      <c r="AB24" s="24">
        <f t="shared" si="9"/>
        <v>1671</v>
      </c>
    </row>
    <row r="25" spans="1:28" ht="15" customHeight="1" x14ac:dyDescent="0.25">
      <c r="A25" s="28">
        <v>1647</v>
      </c>
      <c r="B25" s="28">
        <v>1520</v>
      </c>
      <c r="C25" s="25">
        <v>7.32</v>
      </c>
      <c r="D25" s="25">
        <v>266.49</v>
      </c>
      <c r="E25" s="25">
        <v>212.42</v>
      </c>
      <c r="F25" s="25">
        <f t="shared" si="0"/>
        <v>501.61538461538464</v>
      </c>
      <c r="G25" s="25">
        <v>0</v>
      </c>
      <c r="H25" s="25">
        <f t="shared" si="1"/>
        <v>511.38461538461536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0</v>
      </c>
      <c r="N25" s="9"/>
      <c r="O25" s="9"/>
      <c r="P25" s="7"/>
      <c r="Q25" s="7"/>
      <c r="T25" s="20">
        <v>0</v>
      </c>
      <c r="U25" s="31">
        <f t="shared" si="3"/>
        <v>-1520</v>
      </c>
      <c r="V25" s="27">
        <f t="shared" si="4"/>
        <v>-1520</v>
      </c>
      <c r="W25" s="27"/>
      <c r="X25" s="27">
        <f t="shared" si="5"/>
        <v>1670.8518673940412</v>
      </c>
      <c r="Y25" s="27">
        <f t="shared" si="6"/>
        <v>150.85186739404116</v>
      </c>
      <c r="Z25" s="27">
        <f t="shared" si="7"/>
        <v>151</v>
      </c>
      <c r="AA25" s="17">
        <f t="shared" si="8"/>
        <v>151</v>
      </c>
      <c r="AB25" s="24">
        <f t="shared" si="9"/>
        <v>1671</v>
      </c>
    </row>
    <row r="26" spans="1:28" ht="15" customHeight="1" x14ac:dyDescent="0.25">
      <c r="A26" s="28">
        <v>1881</v>
      </c>
      <c r="B26" s="28">
        <v>1750</v>
      </c>
      <c r="C26" s="25">
        <v>8.36</v>
      </c>
      <c r="D26" s="25">
        <v>266.51</v>
      </c>
      <c r="E26" s="25">
        <v>212.49</v>
      </c>
      <c r="F26" s="25">
        <f t="shared" si="0"/>
        <v>523.91666666666663</v>
      </c>
      <c r="G26" s="25">
        <v>0</v>
      </c>
      <c r="H26" s="25">
        <f t="shared" si="1"/>
        <v>534.83333333333337</v>
      </c>
      <c r="I26" s="25">
        <v>0</v>
      </c>
      <c r="J26" s="29">
        <f t="shared" si="10"/>
        <v>0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-1750</v>
      </c>
      <c r="V26" s="27">
        <f t="shared" si="4"/>
        <v>-1750</v>
      </c>
      <c r="W26" s="27"/>
      <c r="X26" s="27">
        <f t="shared" si="5"/>
        <v>1923.6781368023501</v>
      </c>
      <c r="Y26" s="27">
        <f t="shared" si="6"/>
        <v>173.67813680235008</v>
      </c>
      <c r="Z26" s="27">
        <f t="shared" si="7"/>
        <v>174</v>
      </c>
      <c r="AA26" s="17">
        <f t="shared" si="8"/>
        <v>174</v>
      </c>
      <c r="AB26" s="24">
        <f t="shared" si="9"/>
        <v>1924</v>
      </c>
    </row>
    <row r="27" spans="1:28" ht="15" customHeight="1" x14ac:dyDescent="0.25">
      <c r="A27" s="28">
        <v>3416</v>
      </c>
      <c r="B27" s="28">
        <v>1750</v>
      </c>
      <c r="C27" s="25">
        <v>15.18</v>
      </c>
      <c r="D27" s="25">
        <v>266.76</v>
      </c>
      <c r="E27" s="25">
        <v>212.49</v>
      </c>
      <c r="F27" s="25">
        <f t="shared" si="0"/>
        <v>432</v>
      </c>
      <c r="G27" s="25">
        <v>0</v>
      </c>
      <c r="H27" s="25">
        <f t="shared" si="1"/>
        <v>583.4545454545455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-1750</v>
      </c>
      <c r="V27" s="27">
        <f t="shared" si="4"/>
        <v>-1750</v>
      </c>
      <c r="W27" s="27"/>
      <c r="X27" s="27">
        <f t="shared" si="5"/>
        <v>1923.6781368023501</v>
      </c>
      <c r="Y27" s="27">
        <f t="shared" si="6"/>
        <v>173.67813680235008</v>
      </c>
      <c r="Z27" s="27">
        <f t="shared" si="7"/>
        <v>174</v>
      </c>
      <c r="AA27" s="17">
        <f t="shared" si="8"/>
        <v>174</v>
      </c>
      <c r="AB27" s="24">
        <f t="shared" si="9"/>
        <v>1924</v>
      </c>
    </row>
    <row r="28" spans="1:28" ht="15" customHeight="1" x14ac:dyDescent="0.25">
      <c r="A28" s="28">
        <v>4950</v>
      </c>
      <c r="B28" s="28">
        <v>1750</v>
      </c>
      <c r="C28" s="25">
        <v>22</v>
      </c>
      <c r="D28" s="25">
        <v>267.22000000000003</v>
      </c>
      <c r="E28" s="25">
        <v>212.49</v>
      </c>
      <c r="F28" s="25">
        <f t="shared" si="0"/>
        <v>321.8</v>
      </c>
      <c r="G28" s="25">
        <v>0</v>
      </c>
      <c r="H28" s="25">
        <f t="shared" si="1"/>
        <v>641.79999999999995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0</v>
      </c>
      <c r="N28" s="9"/>
      <c r="O28" s="9"/>
      <c r="P28" s="7"/>
      <c r="Q28" s="7"/>
      <c r="T28" s="20">
        <v>0</v>
      </c>
      <c r="U28" s="31">
        <f t="shared" si="3"/>
        <v>-1750</v>
      </c>
      <c r="V28" s="27">
        <f t="shared" si="4"/>
        <v>-1750</v>
      </c>
      <c r="W28" s="27"/>
      <c r="X28" s="27">
        <f t="shared" si="5"/>
        <v>1923.6781368023501</v>
      </c>
      <c r="Y28" s="27">
        <f t="shared" si="6"/>
        <v>173.67813680235008</v>
      </c>
      <c r="Z28" s="27">
        <f t="shared" si="7"/>
        <v>174</v>
      </c>
      <c r="AA28" s="17">
        <f t="shared" si="8"/>
        <v>174</v>
      </c>
      <c r="AB28" s="24">
        <f t="shared" si="9"/>
        <v>1924</v>
      </c>
    </row>
    <row r="29" spans="1:28" ht="15" customHeight="1" x14ac:dyDescent="0.25">
      <c r="A29" s="28">
        <v>6486</v>
      </c>
      <c r="B29" s="28">
        <v>1750</v>
      </c>
      <c r="C29" s="25">
        <v>28.83</v>
      </c>
      <c r="D29" s="25">
        <v>267.87</v>
      </c>
      <c r="E29" s="25">
        <v>212.49</v>
      </c>
      <c r="F29" s="25">
        <f t="shared" si="0"/>
        <v>186.88888888888889</v>
      </c>
      <c r="G29" s="25">
        <v>0</v>
      </c>
      <c r="H29" s="25">
        <f t="shared" si="1"/>
        <v>713.11111111111109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0</v>
      </c>
      <c r="N29" s="9"/>
      <c r="O29" s="9"/>
      <c r="P29" s="7"/>
      <c r="Q29" s="7"/>
      <c r="T29" s="20">
        <v>0</v>
      </c>
      <c r="U29" s="31">
        <f t="shared" si="3"/>
        <v>-1750</v>
      </c>
      <c r="V29" s="27">
        <f t="shared" si="4"/>
        <v>-1750</v>
      </c>
      <c r="W29" s="27"/>
      <c r="X29" s="27">
        <f t="shared" si="5"/>
        <v>1923.6781368023501</v>
      </c>
      <c r="Y29" s="27">
        <f t="shared" si="6"/>
        <v>173.67813680235008</v>
      </c>
      <c r="Z29" s="27">
        <f t="shared" si="7"/>
        <v>174</v>
      </c>
      <c r="AA29" s="17">
        <f t="shared" si="8"/>
        <v>174</v>
      </c>
      <c r="AB29" s="24">
        <f t="shared" si="9"/>
        <v>1924</v>
      </c>
    </row>
    <row r="30" spans="1:28" ht="15" customHeight="1" x14ac:dyDescent="0.25">
      <c r="A30" s="28">
        <v>6876</v>
      </c>
      <c r="B30" s="28">
        <v>1750</v>
      </c>
      <c r="C30" s="25">
        <v>30.56</v>
      </c>
      <c r="D30" s="25">
        <v>268.54000000000002</v>
      </c>
      <c r="E30" s="25">
        <v>212.49</v>
      </c>
      <c r="F30" s="25">
        <f t="shared" si="0"/>
        <v>161.5</v>
      </c>
      <c r="G30" s="25">
        <v>0</v>
      </c>
      <c r="H30" s="25">
        <f t="shared" si="1"/>
        <v>802.25</v>
      </c>
      <c r="I30" s="25">
        <v>0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1</v>
      </c>
      <c r="N30" s="9"/>
      <c r="O30" s="9"/>
      <c r="P30" s="7"/>
      <c r="Q30" s="7"/>
      <c r="T30" s="20">
        <v>0</v>
      </c>
      <c r="U30" s="31">
        <f t="shared" si="3"/>
        <v>-1750</v>
      </c>
      <c r="V30" s="27">
        <f t="shared" si="4"/>
        <v>-1750</v>
      </c>
      <c r="W30" s="27"/>
      <c r="X30" s="27">
        <f t="shared" si="5"/>
        <v>1923.6781368023501</v>
      </c>
      <c r="Y30" s="27">
        <f t="shared" si="6"/>
        <v>173.67813680235008</v>
      </c>
      <c r="Z30" s="27">
        <f t="shared" si="7"/>
        <v>174</v>
      </c>
      <c r="AA30" s="17">
        <f t="shared" si="8"/>
        <v>174</v>
      </c>
      <c r="AB30" s="24">
        <f t="shared" si="9"/>
        <v>1924</v>
      </c>
    </row>
    <row r="31" spans="1:28" ht="15" customHeight="1" x14ac:dyDescent="0.25">
      <c r="A31" s="28">
        <v>7266</v>
      </c>
      <c r="B31" s="28">
        <v>1750</v>
      </c>
      <c r="C31" s="25">
        <v>32.29</v>
      </c>
      <c r="D31" s="25">
        <v>269.23</v>
      </c>
      <c r="E31" s="25">
        <v>212.49</v>
      </c>
      <c r="F31" s="25">
        <f t="shared" si="0"/>
        <v>128.85714285714286</v>
      </c>
      <c r="G31" s="25">
        <v>0</v>
      </c>
      <c r="H31" s="25">
        <f t="shared" si="1"/>
        <v>916.85714285714289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-1750</v>
      </c>
      <c r="V31" s="27">
        <f t="shared" si="4"/>
        <v>-1750</v>
      </c>
      <c r="W31" s="27"/>
      <c r="X31" s="27">
        <f t="shared" si="5"/>
        <v>1923.6781368023501</v>
      </c>
      <c r="Y31" s="27">
        <f t="shared" si="6"/>
        <v>173.67813680235008</v>
      </c>
      <c r="Z31" s="27">
        <f t="shared" si="7"/>
        <v>174</v>
      </c>
      <c r="AA31" s="17">
        <f t="shared" si="8"/>
        <v>174</v>
      </c>
      <c r="AB31" s="24">
        <f t="shared" si="9"/>
        <v>1924</v>
      </c>
    </row>
    <row r="32" spans="1:28" ht="15" customHeight="1" x14ac:dyDescent="0.25">
      <c r="A32" s="28">
        <v>7656</v>
      </c>
      <c r="B32" s="28">
        <v>1750</v>
      </c>
      <c r="C32" s="25">
        <v>34.03</v>
      </c>
      <c r="D32" s="25">
        <v>269.91000000000003</v>
      </c>
      <c r="E32" s="25">
        <v>212.49</v>
      </c>
      <c r="F32" s="25">
        <f t="shared" si="0"/>
        <v>85.333333333333329</v>
      </c>
      <c r="G32" s="25">
        <v>0</v>
      </c>
      <c r="H32" s="25">
        <f t="shared" si="1"/>
        <v>1069.6666666666667</v>
      </c>
      <c r="I32" s="25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1</v>
      </c>
      <c r="N32" s="9"/>
      <c r="O32" s="9"/>
      <c r="P32" s="7"/>
      <c r="Q32" s="7"/>
      <c r="T32" s="20">
        <v>0</v>
      </c>
      <c r="U32" s="31">
        <f t="shared" si="3"/>
        <v>-1750</v>
      </c>
      <c r="V32" s="27">
        <f t="shared" si="4"/>
        <v>-1750</v>
      </c>
      <c r="W32" s="27"/>
      <c r="X32" s="27">
        <f t="shared" si="5"/>
        <v>1923.6781368023501</v>
      </c>
      <c r="Y32" s="27">
        <f t="shared" si="6"/>
        <v>173.67813680235008</v>
      </c>
      <c r="Z32" s="27">
        <f t="shared" si="7"/>
        <v>174</v>
      </c>
      <c r="AA32" s="17">
        <f t="shared" si="8"/>
        <v>174</v>
      </c>
      <c r="AB32" s="24">
        <f t="shared" si="9"/>
        <v>1924</v>
      </c>
    </row>
    <row r="33" spans="1:28" ht="15" customHeight="1" x14ac:dyDescent="0.25">
      <c r="A33" s="28">
        <v>7522</v>
      </c>
      <c r="B33" s="28">
        <v>1750</v>
      </c>
      <c r="C33" s="25">
        <v>33.43</v>
      </c>
      <c r="D33" s="25">
        <v>270.55</v>
      </c>
      <c r="E33" s="25">
        <v>212.49</v>
      </c>
      <c r="F33" s="25">
        <f t="shared" si="0"/>
        <v>129.19999999999999</v>
      </c>
      <c r="G33" s="25">
        <v>0</v>
      </c>
      <c r="H33" s="25">
        <f t="shared" si="1"/>
        <v>1283.5999999999999</v>
      </c>
      <c r="I33" s="25">
        <v>0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-1750</v>
      </c>
      <c r="V33" s="27">
        <f t="shared" si="4"/>
        <v>-1750</v>
      </c>
      <c r="W33" s="27"/>
      <c r="X33" s="27">
        <f t="shared" si="5"/>
        <v>1923.6781368023501</v>
      </c>
      <c r="Y33" s="27">
        <f t="shared" si="6"/>
        <v>173.67813680235008</v>
      </c>
      <c r="Z33" s="27">
        <f t="shared" si="7"/>
        <v>174</v>
      </c>
      <c r="AA33" s="17">
        <f t="shared" si="8"/>
        <v>174</v>
      </c>
      <c r="AB33" s="24">
        <f t="shared" si="9"/>
        <v>1924</v>
      </c>
    </row>
    <row r="34" spans="1:28" ht="15" customHeight="1" x14ac:dyDescent="0.25">
      <c r="A34" s="28">
        <v>7389</v>
      </c>
      <c r="B34" s="28">
        <v>1750</v>
      </c>
      <c r="C34" s="25">
        <v>32.840000000000003</v>
      </c>
      <c r="D34" s="25">
        <v>271.14999999999998</v>
      </c>
      <c r="E34" s="25">
        <v>212.49</v>
      </c>
      <c r="F34" s="25">
        <f t="shared" si="0"/>
        <v>194.75</v>
      </c>
      <c r="G34" s="25">
        <v>0</v>
      </c>
      <c r="H34" s="25">
        <f t="shared" si="1"/>
        <v>1604.5</v>
      </c>
      <c r="I34" s="25">
        <v>0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3">IF(RAND()&lt;0.5,0,1)</f>
        <v>0</v>
      </c>
      <c r="N34" s="9"/>
      <c r="O34" s="9"/>
      <c r="P34" s="7"/>
      <c r="Q34" s="7"/>
      <c r="T34" s="20">
        <v>0</v>
      </c>
      <c r="U34" s="31">
        <f t="shared" ref="U34:U65" si="14">T34-B34</f>
        <v>-1750</v>
      </c>
      <c r="V34" s="27">
        <f t="shared" ref="V34:V65" si="15">ROUND(U34,0)</f>
        <v>-1750</v>
      </c>
      <c r="W34" s="27"/>
      <c r="X34" s="27">
        <f t="shared" ref="X34:X65" si="16">B34/$W$2*$W$3</f>
        <v>1923.6781368023501</v>
      </c>
      <c r="Y34" s="27">
        <f t="shared" ref="Y34:Y65" si="17">X34-B34</f>
        <v>173.67813680235008</v>
      </c>
      <c r="Z34" s="27">
        <f t="shared" ref="Z34:Z65" si="18">ROUND(Y34,0)</f>
        <v>174</v>
      </c>
      <c r="AA34" s="17">
        <f t="shared" ref="AA34:AA65" si="19">IF(V34&gt;=0,V34,Z34)</f>
        <v>174</v>
      </c>
      <c r="AB34" s="24">
        <f t="shared" ref="AB34:AB65" si="20">B34+AA34</f>
        <v>1924</v>
      </c>
    </row>
    <row r="35" spans="1:28" ht="15" customHeight="1" x14ac:dyDescent="0.25">
      <c r="A35" s="28">
        <v>7254</v>
      </c>
      <c r="B35" s="28">
        <v>1750</v>
      </c>
      <c r="C35" s="25">
        <v>32.24</v>
      </c>
      <c r="D35" s="25">
        <v>271.7</v>
      </c>
      <c r="E35" s="25">
        <v>212.49</v>
      </c>
      <c r="F35" s="25">
        <f t="shared" si="0"/>
        <v>304.66666666666669</v>
      </c>
      <c r="G35" s="25">
        <v>0</v>
      </c>
      <c r="H35" s="25">
        <f t="shared" si="1"/>
        <v>2139.3333333333335</v>
      </c>
      <c r="I35" s="25">
        <v>0</v>
      </c>
      <c r="J35" s="29">
        <f t="shared" ref="J35:J66" si="21">IF(ABS(B35-B34)&lt;=50,1,0)</f>
        <v>1</v>
      </c>
      <c r="K35" s="29">
        <f t="shared" ref="K35:K66" si="22">IF(ABS((B35-B34))&lt;=50,1,IF((B35-B34)*(1)&gt;=0,1,-1))</f>
        <v>1</v>
      </c>
      <c r="L35" s="29">
        <f t="shared" si="12"/>
        <v>1</v>
      </c>
      <c r="M35" s="29">
        <f t="shared" ca="1" si="13"/>
        <v>1</v>
      </c>
      <c r="N35" s="9"/>
      <c r="O35" s="9"/>
      <c r="P35" s="7"/>
      <c r="Q35" s="7"/>
      <c r="T35" s="20">
        <v>0</v>
      </c>
      <c r="U35" s="31">
        <f t="shared" si="14"/>
        <v>-1750</v>
      </c>
      <c r="V35" s="27">
        <f t="shared" si="15"/>
        <v>-1750</v>
      </c>
      <c r="W35" s="27"/>
      <c r="X35" s="27">
        <f t="shared" si="16"/>
        <v>1923.6781368023501</v>
      </c>
      <c r="Y35" s="27">
        <f t="shared" si="17"/>
        <v>173.67813680235008</v>
      </c>
      <c r="Z35" s="27">
        <f t="shared" si="18"/>
        <v>174</v>
      </c>
      <c r="AA35" s="17">
        <f t="shared" si="19"/>
        <v>174</v>
      </c>
      <c r="AB35" s="24">
        <f t="shared" si="20"/>
        <v>1924</v>
      </c>
    </row>
    <row r="36" spans="1:28" ht="15" customHeight="1" x14ac:dyDescent="0.25">
      <c r="A36" s="28">
        <v>7558</v>
      </c>
      <c r="B36" s="28">
        <v>1750</v>
      </c>
      <c r="C36" s="25">
        <v>33.590000000000003</v>
      </c>
      <c r="D36" s="25">
        <v>272.27999999999997</v>
      </c>
      <c r="E36" s="25">
        <v>212.49</v>
      </c>
      <c r="F36" s="25">
        <f t="shared" si="0"/>
        <v>305</v>
      </c>
      <c r="G36" s="25">
        <v>0</v>
      </c>
      <c r="H36" s="25">
        <f t="shared" si="1"/>
        <v>3209</v>
      </c>
      <c r="I36" s="25">
        <v>0</v>
      </c>
      <c r="J36" s="29">
        <f t="shared" si="21"/>
        <v>1</v>
      </c>
      <c r="K36" s="29">
        <f t="shared" si="22"/>
        <v>1</v>
      </c>
      <c r="L36" s="29">
        <f t="shared" si="12"/>
        <v>1</v>
      </c>
      <c r="M36" s="29">
        <f t="shared" ca="1" si="13"/>
        <v>0</v>
      </c>
      <c r="N36" s="9"/>
      <c r="O36" s="9"/>
      <c r="P36" s="7"/>
      <c r="Q36" s="7"/>
      <c r="T36" s="20">
        <v>0</v>
      </c>
      <c r="U36" s="31">
        <f t="shared" si="14"/>
        <v>-1750</v>
      </c>
      <c r="V36" s="27">
        <f t="shared" si="15"/>
        <v>-1750</v>
      </c>
      <c r="W36" s="27"/>
      <c r="X36" s="27">
        <f t="shared" si="16"/>
        <v>1923.6781368023501</v>
      </c>
      <c r="Y36" s="27">
        <f t="shared" si="17"/>
        <v>173.67813680235008</v>
      </c>
      <c r="Z36" s="27">
        <f t="shared" si="18"/>
        <v>174</v>
      </c>
      <c r="AA36" s="17">
        <f t="shared" si="19"/>
        <v>174</v>
      </c>
      <c r="AB36" s="24">
        <f t="shared" si="20"/>
        <v>1924</v>
      </c>
    </row>
    <row r="37" spans="1:28" ht="15" customHeight="1" x14ac:dyDescent="0.25">
      <c r="A37" s="28">
        <v>7863</v>
      </c>
      <c r="B37" s="28">
        <v>7669</v>
      </c>
      <c r="C37" s="25">
        <v>34.950000000000003</v>
      </c>
      <c r="D37" s="25">
        <v>272.3</v>
      </c>
      <c r="E37" s="25">
        <v>214.23</v>
      </c>
      <c r="F37" s="25">
        <f t="shared" si="0"/>
        <v>305</v>
      </c>
      <c r="G37" s="25">
        <v>0</v>
      </c>
      <c r="H37" s="25">
        <f t="shared" si="1"/>
        <v>499</v>
      </c>
      <c r="I37" s="25">
        <v>0</v>
      </c>
      <c r="J37" s="29">
        <f t="shared" si="21"/>
        <v>0</v>
      </c>
      <c r="K37" s="29">
        <f t="shared" si="22"/>
        <v>1</v>
      </c>
      <c r="L37" s="29">
        <f t="shared" si="12"/>
        <v>1</v>
      </c>
      <c r="M37" s="29">
        <f t="shared" ca="1" si="13"/>
        <v>0</v>
      </c>
      <c r="N37" s="9"/>
      <c r="O37" s="9"/>
      <c r="P37" s="7"/>
      <c r="Q37" s="7"/>
      <c r="T37" s="20">
        <v>0</v>
      </c>
      <c r="U37" s="31">
        <f t="shared" si="14"/>
        <v>-7669</v>
      </c>
      <c r="V37" s="27">
        <f t="shared" si="15"/>
        <v>-7669</v>
      </c>
      <c r="W37" s="27"/>
      <c r="X37" s="27">
        <f t="shared" si="16"/>
        <v>8430.1072177926981</v>
      </c>
      <c r="Y37" s="27">
        <f t="shared" si="17"/>
        <v>761.10721779269807</v>
      </c>
      <c r="Z37" s="27">
        <f t="shared" si="18"/>
        <v>761</v>
      </c>
      <c r="AA37" s="17">
        <f t="shared" si="19"/>
        <v>761</v>
      </c>
      <c r="AB37" s="24">
        <f t="shared" si="20"/>
        <v>8430</v>
      </c>
    </row>
    <row r="38" spans="1:28" ht="15" customHeight="1" x14ac:dyDescent="0.25">
      <c r="A38" s="40">
        <v>8168</v>
      </c>
      <c r="B38" s="28">
        <v>8168</v>
      </c>
      <c r="C38" s="25">
        <v>36.299999999999997</v>
      </c>
      <c r="D38" s="25">
        <v>272.3</v>
      </c>
      <c r="E38" s="25">
        <v>214.51</v>
      </c>
      <c r="F38" s="39">
        <v>0</v>
      </c>
      <c r="G38" s="39">
        <v>0</v>
      </c>
      <c r="H38" s="39">
        <v>0</v>
      </c>
      <c r="I38" s="39">
        <v>0</v>
      </c>
      <c r="J38" s="29">
        <f t="shared" si="21"/>
        <v>0</v>
      </c>
      <c r="K38" s="29">
        <f t="shared" si="22"/>
        <v>1</v>
      </c>
      <c r="L38" s="29">
        <f t="shared" si="12"/>
        <v>1</v>
      </c>
      <c r="M38" s="29">
        <f t="shared" ca="1" si="13"/>
        <v>0</v>
      </c>
      <c r="N38" s="9"/>
      <c r="O38" s="9"/>
      <c r="P38" s="7"/>
      <c r="Q38" s="7"/>
      <c r="T38" s="20">
        <v>0</v>
      </c>
      <c r="U38" s="31">
        <f t="shared" si="14"/>
        <v>-8168</v>
      </c>
      <c r="V38" s="27">
        <f t="shared" si="15"/>
        <v>-8168</v>
      </c>
      <c r="W38" s="27"/>
      <c r="X38" s="27">
        <f t="shared" si="16"/>
        <v>8978.6302979437696</v>
      </c>
      <c r="Y38" s="27">
        <f t="shared" si="17"/>
        <v>810.63029794376962</v>
      </c>
      <c r="Z38" s="27">
        <f t="shared" si="18"/>
        <v>811</v>
      </c>
      <c r="AA38" s="17">
        <f t="shared" si="19"/>
        <v>811</v>
      </c>
      <c r="AB38" s="24">
        <f t="shared" si="20"/>
        <v>8979</v>
      </c>
    </row>
    <row r="39" spans="1:28" ht="15" customHeight="1" x14ac:dyDescent="0.25">
      <c r="A39" s="28">
        <v>7774</v>
      </c>
      <c r="B39" s="28">
        <v>7774</v>
      </c>
      <c r="C39" s="25">
        <v>34.549999999999997</v>
      </c>
      <c r="D39" s="25">
        <v>272.3</v>
      </c>
      <c r="E39" s="25">
        <v>214.29</v>
      </c>
      <c r="F39" s="25">
        <v>0</v>
      </c>
      <c r="G39" s="25">
        <f t="shared" ref="G39:G70" si="23">($A$38-A39)/(ROW(A39)-ROW($A$38))</f>
        <v>394</v>
      </c>
      <c r="H39" s="25">
        <v>0</v>
      </c>
      <c r="I39" s="25">
        <f t="shared" ref="I39:I70" si="24">($A$38-B72)/(ROW(B72)-ROW($A$38))</f>
        <v>153.85294117647058</v>
      </c>
      <c r="J39" s="29">
        <f t="shared" si="21"/>
        <v>0</v>
      </c>
      <c r="K39" s="29">
        <f t="shared" si="22"/>
        <v>-1</v>
      </c>
      <c r="L39" s="29">
        <f t="shared" ref="L39:L70" si="25">IF(OR(COUNTIF(K35:K39,1)=5,COUNTIF(K35:K39,-1)=5),1,0)</f>
        <v>0</v>
      </c>
      <c r="M39" s="29">
        <f t="shared" ca="1" si="13"/>
        <v>1</v>
      </c>
      <c r="N39" s="9"/>
      <c r="O39" s="9"/>
      <c r="P39" s="7"/>
      <c r="Q39" s="7"/>
      <c r="T39" s="20">
        <v>0</v>
      </c>
      <c r="U39" s="31">
        <f t="shared" si="14"/>
        <v>-7774</v>
      </c>
      <c r="V39" s="27">
        <f t="shared" si="15"/>
        <v>-7774</v>
      </c>
      <c r="W39" s="27"/>
      <c r="X39" s="27">
        <f t="shared" si="16"/>
        <v>8545.5279060008397</v>
      </c>
      <c r="Y39" s="27">
        <f t="shared" si="17"/>
        <v>771.52790600083972</v>
      </c>
      <c r="Z39" s="27">
        <f t="shared" si="18"/>
        <v>772</v>
      </c>
      <c r="AA39" s="17">
        <f t="shared" si="19"/>
        <v>772</v>
      </c>
      <c r="AB39" s="24">
        <f t="shared" si="20"/>
        <v>8546</v>
      </c>
    </row>
    <row r="40" spans="1:28" ht="15" customHeight="1" x14ac:dyDescent="0.25">
      <c r="A40" s="28">
        <v>7382</v>
      </c>
      <c r="B40" s="28">
        <v>7382</v>
      </c>
      <c r="C40" s="25">
        <v>32.81</v>
      </c>
      <c r="D40" s="25">
        <v>272.3</v>
      </c>
      <c r="E40" s="25">
        <v>214.06</v>
      </c>
      <c r="F40" s="25">
        <v>0</v>
      </c>
      <c r="G40" s="25">
        <f t="shared" si="23"/>
        <v>393</v>
      </c>
      <c r="H40" s="25">
        <v>0</v>
      </c>
      <c r="I40" s="25">
        <f t="shared" si="24"/>
        <v>157.17142857142858</v>
      </c>
      <c r="J40" s="29">
        <f t="shared" si="21"/>
        <v>0</v>
      </c>
      <c r="K40" s="29">
        <f t="shared" si="22"/>
        <v>-1</v>
      </c>
      <c r="L40" s="29">
        <f t="shared" si="25"/>
        <v>0</v>
      </c>
      <c r="M40" s="29">
        <f t="shared" ca="1" si="13"/>
        <v>1</v>
      </c>
      <c r="N40" s="9"/>
      <c r="O40" s="9"/>
      <c r="P40" s="7"/>
      <c r="Q40" s="7"/>
      <c r="T40" s="20">
        <v>0</v>
      </c>
      <c r="U40" s="31">
        <f t="shared" si="14"/>
        <v>-7382</v>
      </c>
      <c r="V40" s="27">
        <f t="shared" si="15"/>
        <v>-7382</v>
      </c>
      <c r="W40" s="27"/>
      <c r="X40" s="27">
        <f t="shared" si="16"/>
        <v>8114.624003357113</v>
      </c>
      <c r="Y40" s="27">
        <f t="shared" si="17"/>
        <v>732.624003357113</v>
      </c>
      <c r="Z40" s="27">
        <f t="shared" si="18"/>
        <v>733</v>
      </c>
      <c r="AA40" s="17">
        <f t="shared" si="19"/>
        <v>733</v>
      </c>
      <c r="AB40" s="24">
        <f t="shared" si="20"/>
        <v>8115</v>
      </c>
    </row>
    <row r="41" spans="1:28" ht="15" customHeight="1" x14ac:dyDescent="0.25">
      <c r="A41" s="28">
        <v>6990</v>
      </c>
      <c r="B41" s="40">
        <v>6990</v>
      </c>
      <c r="C41" s="25">
        <v>31.07</v>
      </c>
      <c r="D41" s="25">
        <v>272.3</v>
      </c>
      <c r="E41" s="25">
        <v>213.84</v>
      </c>
      <c r="F41" s="25">
        <v>0</v>
      </c>
      <c r="G41" s="25">
        <f t="shared" si="23"/>
        <v>392.66666666666669</v>
      </c>
      <c r="H41" s="25">
        <v>0</v>
      </c>
      <c r="I41" s="25">
        <f t="shared" si="24"/>
        <v>160.27777777777777</v>
      </c>
      <c r="J41" s="29">
        <f t="shared" si="21"/>
        <v>0</v>
      </c>
      <c r="K41" s="29">
        <f t="shared" si="22"/>
        <v>-1</v>
      </c>
      <c r="L41" s="29">
        <f t="shared" si="25"/>
        <v>0</v>
      </c>
      <c r="M41" s="29">
        <f t="shared" ca="1" si="13"/>
        <v>1</v>
      </c>
      <c r="N41" s="9"/>
      <c r="O41" s="9"/>
      <c r="P41" s="7"/>
      <c r="Q41" s="7"/>
      <c r="T41" s="20">
        <v>0</v>
      </c>
      <c r="U41" s="31">
        <f t="shared" si="14"/>
        <v>-6990</v>
      </c>
      <c r="V41" s="27">
        <f t="shared" si="15"/>
        <v>-6990</v>
      </c>
      <c r="W41" s="27"/>
      <c r="X41" s="27">
        <f t="shared" si="16"/>
        <v>7683.7201007133863</v>
      </c>
      <c r="Y41" s="27">
        <f t="shared" si="17"/>
        <v>693.72010071338627</v>
      </c>
      <c r="Z41" s="27">
        <f t="shared" si="18"/>
        <v>694</v>
      </c>
      <c r="AA41" s="17">
        <f t="shared" si="19"/>
        <v>694</v>
      </c>
      <c r="AB41" s="24">
        <f t="shared" si="20"/>
        <v>7684</v>
      </c>
    </row>
    <row r="42" spans="1:28" ht="15" customHeight="1" x14ac:dyDescent="0.25">
      <c r="A42" s="28">
        <v>6681</v>
      </c>
      <c r="B42" s="28">
        <v>6681</v>
      </c>
      <c r="C42" s="25">
        <v>29.69</v>
      </c>
      <c r="D42" s="25">
        <v>272.3</v>
      </c>
      <c r="E42" s="25">
        <v>213.67</v>
      </c>
      <c r="F42" s="25">
        <v>0</v>
      </c>
      <c r="G42" s="25">
        <f t="shared" si="23"/>
        <v>371.75</v>
      </c>
      <c r="H42" s="25">
        <v>0</v>
      </c>
      <c r="I42" s="25">
        <f t="shared" si="24"/>
        <v>156.78378378378378</v>
      </c>
      <c r="J42" s="29">
        <f t="shared" si="21"/>
        <v>0</v>
      </c>
      <c r="K42" s="29">
        <f t="shared" si="22"/>
        <v>-1</v>
      </c>
      <c r="L42" s="29">
        <f t="shared" si="25"/>
        <v>0</v>
      </c>
      <c r="M42" s="29">
        <f t="shared" ca="1" si="13"/>
        <v>1</v>
      </c>
      <c r="N42" s="9"/>
      <c r="O42" s="9"/>
      <c r="P42" s="7"/>
      <c r="Q42" s="7"/>
      <c r="T42" s="20">
        <v>0</v>
      </c>
      <c r="U42" s="31">
        <f t="shared" si="14"/>
        <v>-6681</v>
      </c>
      <c r="V42" s="27">
        <f t="shared" si="15"/>
        <v>-6681</v>
      </c>
      <c r="W42" s="27"/>
      <c r="X42" s="27">
        <f t="shared" si="16"/>
        <v>7344.0535039865717</v>
      </c>
      <c r="Y42" s="27">
        <f t="shared" si="17"/>
        <v>663.05350398657174</v>
      </c>
      <c r="Z42" s="27">
        <f t="shared" si="18"/>
        <v>663</v>
      </c>
      <c r="AA42" s="17">
        <f t="shared" si="19"/>
        <v>663</v>
      </c>
      <c r="AB42" s="24">
        <f t="shared" si="20"/>
        <v>7344</v>
      </c>
    </row>
    <row r="43" spans="1:28" ht="15" customHeight="1" x14ac:dyDescent="0.25">
      <c r="A43" s="28">
        <v>6372</v>
      </c>
      <c r="B43" s="28">
        <v>6372</v>
      </c>
      <c r="C43" s="25">
        <v>28.32</v>
      </c>
      <c r="D43" s="25">
        <v>272.3</v>
      </c>
      <c r="E43" s="25">
        <v>213.49</v>
      </c>
      <c r="F43" s="25">
        <v>0</v>
      </c>
      <c r="G43" s="25">
        <f t="shared" si="23"/>
        <v>359.2</v>
      </c>
      <c r="H43" s="25">
        <v>0</v>
      </c>
      <c r="I43" s="25">
        <f t="shared" si="24"/>
        <v>153.47368421052633</v>
      </c>
      <c r="J43" s="29">
        <f t="shared" si="21"/>
        <v>0</v>
      </c>
      <c r="K43" s="29">
        <f t="shared" si="22"/>
        <v>-1</v>
      </c>
      <c r="L43" s="29">
        <f t="shared" si="25"/>
        <v>1</v>
      </c>
      <c r="M43" s="29">
        <f t="shared" ca="1" si="13"/>
        <v>0</v>
      </c>
      <c r="N43" s="9"/>
      <c r="O43" s="9"/>
      <c r="P43" s="7"/>
      <c r="Q43" s="7"/>
      <c r="T43" s="20">
        <v>0</v>
      </c>
      <c r="U43" s="31">
        <f t="shared" si="14"/>
        <v>-6372</v>
      </c>
      <c r="V43" s="27">
        <f t="shared" si="15"/>
        <v>-6372</v>
      </c>
      <c r="W43" s="27"/>
      <c r="X43" s="27">
        <f t="shared" si="16"/>
        <v>7004.3869072597563</v>
      </c>
      <c r="Y43" s="27">
        <f t="shared" si="17"/>
        <v>632.3869072597563</v>
      </c>
      <c r="Z43" s="27">
        <f t="shared" si="18"/>
        <v>632</v>
      </c>
      <c r="AA43" s="17">
        <f t="shared" si="19"/>
        <v>632</v>
      </c>
      <c r="AB43" s="24">
        <f t="shared" si="20"/>
        <v>7004</v>
      </c>
    </row>
    <row r="44" spans="1:28" ht="15" customHeight="1" x14ac:dyDescent="0.25">
      <c r="A44" s="28">
        <v>6063</v>
      </c>
      <c r="B44" s="28">
        <v>6063</v>
      </c>
      <c r="C44" s="25">
        <v>26.95</v>
      </c>
      <c r="D44" s="25">
        <v>272.3</v>
      </c>
      <c r="E44" s="25">
        <v>213.38</v>
      </c>
      <c r="F44" s="25">
        <v>0</v>
      </c>
      <c r="G44" s="25">
        <f t="shared" si="23"/>
        <v>350.83333333333331</v>
      </c>
      <c r="H44" s="25">
        <v>0</v>
      </c>
      <c r="I44" s="25">
        <f t="shared" si="24"/>
        <v>150.30769230769232</v>
      </c>
      <c r="J44" s="29">
        <f t="shared" si="21"/>
        <v>0</v>
      </c>
      <c r="K44" s="29">
        <f t="shared" si="22"/>
        <v>-1</v>
      </c>
      <c r="L44" s="29">
        <f t="shared" si="25"/>
        <v>1</v>
      </c>
      <c r="M44" s="29">
        <f t="shared" ca="1" si="13"/>
        <v>0</v>
      </c>
      <c r="N44" s="9"/>
      <c r="O44" s="9"/>
      <c r="P44" s="7"/>
      <c r="Q44" s="7"/>
      <c r="T44" s="20">
        <v>0</v>
      </c>
      <c r="U44" s="31">
        <f t="shared" si="14"/>
        <v>-6063</v>
      </c>
      <c r="V44" s="27">
        <f t="shared" si="15"/>
        <v>-6063</v>
      </c>
      <c r="W44" s="27"/>
      <c r="X44" s="27">
        <f t="shared" si="16"/>
        <v>6664.7203105329418</v>
      </c>
      <c r="Y44" s="27">
        <f t="shared" si="17"/>
        <v>601.72031053294177</v>
      </c>
      <c r="Z44" s="27">
        <f t="shared" si="18"/>
        <v>602</v>
      </c>
      <c r="AA44" s="17">
        <f t="shared" si="19"/>
        <v>602</v>
      </c>
      <c r="AB44" s="24">
        <f t="shared" si="20"/>
        <v>6665</v>
      </c>
    </row>
    <row r="45" spans="1:28" ht="15" customHeight="1" x14ac:dyDescent="0.25">
      <c r="A45" s="28">
        <v>6378</v>
      </c>
      <c r="B45" s="28">
        <v>6378</v>
      </c>
      <c r="C45" s="25">
        <v>28.35</v>
      </c>
      <c r="D45" s="25">
        <v>272.3</v>
      </c>
      <c r="E45" s="25">
        <v>213.5</v>
      </c>
      <c r="F45" s="25">
        <v>0</v>
      </c>
      <c r="G45" s="25">
        <f t="shared" si="23"/>
        <v>255.71428571428572</v>
      </c>
      <c r="H45" s="25">
        <v>0</v>
      </c>
      <c r="I45" s="25">
        <f t="shared" si="24"/>
        <v>151</v>
      </c>
      <c r="J45" s="29">
        <f t="shared" si="21"/>
        <v>0</v>
      </c>
      <c r="K45" s="29">
        <f t="shared" si="22"/>
        <v>1</v>
      </c>
      <c r="L45" s="29">
        <f t="shared" si="25"/>
        <v>0</v>
      </c>
      <c r="M45" s="29">
        <f t="shared" ca="1" si="13"/>
        <v>1</v>
      </c>
      <c r="N45" s="9"/>
      <c r="O45" s="9"/>
      <c r="P45" s="7"/>
      <c r="Q45" s="7"/>
      <c r="T45" s="20">
        <v>0</v>
      </c>
      <c r="U45" s="31">
        <f t="shared" si="14"/>
        <v>-6378</v>
      </c>
      <c r="V45" s="27">
        <f t="shared" si="15"/>
        <v>-6378</v>
      </c>
      <c r="W45" s="27"/>
      <c r="X45" s="27">
        <f t="shared" si="16"/>
        <v>7010.9823751573649</v>
      </c>
      <c r="Y45" s="27">
        <f t="shared" si="17"/>
        <v>632.98237515736491</v>
      </c>
      <c r="Z45" s="27">
        <f t="shared" si="18"/>
        <v>633</v>
      </c>
      <c r="AA45" s="17">
        <f t="shared" si="19"/>
        <v>633</v>
      </c>
      <c r="AB45" s="24">
        <f t="shared" si="20"/>
        <v>7011</v>
      </c>
    </row>
    <row r="46" spans="1:28" ht="15" customHeight="1" x14ac:dyDescent="0.25">
      <c r="A46" s="28">
        <v>6693</v>
      </c>
      <c r="B46" s="28">
        <v>6693</v>
      </c>
      <c r="C46" s="25">
        <v>29.75</v>
      </c>
      <c r="D46" s="25">
        <v>272.3</v>
      </c>
      <c r="E46" s="25">
        <v>213.67</v>
      </c>
      <c r="F46" s="25">
        <v>0</v>
      </c>
      <c r="G46" s="25">
        <f t="shared" si="23"/>
        <v>184.375</v>
      </c>
      <c r="H46" s="25">
        <v>0</v>
      </c>
      <c r="I46" s="25">
        <f t="shared" si="24"/>
        <v>151.60975609756099</v>
      </c>
      <c r="J46" s="29">
        <f t="shared" si="21"/>
        <v>0</v>
      </c>
      <c r="K46" s="29">
        <f t="shared" si="22"/>
        <v>1</v>
      </c>
      <c r="L46" s="29">
        <f t="shared" si="25"/>
        <v>0</v>
      </c>
      <c r="M46" s="29">
        <f t="shared" ca="1" si="13"/>
        <v>0</v>
      </c>
      <c r="N46" s="9"/>
      <c r="O46" s="9"/>
      <c r="P46" s="7"/>
      <c r="Q46" s="7"/>
      <c r="T46" s="20">
        <v>0</v>
      </c>
      <c r="U46" s="31">
        <f t="shared" si="14"/>
        <v>-6693</v>
      </c>
      <c r="V46" s="27">
        <f t="shared" si="15"/>
        <v>-6693</v>
      </c>
      <c r="W46" s="27"/>
      <c r="X46" s="27">
        <f t="shared" si="16"/>
        <v>7357.2444397817872</v>
      </c>
      <c r="Y46" s="27">
        <f t="shared" si="17"/>
        <v>664.24443978178715</v>
      </c>
      <c r="Z46" s="27">
        <f t="shared" si="18"/>
        <v>664</v>
      </c>
      <c r="AA46" s="17">
        <f t="shared" si="19"/>
        <v>664</v>
      </c>
      <c r="AB46" s="24">
        <f t="shared" si="20"/>
        <v>7357</v>
      </c>
    </row>
    <row r="47" spans="1:28" ht="15" customHeight="1" x14ac:dyDescent="0.25">
      <c r="A47" s="28">
        <v>7008</v>
      </c>
      <c r="B47" s="28">
        <v>7008</v>
      </c>
      <c r="C47" s="25">
        <v>31.15</v>
      </c>
      <c r="D47" s="25">
        <v>272.3</v>
      </c>
      <c r="E47" s="25">
        <v>213.85</v>
      </c>
      <c r="F47" s="25">
        <v>0</v>
      </c>
      <c r="G47" s="25">
        <f t="shared" si="23"/>
        <v>128.88888888888889</v>
      </c>
      <c r="H47" s="25">
        <v>0</v>
      </c>
      <c r="I47" s="25">
        <f t="shared" si="24"/>
        <v>152.26190476190476</v>
      </c>
      <c r="J47" s="29">
        <f t="shared" si="21"/>
        <v>0</v>
      </c>
      <c r="K47" s="29">
        <f t="shared" si="22"/>
        <v>1</v>
      </c>
      <c r="L47" s="29">
        <f t="shared" si="25"/>
        <v>0</v>
      </c>
      <c r="M47" s="29">
        <f t="shared" ca="1" si="13"/>
        <v>0</v>
      </c>
      <c r="N47" s="9"/>
      <c r="O47" s="9"/>
      <c r="P47" s="7"/>
      <c r="Q47" s="7"/>
      <c r="T47" s="20">
        <v>0</v>
      </c>
      <c r="U47" s="31">
        <f t="shared" si="14"/>
        <v>-7008</v>
      </c>
      <c r="V47" s="27">
        <f t="shared" si="15"/>
        <v>-7008</v>
      </c>
      <c r="W47" s="27"/>
      <c r="X47" s="27">
        <f t="shared" si="16"/>
        <v>7703.5065044062112</v>
      </c>
      <c r="Y47" s="27">
        <f t="shared" si="17"/>
        <v>695.50650440621121</v>
      </c>
      <c r="Z47" s="27">
        <f t="shared" si="18"/>
        <v>696</v>
      </c>
      <c r="AA47" s="17">
        <f t="shared" si="19"/>
        <v>696</v>
      </c>
      <c r="AB47" s="24">
        <f t="shared" si="20"/>
        <v>7704</v>
      </c>
    </row>
    <row r="48" spans="1:28" ht="15" customHeight="1" x14ac:dyDescent="0.25">
      <c r="A48" s="28">
        <v>6849</v>
      </c>
      <c r="B48" s="28">
        <v>6849</v>
      </c>
      <c r="C48" s="25">
        <v>30.44</v>
      </c>
      <c r="D48" s="25">
        <v>272.3</v>
      </c>
      <c r="E48" s="25">
        <v>213.76</v>
      </c>
      <c r="F48" s="25">
        <v>0</v>
      </c>
      <c r="G48" s="25">
        <f t="shared" si="23"/>
        <v>131.9</v>
      </c>
      <c r="H48" s="25">
        <v>0</v>
      </c>
      <c r="I48" s="25">
        <f t="shared" si="24"/>
        <v>147.95348837209303</v>
      </c>
      <c r="J48" s="29">
        <f t="shared" si="21"/>
        <v>0</v>
      </c>
      <c r="K48" s="29">
        <f t="shared" si="22"/>
        <v>-1</v>
      </c>
      <c r="L48" s="29">
        <f t="shared" si="25"/>
        <v>0</v>
      </c>
      <c r="M48" s="29">
        <f t="shared" ca="1" si="13"/>
        <v>1</v>
      </c>
      <c r="N48" s="9"/>
      <c r="O48" s="9"/>
      <c r="P48" s="7"/>
      <c r="Q48" s="7"/>
      <c r="T48" s="20">
        <v>0</v>
      </c>
      <c r="U48" s="31">
        <f t="shared" si="14"/>
        <v>-6849</v>
      </c>
      <c r="V48" s="27">
        <f t="shared" si="15"/>
        <v>-6849</v>
      </c>
      <c r="W48" s="27"/>
      <c r="X48" s="27">
        <f t="shared" si="16"/>
        <v>7528.7266051195975</v>
      </c>
      <c r="Y48" s="27">
        <f t="shared" si="17"/>
        <v>679.72660511959748</v>
      </c>
      <c r="Z48" s="27">
        <f t="shared" si="18"/>
        <v>680</v>
      </c>
      <c r="AA48" s="17">
        <f t="shared" si="19"/>
        <v>680</v>
      </c>
      <c r="AB48" s="24">
        <f t="shared" si="20"/>
        <v>7529</v>
      </c>
    </row>
    <row r="49" spans="1:28" ht="15" customHeight="1" x14ac:dyDescent="0.25">
      <c r="A49" s="28">
        <v>6690</v>
      </c>
      <c r="B49" s="28">
        <v>6690</v>
      </c>
      <c r="C49" s="25">
        <v>29.73</v>
      </c>
      <c r="D49" s="25">
        <v>272.3</v>
      </c>
      <c r="E49" s="25">
        <v>213.67</v>
      </c>
      <c r="F49" s="25">
        <v>0</v>
      </c>
      <c r="G49" s="25">
        <f t="shared" si="23"/>
        <v>134.36363636363637</v>
      </c>
      <c r="H49" s="25">
        <v>0</v>
      </c>
      <c r="I49" s="25">
        <f t="shared" si="24"/>
        <v>143.84090909090909</v>
      </c>
      <c r="J49" s="29">
        <f t="shared" si="21"/>
        <v>0</v>
      </c>
      <c r="K49" s="29">
        <f t="shared" si="22"/>
        <v>-1</v>
      </c>
      <c r="L49" s="29">
        <f t="shared" si="25"/>
        <v>0</v>
      </c>
      <c r="M49" s="29">
        <f t="shared" ca="1" si="13"/>
        <v>0</v>
      </c>
      <c r="N49" s="9"/>
      <c r="O49" s="9"/>
      <c r="P49" s="7"/>
      <c r="Q49" s="7"/>
      <c r="T49" s="20">
        <v>0</v>
      </c>
      <c r="U49" s="31">
        <f t="shared" si="14"/>
        <v>-6690</v>
      </c>
      <c r="V49" s="27">
        <f t="shared" si="15"/>
        <v>-6690</v>
      </c>
      <c r="W49" s="27"/>
      <c r="X49" s="27">
        <f t="shared" si="16"/>
        <v>7353.9467058329838</v>
      </c>
      <c r="Y49" s="27">
        <f t="shared" si="17"/>
        <v>663.94670583298375</v>
      </c>
      <c r="Z49" s="27">
        <f t="shared" si="18"/>
        <v>664</v>
      </c>
      <c r="AA49" s="17">
        <f t="shared" si="19"/>
        <v>664</v>
      </c>
      <c r="AB49" s="24">
        <f t="shared" si="20"/>
        <v>7354</v>
      </c>
    </row>
    <row r="50" spans="1:28" ht="15" customHeight="1" x14ac:dyDescent="0.25">
      <c r="A50" s="28">
        <v>6530</v>
      </c>
      <c r="B50" s="28">
        <v>6530</v>
      </c>
      <c r="C50" s="25">
        <v>29.02</v>
      </c>
      <c r="D50" s="25">
        <v>272.3</v>
      </c>
      <c r="E50" s="25">
        <v>213.58</v>
      </c>
      <c r="F50" s="25">
        <v>0</v>
      </c>
      <c r="G50" s="25">
        <f t="shared" si="23"/>
        <v>136.5</v>
      </c>
      <c r="H50" s="25">
        <v>0</v>
      </c>
      <c r="I50" s="25">
        <f t="shared" si="24"/>
        <v>139.95555555555555</v>
      </c>
      <c r="J50" s="29">
        <f t="shared" si="21"/>
        <v>0</v>
      </c>
      <c r="K50" s="29">
        <f t="shared" si="22"/>
        <v>-1</v>
      </c>
      <c r="L50" s="29">
        <f t="shared" si="25"/>
        <v>0</v>
      </c>
      <c r="M50" s="29">
        <f t="shared" ca="1" si="13"/>
        <v>1</v>
      </c>
      <c r="N50" s="9"/>
      <c r="O50" s="9"/>
      <c r="P50" s="7"/>
      <c r="Q50" s="7"/>
      <c r="T50" s="20">
        <v>0</v>
      </c>
      <c r="U50" s="31">
        <f t="shared" si="14"/>
        <v>-6530</v>
      </c>
      <c r="V50" s="27">
        <f t="shared" si="15"/>
        <v>-6530</v>
      </c>
      <c r="W50" s="27"/>
      <c r="X50" s="27">
        <f t="shared" si="16"/>
        <v>7178.0675618967689</v>
      </c>
      <c r="Y50" s="27">
        <f t="shared" si="17"/>
        <v>648.06756189676889</v>
      </c>
      <c r="Z50" s="27">
        <f t="shared" si="18"/>
        <v>648</v>
      </c>
      <c r="AA50" s="17">
        <f t="shared" si="19"/>
        <v>648</v>
      </c>
      <c r="AB50" s="24">
        <f t="shared" si="20"/>
        <v>7178</v>
      </c>
    </row>
    <row r="51" spans="1:28" ht="15" customHeight="1" x14ac:dyDescent="0.25">
      <c r="A51" s="28">
        <v>6444</v>
      </c>
      <c r="B51" s="28">
        <v>6444</v>
      </c>
      <c r="C51" s="25">
        <v>28.64</v>
      </c>
      <c r="D51" s="25">
        <v>272.3</v>
      </c>
      <c r="E51" s="25">
        <v>213.53</v>
      </c>
      <c r="F51" s="25">
        <v>0</v>
      </c>
      <c r="G51" s="25">
        <f t="shared" si="23"/>
        <v>132.61538461538461</v>
      </c>
      <c r="H51" s="25">
        <v>0</v>
      </c>
      <c r="I51" s="25">
        <f t="shared" si="24"/>
        <v>138.65217391304347</v>
      </c>
      <c r="J51" s="29">
        <f t="shared" si="21"/>
        <v>0</v>
      </c>
      <c r="K51" s="29">
        <f t="shared" si="22"/>
        <v>-1</v>
      </c>
      <c r="L51" s="29">
        <f t="shared" si="25"/>
        <v>0</v>
      </c>
      <c r="M51" s="29">
        <f t="shared" ca="1" si="13"/>
        <v>1</v>
      </c>
      <c r="N51" s="9"/>
      <c r="O51" s="9"/>
      <c r="P51" s="7"/>
      <c r="Q51" s="7"/>
      <c r="T51" s="20">
        <v>0</v>
      </c>
      <c r="U51" s="31">
        <f t="shared" si="14"/>
        <v>-6444</v>
      </c>
      <c r="V51" s="27">
        <f t="shared" si="15"/>
        <v>-6444</v>
      </c>
      <c r="W51" s="27"/>
      <c r="X51" s="27">
        <f t="shared" si="16"/>
        <v>7083.5325220310542</v>
      </c>
      <c r="Y51" s="27">
        <f t="shared" si="17"/>
        <v>639.53252203105421</v>
      </c>
      <c r="Z51" s="27">
        <f t="shared" si="18"/>
        <v>640</v>
      </c>
      <c r="AA51" s="17">
        <f t="shared" si="19"/>
        <v>640</v>
      </c>
      <c r="AB51" s="24">
        <f t="shared" si="20"/>
        <v>7084</v>
      </c>
    </row>
    <row r="52" spans="1:28" ht="15" customHeight="1" x14ac:dyDescent="0.25">
      <c r="A52" s="28">
        <v>6358</v>
      </c>
      <c r="B52" s="28">
        <v>6358</v>
      </c>
      <c r="C52" s="25">
        <v>28.26</v>
      </c>
      <c r="D52" s="25">
        <v>272.3</v>
      </c>
      <c r="E52" s="25">
        <v>213.49</v>
      </c>
      <c r="F52" s="25">
        <v>0</v>
      </c>
      <c r="G52" s="25">
        <f t="shared" si="23"/>
        <v>129.28571428571428</v>
      </c>
      <c r="H52" s="25">
        <v>0</v>
      </c>
      <c r="I52" s="25">
        <f t="shared" si="24"/>
        <v>136.55319148936169</v>
      </c>
      <c r="J52" s="29">
        <f t="shared" si="21"/>
        <v>0</v>
      </c>
      <c r="K52" s="29">
        <f t="shared" si="22"/>
        <v>-1</v>
      </c>
      <c r="L52" s="29">
        <f t="shared" si="25"/>
        <v>1</v>
      </c>
      <c r="M52" s="29">
        <f t="shared" ca="1" si="13"/>
        <v>1</v>
      </c>
      <c r="N52" s="9"/>
      <c r="O52" s="9"/>
      <c r="P52" s="7"/>
      <c r="Q52" s="7"/>
      <c r="T52" s="20">
        <v>0</v>
      </c>
      <c r="U52" s="31">
        <f t="shared" si="14"/>
        <v>-6358</v>
      </c>
      <c r="V52" s="27">
        <f t="shared" si="15"/>
        <v>-6358</v>
      </c>
      <c r="W52" s="27"/>
      <c r="X52" s="27">
        <f t="shared" si="16"/>
        <v>6988.9974821653377</v>
      </c>
      <c r="Y52" s="27">
        <f t="shared" si="17"/>
        <v>630.99748216533771</v>
      </c>
      <c r="Z52" s="27">
        <f t="shared" si="18"/>
        <v>631</v>
      </c>
      <c r="AA52" s="17">
        <f t="shared" si="19"/>
        <v>631</v>
      </c>
      <c r="AB52" s="24">
        <f t="shared" si="20"/>
        <v>6989</v>
      </c>
    </row>
    <row r="53" spans="1:28" ht="15" customHeight="1" x14ac:dyDescent="0.25">
      <c r="A53" s="28">
        <v>6273</v>
      </c>
      <c r="B53" s="28">
        <v>6273</v>
      </c>
      <c r="C53" s="25">
        <v>27.88</v>
      </c>
      <c r="D53" s="25">
        <v>272.3</v>
      </c>
      <c r="E53" s="25">
        <v>213.46</v>
      </c>
      <c r="F53" s="25">
        <v>0</v>
      </c>
      <c r="G53" s="25">
        <f t="shared" si="23"/>
        <v>126.33333333333333</v>
      </c>
      <c r="H53" s="25">
        <v>0</v>
      </c>
      <c r="I53" s="25">
        <f t="shared" si="24"/>
        <v>133.70833333333334</v>
      </c>
      <c r="J53" s="29">
        <f t="shared" si="21"/>
        <v>0</v>
      </c>
      <c r="K53" s="29">
        <f t="shared" si="22"/>
        <v>-1</v>
      </c>
      <c r="L53" s="29">
        <f t="shared" si="25"/>
        <v>1</v>
      </c>
      <c r="M53" s="29">
        <f t="shared" ca="1" si="13"/>
        <v>0</v>
      </c>
      <c r="N53" s="9"/>
      <c r="O53" s="9"/>
      <c r="P53" s="7"/>
      <c r="Q53" s="7"/>
      <c r="T53" s="20">
        <v>0</v>
      </c>
      <c r="U53" s="31">
        <f t="shared" si="14"/>
        <v>-6273</v>
      </c>
      <c r="V53" s="27">
        <f t="shared" si="15"/>
        <v>-6273</v>
      </c>
      <c r="W53" s="27"/>
      <c r="X53" s="27">
        <f t="shared" si="16"/>
        <v>6895.5616869492242</v>
      </c>
      <c r="Y53" s="27">
        <f t="shared" si="17"/>
        <v>622.56168694922417</v>
      </c>
      <c r="Z53" s="27">
        <f t="shared" si="18"/>
        <v>623</v>
      </c>
      <c r="AA53" s="17">
        <f t="shared" si="19"/>
        <v>623</v>
      </c>
      <c r="AB53" s="24">
        <f t="shared" si="20"/>
        <v>6896</v>
      </c>
    </row>
    <row r="54" spans="1:28" ht="15" customHeight="1" x14ac:dyDescent="0.25">
      <c r="A54" s="28">
        <v>5982</v>
      </c>
      <c r="B54" s="28">
        <v>5982</v>
      </c>
      <c r="C54" s="25">
        <v>26.59</v>
      </c>
      <c r="D54" s="25">
        <v>272.3</v>
      </c>
      <c r="E54" s="25">
        <v>213.35</v>
      </c>
      <c r="F54" s="25">
        <v>0</v>
      </c>
      <c r="G54" s="25">
        <f t="shared" si="23"/>
        <v>136.625</v>
      </c>
      <c r="H54" s="25">
        <v>0</v>
      </c>
      <c r="I54" s="25">
        <f t="shared" si="24"/>
        <v>130.9795918367347</v>
      </c>
      <c r="J54" s="29">
        <f t="shared" si="21"/>
        <v>0</v>
      </c>
      <c r="K54" s="29">
        <f t="shared" si="22"/>
        <v>-1</v>
      </c>
      <c r="L54" s="29">
        <f t="shared" si="25"/>
        <v>1</v>
      </c>
      <c r="M54" s="29">
        <f t="shared" ca="1" si="13"/>
        <v>1</v>
      </c>
      <c r="N54" s="9"/>
      <c r="O54" s="9"/>
      <c r="P54" s="7"/>
      <c r="Q54" s="7"/>
      <c r="T54" s="20">
        <v>0</v>
      </c>
      <c r="U54" s="31">
        <f t="shared" si="14"/>
        <v>-5982</v>
      </c>
      <c r="V54" s="27">
        <f t="shared" si="15"/>
        <v>-5982</v>
      </c>
      <c r="W54" s="27"/>
      <c r="X54" s="27">
        <f t="shared" si="16"/>
        <v>6575.6814939152327</v>
      </c>
      <c r="Y54" s="27">
        <f t="shared" si="17"/>
        <v>593.68149391523275</v>
      </c>
      <c r="Z54" s="27">
        <f t="shared" si="18"/>
        <v>594</v>
      </c>
      <c r="AA54" s="17">
        <f t="shared" si="19"/>
        <v>594</v>
      </c>
      <c r="AB54" s="24">
        <f t="shared" si="20"/>
        <v>6576</v>
      </c>
    </row>
    <row r="55" spans="1:28" ht="15" customHeight="1" x14ac:dyDescent="0.25">
      <c r="A55" s="28">
        <v>5691</v>
      </c>
      <c r="B55" s="28">
        <v>5691</v>
      </c>
      <c r="C55" s="25">
        <v>25.29</v>
      </c>
      <c r="D55" s="25">
        <v>272.3</v>
      </c>
      <c r="E55" s="25">
        <v>213.26</v>
      </c>
      <c r="F55" s="25">
        <v>0</v>
      </c>
      <c r="G55" s="25">
        <f t="shared" si="23"/>
        <v>145.70588235294119</v>
      </c>
      <c r="H55" s="25">
        <v>0</v>
      </c>
      <c r="I55" s="25">
        <f t="shared" si="24"/>
        <v>128.36000000000001</v>
      </c>
      <c r="J55" s="29">
        <f t="shared" si="21"/>
        <v>0</v>
      </c>
      <c r="K55" s="29">
        <f t="shared" si="22"/>
        <v>-1</v>
      </c>
      <c r="L55" s="29">
        <f t="shared" si="25"/>
        <v>1</v>
      </c>
      <c r="M55" s="29">
        <f t="shared" ca="1" si="13"/>
        <v>1</v>
      </c>
      <c r="N55" s="9"/>
      <c r="O55" s="9"/>
      <c r="P55" s="7"/>
      <c r="Q55" s="7"/>
      <c r="T55" s="20">
        <v>0</v>
      </c>
      <c r="U55" s="31">
        <f t="shared" si="14"/>
        <v>-5691</v>
      </c>
      <c r="V55" s="27">
        <f t="shared" si="15"/>
        <v>-5691</v>
      </c>
      <c r="W55" s="27"/>
      <c r="X55" s="27">
        <f t="shared" si="16"/>
        <v>6255.8013008812422</v>
      </c>
      <c r="Y55" s="27">
        <f t="shared" si="17"/>
        <v>564.80130088124224</v>
      </c>
      <c r="Z55" s="27">
        <f t="shared" si="18"/>
        <v>565</v>
      </c>
      <c r="AA55" s="17">
        <f t="shared" si="19"/>
        <v>565</v>
      </c>
      <c r="AB55" s="24">
        <f t="shared" si="20"/>
        <v>6256</v>
      </c>
    </row>
    <row r="56" spans="1:28" ht="15" customHeight="1" x14ac:dyDescent="0.25">
      <c r="A56" s="28">
        <v>5398</v>
      </c>
      <c r="B56" s="28">
        <v>5398</v>
      </c>
      <c r="C56" s="25">
        <v>23.99</v>
      </c>
      <c r="D56" s="25">
        <v>272.3</v>
      </c>
      <c r="E56" s="25">
        <v>213.19</v>
      </c>
      <c r="F56" s="25">
        <v>0</v>
      </c>
      <c r="G56" s="25">
        <f t="shared" si="23"/>
        <v>153.88888888888889</v>
      </c>
      <c r="H56" s="25">
        <v>0</v>
      </c>
      <c r="I56" s="25">
        <f t="shared" si="24"/>
        <v>125.84313725490196</v>
      </c>
      <c r="J56" s="29">
        <f t="shared" si="21"/>
        <v>0</v>
      </c>
      <c r="K56" s="29">
        <f t="shared" si="22"/>
        <v>-1</v>
      </c>
      <c r="L56" s="29">
        <f t="shared" si="25"/>
        <v>1</v>
      </c>
      <c r="M56" s="29">
        <f t="shared" ca="1" si="13"/>
        <v>0</v>
      </c>
      <c r="N56" s="9"/>
      <c r="O56" s="9"/>
      <c r="P56" s="7"/>
      <c r="Q56" s="7"/>
      <c r="T56" s="20">
        <v>0</v>
      </c>
      <c r="U56" s="31">
        <f t="shared" si="14"/>
        <v>-5398</v>
      </c>
      <c r="V56" s="27">
        <f t="shared" si="15"/>
        <v>-5398</v>
      </c>
      <c r="W56" s="27"/>
      <c r="X56" s="27">
        <f t="shared" si="16"/>
        <v>5933.7226185480486</v>
      </c>
      <c r="Y56" s="27">
        <f t="shared" si="17"/>
        <v>535.72261854804856</v>
      </c>
      <c r="Z56" s="27">
        <f t="shared" si="18"/>
        <v>536</v>
      </c>
      <c r="AA56" s="17">
        <f t="shared" si="19"/>
        <v>536</v>
      </c>
      <c r="AB56" s="24">
        <f t="shared" si="20"/>
        <v>5934</v>
      </c>
    </row>
    <row r="57" spans="1:28" ht="15" customHeight="1" x14ac:dyDescent="0.25">
      <c r="A57" s="28">
        <v>5174</v>
      </c>
      <c r="B57" s="28">
        <v>5174</v>
      </c>
      <c r="C57" s="25">
        <v>22.99</v>
      </c>
      <c r="D57" s="25">
        <v>272.3</v>
      </c>
      <c r="E57" s="25">
        <v>213.13</v>
      </c>
      <c r="F57" s="25">
        <v>0</v>
      </c>
      <c r="G57" s="25">
        <f t="shared" si="23"/>
        <v>157.57894736842104</v>
      </c>
      <c r="H57" s="25">
        <v>0</v>
      </c>
      <c r="I57" s="25">
        <f t="shared" si="24"/>
        <v>123.42307692307692</v>
      </c>
      <c r="J57" s="29">
        <f t="shared" si="21"/>
        <v>0</v>
      </c>
      <c r="K57" s="29">
        <f t="shared" si="22"/>
        <v>-1</v>
      </c>
      <c r="L57" s="29">
        <f t="shared" si="25"/>
        <v>1</v>
      </c>
      <c r="M57" s="29">
        <f t="shared" ca="1" si="13"/>
        <v>1</v>
      </c>
      <c r="N57" s="9"/>
      <c r="O57" s="9"/>
      <c r="P57" s="7"/>
      <c r="Q57" s="7"/>
      <c r="T57" s="20">
        <v>0</v>
      </c>
      <c r="U57" s="31">
        <f t="shared" si="14"/>
        <v>-5174</v>
      </c>
      <c r="V57" s="27">
        <f t="shared" si="15"/>
        <v>-5174</v>
      </c>
      <c r="W57" s="27"/>
      <c r="X57" s="27">
        <f t="shared" si="16"/>
        <v>5687.4918170373485</v>
      </c>
      <c r="Y57" s="27">
        <f t="shared" si="17"/>
        <v>513.49181703734848</v>
      </c>
      <c r="Z57" s="27">
        <f t="shared" si="18"/>
        <v>513</v>
      </c>
      <c r="AA57" s="17">
        <f t="shared" si="19"/>
        <v>513</v>
      </c>
      <c r="AB57" s="24">
        <f t="shared" si="20"/>
        <v>5687</v>
      </c>
    </row>
    <row r="58" spans="1:28" ht="15" customHeight="1" x14ac:dyDescent="0.25">
      <c r="A58" s="28">
        <v>4948</v>
      </c>
      <c r="B58" s="28">
        <v>4948</v>
      </c>
      <c r="C58" s="25">
        <v>21.99</v>
      </c>
      <c r="D58" s="25">
        <v>272.3</v>
      </c>
      <c r="E58" s="25">
        <v>213.08</v>
      </c>
      <c r="F58" s="25">
        <v>0</v>
      </c>
      <c r="G58" s="25">
        <f t="shared" si="23"/>
        <v>161</v>
      </c>
      <c r="H58" s="25">
        <v>0</v>
      </c>
      <c r="I58" s="25">
        <f t="shared" si="24"/>
        <v>121.09433962264151</v>
      </c>
      <c r="J58" s="29">
        <f t="shared" si="21"/>
        <v>0</v>
      </c>
      <c r="K58" s="29">
        <f t="shared" si="22"/>
        <v>-1</v>
      </c>
      <c r="L58" s="29">
        <f t="shared" si="25"/>
        <v>1</v>
      </c>
      <c r="M58" s="29">
        <f t="shared" ca="1" si="13"/>
        <v>1</v>
      </c>
      <c r="N58" s="9"/>
      <c r="O58" s="9"/>
      <c r="P58" s="7"/>
      <c r="Q58" s="7"/>
      <c r="T58" s="20">
        <v>0</v>
      </c>
      <c r="U58" s="31">
        <f t="shared" si="14"/>
        <v>-4948</v>
      </c>
      <c r="V58" s="27">
        <f t="shared" si="15"/>
        <v>-4948</v>
      </c>
      <c r="W58" s="27"/>
      <c r="X58" s="27">
        <f t="shared" si="16"/>
        <v>5439.0625262274443</v>
      </c>
      <c r="Y58" s="27">
        <f t="shared" si="17"/>
        <v>491.06252622744432</v>
      </c>
      <c r="Z58" s="27">
        <f t="shared" si="18"/>
        <v>491</v>
      </c>
      <c r="AA58" s="17">
        <f t="shared" si="19"/>
        <v>491</v>
      </c>
      <c r="AB58" s="24">
        <f t="shared" si="20"/>
        <v>5439</v>
      </c>
    </row>
    <row r="59" spans="1:28" ht="15" customHeight="1" x14ac:dyDescent="0.25">
      <c r="A59" s="28">
        <v>4725</v>
      </c>
      <c r="B59" s="28">
        <v>4725</v>
      </c>
      <c r="C59" s="25">
        <v>21</v>
      </c>
      <c r="D59" s="25">
        <v>272.3</v>
      </c>
      <c r="E59" s="25">
        <v>213.02</v>
      </c>
      <c r="F59" s="25">
        <v>0</v>
      </c>
      <c r="G59" s="25">
        <f t="shared" si="23"/>
        <v>163.95238095238096</v>
      </c>
      <c r="H59" s="25">
        <v>0</v>
      </c>
      <c r="I59" s="25">
        <f t="shared" si="24"/>
        <v>118.85185185185185</v>
      </c>
      <c r="J59" s="29">
        <f t="shared" si="21"/>
        <v>0</v>
      </c>
      <c r="K59" s="29">
        <f t="shared" si="22"/>
        <v>-1</v>
      </c>
      <c r="L59" s="29">
        <f t="shared" si="25"/>
        <v>1</v>
      </c>
      <c r="M59" s="29">
        <f t="shared" ca="1" si="13"/>
        <v>1</v>
      </c>
      <c r="N59" s="9"/>
      <c r="O59" s="9"/>
      <c r="P59" s="7"/>
      <c r="Q59" s="7"/>
      <c r="T59" s="20">
        <v>0</v>
      </c>
      <c r="U59" s="31">
        <f t="shared" si="14"/>
        <v>-4725</v>
      </c>
      <c r="V59" s="27">
        <f t="shared" si="15"/>
        <v>-4725</v>
      </c>
      <c r="W59" s="27"/>
      <c r="X59" s="27">
        <f t="shared" si="16"/>
        <v>5193.9309693663445</v>
      </c>
      <c r="Y59" s="27">
        <f t="shared" si="17"/>
        <v>468.93096936634447</v>
      </c>
      <c r="Z59" s="27">
        <f t="shared" si="18"/>
        <v>469</v>
      </c>
      <c r="AA59" s="17">
        <f t="shared" si="19"/>
        <v>469</v>
      </c>
      <c r="AB59" s="24">
        <f t="shared" si="20"/>
        <v>5194</v>
      </c>
    </row>
    <row r="60" spans="1:28" ht="15" customHeight="1" x14ac:dyDescent="0.25">
      <c r="A60" s="28">
        <v>4520</v>
      </c>
      <c r="B60" s="28">
        <v>4520</v>
      </c>
      <c r="C60" s="25">
        <v>20.09</v>
      </c>
      <c r="D60" s="25">
        <v>272.3</v>
      </c>
      <c r="E60" s="25">
        <v>212.98</v>
      </c>
      <c r="F60" s="25">
        <v>0</v>
      </c>
      <c r="G60" s="25">
        <f t="shared" si="23"/>
        <v>165.81818181818181</v>
      </c>
      <c r="H60" s="25">
        <v>0</v>
      </c>
      <c r="I60" s="25">
        <f t="shared" si="24"/>
        <v>116.69090909090909</v>
      </c>
      <c r="J60" s="29">
        <f t="shared" si="21"/>
        <v>0</v>
      </c>
      <c r="K60" s="29">
        <f t="shared" si="22"/>
        <v>-1</v>
      </c>
      <c r="L60" s="29">
        <f t="shared" si="25"/>
        <v>1</v>
      </c>
      <c r="M60" s="29">
        <f t="shared" ca="1" si="13"/>
        <v>0</v>
      </c>
      <c r="N60" s="9"/>
      <c r="O60" s="9"/>
      <c r="P60" s="7"/>
      <c r="Q60" s="7"/>
      <c r="T60" s="20">
        <v>0</v>
      </c>
      <c r="U60" s="31">
        <f t="shared" si="14"/>
        <v>-4520</v>
      </c>
      <c r="V60" s="27">
        <f t="shared" si="15"/>
        <v>-4520</v>
      </c>
      <c r="W60" s="27"/>
      <c r="X60" s="27">
        <f t="shared" si="16"/>
        <v>4968.5858161980696</v>
      </c>
      <c r="Y60" s="27">
        <f t="shared" si="17"/>
        <v>448.58581619806955</v>
      </c>
      <c r="Z60" s="27">
        <f t="shared" si="18"/>
        <v>449</v>
      </c>
      <c r="AA60" s="17">
        <f t="shared" si="19"/>
        <v>449</v>
      </c>
      <c r="AB60" s="24">
        <f t="shared" si="20"/>
        <v>4969</v>
      </c>
    </row>
    <row r="61" spans="1:28" ht="15" customHeight="1" x14ac:dyDescent="0.25">
      <c r="A61" s="28">
        <v>4314</v>
      </c>
      <c r="B61" s="28">
        <v>4314</v>
      </c>
      <c r="C61" s="25">
        <v>19.170000000000002</v>
      </c>
      <c r="D61" s="25">
        <v>272.3</v>
      </c>
      <c r="E61" s="25">
        <v>212.94</v>
      </c>
      <c r="F61" s="25">
        <v>0</v>
      </c>
      <c r="G61" s="25">
        <f t="shared" si="23"/>
        <v>167.56521739130434</v>
      </c>
      <c r="H61" s="25">
        <v>0</v>
      </c>
      <c r="I61" s="25">
        <f t="shared" si="24"/>
        <v>114.60714285714286</v>
      </c>
      <c r="J61" s="29">
        <f t="shared" si="21"/>
        <v>0</v>
      </c>
      <c r="K61" s="29">
        <f t="shared" si="22"/>
        <v>-1</v>
      </c>
      <c r="L61" s="29">
        <f t="shared" si="25"/>
        <v>1</v>
      </c>
      <c r="M61" s="29">
        <f t="shared" ca="1" si="13"/>
        <v>0</v>
      </c>
      <c r="N61" s="9"/>
      <c r="O61" s="9"/>
      <c r="P61" s="7"/>
      <c r="Q61" s="7"/>
      <c r="T61" s="20">
        <v>0</v>
      </c>
      <c r="U61" s="31">
        <f t="shared" si="14"/>
        <v>-4314</v>
      </c>
      <c r="V61" s="27">
        <f t="shared" si="15"/>
        <v>-4314</v>
      </c>
      <c r="W61" s="27"/>
      <c r="X61" s="27">
        <f t="shared" si="16"/>
        <v>4742.1414183801935</v>
      </c>
      <c r="Y61" s="27">
        <f t="shared" si="17"/>
        <v>428.1414183801935</v>
      </c>
      <c r="Z61" s="27">
        <f t="shared" si="18"/>
        <v>428</v>
      </c>
      <c r="AA61" s="17">
        <f t="shared" si="19"/>
        <v>428</v>
      </c>
      <c r="AB61" s="24">
        <f t="shared" si="20"/>
        <v>4742</v>
      </c>
    </row>
    <row r="62" spans="1:28" ht="15" customHeight="1" x14ac:dyDescent="0.25">
      <c r="A62" s="28">
        <v>4107</v>
      </c>
      <c r="B62" s="28">
        <v>4107</v>
      </c>
      <c r="C62" s="25">
        <v>18.25</v>
      </c>
      <c r="D62" s="25">
        <v>272.3</v>
      </c>
      <c r="E62" s="25">
        <v>212.9</v>
      </c>
      <c r="F62" s="25">
        <v>0</v>
      </c>
      <c r="G62" s="25">
        <f t="shared" si="23"/>
        <v>169.20833333333334</v>
      </c>
      <c r="H62" s="25">
        <v>0</v>
      </c>
      <c r="I62" s="25">
        <f t="shared" si="24"/>
        <v>112.59649122807018</v>
      </c>
      <c r="J62" s="29">
        <f t="shared" si="21"/>
        <v>0</v>
      </c>
      <c r="K62" s="29">
        <f t="shared" si="22"/>
        <v>-1</v>
      </c>
      <c r="L62" s="29">
        <f t="shared" si="25"/>
        <v>1</v>
      </c>
      <c r="M62" s="29">
        <f t="shared" ca="1" si="13"/>
        <v>1</v>
      </c>
      <c r="N62" s="9"/>
      <c r="O62" s="9"/>
      <c r="P62" s="7"/>
      <c r="Q62" s="7"/>
      <c r="T62" s="20">
        <v>0</v>
      </c>
      <c r="U62" s="31">
        <f t="shared" si="14"/>
        <v>-4107</v>
      </c>
      <c r="V62" s="27">
        <f t="shared" si="15"/>
        <v>-4107</v>
      </c>
      <c r="W62" s="27"/>
      <c r="X62" s="27">
        <f t="shared" si="16"/>
        <v>4514.5977759127145</v>
      </c>
      <c r="Y62" s="27">
        <f t="shared" si="17"/>
        <v>407.5977759127145</v>
      </c>
      <c r="Z62" s="27">
        <f t="shared" si="18"/>
        <v>408</v>
      </c>
      <c r="AA62" s="17">
        <f t="shared" si="19"/>
        <v>408</v>
      </c>
      <c r="AB62" s="24">
        <f t="shared" si="20"/>
        <v>4515</v>
      </c>
    </row>
    <row r="63" spans="1:28" ht="15" customHeight="1" x14ac:dyDescent="0.25">
      <c r="A63" s="28">
        <v>4072</v>
      </c>
      <c r="B63" s="28">
        <v>4072</v>
      </c>
      <c r="C63" s="25">
        <v>18.100000000000001</v>
      </c>
      <c r="D63" s="25">
        <v>272.3</v>
      </c>
      <c r="E63" s="25">
        <v>212.9</v>
      </c>
      <c r="F63" s="25">
        <v>0</v>
      </c>
      <c r="G63" s="25">
        <f t="shared" si="23"/>
        <v>163.84</v>
      </c>
      <c r="H63" s="25">
        <v>0</v>
      </c>
      <c r="I63" s="25">
        <f t="shared" si="24"/>
        <v>110.65517241379311</v>
      </c>
      <c r="J63" s="29">
        <f t="shared" si="21"/>
        <v>1</v>
      </c>
      <c r="K63" s="29">
        <f t="shared" si="22"/>
        <v>1</v>
      </c>
      <c r="L63" s="29">
        <f t="shared" si="25"/>
        <v>0</v>
      </c>
      <c r="M63" s="29">
        <f t="shared" ca="1" si="13"/>
        <v>0</v>
      </c>
      <c r="N63" s="9"/>
      <c r="O63" s="9"/>
      <c r="P63" s="7"/>
      <c r="Q63" s="7"/>
      <c r="T63" s="20">
        <v>0</v>
      </c>
      <c r="U63" s="31">
        <f t="shared" si="14"/>
        <v>-4072</v>
      </c>
      <c r="V63" s="27">
        <f t="shared" si="15"/>
        <v>-4072</v>
      </c>
      <c r="W63" s="27"/>
      <c r="X63" s="27">
        <f t="shared" si="16"/>
        <v>4476.1242131766676</v>
      </c>
      <c r="Y63" s="27">
        <f t="shared" si="17"/>
        <v>404.12421317666758</v>
      </c>
      <c r="Z63" s="27">
        <f t="shared" si="18"/>
        <v>404</v>
      </c>
      <c r="AA63" s="17">
        <f t="shared" si="19"/>
        <v>404</v>
      </c>
      <c r="AB63" s="24">
        <f t="shared" si="20"/>
        <v>4476</v>
      </c>
    </row>
    <row r="64" spans="1:28" ht="15" customHeight="1" x14ac:dyDescent="0.25">
      <c r="A64" s="28">
        <v>4038</v>
      </c>
      <c r="B64" s="28">
        <v>4038</v>
      </c>
      <c r="C64" s="25">
        <v>17.95</v>
      </c>
      <c r="D64" s="25">
        <v>272.3</v>
      </c>
      <c r="E64" s="25">
        <v>212.89</v>
      </c>
      <c r="F64" s="25">
        <v>0</v>
      </c>
      <c r="G64" s="25">
        <f t="shared" si="23"/>
        <v>158.84615384615384</v>
      </c>
      <c r="H64" s="25">
        <v>0</v>
      </c>
      <c r="I64" s="25">
        <f t="shared" si="24"/>
        <v>108.77966101694915</v>
      </c>
      <c r="J64" s="29">
        <f t="shared" si="21"/>
        <v>1</v>
      </c>
      <c r="K64" s="29">
        <f t="shared" si="22"/>
        <v>1</v>
      </c>
      <c r="L64" s="29">
        <f t="shared" si="25"/>
        <v>0</v>
      </c>
      <c r="M64" s="29">
        <f t="shared" ca="1" si="13"/>
        <v>0</v>
      </c>
      <c r="N64" s="9"/>
      <c r="O64" s="9"/>
      <c r="P64" s="7"/>
      <c r="Q64" s="7"/>
      <c r="T64" s="20">
        <v>0</v>
      </c>
      <c r="U64" s="31">
        <f t="shared" si="14"/>
        <v>-4038</v>
      </c>
      <c r="V64" s="27">
        <f t="shared" si="15"/>
        <v>-4038</v>
      </c>
      <c r="W64" s="27"/>
      <c r="X64" s="27">
        <f t="shared" si="16"/>
        <v>4438.7498950902218</v>
      </c>
      <c r="Y64" s="27">
        <f t="shared" si="17"/>
        <v>400.7498950902218</v>
      </c>
      <c r="Z64" s="27">
        <f t="shared" si="18"/>
        <v>401</v>
      </c>
      <c r="AA64" s="17">
        <f t="shared" si="19"/>
        <v>401</v>
      </c>
      <c r="AB64" s="24">
        <f t="shared" si="20"/>
        <v>4439</v>
      </c>
    </row>
    <row r="65" spans="1:28" ht="15" customHeight="1" x14ac:dyDescent="0.25">
      <c r="A65" s="28">
        <v>4004</v>
      </c>
      <c r="B65" s="28">
        <v>4004</v>
      </c>
      <c r="C65" s="25">
        <v>17.79</v>
      </c>
      <c r="D65" s="25">
        <v>272.3</v>
      </c>
      <c r="E65" s="25">
        <v>212.88</v>
      </c>
      <c r="F65" s="25">
        <v>0</v>
      </c>
      <c r="G65" s="25">
        <f t="shared" si="23"/>
        <v>154.22222222222223</v>
      </c>
      <c r="H65" s="25">
        <v>0</v>
      </c>
      <c r="I65" s="25">
        <f t="shared" si="24"/>
        <v>106.96666666666667</v>
      </c>
      <c r="J65" s="29">
        <f t="shared" si="21"/>
        <v>1</v>
      </c>
      <c r="K65" s="29">
        <f t="shared" si="22"/>
        <v>1</v>
      </c>
      <c r="L65" s="29">
        <f t="shared" si="25"/>
        <v>0</v>
      </c>
      <c r="M65" s="29">
        <f t="shared" ca="1" si="13"/>
        <v>0</v>
      </c>
      <c r="N65" s="9"/>
      <c r="O65" s="9"/>
      <c r="P65" s="7"/>
      <c r="Q65" s="7"/>
      <c r="T65" s="20">
        <v>0</v>
      </c>
      <c r="U65" s="31">
        <f t="shared" si="14"/>
        <v>-4004</v>
      </c>
      <c r="V65" s="27">
        <f t="shared" si="15"/>
        <v>-4004</v>
      </c>
      <c r="W65" s="27"/>
      <c r="X65" s="27">
        <f t="shared" si="16"/>
        <v>4401.3755770037769</v>
      </c>
      <c r="Y65" s="27">
        <f t="shared" si="17"/>
        <v>397.37557700377693</v>
      </c>
      <c r="Z65" s="27">
        <f t="shared" si="18"/>
        <v>397</v>
      </c>
      <c r="AA65" s="17">
        <f t="shared" si="19"/>
        <v>397</v>
      </c>
      <c r="AB65" s="24">
        <f t="shared" si="20"/>
        <v>4401</v>
      </c>
    </row>
    <row r="66" spans="1:28" ht="15" customHeight="1" x14ac:dyDescent="0.25">
      <c r="A66" s="28">
        <v>3759</v>
      </c>
      <c r="B66" s="28">
        <v>3759</v>
      </c>
      <c r="C66" s="25">
        <v>16.71</v>
      </c>
      <c r="D66" s="25">
        <v>272.3</v>
      </c>
      <c r="E66" s="25">
        <v>212.84</v>
      </c>
      <c r="F66" s="25">
        <v>0</v>
      </c>
      <c r="G66" s="25">
        <f t="shared" si="23"/>
        <v>157.46428571428572</v>
      </c>
      <c r="H66" s="25">
        <v>0</v>
      </c>
      <c r="I66" s="25">
        <f t="shared" si="24"/>
        <v>105.21311475409836</v>
      </c>
      <c r="J66" s="29">
        <f t="shared" si="21"/>
        <v>0</v>
      </c>
      <c r="K66" s="29">
        <f t="shared" si="22"/>
        <v>-1</v>
      </c>
      <c r="L66" s="29">
        <f t="shared" si="25"/>
        <v>0</v>
      </c>
      <c r="M66" s="29">
        <f t="shared" ref="M66:M97" ca="1" si="26">IF(RAND()&lt;0.5,0,1)</f>
        <v>1</v>
      </c>
      <c r="N66" s="9"/>
      <c r="O66" s="9"/>
      <c r="P66" s="7"/>
      <c r="Q66" s="7"/>
      <c r="T66" s="20">
        <v>0</v>
      </c>
      <c r="U66" s="31">
        <f t="shared" ref="U66:U97" si="27">T66-B66</f>
        <v>-3759</v>
      </c>
      <c r="V66" s="27">
        <f t="shared" ref="V66:V97" si="28">ROUND(U66,0)</f>
        <v>-3759</v>
      </c>
      <c r="W66" s="27"/>
      <c r="X66" s="27">
        <f t="shared" ref="X66:X97" si="29">B66/$W$2*$W$3</f>
        <v>4132.0606378514476</v>
      </c>
      <c r="Y66" s="27">
        <f t="shared" ref="Y66:Y97" si="30">X66-B66</f>
        <v>373.06063785144761</v>
      </c>
      <c r="Z66" s="27">
        <f t="shared" ref="Z66:Z97" si="31">ROUND(Y66,0)</f>
        <v>373</v>
      </c>
      <c r="AA66" s="17">
        <f t="shared" ref="AA66:AA97" si="32">IF(V66&gt;=0,V66,Z66)</f>
        <v>373</v>
      </c>
      <c r="AB66" s="24">
        <f t="shared" ref="AB66:AB97" si="33">B66+AA66</f>
        <v>4132</v>
      </c>
    </row>
    <row r="67" spans="1:28" ht="15" customHeight="1" x14ac:dyDescent="0.25">
      <c r="A67" s="28">
        <v>3514</v>
      </c>
      <c r="B67" s="28">
        <v>3514</v>
      </c>
      <c r="C67" s="25">
        <v>15.62</v>
      </c>
      <c r="D67" s="25">
        <v>272.3</v>
      </c>
      <c r="E67" s="25">
        <v>212.79</v>
      </c>
      <c r="F67" s="25">
        <v>0</v>
      </c>
      <c r="G67" s="25">
        <f t="shared" si="23"/>
        <v>160.48275862068965</v>
      </c>
      <c r="H67" s="25">
        <v>0</v>
      </c>
      <c r="I67" s="25">
        <f t="shared" si="24"/>
        <v>103.51612903225806</v>
      </c>
      <c r="J67" s="29">
        <f t="shared" ref="J67:J98" si="34">IF(ABS(B67-B66)&lt;=50,1,0)</f>
        <v>0</v>
      </c>
      <c r="K67" s="29">
        <f t="shared" ref="K67:K98" si="35">IF(ABS((B67-B66))&lt;=50,1,IF((B67-B66)*(1)&gt;=0,1,-1))</f>
        <v>-1</v>
      </c>
      <c r="L67" s="29">
        <f t="shared" si="25"/>
        <v>0</v>
      </c>
      <c r="M67" s="29">
        <f t="shared" ca="1" si="26"/>
        <v>0</v>
      </c>
      <c r="N67" s="9"/>
      <c r="O67" s="9"/>
      <c r="P67" s="7"/>
      <c r="Q67" s="7"/>
      <c r="T67" s="20">
        <v>0</v>
      </c>
      <c r="U67" s="31">
        <f t="shared" si="27"/>
        <v>-3514</v>
      </c>
      <c r="V67" s="27">
        <f t="shared" si="28"/>
        <v>-3514</v>
      </c>
      <c r="W67" s="27"/>
      <c r="X67" s="27">
        <f t="shared" si="29"/>
        <v>3862.7456986991192</v>
      </c>
      <c r="Y67" s="27">
        <f t="shared" si="30"/>
        <v>348.7456986991192</v>
      </c>
      <c r="Z67" s="27">
        <f t="shared" si="31"/>
        <v>349</v>
      </c>
      <c r="AA67" s="17">
        <f t="shared" si="32"/>
        <v>349</v>
      </c>
      <c r="AB67" s="24">
        <f t="shared" si="33"/>
        <v>3863</v>
      </c>
    </row>
    <row r="68" spans="1:28" ht="15" customHeight="1" x14ac:dyDescent="0.25">
      <c r="A68" s="28">
        <v>3268</v>
      </c>
      <c r="B68" s="28">
        <v>3268</v>
      </c>
      <c r="C68" s="25">
        <v>14.53</v>
      </c>
      <c r="D68" s="25">
        <v>272.3</v>
      </c>
      <c r="E68" s="25">
        <v>212.75</v>
      </c>
      <c r="F68" s="25">
        <v>0</v>
      </c>
      <c r="G68" s="25">
        <f t="shared" si="23"/>
        <v>163.33333333333334</v>
      </c>
      <c r="H68" s="25">
        <v>0</v>
      </c>
      <c r="I68" s="25">
        <f t="shared" si="24"/>
        <v>101.87301587301587</v>
      </c>
      <c r="J68" s="29">
        <f t="shared" si="34"/>
        <v>0</v>
      </c>
      <c r="K68" s="29">
        <f t="shared" si="35"/>
        <v>-1</v>
      </c>
      <c r="L68" s="29">
        <f t="shared" si="25"/>
        <v>0</v>
      </c>
      <c r="M68" s="29">
        <f t="shared" ca="1" si="26"/>
        <v>1</v>
      </c>
      <c r="N68" s="9"/>
      <c r="O68" s="9"/>
      <c r="P68" s="7"/>
      <c r="Q68" s="7"/>
      <c r="T68" s="20">
        <v>0</v>
      </c>
      <c r="U68" s="31">
        <f t="shared" si="27"/>
        <v>-3268</v>
      </c>
      <c r="V68" s="27">
        <f t="shared" si="28"/>
        <v>-3268</v>
      </c>
      <c r="W68" s="27"/>
      <c r="X68" s="27">
        <f t="shared" si="29"/>
        <v>3592.3315148971888</v>
      </c>
      <c r="Y68" s="27">
        <f t="shared" si="30"/>
        <v>324.33151489718875</v>
      </c>
      <c r="Z68" s="27">
        <f t="shared" si="31"/>
        <v>324</v>
      </c>
      <c r="AA68" s="17">
        <f t="shared" si="32"/>
        <v>324</v>
      </c>
      <c r="AB68" s="24">
        <f t="shared" si="33"/>
        <v>3592</v>
      </c>
    </row>
    <row r="69" spans="1:28" ht="15" customHeight="1" x14ac:dyDescent="0.25">
      <c r="A69" s="28">
        <v>3248</v>
      </c>
      <c r="B69" s="28">
        <v>3248</v>
      </c>
      <c r="C69" s="25">
        <v>14.43</v>
      </c>
      <c r="D69" s="25">
        <v>272.3</v>
      </c>
      <c r="E69" s="25">
        <v>212.75</v>
      </c>
      <c r="F69" s="25">
        <v>0</v>
      </c>
      <c r="G69" s="25">
        <f t="shared" si="23"/>
        <v>158.70967741935485</v>
      </c>
      <c r="H69" s="25">
        <v>0</v>
      </c>
      <c r="I69" s="25">
        <f t="shared" si="24"/>
        <v>100.28125</v>
      </c>
      <c r="J69" s="29">
        <f t="shared" si="34"/>
        <v>1</v>
      </c>
      <c r="K69" s="29">
        <f t="shared" si="35"/>
        <v>1</v>
      </c>
      <c r="L69" s="29">
        <f t="shared" si="25"/>
        <v>0</v>
      </c>
      <c r="M69" s="29">
        <f t="shared" ca="1" si="26"/>
        <v>1</v>
      </c>
      <c r="N69" s="9"/>
      <c r="O69" s="9"/>
      <c r="P69" s="7"/>
      <c r="Q69" s="7"/>
      <c r="T69" s="20">
        <v>0</v>
      </c>
      <c r="U69" s="31">
        <f t="shared" si="27"/>
        <v>-3248</v>
      </c>
      <c r="V69" s="27">
        <f t="shared" si="28"/>
        <v>-3248</v>
      </c>
      <c r="W69" s="27"/>
      <c r="X69" s="27">
        <f t="shared" si="29"/>
        <v>3570.3466219051616</v>
      </c>
      <c r="Y69" s="27">
        <f t="shared" si="30"/>
        <v>322.34662190516156</v>
      </c>
      <c r="Z69" s="27">
        <f t="shared" si="31"/>
        <v>322</v>
      </c>
      <c r="AA69" s="17">
        <f t="shared" si="32"/>
        <v>322</v>
      </c>
      <c r="AB69" s="24">
        <f t="shared" si="33"/>
        <v>3570</v>
      </c>
    </row>
    <row r="70" spans="1:28" ht="15" customHeight="1" x14ac:dyDescent="0.25">
      <c r="A70" s="28">
        <v>3226</v>
      </c>
      <c r="B70" s="28">
        <v>3226</v>
      </c>
      <c r="C70" s="25">
        <v>14.34</v>
      </c>
      <c r="D70" s="25">
        <v>272.3</v>
      </c>
      <c r="E70" s="25">
        <v>212.74</v>
      </c>
      <c r="F70" s="25">
        <v>0</v>
      </c>
      <c r="G70" s="25">
        <f t="shared" si="23"/>
        <v>154.4375</v>
      </c>
      <c r="H70" s="25">
        <v>0</v>
      </c>
      <c r="I70" s="25">
        <f t="shared" si="24"/>
        <v>98.738461538461536</v>
      </c>
      <c r="J70" s="29">
        <f t="shared" si="34"/>
        <v>1</v>
      </c>
      <c r="K70" s="29">
        <f t="shared" si="35"/>
        <v>1</v>
      </c>
      <c r="L70" s="29">
        <f t="shared" si="25"/>
        <v>0</v>
      </c>
      <c r="M70" s="29">
        <f t="shared" ca="1" si="26"/>
        <v>1</v>
      </c>
      <c r="N70" s="9"/>
      <c r="O70" s="9"/>
      <c r="P70" s="7"/>
      <c r="Q70" s="7"/>
      <c r="T70" s="20">
        <v>0</v>
      </c>
      <c r="U70" s="31">
        <f t="shared" si="27"/>
        <v>-3226</v>
      </c>
      <c r="V70" s="27">
        <f t="shared" si="28"/>
        <v>-3226</v>
      </c>
      <c r="W70" s="27"/>
      <c r="X70" s="27">
        <f t="shared" si="29"/>
        <v>3546.1632396139321</v>
      </c>
      <c r="Y70" s="27">
        <f t="shared" si="30"/>
        <v>320.16323961393209</v>
      </c>
      <c r="Z70" s="27">
        <f t="shared" si="31"/>
        <v>320</v>
      </c>
      <c r="AA70" s="17">
        <f t="shared" si="32"/>
        <v>320</v>
      </c>
      <c r="AB70" s="24">
        <f t="shared" si="33"/>
        <v>3546</v>
      </c>
    </row>
    <row r="71" spans="1:28" ht="15" customHeight="1" x14ac:dyDescent="0.25">
      <c r="A71" s="28">
        <v>3207</v>
      </c>
      <c r="B71" s="28">
        <v>3207</v>
      </c>
      <c r="C71" s="25">
        <v>14.25</v>
      </c>
      <c r="D71" s="25">
        <v>272.3</v>
      </c>
      <c r="E71" s="25">
        <v>212.74</v>
      </c>
      <c r="F71" s="25">
        <v>0</v>
      </c>
      <c r="G71" s="25">
        <f t="shared" ref="G71:G102" si="36">($A$38-A71)/(ROW(A71)-ROW($A$38))</f>
        <v>150.33333333333334</v>
      </c>
      <c r="H71" s="25">
        <v>0</v>
      </c>
      <c r="I71" s="25">
        <f t="shared" ref="I71:I102" si="37">($A$38-B104)/(ROW(B104)-ROW($A$38))</f>
        <v>97.242424242424249</v>
      </c>
      <c r="J71" s="29">
        <f t="shared" si="34"/>
        <v>1</v>
      </c>
      <c r="K71" s="29">
        <f t="shared" si="35"/>
        <v>1</v>
      </c>
      <c r="L71" s="29">
        <f t="shared" ref="L71:L102" si="38">IF(OR(COUNTIF(K67:K71,1)=5,COUNTIF(K67:K71,-1)=5),1,0)</f>
        <v>0</v>
      </c>
      <c r="M71" s="29">
        <f t="shared" ca="1" si="26"/>
        <v>0</v>
      </c>
      <c r="N71" s="9"/>
      <c r="O71" s="9"/>
      <c r="P71" s="7"/>
      <c r="Q71" s="7"/>
      <c r="T71" s="20">
        <v>0</v>
      </c>
      <c r="U71" s="31">
        <f t="shared" si="27"/>
        <v>-3207</v>
      </c>
      <c r="V71" s="27">
        <f t="shared" si="28"/>
        <v>-3207</v>
      </c>
      <c r="W71" s="27"/>
      <c r="X71" s="27">
        <f t="shared" si="29"/>
        <v>3525.2775912715065</v>
      </c>
      <c r="Y71" s="27">
        <f t="shared" si="30"/>
        <v>318.27759127150648</v>
      </c>
      <c r="Z71" s="27">
        <f t="shared" si="31"/>
        <v>318</v>
      </c>
      <c r="AA71" s="17">
        <f t="shared" si="32"/>
        <v>318</v>
      </c>
      <c r="AB71" s="24">
        <f t="shared" si="33"/>
        <v>3525</v>
      </c>
    </row>
    <row r="72" spans="1:28" ht="15" customHeight="1" x14ac:dyDescent="0.25">
      <c r="A72" s="28">
        <v>2937</v>
      </c>
      <c r="B72" s="28">
        <v>2937</v>
      </c>
      <c r="C72" s="25">
        <v>13.05</v>
      </c>
      <c r="D72" s="25">
        <v>272.3</v>
      </c>
      <c r="E72" s="25">
        <v>212.69</v>
      </c>
      <c r="F72" s="25">
        <v>0</v>
      </c>
      <c r="G72" s="25">
        <f t="shared" si="36"/>
        <v>153.85294117647058</v>
      </c>
      <c r="H72" s="25">
        <v>0</v>
      </c>
      <c r="I72" s="25">
        <f t="shared" si="37"/>
        <v>95.791044776119406</v>
      </c>
      <c r="J72" s="29">
        <f t="shared" si="34"/>
        <v>0</v>
      </c>
      <c r="K72" s="29">
        <f t="shared" si="35"/>
        <v>-1</v>
      </c>
      <c r="L72" s="29">
        <f t="shared" si="38"/>
        <v>0</v>
      </c>
      <c r="M72" s="29">
        <f t="shared" ca="1" si="26"/>
        <v>1</v>
      </c>
      <c r="N72" s="9"/>
      <c r="O72" s="9"/>
      <c r="P72" s="7"/>
      <c r="Q72" s="7"/>
      <c r="T72" s="20">
        <v>0</v>
      </c>
      <c r="U72" s="31">
        <f t="shared" si="27"/>
        <v>-2937</v>
      </c>
      <c r="V72" s="27">
        <f t="shared" si="28"/>
        <v>-2937</v>
      </c>
      <c r="W72" s="27"/>
      <c r="X72" s="27">
        <f t="shared" si="29"/>
        <v>3228.4815358791438</v>
      </c>
      <c r="Y72" s="27">
        <f t="shared" si="30"/>
        <v>291.48153587914385</v>
      </c>
      <c r="Z72" s="27">
        <f t="shared" si="31"/>
        <v>291</v>
      </c>
      <c r="AA72" s="17">
        <f t="shared" si="32"/>
        <v>291</v>
      </c>
      <c r="AB72" s="24">
        <f t="shared" si="33"/>
        <v>3228</v>
      </c>
    </row>
    <row r="73" spans="1:28" ht="15" customHeight="1" x14ac:dyDescent="0.25">
      <c r="A73" s="28">
        <v>2667</v>
      </c>
      <c r="B73" s="28">
        <v>2667</v>
      </c>
      <c r="C73" s="25">
        <v>11.85</v>
      </c>
      <c r="D73" s="25">
        <v>272.3</v>
      </c>
      <c r="E73" s="25">
        <v>212.64</v>
      </c>
      <c r="F73" s="25">
        <v>0</v>
      </c>
      <c r="G73" s="25">
        <f t="shared" si="36"/>
        <v>157.17142857142858</v>
      </c>
      <c r="H73" s="25">
        <v>0</v>
      </c>
      <c r="I73" s="25">
        <f t="shared" si="37"/>
        <v>94.382352941176464</v>
      </c>
      <c r="J73" s="29">
        <f t="shared" si="34"/>
        <v>0</v>
      </c>
      <c r="K73" s="29">
        <f t="shared" si="35"/>
        <v>-1</v>
      </c>
      <c r="L73" s="29">
        <f t="shared" si="38"/>
        <v>0</v>
      </c>
      <c r="M73" s="29">
        <f t="shared" ca="1" si="26"/>
        <v>1</v>
      </c>
      <c r="N73" s="9"/>
      <c r="O73" s="9"/>
      <c r="P73" s="7"/>
      <c r="Q73" s="7"/>
      <c r="T73" s="20">
        <v>0</v>
      </c>
      <c r="U73" s="31">
        <f t="shared" si="27"/>
        <v>-2667</v>
      </c>
      <c r="V73" s="27">
        <f t="shared" si="28"/>
        <v>-2667</v>
      </c>
      <c r="W73" s="27"/>
      <c r="X73" s="27">
        <f t="shared" si="29"/>
        <v>2931.6854804867817</v>
      </c>
      <c r="Y73" s="27">
        <f t="shared" si="30"/>
        <v>264.68548048678167</v>
      </c>
      <c r="Z73" s="27">
        <f t="shared" si="31"/>
        <v>265</v>
      </c>
      <c r="AA73" s="17">
        <f t="shared" si="32"/>
        <v>265</v>
      </c>
      <c r="AB73" s="24">
        <f t="shared" si="33"/>
        <v>2932</v>
      </c>
    </row>
    <row r="74" spans="1:28" ht="15" customHeight="1" x14ac:dyDescent="0.25">
      <c r="A74" s="28">
        <v>2398</v>
      </c>
      <c r="B74" s="28">
        <v>2398</v>
      </c>
      <c r="C74" s="25">
        <v>10.66</v>
      </c>
      <c r="D74" s="25">
        <v>272.3</v>
      </c>
      <c r="E74" s="25">
        <v>212.6</v>
      </c>
      <c r="F74" s="25">
        <v>0</v>
      </c>
      <c r="G74" s="25">
        <f t="shared" si="36"/>
        <v>160.27777777777777</v>
      </c>
      <c r="H74" s="25">
        <v>0</v>
      </c>
      <c r="I74" s="25">
        <f t="shared" si="37"/>
        <v>93.014492753623188</v>
      </c>
      <c r="J74" s="29">
        <f t="shared" si="34"/>
        <v>0</v>
      </c>
      <c r="K74" s="29">
        <f t="shared" si="35"/>
        <v>-1</v>
      </c>
      <c r="L74" s="29">
        <f t="shared" si="38"/>
        <v>0</v>
      </c>
      <c r="M74" s="29">
        <f t="shared" ca="1" si="26"/>
        <v>0</v>
      </c>
      <c r="N74" s="9"/>
      <c r="O74" s="9"/>
      <c r="P74" s="7"/>
      <c r="Q74" s="7"/>
      <c r="T74" s="20">
        <v>0</v>
      </c>
      <c r="U74" s="31">
        <f t="shared" si="27"/>
        <v>-2398</v>
      </c>
      <c r="V74" s="27">
        <f t="shared" si="28"/>
        <v>-2398</v>
      </c>
      <c r="W74" s="27"/>
      <c r="X74" s="27">
        <f t="shared" si="29"/>
        <v>2635.9886697440202</v>
      </c>
      <c r="Y74" s="27">
        <f t="shared" si="30"/>
        <v>237.98866974402017</v>
      </c>
      <c r="Z74" s="27">
        <f t="shared" si="31"/>
        <v>238</v>
      </c>
      <c r="AA74" s="17">
        <f t="shared" si="32"/>
        <v>238</v>
      </c>
      <c r="AB74" s="24">
        <f t="shared" si="33"/>
        <v>2636</v>
      </c>
    </row>
    <row r="75" spans="1:28" ht="15" customHeight="1" x14ac:dyDescent="0.25">
      <c r="A75" s="28">
        <v>2367</v>
      </c>
      <c r="B75" s="28">
        <v>2367</v>
      </c>
      <c r="C75" s="25">
        <v>10.52</v>
      </c>
      <c r="D75" s="25">
        <v>272.3</v>
      </c>
      <c r="E75" s="25">
        <v>212.6</v>
      </c>
      <c r="F75" s="25">
        <v>0</v>
      </c>
      <c r="G75" s="25">
        <f t="shared" si="36"/>
        <v>156.78378378378378</v>
      </c>
      <c r="H75" s="25">
        <v>0</v>
      </c>
      <c r="I75" s="25">
        <f t="shared" si="37"/>
        <v>91.685714285714283</v>
      </c>
      <c r="J75" s="29">
        <f t="shared" si="34"/>
        <v>1</v>
      </c>
      <c r="K75" s="29">
        <f t="shared" si="35"/>
        <v>1</v>
      </c>
      <c r="L75" s="29">
        <f t="shared" si="38"/>
        <v>0</v>
      </c>
      <c r="M75" s="29">
        <f t="shared" ca="1" si="26"/>
        <v>0</v>
      </c>
      <c r="N75" s="9"/>
      <c r="O75" s="9"/>
      <c r="P75" s="7"/>
      <c r="Q75" s="7"/>
      <c r="T75" s="20">
        <v>0</v>
      </c>
      <c r="U75" s="31">
        <f t="shared" si="27"/>
        <v>-2367</v>
      </c>
      <c r="V75" s="27">
        <f t="shared" si="28"/>
        <v>-2367</v>
      </c>
      <c r="W75" s="27"/>
      <c r="X75" s="27">
        <f t="shared" si="29"/>
        <v>2601.9120856063787</v>
      </c>
      <c r="Y75" s="27">
        <f t="shared" si="30"/>
        <v>234.9120856063787</v>
      </c>
      <c r="Z75" s="27">
        <f t="shared" si="31"/>
        <v>235</v>
      </c>
      <c r="AA75" s="17">
        <f t="shared" si="32"/>
        <v>235</v>
      </c>
      <c r="AB75" s="24">
        <f t="shared" si="33"/>
        <v>2602</v>
      </c>
    </row>
    <row r="76" spans="1:28" ht="15" customHeight="1" x14ac:dyDescent="0.25">
      <c r="A76" s="28">
        <v>2336</v>
      </c>
      <c r="B76" s="28">
        <v>2336</v>
      </c>
      <c r="C76" s="25">
        <v>10.38</v>
      </c>
      <c r="D76" s="25">
        <v>272.3</v>
      </c>
      <c r="E76" s="25">
        <v>212.59</v>
      </c>
      <c r="F76" s="25">
        <v>0</v>
      </c>
      <c r="G76" s="25">
        <f t="shared" si="36"/>
        <v>153.47368421052633</v>
      </c>
      <c r="H76" s="25">
        <v>0</v>
      </c>
      <c r="I76" s="25">
        <f t="shared" si="37"/>
        <v>90.394366197183103</v>
      </c>
      <c r="J76" s="29">
        <f t="shared" si="34"/>
        <v>1</v>
      </c>
      <c r="K76" s="29">
        <f t="shared" si="35"/>
        <v>1</v>
      </c>
      <c r="L76" s="29">
        <f t="shared" si="38"/>
        <v>0</v>
      </c>
      <c r="M76" s="29">
        <f t="shared" ca="1" si="26"/>
        <v>0</v>
      </c>
      <c r="N76" s="9"/>
      <c r="O76" s="9"/>
      <c r="P76" s="7"/>
      <c r="Q76" s="7"/>
      <c r="T76" s="20">
        <v>0</v>
      </c>
      <c r="U76" s="31">
        <f t="shared" si="27"/>
        <v>-2336</v>
      </c>
      <c r="V76" s="27">
        <f t="shared" si="28"/>
        <v>-2336</v>
      </c>
      <c r="W76" s="27"/>
      <c r="X76" s="27">
        <f t="shared" si="29"/>
        <v>2567.8355014687368</v>
      </c>
      <c r="Y76" s="27">
        <f t="shared" si="30"/>
        <v>231.83550146873677</v>
      </c>
      <c r="Z76" s="27">
        <f t="shared" si="31"/>
        <v>232</v>
      </c>
      <c r="AA76" s="17">
        <f t="shared" si="32"/>
        <v>232</v>
      </c>
      <c r="AB76" s="24">
        <f t="shared" si="33"/>
        <v>2568</v>
      </c>
    </row>
    <row r="77" spans="1:28" ht="15" customHeight="1" x14ac:dyDescent="0.25">
      <c r="A77" s="28">
        <v>2306</v>
      </c>
      <c r="B77" s="28">
        <v>2306</v>
      </c>
      <c r="C77" s="25">
        <v>10.25</v>
      </c>
      <c r="D77" s="25">
        <v>272.3</v>
      </c>
      <c r="E77" s="25">
        <v>212.59</v>
      </c>
      <c r="F77" s="25">
        <v>0</v>
      </c>
      <c r="G77" s="25">
        <f t="shared" si="36"/>
        <v>150.30769230769232</v>
      </c>
      <c r="H77" s="25">
        <v>0</v>
      </c>
      <c r="I77" s="25">
        <f t="shared" si="37"/>
        <v>89.138888888888886</v>
      </c>
      <c r="J77" s="29">
        <f t="shared" si="34"/>
        <v>1</v>
      </c>
      <c r="K77" s="29">
        <f t="shared" si="35"/>
        <v>1</v>
      </c>
      <c r="L77" s="29">
        <f t="shared" si="38"/>
        <v>0</v>
      </c>
      <c r="M77" s="29">
        <f t="shared" ca="1" si="26"/>
        <v>1</v>
      </c>
      <c r="N77" s="9"/>
      <c r="O77" s="9"/>
      <c r="P77" s="7"/>
      <c r="Q77" s="7"/>
      <c r="T77" s="20">
        <v>0</v>
      </c>
      <c r="U77" s="31">
        <f t="shared" si="27"/>
        <v>-2306</v>
      </c>
      <c r="V77" s="27">
        <f t="shared" si="28"/>
        <v>-2306</v>
      </c>
      <c r="W77" s="27"/>
      <c r="X77" s="27">
        <f t="shared" si="29"/>
        <v>2534.8581619806969</v>
      </c>
      <c r="Y77" s="27">
        <f t="shared" si="30"/>
        <v>228.85816198069688</v>
      </c>
      <c r="Z77" s="27">
        <f t="shared" si="31"/>
        <v>229</v>
      </c>
      <c r="AA77" s="17">
        <f t="shared" si="32"/>
        <v>229</v>
      </c>
      <c r="AB77" s="24">
        <f t="shared" si="33"/>
        <v>2535</v>
      </c>
    </row>
    <row r="78" spans="1:28" ht="15" customHeight="1" x14ac:dyDescent="0.25">
      <c r="A78" s="28">
        <v>2128</v>
      </c>
      <c r="B78" s="28">
        <v>2128</v>
      </c>
      <c r="C78" s="25">
        <v>9.4600000000000009</v>
      </c>
      <c r="D78" s="25">
        <v>272.3</v>
      </c>
      <c r="E78" s="25">
        <v>212.56</v>
      </c>
      <c r="F78" s="25">
        <v>0</v>
      </c>
      <c r="G78" s="25">
        <f t="shared" si="36"/>
        <v>151</v>
      </c>
      <c r="H78" s="25">
        <v>0</v>
      </c>
      <c r="I78" s="25">
        <f t="shared" si="37"/>
        <v>87.917808219178085</v>
      </c>
      <c r="J78" s="29">
        <f t="shared" si="34"/>
        <v>0</v>
      </c>
      <c r="K78" s="29">
        <f t="shared" si="35"/>
        <v>-1</v>
      </c>
      <c r="L78" s="29">
        <f t="shared" si="38"/>
        <v>0</v>
      </c>
      <c r="M78" s="29">
        <f t="shared" ca="1" si="26"/>
        <v>0</v>
      </c>
      <c r="N78" s="9"/>
      <c r="O78" s="9"/>
      <c r="P78" s="7"/>
      <c r="Q78" s="7"/>
      <c r="T78" s="20">
        <v>0</v>
      </c>
      <c r="U78" s="31">
        <f t="shared" si="27"/>
        <v>-2128</v>
      </c>
      <c r="V78" s="27">
        <f t="shared" si="28"/>
        <v>-2128</v>
      </c>
      <c r="W78" s="27"/>
      <c r="X78" s="27">
        <f t="shared" si="29"/>
        <v>2339.1926143516575</v>
      </c>
      <c r="Y78" s="27">
        <f t="shared" si="30"/>
        <v>211.19261435165754</v>
      </c>
      <c r="Z78" s="27">
        <f t="shared" si="31"/>
        <v>211</v>
      </c>
      <c r="AA78" s="17">
        <f t="shared" si="32"/>
        <v>211</v>
      </c>
      <c r="AB78" s="24">
        <f t="shared" si="33"/>
        <v>2339</v>
      </c>
    </row>
    <row r="79" spans="1:28" ht="15" customHeight="1" x14ac:dyDescent="0.25">
      <c r="A79" s="28">
        <v>1952</v>
      </c>
      <c r="B79" s="28">
        <v>1952</v>
      </c>
      <c r="C79" s="25">
        <v>8.67</v>
      </c>
      <c r="D79" s="25">
        <v>272.3</v>
      </c>
      <c r="E79" s="25">
        <v>212.53</v>
      </c>
      <c r="F79" s="25">
        <v>0</v>
      </c>
      <c r="G79" s="25">
        <f t="shared" si="36"/>
        <v>151.60975609756099</v>
      </c>
      <c r="H79" s="25">
        <v>0</v>
      </c>
      <c r="I79" s="25">
        <f t="shared" si="37"/>
        <v>86.729729729729726</v>
      </c>
      <c r="J79" s="29">
        <f t="shared" si="34"/>
        <v>0</v>
      </c>
      <c r="K79" s="29">
        <f t="shared" si="35"/>
        <v>-1</v>
      </c>
      <c r="L79" s="29">
        <f t="shared" si="38"/>
        <v>0</v>
      </c>
      <c r="M79" s="29">
        <f t="shared" ca="1" si="26"/>
        <v>0</v>
      </c>
      <c r="N79" s="9"/>
      <c r="O79" s="9"/>
      <c r="P79" s="7"/>
      <c r="Q79" s="7"/>
      <c r="T79" s="20">
        <v>0</v>
      </c>
      <c r="U79" s="31">
        <f t="shared" si="27"/>
        <v>-1952</v>
      </c>
      <c r="V79" s="27">
        <f t="shared" si="28"/>
        <v>-1952</v>
      </c>
      <c r="W79" s="27"/>
      <c r="X79" s="27">
        <f t="shared" si="29"/>
        <v>2145.7255560218214</v>
      </c>
      <c r="Y79" s="27">
        <f t="shared" si="30"/>
        <v>193.72555602182138</v>
      </c>
      <c r="Z79" s="27">
        <f t="shared" si="31"/>
        <v>194</v>
      </c>
      <c r="AA79" s="17">
        <f t="shared" si="32"/>
        <v>194</v>
      </c>
      <c r="AB79" s="24">
        <f t="shared" si="33"/>
        <v>2146</v>
      </c>
    </row>
    <row r="80" spans="1:28" ht="15" customHeight="1" x14ac:dyDescent="0.25">
      <c r="A80" s="28">
        <v>1773</v>
      </c>
      <c r="B80" s="28">
        <v>1773</v>
      </c>
      <c r="C80" s="25">
        <v>7.88</v>
      </c>
      <c r="D80" s="25">
        <v>272.3</v>
      </c>
      <c r="E80" s="25">
        <v>212.49</v>
      </c>
      <c r="F80" s="25">
        <v>0</v>
      </c>
      <c r="G80" s="25">
        <f t="shared" si="36"/>
        <v>152.26190476190476</v>
      </c>
      <c r="H80" s="25">
        <v>0</v>
      </c>
      <c r="I80" s="25">
        <f t="shared" si="37"/>
        <v>85.573333333333338</v>
      </c>
      <c r="J80" s="29">
        <f t="shared" si="34"/>
        <v>0</v>
      </c>
      <c r="K80" s="29">
        <f t="shared" si="35"/>
        <v>-1</v>
      </c>
      <c r="L80" s="29">
        <f t="shared" si="38"/>
        <v>0</v>
      </c>
      <c r="M80" s="29">
        <f t="shared" ca="1" si="26"/>
        <v>0</v>
      </c>
      <c r="N80" s="9"/>
      <c r="O80" s="9"/>
      <c r="P80" s="7"/>
      <c r="Q80" s="7"/>
      <c r="T80" s="20">
        <v>0</v>
      </c>
      <c r="U80" s="31">
        <f t="shared" si="27"/>
        <v>-1773</v>
      </c>
      <c r="V80" s="27">
        <f t="shared" si="28"/>
        <v>-1773</v>
      </c>
      <c r="W80" s="27"/>
      <c r="X80" s="27">
        <f t="shared" si="29"/>
        <v>1948.9607637431809</v>
      </c>
      <c r="Y80" s="27">
        <f t="shared" si="30"/>
        <v>175.96076374318091</v>
      </c>
      <c r="Z80" s="27">
        <f t="shared" si="31"/>
        <v>176</v>
      </c>
      <c r="AA80" s="17">
        <f t="shared" si="32"/>
        <v>176</v>
      </c>
      <c r="AB80" s="24">
        <f t="shared" si="33"/>
        <v>1949</v>
      </c>
    </row>
    <row r="81" spans="1:28" ht="15" customHeight="1" x14ac:dyDescent="0.25">
      <c r="A81" s="28">
        <v>1806</v>
      </c>
      <c r="B81" s="28">
        <v>1806</v>
      </c>
      <c r="C81" s="25">
        <v>8.0299999999999994</v>
      </c>
      <c r="D81" s="25">
        <v>272.3</v>
      </c>
      <c r="E81" s="25">
        <v>212.5</v>
      </c>
      <c r="F81" s="25">
        <v>0</v>
      </c>
      <c r="G81" s="25">
        <f t="shared" si="36"/>
        <v>147.95348837209303</v>
      </c>
      <c r="H81" s="25">
        <v>0</v>
      </c>
      <c r="I81" s="25">
        <f t="shared" si="37"/>
        <v>84.44736842105263</v>
      </c>
      <c r="J81" s="29">
        <f t="shared" si="34"/>
        <v>1</v>
      </c>
      <c r="K81" s="29">
        <f t="shared" si="35"/>
        <v>1</v>
      </c>
      <c r="L81" s="29">
        <f t="shared" si="38"/>
        <v>0</v>
      </c>
      <c r="M81" s="29">
        <f t="shared" ca="1" si="26"/>
        <v>0</v>
      </c>
      <c r="N81" s="9"/>
      <c r="O81" s="9"/>
      <c r="P81" s="7"/>
      <c r="Q81" s="7"/>
      <c r="T81" s="20">
        <v>0</v>
      </c>
      <c r="U81" s="31">
        <f t="shared" si="27"/>
        <v>-1806</v>
      </c>
      <c r="V81" s="27">
        <f t="shared" si="28"/>
        <v>-1806</v>
      </c>
      <c r="W81" s="27"/>
      <c r="X81" s="27">
        <f t="shared" si="29"/>
        <v>1985.2358371800253</v>
      </c>
      <c r="Y81" s="27">
        <f t="shared" si="30"/>
        <v>179.23583718002533</v>
      </c>
      <c r="Z81" s="27">
        <f t="shared" si="31"/>
        <v>179</v>
      </c>
      <c r="AA81" s="17">
        <f t="shared" si="32"/>
        <v>179</v>
      </c>
      <c r="AB81" s="24">
        <f t="shared" si="33"/>
        <v>1985</v>
      </c>
    </row>
    <row r="82" spans="1:28" ht="15" customHeight="1" x14ac:dyDescent="0.25">
      <c r="A82" s="28">
        <v>1839</v>
      </c>
      <c r="B82" s="28">
        <v>1839</v>
      </c>
      <c r="C82" s="25">
        <v>8.17</v>
      </c>
      <c r="D82" s="25">
        <v>272.3</v>
      </c>
      <c r="E82" s="25">
        <v>212.51</v>
      </c>
      <c r="F82" s="25">
        <v>0</v>
      </c>
      <c r="G82" s="25">
        <f t="shared" si="36"/>
        <v>143.84090909090909</v>
      </c>
      <c r="H82" s="25">
        <v>0</v>
      </c>
      <c r="I82" s="25">
        <f t="shared" si="37"/>
        <v>83.350649350649348</v>
      </c>
      <c r="J82" s="29">
        <f t="shared" si="34"/>
        <v>1</v>
      </c>
      <c r="K82" s="29">
        <f t="shared" si="35"/>
        <v>1</v>
      </c>
      <c r="L82" s="29">
        <f t="shared" si="38"/>
        <v>0</v>
      </c>
      <c r="M82" s="29">
        <f t="shared" ca="1" si="26"/>
        <v>0</v>
      </c>
      <c r="N82" s="9"/>
      <c r="O82" s="9"/>
      <c r="P82" s="7"/>
      <c r="Q82" s="7"/>
      <c r="T82" s="20">
        <v>0</v>
      </c>
      <c r="U82" s="31">
        <f t="shared" si="27"/>
        <v>-1839</v>
      </c>
      <c r="V82" s="27">
        <f t="shared" si="28"/>
        <v>-1839</v>
      </c>
      <c r="W82" s="27"/>
      <c r="X82" s="27">
        <f t="shared" si="29"/>
        <v>2021.5109106168695</v>
      </c>
      <c r="Y82" s="27">
        <f t="shared" si="30"/>
        <v>182.51091061686952</v>
      </c>
      <c r="Z82" s="27">
        <f t="shared" si="31"/>
        <v>183</v>
      </c>
      <c r="AA82" s="17">
        <f t="shared" si="32"/>
        <v>183</v>
      </c>
      <c r="AB82" s="24">
        <f t="shared" si="33"/>
        <v>2022</v>
      </c>
    </row>
    <row r="83" spans="1:28" ht="15" customHeight="1" x14ac:dyDescent="0.25">
      <c r="A83" s="28">
        <v>1870</v>
      </c>
      <c r="B83" s="28">
        <v>1870</v>
      </c>
      <c r="C83" s="25">
        <v>8.31</v>
      </c>
      <c r="D83" s="25">
        <v>272.3</v>
      </c>
      <c r="E83" s="25">
        <v>212.51</v>
      </c>
      <c r="F83" s="25">
        <v>0</v>
      </c>
      <c r="G83" s="25">
        <f t="shared" si="36"/>
        <v>139.95555555555555</v>
      </c>
      <c r="H83" s="25">
        <v>0</v>
      </c>
      <c r="I83" s="25">
        <f t="shared" si="37"/>
        <v>82.282051282051285</v>
      </c>
      <c r="J83" s="29">
        <f t="shared" si="34"/>
        <v>1</v>
      </c>
      <c r="K83" s="29">
        <f t="shared" si="35"/>
        <v>1</v>
      </c>
      <c r="L83" s="29">
        <f t="shared" si="38"/>
        <v>0</v>
      </c>
      <c r="M83" s="29">
        <f t="shared" ca="1" si="26"/>
        <v>0</v>
      </c>
      <c r="N83" s="9"/>
      <c r="O83" s="9"/>
      <c r="P83" s="7"/>
      <c r="Q83" s="7"/>
      <c r="T83" s="20">
        <v>0</v>
      </c>
      <c r="U83" s="31">
        <f t="shared" si="27"/>
        <v>-1870</v>
      </c>
      <c r="V83" s="27">
        <f t="shared" si="28"/>
        <v>-1870</v>
      </c>
      <c r="W83" s="27"/>
      <c r="X83" s="27">
        <f t="shared" si="29"/>
        <v>2055.5874947545112</v>
      </c>
      <c r="Y83" s="27">
        <f t="shared" si="30"/>
        <v>185.58749475451123</v>
      </c>
      <c r="Z83" s="27">
        <f t="shared" si="31"/>
        <v>186</v>
      </c>
      <c r="AA83" s="17">
        <f t="shared" si="32"/>
        <v>186</v>
      </c>
      <c r="AB83" s="24">
        <f t="shared" si="33"/>
        <v>2056</v>
      </c>
    </row>
    <row r="84" spans="1:28" ht="15" customHeight="1" x14ac:dyDescent="0.25">
      <c r="A84" s="28">
        <v>1790</v>
      </c>
      <c r="B84" s="28">
        <v>1790</v>
      </c>
      <c r="C84" s="25">
        <v>7.95</v>
      </c>
      <c r="D84" s="25">
        <v>272.3</v>
      </c>
      <c r="E84" s="25">
        <v>212.5</v>
      </c>
      <c r="F84" s="25">
        <v>0</v>
      </c>
      <c r="G84" s="25">
        <f t="shared" si="36"/>
        <v>138.65217391304347</v>
      </c>
      <c r="H84" s="25">
        <v>0</v>
      </c>
      <c r="I84" s="25">
        <f t="shared" si="37"/>
        <v>81.240506329113927</v>
      </c>
      <c r="J84" s="29">
        <f t="shared" si="34"/>
        <v>0</v>
      </c>
      <c r="K84" s="29">
        <f t="shared" si="35"/>
        <v>-1</v>
      </c>
      <c r="L84" s="29">
        <f t="shared" si="38"/>
        <v>0</v>
      </c>
      <c r="M84" s="29">
        <f t="shared" ca="1" si="26"/>
        <v>1</v>
      </c>
      <c r="N84" s="9"/>
      <c r="O84" s="9"/>
      <c r="P84" s="7"/>
      <c r="Q84" s="7"/>
      <c r="T84" s="20">
        <v>0</v>
      </c>
      <c r="U84" s="31">
        <f t="shared" si="27"/>
        <v>-1790</v>
      </c>
      <c r="V84" s="27">
        <f t="shared" si="28"/>
        <v>-1790</v>
      </c>
      <c r="W84" s="27"/>
      <c r="X84" s="27">
        <f t="shared" si="29"/>
        <v>1967.6479227864038</v>
      </c>
      <c r="Y84" s="27">
        <f t="shared" si="30"/>
        <v>177.6479227864038</v>
      </c>
      <c r="Z84" s="27">
        <f t="shared" si="31"/>
        <v>178</v>
      </c>
      <c r="AA84" s="17">
        <f t="shared" si="32"/>
        <v>178</v>
      </c>
      <c r="AB84" s="24">
        <f t="shared" si="33"/>
        <v>1968</v>
      </c>
    </row>
    <row r="85" spans="1:28" ht="15" customHeight="1" x14ac:dyDescent="0.25">
      <c r="A85" s="28">
        <v>1708</v>
      </c>
      <c r="B85" s="28">
        <v>1750</v>
      </c>
      <c r="C85" s="25">
        <v>7.59</v>
      </c>
      <c r="D85" s="25">
        <v>272.3</v>
      </c>
      <c r="E85" s="25">
        <v>212.49</v>
      </c>
      <c r="F85" s="25">
        <v>0</v>
      </c>
      <c r="G85" s="25">
        <f t="shared" si="36"/>
        <v>137.44680851063831</v>
      </c>
      <c r="H85" s="25">
        <v>0</v>
      </c>
      <c r="I85" s="25">
        <f t="shared" si="37"/>
        <v>80.224999999999994</v>
      </c>
      <c r="J85" s="29">
        <f t="shared" si="34"/>
        <v>1</v>
      </c>
      <c r="K85" s="29">
        <f t="shared" si="35"/>
        <v>1</v>
      </c>
      <c r="L85" s="29">
        <f t="shared" si="38"/>
        <v>0</v>
      </c>
      <c r="M85" s="29">
        <f t="shared" ca="1" si="26"/>
        <v>1</v>
      </c>
      <c r="N85" s="9"/>
      <c r="O85" s="9"/>
      <c r="P85" s="7"/>
      <c r="Q85" s="7"/>
      <c r="T85" s="20">
        <v>0</v>
      </c>
      <c r="U85" s="31">
        <f t="shared" si="27"/>
        <v>-1750</v>
      </c>
      <c r="V85" s="27">
        <f t="shared" si="28"/>
        <v>-1750</v>
      </c>
      <c r="W85" s="27"/>
      <c r="X85" s="27">
        <f t="shared" si="29"/>
        <v>1923.6781368023501</v>
      </c>
      <c r="Y85" s="27">
        <f t="shared" si="30"/>
        <v>173.67813680235008</v>
      </c>
      <c r="Z85" s="27">
        <f t="shared" si="31"/>
        <v>174</v>
      </c>
      <c r="AA85" s="17">
        <f t="shared" si="32"/>
        <v>174</v>
      </c>
      <c r="AB85" s="24">
        <f t="shared" si="33"/>
        <v>1924</v>
      </c>
    </row>
    <row r="86" spans="1:28" ht="15" customHeight="1" x14ac:dyDescent="0.25">
      <c r="A86" s="28">
        <v>1629</v>
      </c>
      <c r="B86" s="28">
        <v>1750</v>
      </c>
      <c r="C86" s="25">
        <v>7.24</v>
      </c>
      <c r="D86" s="25">
        <v>272.27999999999997</v>
      </c>
      <c r="E86" s="25">
        <v>212.49</v>
      </c>
      <c r="F86" s="25">
        <v>0</v>
      </c>
      <c r="G86" s="25">
        <f t="shared" si="36"/>
        <v>136.22916666666666</v>
      </c>
      <c r="H86" s="25">
        <v>0</v>
      </c>
      <c r="I86" s="25">
        <f t="shared" si="37"/>
        <v>79.23456790123457</v>
      </c>
      <c r="J86" s="29">
        <f t="shared" si="34"/>
        <v>1</v>
      </c>
      <c r="K86" s="29">
        <f t="shared" si="35"/>
        <v>1</v>
      </c>
      <c r="L86" s="29">
        <f t="shared" si="38"/>
        <v>0</v>
      </c>
      <c r="M86" s="29">
        <f t="shared" ca="1" si="26"/>
        <v>0</v>
      </c>
      <c r="N86" s="9"/>
      <c r="O86" s="9"/>
      <c r="P86" s="7"/>
      <c r="Q86" s="7"/>
      <c r="T86" s="20">
        <v>0</v>
      </c>
      <c r="U86" s="31">
        <f t="shared" si="27"/>
        <v>-1750</v>
      </c>
      <c r="V86" s="27">
        <f t="shared" si="28"/>
        <v>-1750</v>
      </c>
      <c r="W86" s="27"/>
      <c r="X86" s="27">
        <f t="shared" si="29"/>
        <v>1923.6781368023501</v>
      </c>
      <c r="Y86" s="27">
        <f t="shared" si="30"/>
        <v>173.67813680235008</v>
      </c>
      <c r="Z86" s="27">
        <f t="shared" si="31"/>
        <v>174</v>
      </c>
      <c r="AA86" s="17">
        <f t="shared" si="32"/>
        <v>174</v>
      </c>
      <c r="AB86" s="24">
        <f t="shared" si="33"/>
        <v>1924</v>
      </c>
    </row>
    <row r="87" spans="1:28" ht="15" customHeight="1" x14ac:dyDescent="0.25">
      <c r="A87" s="28">
        <v>1596</v>
      </c>
      <c r="B87" s="28">
        <v>1750</v>
      </c>
      <c r="C87" s="25">
        <v>7.09</v>
      </c>
      <c r="D87" s="25">
        <v>272.27</v>
      </c>
      <c r="E87" s="25">
        <v>212.49</v>
      </c>
      <c r="F87" s="25">
        <v>0</v>
      </c>
      <c r="G87" s="25">
        <f t="shared" si="36"/>
        <v>134.12244897959184</v>
      </c>
      <c r="H87" s="25">
        <v>0</v>
      </c>
      <c r="I87" s="25">
        <f t="shared" si="37"/>
        <v>78.268292682926827</v>
      </c>
      <c r="J87" s="29">
        <f t="shared" si="34"/>
        <v>1</v>
      </c>
      <c r="K87" s="29">
        <f t="shared" si="35"/>
        <v>1</v>
      </c>
      <c r="L87" s="29">
        <f t="shared" si="38"/>
        <v>0</v>
      </c>
      <c r="M87" s="29">
        <f t="shared" ca="1" si="26"/>
        <v>1</v>
      </c>
      <c r="N87" s="9"/>
      <c r="O87" s="9"/>
      <c r="P87" s="7"/>
      <c r="Q87" s="7"/>
      <c r="T87" s="20">
        <v>0</v>
      </c>
      <c r="U87" s="31">
        <f t="shared" si="27"/>
        <v>-1750</v>
      </c>
      <c r="V87" s="27">
        <f t="shared" si="28"/>
        <v>-1750</v>
      </c>
      <c r="W87" s="27"/>
      <c r="X87" s="27">
        <f t="shared" si="29"/>
        <v>1923.6781368023501</v>
      </c>
      <c r="Y87" s="27">
        <f t="shared" si="30"/>
        <v>173.67813680235008</v>
      </c>
      <c r="Z87" s="27">
        <f t="shared" si="31"/>
        <v>174</v>
      </c>
      <c r="AA87" s="17">
        <f t="shared" si="32"/>
        <v>174</v>
      </c>
      <c r="AB87" s="24">
        <f t="shared" si="33"/>
        <v>1924</v>
      </c>
    </row>
    <row r="88" spans="1:28" ht="15" customHeight="1" x14ac:dyDescent="0.25">
      <c r="A88" s="28">
        <v>1563</v>
      </c>
      <c r="B88" s="28">
        <v>1750</v>
      </c>
      <c r="C88" s="25">
        <v>6.95</v>
      </c>
      <c r="D88" s="25">
        <v>272.25</v>
      </c>
      <c r="E88" s="25">
        <v>212.49</v>
      </c>
      <c r="F88" s="25">
        <v>0</v>
      </c>
      <c r="G88" s="25">
        <f t="shared" si="36"/>
        <v>132.1</v>
      </c>
      <c r="H88" s="25">
        <v>0</v>
      </c>
      <c r="I88" s="25">
        <f t="shared" si="37"/>
        <v>77.325301204819283</v>
      </c>
      <c r="J88" s="29">
        <f t="shared" si="34"/>
        <v>1</v>
      </c>
      <c r="K88" s="29">
        <f t="shared" si="35"/>
        <v>1</v>
      </c>
      <c r="L88" s="29">
        <f t="shared" si="38"/>
        <v>0</v>
      </c>
      <c r="M88" s="29">
        <f t="shared" ca="1" si="26"/>
        <v>1</v>
      </c>
      <c r="N88" s="9"/>
      <c r="O88" s="9"/>
      <c r="P88" s="7"/>
      <c r="Q88" s="7"/>
      <c r="T88" s="20">
        <v>0</v>
      </c>
      <c r="U88" s="31">
        <f t="shared" si="27"/>
        <v>-1750</v>
      </c>
      <c r="V88" s="27">
        <f t="shared" si="28"/>
        <v>-1750</v>
      </c>
      <c r="W88" s="27"/>
      <c r="X88" s="27">
        <f t="shared" si="29"/>
        <v>1923.6781368023501</v>
      </c>
      <c r="Y88" s="27">
        <f t="shared" si="30"/>
        <v>173.67813680235008</v>
      </c>
      <c r="Z88" s="27">
        <f t="shared" si="31"/>
        <v>174</v>
      </c>
      <c r="AA88" s="17">
        <f t="shared" si="32"/>
        <v>174</v>
      </c>
      <c r="AB88" s="24">
        <f t="shared" si="33"/>
        <v>1924</v>
      </c>
    </row>
    <row r="89" spans="1:28" ht="15" customHeight="1" x14ac:dyDescent="0.25">
      <c r="A89" s="28">
        <v>1530</v>
      </c>
      <c r="B89" s="28">
        <v>1750</v>
      </c>
      <c r="C89" s="25">
        <v>6.8</v>
      </c>
      <c r="D89" s="25">
        <v>272.23</v>
      </c>
      <c r="E89" s="25">
        <v>212.49</v>
      </c>
      <c r="F89" s="25">
        <v>0</v>
      </c>
      <c r="G89" s="25">
        <f t="shared" si="36"/>
        <v>130.15686274509804</v>
      </c>
      <c r="H89" s="25">
        <v>0</v>
      </c>
      <c r="I89" s="25">
        <f t="shared" si="37"/>
        <v>76.404761904761898</v>
      </c>
      <c r="J89" s="29">
        <f t="shared" si="34"/>
        <v>1</v>
      </c>
      <c r="K89" s="29">
        <f t="shared" si="35"/>
        <v>1</v>
      </c>
      <c r="L89" s="29">
        <f t="shared" si="38"/>
        <v>1</v>
      </c>
      <c r="M89" s="29">
        <f t="shared" ca="1" si="26"/>
        <v>1</v>
      </c>
      <c r="N89" s="9"/>
      <c r="O89" s="9"/>
      <c r="P89" s="7"/>
      <c r="Q89" s="7"/>
      <c r="T89" s="20">
        <v>0</v>
      </c>
      <c r="U89" s="31">
        <f t="shared" si="27"/>
        <v>-1750</v>
      </c>
      <c r="V89" s="27">
        <f t="shared" si="28"/>
        <v>-1750</v>
      </c>
      <c r="W89" s="27"/>
      <c r="X89" s="27">
        <f t="shared" si="29"/>
        <v>1923.6781368023501</v>
      </c>
      <c r="Y89" s="27">
        <f t="shared" si="30"/>
        <v>173.67813680235008</v>
      </c>
      <c r="Z89" s="27">
        <f t="shared" si="31"/>
        <v>174</v>
      </c>
      <c r="AA89" s="17">
        <f t="shared" si="32"/>
        <v>174</v>
      </c>
      <c r="AB89" s="24">
        <f t="shared" si="33"/>
        <v>1924</v>
      </c>
    </row>
    <row r="90" spans="1:28" ht="15" customHeight="1" x14ac:dyDescent="0.25">
      <c r="A90" s="28">
        <v>1500</v>
      </c>
      <c r="B90" s="28">
        <v>1750</v>
      </c>
      <c r="C90" s="25">
        <v>6.67</v>
      </c>
      <c r="D90" s="25">
        <v>272.2</v>
      </c>
      <c r="E90" s="25">
        <v>212.49</v>
      </c>
      <c r="F90" s="25">
        <v>0</v>
      </c>
      <c r="G90" s="25">
        <f t="shared" si="36"/>
        <v>128.23076923076923</v>
      </c>
      <c r="H90" s="25">
        <v>0</v>
      </c>
      <c r="I90" s="25">
        <f t="shared" si="37"/>
        <v>75.505882352941171</v>
      </c>
      <c r="J90" s="29">
        <f t="shared" si="34"/>
        <v>1</v>
      </c>
      <c r="K90" s="29">
        <f t="shared" si="35"/>
        <v>1</v>
      </c>
      <c r="L90" s="29">
        <f t="shared" si="38"/>
        <v>1</v>
      </c>
      <c r="M90" s="29">
        <f t="shared" ca="1" si="26"/>
        <v>1</v>
      </c>
      <c r="N90" s="9"/>
      <c r="O90" s="9"/>
      <c r="P90" s="7"/>
      <c r="Q90" s="7"/>
      <c r="T90" s="20">
        <v>0</v>
      </c>
      <c r="U90" s="31">
        <f t="shared" si="27"/>
        <v>-1750</v>
      </c>
      <c r="V90" s="27">
        <f t="shared" si="28"/>
        <v>-1750</v>
      </c>
      <c r="W90" s="27"/>
      <c r="X90" s="27">
        <f t="shared" si="29"/>
        <v>1923.6781368023501</v>
      </c>
      <c r="Y90" s="27">
        <f t="shared" si="30"/>
        <v>173.67813680235008</v>
      </c>
      <c r="Z90" s="27">
        <f t="shared" si="31"/>
        <v>174</v>
      </c>
      <c r="AA90" s="17">
        <f t="shared" si="32"/>
        <v>174</v>
      </c>
      <c r="AB90" s="24">
        <f t="shared" si="33"/>
        <v>1924</v>
      </c>
    </row>
    <row r="91" spans="1:28" ht="15" customHeight="1" x14ac:dyDescent="0.25">
      <c r="A91" s="28">
        <v>1470</v>
      </c>
      <c r="B91" s="28">
        <v>1750</v>
      </c>
      <c r="C91" s="25">
        <v>6.53</v>
      </c>
      <c r="D91" s="25">
        <v>272.17</v>
      </c>
      <c r="E91" s="25">
        <v>212.49</v>
      </c>
      <c r="F91" s="25">
        <v>0</v>
      </c>
      <c r="G91" s="25">
        <f t="shared" si="36"/>
        <v>126.37735849056604</v>
      </c>
      <c r="H91" s="25">
        <v>0</v>
      </c>
      <c r="I91" s="25">
        <f t="shared" si="37"/>
        <v>74.627906976744185</v>
      </c>
      <c r="J91" s="29">
        <f t="shared" si="34"/>
        <v>1</v>
      </c>
      <c r="K91" s="29">
        <f t="shared" si="35"/>
        <v>1</v>
      </c>
      <c r="L91" s="29">
        <f t="shared" si="38"/>
        <v>1</v>
      </c>
      <c r="M91" s="29">
        <f t="shared" ca="1" si="26"/>
        <v>1</v>
      </c>
      <c r="N91" s="9"/>
      <c r="O91" s="9"/>
      <c r="P91" s="7"/>
      <c r="Q91" s="7"/>
      <c r="T91" s="20">
        <v>0</v>
      </c>
      <c r="U91" s="31">
        <f t="shared" si="27"/>
        <v>-1750</v>
      </c>
      <c r="V91" s="27">
        <f t="shared" si="28"/>
        <v>-1750</v>
      </c>
      <c r="W91" s="27"/>
      <c r="X91" s="27">
        <f t="shared" si="29"/>
        <v>1923.6781368023501</v>
      </c>
      <c r="Y91" s="27">
        <f t="shared" si="30"/>
        <v>173.67813680235008</v>
      </c>
      <c r="Z91" s="27">
        <f t="shared" si="31"/>
        <v>174</v>
      </c>
      <c r="AA91" s="17">
        <f t="shared" si="32"/>
        <v>174</v>
      </c>
      <c r="AB91" s="24">
        <f t="shared" si="33"/>
        <v>1924</v>
      </c>
    </row>
    <row r="92" spans="1:28" ht="15" customHeight="1" x14ac:dyDescent="0.25">
      <c r="A92" s="28">
        <v>1440</v>
      </c>
      <c r="B92" s="28">
        <v>1750</v>
      </c>
      <c r="C92" s="25">
        <v>6.4</v>
      </c>
      <c r="D92" s="25">
        <v>272.14</v>
      </c>
      <c r="E92" s="25">
        <v>212.49</v>
      </c>
      <c r="F92" s="25">
        <v>0</v>
      </c>
      <c r="G92" s="25">
        <f t="shared" si="36"/>
        <v>124.5925925925926</v>
      </c>
      <c r="H92" s="25">
        <v>0</v>
      </c>
      <c r="I92" s="25">
        <f t="shared" si="37"/>
        <v>73.770114942528735</v>
      </c>
      <c r="J92" s="29">
        <f t="shared" si="34"/>
        <v>1</v>
      </c>
      <c r="K92" s="29">
        <f t="shared" si="35"/>
        <v>1</v>
      </c>
      <c r="L92" s="29">
        <f t="shared" si="38"/>
        <v>1</v>
      </c>
      <c r="M92" s="29">
        <f t="shared" ca="1" si="26"/>
        <v>0</v>
      </c>
      <c r="N92" s="9"/>
      <c r="O92" s="9"/>
      <c r="P92" s="7"/>
      <c r="Q92" s="7"/>
      <c r="T92" s="20">
        <v>0</v>
      </c>
      <c r="U92" s="31">
        <f t="shared" si="27"/>
        <v>-1750</v>
      </c>
      <c r="V92" s="27">
        <f t="shared" si="28"/>
        <v>-1750</v>
      </c>
      <c r="W92" s="27"/>
      <c r="X92" s="27">
        <f t="shared" si="29"/>
        <v>1923.6781368023501</v>
      </c>
      <c r="Y92" s="27">
        <f t="shared" si="30"/>
        <v>173.67813680235008</v>
      </c>
      <c r="Z92" s="27">
        <f t="shared" si="31"/>
        <v>174</v>
      </c>
      <c r="AA92" s="17">
        <f t="shared" si="32"/>
        <v>174</v>
      </c>
      <c r="AB92" s="24">
        <f t="shared" si="33"/>
        <v>1924</v>
      </c>
    </row>
    <row r="93" spans="1:28" ht="15" customHeight="1" x14ac:dyDescent="0.25">
      <c r="A93" s="28">
        <v>1432</v>
      </c>
      <c r="B93" s="28">
        <v>1750</v>
      </c>
      <c r="C93" s="25">
        <v>6.37</v>
      </c>
      <c r="D93" s="25">
        <v>272.11</v>
      </c>
      <c r="E93" s="25">
        <v>212.49</v>
      </c>
      <c r="F93" s="25">
        <v>0</v>
      </c>
      <c r="G93" s="25">
        <f t="shared" si="36"/>
        <v>122.47272727272727</v>
      </c>
      <c r="H93" s="25">
        <v>0</v>
      </c>
      <c r="I93" s="25">
        <f t="shared" si="37"/>
        <v>72.931818181818187</v>
      </c>
      <c r="J93" s="29">
        <f t="shared" si="34"/>
        <v>1</v>
      </c>
      <c r="K93" s="29">
        <f t="shared" si="35"/>
        <v>1</v>
      </c>
      <c r="L93" s="29">
        <f t="shared" si="38"/>
        <v>1</v>
      </c>
      <c r="M93" s="29">
        <f t="shared" ca="1" si="26"/>
        <v>0</v>
      </c>
      <c r="N93" s="9"/>
      <c r="O93" s="9"/>
      <c r="P93" s="7"/>
      <c r="Q93" s="7"/>
      <c r="T93" s="20">
        <v>0</v>
      </c>
      <c r="U93" s="31">
        <f t="shared" si="27"/>
        <v>-1750</v>
      </c>
      <c r="V93" s="27">
        <f t="shared" si="28"/>
        <v>-1750</v>
      </c>
      <c r="W93" s="27"/>
      <c r="X93" s="27">
        <f t="shared" si="29"/>
        <v>1923.6781368023501</v>
      </c>
      <c r="Y93" s="27">
        <f t="shared" si="30"/>
        <v>173.67813680235008</v>
      </c>
      <c r="Z93" s="27">
        <f t="shared" si="31"/>
        <v>174</v>
      </c>
      <c r="AA93" s="17">
        <f t="shared" si="32"/>
        <v>174</v>
      </c>
      <c r="AB93" s="24">
        <f t="shared" si="33"/>
        <v>1924</v>
      </c>
    </row>
    <row r="94" spans="1:28" ht="15" customHeight="1" x14ac:dyDescent="0.25">
      <c r="A94" s="28">
        <v>1425</v>
      </c>
      <c r="B94" s="28">
        <v>1750</v>
      </c>
      <c r="C94" s="25">
        <v>6.33</v>
      </c>
      <c r="D94" s="25">
        <v>272.08</v>
      </c>
      <c r="E94" s="25">
        <v>212.49</v>
      </c>
      <c r="F94" s="25">
        <v>0</v>
      </c>
      <c r="G94" s="25">
        <f t="shared" si="36"/>
        <v>120.41071428571429</v>
      </c>
      <c r="H94" s="25">
        <v>0</v>
      </c>
      <c r="I94" s="25">
        <f t="shared" si="37"/>
        <v>72.112359550561791</v>
      </c>
      <c r="J94" s="29">
        <f t="shared" si="34"/>
        <v>1</v>
      </c>
      <c r="K94" s="29">
        <f t="shared" si="35"/>
        <v>1</v>
      </c>
      <c r="L94" s="29">
        <f t="shared" si="38"/>
        <v>1</v>
      </c>
      <c r="M94" s="29">
        <f t="shared" ca="1" si="26"/>
        <v>1</v>
      </c>
      <c r="N94" s="9"/>
      <c r="O94" s="9"/>
      <c r="P94" s="7"/>
      <c r="Q94" s="7"/>
      <c r="T94" s="20">
        <v>0</v>
      </c>
      <c r="U94" s="31">
        <f t="shared" si="27"/>
        <v>-1750</v>
      </c>
      <c r="V94" s="27">
        <f t="shared" si="28"/>
        <v>-1750</v>
      </c>
      <c r="W94" s="27"/>
      <c r="X94" s="27">
        <f t="shared" si="29"/>
        <v>1923.6781368023501</v>
      </c>
      <c r="Y94" s="27">
        <f t="shared" si="30"/>
        <v>173.67813680235008</v>
      </c>
      <c r="Z94" s="27">
        <f t="shared" si="31"/>
        <v>174</v>
      </c>
      <c r="AA94" s="17">
        <f t="shared" si="32"/>
        <v>174</v>
      </c>
      <c r="AB94" s="24">
        <f t="shared" si="33"/>
        <v>1924</v>
      </c>
    </row>
    <row r="95" spans="1:28" ht="15" customHeight="1" x14ac:dyDescent="0.25">
      <c r="A95" s="28">
        <v>1418</v>
      </c>
      <c r="B95" s="28">
        <v>1750</v>
      </c>
      <c r="C95" s="25">
        <v>6.3</v>
      </c>
      <c r="D95" s="25">
        <v>272.05</v>
      </c>
      <c r="E95" s="25">
        <v>212.49</v>
      </c>
      <c r="F95" s="25">
        <v>0</v>
      </c>
      <c r="G95" s="25">
        <f t="shared" si="36"/>
        <v>118.42105263157895</v>
      </c>
      <c r="H95" s="25">
        <v>0</v>
      </c>
      <c r="I95" s="25">
        <f t="shared" si="37"/>
        <v>71.311111111111117</v>
      </c>
      <c r="J95" s="29">
        <f t="shared" si="34"/>
        <v>1</v>
      </c>
      <c r="K95" s="29">
        <f t="shared" si="35"/>
        <v>1</v>
      </c>
      <c r="L95" s="29">
        <f t="shared" si="38"/>
        <v>1</v>
      </c>
      <c r="M95" s="29">
        <f t="shared" ca="1" si="26"/>
        <v>0</v>
      </c>
      <c r="N95" s="9"/>
      <c r="O95" s="9"/>
      <c r="P95" s="7"/>
      <c r="Q95" s="7"/>
      <c r="T95" s="20">
        <v>0</v>
      </c>
      <c r="U95" s="31">
        <f t="shared" si="27"/>
        <v>-1750</v>
      </c>
      <c r="V95" s="27">
        <f t="shared" si="28"/>
        <v>-1750</v>
      </c>
      <c r="W95" s="27"/>
      <c r="X95" s="27">
        <f t="shared" si="29"/>
        <v>1923.6781368023501</v>
      </c>
      <c r="Y95" s="27">
        <f t="shared" si="30"/>
        <v>173.67813680235008</v>
      </c>
      <c r="Z95" s="27">
        <f t="shared" si="31"/>
        <v>174</v>
      </c>
      <c r="AA95" s="17">
        <f t="shared" si="32"/>
        <v>174</v>
      </c>
      <c r="AB95" s="24">
        <f t="shared" si="33"/>
        <v>1924</v>
      </c>
    </row>
    <row r="96" spans="1:28" ht="15" customHeight="1" x14ac:dyDescent="0.25">
      <c r="A96" s="28">
        <v>1377</v>
      </c>
      <c r="B96" s="28">
        <v>1750</v>
      </c>
      <c r="C96" s="25">
        <v>6.12</v>
      </c>
      <c r="D96" s="25">
        <v>272.01</v>
      </c>
      <c r="E96" s="25">
        <v>212.49</v>
      </c>
      <c r="F96" s="25">
        <v>0</v>
      </c>
      <c r="G96" s="25">
        <f t="shared" si="36"/>
        <v>117.08620689655173</v>
      </c>
      <c r="H96" s="25">
        <v>0</v>
      </c>
      <c r="I96" s="25">
        <f t="shared" si="37"/>
        <v>70.527472527472526</v>
      </c>
      <c r="J96" s="29">
        <f t="shared" si="34"/>
        <v>1</v>
      </c>
      <c r="K96" s="29">
        <f t="shared" si="35"/>
        <v>1</v>
      </c>
      <c r="L96" s="29">
        <f t="shared" si="38"/>
        <v>1</v>
      </c>
      <c r="M96" s="29">
        <f t="shared" ca="1" si="26"/>
        <v>1</v>
      </c>
      <c r="N96" s="9"/>
      <c r="O96" s="9"/>
      <c r="P96" s="7"/>
      <c r="Q96" s="7"/>
      <c r="T96" s="20">
        <v>0</v>
      </c>
      <c r="U96" s="31">
        <f t="shared" si="27"/>
        <v>-1750</v>
      </c>
      <c r="V96" s="27">
        <f t="shared" si="28"/>
        <v>-1750</v>
      </c>
      <c r="W96" s="27"/>
      <c r="X96" s="27">
        <f t="shared" si="29"/>
        <v>1923.6781368023501</v>
      </c>
      <c r="Y96" s="27">
        <f t="shared" si="30"/>
        <v>173.67813680235008</v>
      </c>
      <c r="Z96" s="27">
        <f t="shared" si="31"/>
        <v>174</v>
      </c>
      <c r="AA96" s="17">
        <f t="shared" si="32"/>
        <v>174</v>
      </c>
      <c r="AB96" s="24">
        <f t="shared" si="33"/>
        <v>1924</v>
      </c>
    </row>
    <row r="97" spans="1:28" ht="15" customHeight="1" x14ac:dyDescent="0.25">
      <c r="A97" s="28">
        <v>1336</v>
      </c>
      <c r="B97" s="28">
        <v>1750</v>
      </c>
      <c r="C97" s="25">
        <v>5.94</v>
      </c>
      <c r="D97" s="25">
        <v>271.97000000000003</v>
      </c>
      <c r="E97" s="25">
        <v>212.49</v>
      </c>
      <c r="F97" s="25">
        <v>0</v>
      </c>
      <c r="G97" s="25">
        <f t="shared" si="36"/>
        <v>115.79661016949153</v>
      </c>
      <c r="H97" s="25">
        <v>0</v>
      </c>
      <c r="I97" s="25">
        <f t="shared" si="37"/>
        <v>69.760869565217391</v>
      </c>
      <c r="J97" s="29">
        <f t="shared" si="34"/>
        <v>1</v>
      </c>
      <c r="K97" s="29">
        <f t="shared" si="35"/>
        <v>1</v>
      </c>
      <c r="L97" s="29">
        <f t="shared" si="38"/>
        <v>1</v>
      </c>
      <c r="M97" s="29">
        <f t="shared" ca="1" si="26"/>
        <v>0</v>
      </c>
      <c r="N97" s="9"/>
      <c r="O97" s="9"/>
      <c r="P97" s="7"/>
      <c r="Q97" s="7"/>
      <c r="T97" s="20">
        <v>0</v>
      </c>
      <c r="U97" s="31">
        <f t="shared" si="27"/>
        <v>-1750</v>
      </c>
      <c r="V97" s="27">
        <f t="shared" si="28"/>
        <v>-1750</v>
      </c>
      <c r="W97" s="27"/>
      <c r="X97" s="27">
        <f t="shared" si="29"/>
        <v>1923.6781368023501</v>
      </c>
      <c r="Y97" s="27">
        <f t="shared" si="30"/>
        <v>173.67813680235008</v>
      </c>
      <c r="Z97" s="27">
        <f t="shared" si="31"/>
        <v>174</v>
      </c>
      <c r="AA97" s="17">
        <f t="shared" si="32"/>
        <v>174</v>
      </c>
      <c r="AB97" s="24">
        <f t="shared" si="33"/>
        <v>1924</v>
      </c>
    </row>
    <row r="98" spans="1:28" ht="15" customHeight="1" x14ac:dyDescent="0.25">
      <c r="A98" s="28">
        <v>1296</v>
      </c>
      <c r="B98" s="28">
        <v>1750</v>
      </c>
      <c r="C98" s="25">
        <v>5.76</v>
      </c>
      <c r="D98" s="25">
        <v>271.92</v>
      </c>
      <c r="E98" s="25">
        <v>212.49</v>
      </c>
      <c r="F98" s="25">
        <v>0</v>
      </c>
      <c r="G98" s="25">
        <f t="shared" si="36"/>
        <v>114.53333333333333</v>
      </c>
      <c r="H98" s="25">
        <v>0</v>
      </c>
      <c r="I98" s="25">
        <f t="shared" si="37"/>
        <v>69.010752688172047</v>
      </c>
      <c r="J98" s="29">
        <f t="shared" si="34"/>
        <v>1</v>
      </c>
      <c r="K98" s="29">
        <f t="shared" si="35"/>
        <v>1</v>
      </c>
      <c r="L98" s="29">
        <f t="shared" si="38"/>
        <v>1</v>
      </c>
      <c r="M98" s="29">
        <f t="shared" ref="M98:M129" ca="1" si="39">IF(RAND()&lt;0.5,0,1)</f>
        <v>1</v>
      </c>
      <c r="N98" s="9"/>
      <c r="O98" s="9"/>
      <c r="P98" s="7"/>
      <c r="Q98" s="7"/>
      <c r="T98" s="20">
        <v>0</v>
      </c>
      <c r="U98" s="31">
        <f t="shared" ref="U98:U129" si="40">T98-B98</f>
        <v>-1750</v>
      </c>
      <c r="V98" s="27">
        <f t="shared" ref="V98:V129" si="41">ROUND(U98,0)</f>
        <v>-1750</v>
      </c>
      <c r="W98" s="27"/>
      <c r="X98" s="27">
        <f t="shared" ref="X98:X129" si="42">B98/$W$2*$W$3</f>
        <v>1923.6781368023501</v>
      </c>
      <c r="Y98" s="27">
        <f t="shared" ref="Y98:Y129" si="43">X98-B98</f>
        <v>173.67813680235008</v>
      </c>
      <c r="Z98" s="27">
        <f t="shared" ref="Z98:Z129" si="44">ROUND(Y98,0)</f>
        <v>174</v>
      </c>
      <c r="AA98" s="17">
        <f t="shared" ref="AA98:AA129" si="45">IF(V98&gt;=0,V98,Z98)</f>
        <v>174</v>
      </c>
      <c r="AB98" s="24">
        <f t="shared" ref="AB98:AB129" si="46">B98+AA98</f>
        <v>1924</v>
      </c>
    </row>
    <row r="99" spans="1:28" ht="15" customHeight="1" x14ac:dyDescent="0.25">
      <c r="A99" s="28">
        <v>1270</v>
      </c>
      <c r="B99" s="28">
        <v>1750</v>
      </c>
      <c r="C99" s="25">
        <v>5.65</v>
      </c>
      <c r="D99" s="25">
        <v>271.87</v>
      </c>
      <c r="E99" s="25">
        <v>212.49</v>
      </c>
      <c r="F99" s="25">
        <v>0</v>
      </c>
      <c r="G99" s="25">
        <f t="shared" si="36"/>
        <v>113.08196721311475</v>
      </c>
      <c r="H99" s="25">
        <v>0</v>
      </c>
      <c r="I99" s="25">
        <f t="shared" si="37"/>
        <v>68.276595744680847</v>
      </c>
      <c r="J99" s="29">
        <f t="shared" ref="J99:J130" si="47">IF(ABS(B99-B98)&lt;=50,1,0)</f>
        <v>1</v>
      </c>
      <c r="K99" s="29">
        <f t="shared" ref="K99:K130" si="48">IF(ABS((B99-B98))&lt;=50,1,IF((B99-B98)*(1)&gt;=0,1,-1))</f>
        <v>1</v>
      </c>
      <c r="L99" s="29">
        <f t="shared" si="38"/>
        <v>1</v>
      </c>
      <c r="M99" s="29">
        <f t="shared" ca="1" si="39"/>
        <v>1</v>
      </c>
      <c r="N99" s="9"/>
      <c r="O99" s="9"/>
      <c r="P99" s="7"/>
      <c r="Q99" s="7"/>
      <c r="T99" s="20">
        <v>0</v>
      </c>
      <c r="U99" s="31">
        <f t="shared" si="40"/>
        <v>-1750</v>
      </c>
      <c r="V99" s="27">
        <f t="shared" si="41"/>
        <v>-1750</v>
      </c>
      <c r="W99" s="27"/>
      <c r="X99" s="27">
        <f t="shared" si="42"/>
        <v>1923.6781368023501</v>
      </c>
      <c r="Y99" s="27">
        <f t="shared" si="43"/>
        <v>173.67813680235008</v>
      </c>
      <c r="Z99" s="27">
        <f t="shared" si="44"/>
        <v>174</v>
      </c>
      <c r="AA99" s="17">
        <f t="shared" si="45"/>
        <v>174</v>
      </c>
      <c r="AB99" s="24">
        <f t="shared" si="46"/>
        <v>1924</v>
      </c>
    </row>
    <row r="100" spans="1:28" ht="15" customHeight="1" x14ac:dyDescent="0.25">
      <c r="A100" s="28">
        <v>1245</v>
      </c>
      <c r="B100" s="28">
        <v>1750</v>
      </c>
      <c r="C100" s="25">
        <v>5.53</v>
      </c>
      <c r="D100" s="25">
        <v>271.82</v>
      </c>
      <c r="E100" s="25">
        <v>212.49</v>
      </c>
      <c r="F100" s="25">
        <v>0</v>
      </c>
      <c r="G100" s="25">
        <f t="shared" si="36"/>
        <v>111.66129032258064</v>
      </c>
      <c r="H100" s="25">
        <v>0</v>
      </c>
      <c r="I100" s="25">
        <f t="shared" si="37"/>
        <v>67.557894736842101</v>
      </c>
      <c r="J100" s="29">
        <f t="shared" si="47"/>
        <v>1</v>
      </c>
      <c r="K100" s="29">
        <f t="shared" si="48"/>
        <v>1</v>
      </c>
      <c r="L100" s="29">
        <f t="shared" si="38"/>
        <v>1</v>
      </c>
      <c r="M100" s="29">
        <f t="shared" ca="1" si="39"/>
        <v>1</v>
      </c>
      <c r="N100" s="9"/>
      <c r="O100" s="9"/>
      <c r="P100" s="7"/>
      <c r="Q100" s="7"/>
      <c r="T100" s="20">
        <v>0</v>
      </c>
      <c r="U100" s="31">
        <f t="shared" si="40"/>
        <v>-1750</v>
      </c>
      <c r="V100" s="27">
        <f t="shared" si="41"/>
        <v>-1750</v>
      </c>
      <c r="W100" s="27"/>
      <c r="X100" s="27">
        <f t="shared" si="42"/>
        <v>1923.6781368023501</v>
      </c>
      <c r="Y100" s="27">
        <f t="shared" si="43"/>
        <v>173.67813680235008</v>
      </c>
      <c r="Z100" s="27">
        <f t="shared" si="44"/>
        <v>174</v>
      </c>
      <c r="AA100" s="17">
        <f t="shared" si="45"/>
        <v>174</v>
      </c>
      <c r="AB100" s="24">
        <f t="shared" si="46"/>
        <v>1924</v>
      </c>
    </row>
    <row r="101" spans="1:28" ht="15" customHeight="1" x14ac:dyDescent="0.25">
      <c r="A101" s="28">
        <v>1221</v>
      </c>
      <c r="B101" s="28">
        <v>1750</v>
      </c>
      <c r="C101" s="25">
        <v>5.43</v>
      </c>
      <c r="D101" s="25">
        <v>271.77</v>
      </c>
      <c r="E101" s="25">
        <v>212.49</v>
      </c>
      <c r="F101" s="25">
        <v>0</v>
      </c>
      <c r="G101" s="25">
        <f t="shared" si="36"/>
        <v>110.26984126984127</v>
      </c>
      <c r="H101" s="25">
        <v>0</v>
      </c>
      <c r="I101" s="25">
        <f t="shared" si="37"/>
        <v>66.854166666666671</v>
      </c>
      <c r="J101" s="29">
        <f t="shared" si="47"/>
        <v>1</v>
      </c>
      <c r="K101" s="29">
        <f t="shared" si="48"/>
        <v>1</v>
      </c>
      <c r="L101" s="29">
        <f t="shared" si="38"/>
        <v>1</v>
      </c>
      <c r="M101" s="29">
        <f t="shared" ca="1" si="39"/>
        <v>0</v>
      </c>
      <c r="N101" s="9"/>
      <c r="O101" s="9"/>
      <c r="P101" s="7"/>
      <c r="Q101" s="7"/>
      <c r="T101" s="20">
        <v>0</v>
      </c>
      <c r="U101" s="31">
        <f t="shared" si="40"/>
        <v>-1750</v>
      </c>
      <c r="V101" s="27">
        <f t="shared" si="41"/>
        <v>-1750</v>
      </c>
      <c r="W101" s="27"/>
      <c r="X101" s="27">
        <f t="shared" si="42"/>
        <v>1923.6781368023501</v>
      </c>
      <c r="Y101" s="27">
        <f t="shared" si="43"/>
        <v>173.67813680235008</v>
      </c>
      <c r="Z101" s="27">
        <f t="shared" si="44"/>
        <v>174</v>
      </c>
      <c r="AA101" s="17">
        <f t="shared" si="45"/>
        <v>174</v>
      </c>
      <c r="AB101" s="24">
        <f t="shared" si="46"/>
        <v>1924</v>
      </c>
    </row>
    <row r="102" spans="1:28" ht="15" customHeight="1" x14ac:dyDescent="0.25">
      <c r="A102" s="28">
        <v>1206</v>
      </c>
      <c r="B102" s="28">
        <v>1750</v>
      </c>
      <c r="C102" s="25">
        <v>5.36</v>
      </c>
      <c r="D102" s="25">
        <v>271.72000000000003</v>
      </c>
      <c r="E102" s="25">
        <v>212.49</v>
      </c>
      <c r="F102" s="25">
        <v>0</v>
      </c>
      <c r="G102" s="25">
        <f t="shared" si="36"/>
        <v>108.78125</v>
      </c>
      <c r="H102" s="25">
        <v>0</v>
      </c>
      <c r="I102" s="25">
        <f t="shared" si="37"/>
        <v>66.164948453608247</v>
      </c>
      <c r="J102" s="29">
        <f t="shared" si="47"/>
        <v>1</v>
      </c>
      <c r="K102" s="29">
        <f t="shared" si="48"/>
        <v>1</v>
      </c>
      <c r="L102" s="29">
        <f t="shared" si="38"/>
        <v>1</v>
      </c>
      <c r="M102" s="29">
        <f t="shared" ca="1" si="39"/>
        <v>1</v>
      </c>
      <c r="N102" s="9"/>
      <c r="O102" s="9"/>
      <c r="P102" s="7"/>
      <c r="Q102" s="7"/>
      <c r="T102" s="20">
        <v>0</v>
      </c>
      <c r="U102" s="31">
        <f t="shared" si="40"/>
        <v>-1750</v>
      </c>
      <c r="V102" s="27">
        <f t="shared" si="41"/>
        <v>-1750</v>
      </c>
      <c r="W102" s="27"/>
      <c r="X102" s="27">
        <f t="shared" si="42"/>
        <v>1923.6781368023501</v>
      </c>
      <c r="Y102" s="27">
        <f t="shared" si="43"/>
        <v>173.67813680235008</v>
      </c>
      <c r="Z102" s="27">
        <f t="shared" si="44"/>
        <v>174</v>
      </c>
      <c r="AA102" s="17">
        <f t="shared" si="45"/>
        <v>174</v>
      </c>
      <c r="AB102" s="24">
        <f t="shared" si="46"/>
        <v>1924</v>
      </c>
    </row>
    <row r="103" spans="1:28" ht="15" customHeight="1" x14ac:dyDescent="0.25">
      <c r="A103" s="28">
        <v>1191</v>
      </c>
      <c r="B103" s="28">
        <v>1750</v>
      </c>
      <c r="C103" s="25">
        <v>5.29</v>
      </c>
      <c r="D103" s="25">
        <v>271.66000000000003</v>
      </c>
      <c r="E103" s="25">
        <v>212.49</v>
      </c>
      <c r="F103" s="25">
        <v>0</v>
      </c>
      <c r="G103" s="25">
        <f t="shared" ref="G103:G134" si="49">($A$38-A103)/(ROW(A103)-ROW($A$38))</f>
        <v>107.33846153846154</v>
      </c>
      <c r="H103" s="25">
        <v>0</v>
      </c>
      <c r="I103" s="25">
        <f t="shared" ref="I103:I134" si="50">($A$38-B136)/(ROW(B136)-ROW($A$38))</f>
        <v>65.489795918367349</v>
      </c>
      <c r="J103" s="29">
        <f t="shared" si="47"/>
        <v>1</v>
      </c>
      <c r="K103" s="29">
        <f t="shared" si="48"/>
        <v>1</v>
      </c>
      <c r="L103" s="29">
        <f t="shared" ref="L103:L134" si="51">IF(OR(COUNTIF(K99:K103,1)=5,COUNTIF(K99:K103,-1)=5),1,0)</f>
        <v>1</v>
      </c>
      <c r="M103" s="29">
        <f t="shared" ca="1" si="39"/>
        <v>0</v>
      </c>
      <c r="N103" s="9"/>
      <c r="O103" s="9"/>
      <c r="P103" s="7"/>
      <c r="Q103" s="7"/>
      <c r="T103" s="20">
        <v>0</v>
      </c>
      <c r="U103" s="31">
        <f t="shared" si="40"/>
        <v>-1750</v>
      </c>
      <c r="V103" s="27">
        <f t="shared" si="41"/>
        <v>-1750</v>
      </c>
      <c r="W103" s="27"/>
      <c r="X103" s="27">
        <f t="shared" si="42"/>
        <v>1923.6781368023501</v>
      </c>
      <c r="Y103" s="27">
        <f t="shared" si="43"/>
        <v>173.67813680235008</v>
      </c>
      <c r="Z103" s="27">
        <f t="shared" si="44"/>
        <v>174</v>
      </c>
      <c r="AA103" s="17">
        <f t="shared" si="45"/>
        <v>174</v>
      </c>
      <c r="AB103" s="24">
        <f t="shared" si="46"/>
        <v>1924</v>
      </c>
    </row>
    <row r="104" spans="1:28" ht="15" customHeight="1" x14ac:dyDescent="0.25">
      <c r="A104" s="28">
        <v>1176</v>
      </c>
      <c r="B104" s="28">
        <v>1750</v>
      </c>
      <c r="C104" s="25">
        <v>5.23</v>
      </c>
      <c r="D104" s="25">
        <v>271.60000000000002</v>
      </c>
      <c r="E104" s="25">
        <v>212.49</v>
      </c>
      <c r="F104" s="25">
        <v>0</v>
      </c>
      <c r="G104" s="25">
        <f t="shared" si="49"/>
        <v>105.93939393939394</v>
      </c>
      <c r="H104" s="25">
        <v>0</v>
      </c>
      <c r="I104" s="25">
        <f t="shared" si="50"/>
        <v>64.828282828282823</v>
      </c>
      <c r="J104" s="29">
        <f t="shared" si="47"/>
        <v>1</v>
      </c>
      <c r="K104" s="29">
        <f t="shared" si="48"/>
        <v>1</v>
      </c>
      <c r="L104" s="29">
        <f t="shared" si="51"/>
        <v>1</v>
      </c>
      <c r="M104" s="29">
        <f t="shared" ca="1" si="39"/>
        <v>1</v>
      </c>
      <c r="N104" s="9"/>
      <c r="O104" s="9"/>
      <c r="P104" s="7"/>
      <c r="Q104" s="7"/>
      <c r="T104" s="20">
        <v>0</v>
      </c>
      <c r="U104" s="31">
        <f t="shared" si="40"/>
        <v>-1750</v>
      </c>
      <c r="V104" s="27">
        <f t="shared" si="41"/>
        <v>-1750</v>
      </c>
      <c r="W104" s="27"/>
      <c r="X104" s="27">
        <f t="shared" si="42"/>
        <v>1923.6781368023501</v>
      </c>
      <c r="Y104" s="27">
        <f t="shared" si="43"/>
        <v>173.67813680235008</v>
      </c>
      <c r="Z104" s="27">
        <f t="shared" si="44"/>
        <v>174</v>
      </c>
      <c r="AA104" s="17">
        <f t="shared" si="45"/>
        <v>174</v>
      </c>
      <c r="AB104" s="24">
        <f t="shared" si="46"/>
        <v>1924</v>
      </c>
    </row>
    <row r="105" spans="1:28" ht="15" customHeight="1" x14ac:dyDescent="0.25">
      <c r="A105" s="28">
        <v>1144</v>
      </c>
      <c r="B105" s="28">
        <v>1750</v>
      </c>
      <c r="C105" s="25">
        <v>5.09</v>
      </c>
      <c r="D105" s="25">
        <v>271.54000000000002</v>
      </c>
      <c r="E105" s="25">
        <v>212.49</v>
      </c>
      <c r="F105" s="25">
        <v>0</v>
      </c>
      <c r="G105" s="25">
        <f t="shared" si="49"/>
        <v>104.83582089552239</v>
      </c>
      <c r="H105" s="25">
        <v>0</v>
      </c>
      <c r="I105" s="25">
        <f t="shared" si="50"/>
        <v>64.180000000000007</v>
      </c>
      <c r="J105" s="29">
        <f t="shared" si="47"/>
        <v>1</v>
      </c>
      <c r="K105" s="29">
        <f t="shared" si="48"/>
        <v>1</v>
      </c>
      <c r="L105" s="29">
        <f t="shared" si="51"/>
        <v>1</v>
      </c>
      <c r="M105" s="29">
        <f t="shared" ca="1" si="39"/>
        <v>1</v>
      </c>
      <c r="N105" s="9"/>
      <c r="O105" s="9"/>
      <c r="P105" s="7"/>
      <c r="Q105" s="7"/>
      <c r="T105" s="20">
        <v>0</v>
      </c>
      <c r="U105" s="31">
        <f t="shared" si="40"/>
        <v>-1750</v>
      </c>
      <c r="V105" s="27">
        <f t="shared" si="41"/>
        <v>-1750</v>
      </c>
      <c r="W105" s="27"/>
      <c r="X105" s="27">
        <f t="shared" si="42"/>
        <v>1923.6781368023501</v>
      </c>
      <c r="Y105" s="27">
        <f t="shared" si="43"/>
        <v>173.67813680235008</v>
      </c>
      <c r="Z105" s="27">
        <f t="shared" si="44"/>
        <v>174</v>
      </c>
      <c r="AA105" s="17">
        <f t="shared" si="45"/>
        <v>174</v>
      </c>
      <c r="AB105" s="24">
        <f t="shared" si="46"/>
        <v>1924</v>
      </c>
    </row>
    <row r="106" spans="1:28" ht="15" customHeight="1" x14ac:dyDescent="0.25">
      <c r="A106" s="28">
        <v>1113</v>
      </c>
      <c r="B106" s="28">
        <v>1750</v>
      </c>
      <c r="C106" s="25">
        <v>4.95</v>
      </c>
      <c r="D106" s="25">
        <v>271.48</v>
      </c>
      <c r="E106" s="25">
        <v>212.49</v>
      </c>
      <c r="F106" s="25">
        <v>0</v>
      </c>
      <c r="G106" s="25">
        <f t="shared" si="49"/>
        <v>103.75</v>
      </c>
      <c r="H106" s="25">
        <v>0</v>
      </c>
      <c r="I106" s="25">
        <f t="shared" si="50"/>
        <v>63.544554455445542</v>
      </c>
      <c r="J106" s="29">
        <f t="shared" si="47"/>
        <v>1</v>
      </c>
      <c r="K106" s="29">
        <f t="shared" si="48"/>
        <v>1</v>
      </c>
      <c r="L106" s="29">
        <f t="shared" si="51"/>
        <v>1</v>
      </c>
      <c r="M106" s="29">
        <f t="shared" ca="1" si="39"/>
        <v>1</v>
      </c>
      <c r="N106" s="9"/>
      <c r="O106" s="9"/>
      <c r="P106" s="7"/>
      <c r="Q106" s="7"/>
      <c r="T106" s="20">
        <v>0</v>
      </c>
      <c r="U106" s="31">
        <f t="shared" si="40"/>
        <v>-1750</v>
      </c>
      <c r="V106" s="27">
        <f t="shared" si="41"/>
        <v>-1750</v>
      </c>
      <c r="W106" s="27"/>
      <c r="X106" s="27">
        <f t="shared" si="42"/>
        <v>1923.6781368023501</v>
      </c>
      <c r="Y106" s="27">
        <f t="shared" si="43"/>
        <v>173.67813680235008</v>
      </c>
      <c r="Z106" s="27">
        <f t="shared" si="44"/>
        <v>174</v>
      </c>
      <c r="AA106" s="17">
        <f t="shared" si="45"/>
        <v>174</v>
      </c>
      <c r="AB106" s="24">
        <f t="shared" si="46"/>
        <v>1924</v>
      </c>
    </row>
    <row r="107" spans="1:28" ht="15" customHeight="1" x14ac:dyDescent="0.25">
      <c r="A107" s="28">
        <v>1080</v>
      </c>
      <c r="B107" s="28">
        <v>1750</v>
      </c>
      <c r="C107" s="25">
        <v>4.8</v>
      </c>
      <c r="D107" s="25">
        <v>271.41000000000003</v>
      </c>
      <c r="E107" s="25">
        <v>212.49</v>
      </c>
      <c r="F107" s="25">
        <v>0</v>
      </c>
      <c r="G107" s="25">
        <f t="shared" si="49"/>
        <v>102.72463768115942</v>
      </c>
      <c r="H107" s="25">
        <v>0</v>
      </c>
      <c r="I107" s="25">
        <f t="shared" si="50"/>
        <v>62.921568627450981</v>
      </c>
      <c r="J107" s="29">
        <f t="shared" si="47"/>
        <v>1</v>
      </c>
      <c r="K107" s="29">
        <f t="shared" si="48"/>
        <v>1</v>
      </c>
      <c r="L107" s="29">
        <f t="shared" si="51"/>
        <v>1</v>
      </c>
      <c r="M107" s="29">
        <f t="shared" ca="1" si="39"/>
        <v>0</v>
      </c>
      <c r="N107" s="9"/>
      <c r="O107" s="9"/>
      <c r="P107" s="7"/>
      <c r="Q107" s="7"/>
      <c r="T107" s="20">
        <v>0</v>
      </c>
      <c r="U107" s="31">
        <f t="shared" si="40"/>
        <v>-1750</v>
      </c>
      <c r="V107" s="27">
        <f t="shared" si="41"/>
        <v>-1750</v>
      </c>
      <c r="W107" s="27"/>
      <c r="X107" s="27">
        <f t="shared" si="42"/>
        <v>1923.6781368023501</v>
      </c>
      <c r="Y107" s="27">
        <f t="shared" si="43"/>
        <v>173.67813680235008</v>
      </c>
      <c r="Z107" s="27">
        <f t="shared" si="44"/>
        <v>174</v>
      </c>
      <c r="AA107" s="17">
        <f t="shared" si="45"/>
        <v>174</v>
      </c>
      <c r="AB107" s="24">
        <f t="shared" si="46"/>
        <v>1924</v>
      </c>
    </row>
    <row r="108" spans="1:28" ht="15" customHeight="1" x14ac:dyDescent="0.25">
      <c r="A108" s="28">
        <v>1064</v>
      </c>
      <c r="B108" s="28">
        <v>1750</v>
      </c>
      <c r="C108" s="25">
        <v>4.7300000000000004</v>
      </c>
      <c r="D108" s="25">
        <v>271.33999999999997</v>
      </c>
      <c r="E108" s="25">
        <v>212.49</v>
      </c>
      <c r="F108" s="25">
        <v>0</v>
      </c>
      <c r="G108" s="25">
        <f t="shared" si="49"/>
        <v>101.48571428571428</v>
      </c>
      <c r="H108" s="25">
        <v>0</v>
      </c>
      <c r="I108" s="25">
        <f t="shared" si="50"/>
        <v>62.310679611650485</v>
      </c>
      <c r="J108" s="29">
        <f t="shared" si="47"/>
        <v>1</v>
      </c>
      <c r="K108" s="29">
        <f t="shared" si="48"/>
        <v>1</v>
      </c>
      <c r="L108" s="29">
        <f t="shared" si="51"/>
        <v>1</v>
      </c>
      <c r="M108" s="29">
        <f t="shared" ca="1" si="39"/>
        <v>0</v>
      </c>
      <c r="N108" s="9"/>
      <c r="O108" s="9"/>
      <c r="P108" s="7"/>
      <c r="Q108" s="7"/>
      <c r="T108" s="20">
        <v>0</v>
      </c>
      <c r="U108" s="31">
        <f t="shared" si="40"/>
        <v>-1750</v>
      </c>
      <c r="V108" s="27">
        <f t="shared" si="41"/>
        <v>-1750</v>
      </c>
      <c r="W108" s="27"/>
      <c r="X108" s="27">
        <f t="shared" si="42"/>
        <v>1923.6781368023501</v>
      </c>
      <c r="Y108" s="27">
        <f t="shared" si="43"/>
        <v>173.67813680235008</v>
      </c>
      <c r="Z108" s="27">
        <f t="shared" si="44"/>
        <v>174</v>
      </c>
      <c r="AA108" s="17">
        <f t="shared" si="45"/>
        <v>174</v>
      </c>
      <c r="AB108" s="24">
        <f t="shared" si="46"/>
        <v>1924</v>
      </c>
    </row>
    <row r="109" spans="1:28" ht="15" customHeight="1" x14ac:dyDescent="0.25">
      <c r="A109" s="28">
        <v>1047</v>
      </c>
      <c r="B109" s="28">
        <v>1750</v>
      </c>
      <c r="C109" s="25">
        <v>4.6500000000000004</v>
      </c>
      <c r="D109" s="25">
        <v>271.27</v>
      </c>
      <c r="E109" s="25">
        <v>212.49</v>
      </c>
      <c r="F109" s="25">
        <v>0</v>
      </c>
      <c r="G109" s="25">
        <f t="shared" si="49"/>
        <v>100.29577464788733</v>
      </c>
      <c r="H109" s="25">
        <v>0</v>
      </c>
      <c r="I109" s="25">
        <f t="shared" si="50"/>
        <v>61.71153846153846</v>
      </c>
      <c r="J109" s="29">
        <f t="shared" si="47"/>
        <v>1</v>
      </c>
      <c r="K109" s="29">
        <f t="shared" si="48"/>
        <v>1</v>
      </c>
      <c r="L109" s="29">
        <f t="shared" si="51"/>
        <v>1</v>
      </c>
      <c r="M109" s="29">
        <f t="shared" ca="1" si="39"/>
        <v>0</v>
      </c>
      <c r="N109" s="9"/>
      <c r="O109" s="9"/>
      <c r="P109" s="7"/>
      <c r="Q109" s="7"/>
      <c r="T109" s="20">
        <v>0</v>
      </c>
      <c r="U109" s="31">
        <f t="shared" si="40"/>
        <v>-1750</v>
      </c>
      <c r="V109" s="27">
        <f t="shared" si="41"/>
        <v>-1750</v>
      </c>
      <c r="W109" s="27"/>
      <c r="X109" s="27">
        <f t="shared" si="42"/>
        <v>1923.6781368023501</v>
      </c>
      <c r="Y109" s="27">
        <f t="shared" si="43"/>
        <v>173.67813680235008</v>
      </c>
      <c r="Z109" s="27">
        <f t="shared" si="44"/>
        <v>174</v>
      </c>
      <c r="AA109" s="17">
        <f t="shared" si="45"/>
        <v>174</v>
      </c>
      <c r="AB109" s="24">
        <f t="shared" si="46"/>
        <v>1924</v>
      </c>
    </row>
    <row r="110" spans="1:28" ht="15" customHeight="1" x14ac:dyDescent="0.25">
      <c r="A110" s="28">
        <v>1030</v>
      </c>
      <c r="B110" s="28">
        <v>1750</v>
      </c>
      <c r="C110" s="25">
        <v>4.58</v>
      </c>
      <c r="D110" s="25">
        <v>271.2</v>
      </c>
      <c r="E110" s="25">
        <v>212.49</v>
      </c>
      <c r="F110" s="25">
        <v>0</v>
      </c>
      <c r="G110" s="25">
        <f t="shared" si="49"/>
        <v>99.138888888888886</v>
      </c>
      <c r="H110" s="25">
        <v>0</v>
      </c>
      <c r="I110" s="25">
        <f t="shared" si="50"/>
        <v>61.123809523809527</v>
      </c>
      <c r="J110" s="29">
        <f t="shared" si="47"/>
        <v>1</v>
      </c>
      <c r="K110" s="29">
        <f t="shared" si="48"/>
        <v>1</v>
      </c>
      <c r="L110" s="29">
        <f t="shared" si="51"/>
        <v>1</v>
      </c>
      <c r="M110" s="29">
        <f t="shared" ca="1" si="39"/>
        <v>0</v>
      </c>
      <c r="N110" s="9"/>
      <c r="O110" s="9"/>
      <c r="P110" s="7"/>
      <c r="Q110" s="7"/>
      <c r="T110" s="20">
        <v>0</v>
      </c>
      <c r="U110" s="31">
        <f t="shared" si="40"/>
        <v>-1750</v>
      </c>
      <c r="V110" s="27">
        <f t="shared" si="41"/>
        <v>-1750</v>
      </c>
      <c r="W110" s="27"/>
      <c r="X110" s="27">
        <f t="shared" si="42"/>
        <v>1923.6781368023501</v>
      </c>
      <c r="Y110" s="27">
        <f t="shared" si="43"/>
        <v>173.67813680235008</v>
      </c>
      <c r="Z110" s="27">
        <f t="shared" si="44"/>
        <v>174</v>
      </c>
      <c r="AA110" s="17">
        <f t="shared" si="45"/>
        <v>174</v>
      </c>
      <c r="AB110" s="24">
        <f t="shared" si="46"/>
        <v>1924</v>
      </c>
    </row>
    <row r="111" spans="1:28" ht="15" customHeight="1" x14ac:dyDescent="0.25">
      <c r="A111" s="28">
        <v>1030</v>
      </c>
      <c r="B111" s="28">
        <v>1750</v>
      </c>
      <c r="C111" s="25">
        <v>4.58</v>
      </c>
      <c r="D111" s="25">
        <v>271.13</v>
      </c>
      <c r="E111" s="25">
        <v>212.49</v>
      </c>
      <c r="F111" s="25">
        <v>0</v>
      </c>
      <c r="G111" s="25">
        <f t="shared" si="49"/>
        <v>97.780821917808225</v>
      </c>
      <c r="H111" s="25">
        <v>0</v>
      </c>
      <c r="I111" s="25">
        <f t="shared" si="50"/>
        <v>60.547169811320757</v>
      </c>
      <c r="J111" s="29">
        <f t="shared" si="47"/>
        <v>1</v>
      </c>
      <c r="K111" s="29">
        <f t="shared" si="48"/>
        <v>1</v>
      </c>
      <c r="L111" s="29">
        <f t="shared" si="51"/>
        <v>1</v>
      </c>
      <c r="M111" s="29">
        <f t="shared" ca="1" si="39"/>
        <v>1</v>
      </c>
      <c r="N111" s="9"/>
      <c r="O111" s="9"/>
      <c r="P111" s="7"/>
      <c r="Q111" s="7"/>
      <c r="T111" s="20">
        <v>0</v>
      </c>
      <c r="U111" s="31">
        <f t="shared" si="40"/>
        <v>-1750</v>
      </c>
      <c r="V111" s="27">
        <f t="shared" si="41"/>
        <v>-1750</v>
      </c>
      <c r="W111" s="27"/>
      <c r="X111" s="27">
        <f t="shared" si="42"/>
        <v>1923.6781368023501</v>
      </c>
      <c r="Y111" s="27">
        <f t="shared" si="43"/>
        <v>173.67813680235008</v>
      </c>
      <c r="Z111" s="27">
        <f t="shared" si="44"/>
        <v>174</v>
      </c>
      <c r="AA111" s="17">
        <f t="shared" si="45"/>
        <v>174</v>
      </c>
      <c r="AB111" s="24">
        <f t="shared" si="46"/>
        <v>1924</v>
      </c>
    </row>
    <row r="112" spans="1:28" ht="15" customHeight="1" x14ac:dyDescent="0.25">
      <c r="A112" s="28">
        <v>1030</v>
      </c>
      <c r="B112" s="28">
        <v>1750</v>
      </c>
      <c r="C112" s="25">
        <v>4.58</v>
      </c>
      <c r="D112" s="25">
        <v>271.06</v>
      </c>
      <c r="E112" s="25">
        <v>212.49</v>
      </c>
      <c r="F112" s="25">
        <v>0</v>
      </c>
      <c r="G112" s="25">
        <f t="shared" si="49"/>
        <v>96.459459459459453</v>
      </c>
      <c r="H112" s="25">
        <v>0</v>
      </c>
      <c r="I112" s="25">
        <f t="shared" si="50"/>
        <v>59.981308411214954</v>
      </c>
      <c r="J112" s="29">
        <f t="shared" si="47"/>
        <v>1</v>
      </c>
      <c r="K112" s="29">
        <f t="shared" si="48"/>
        <v>1</v>
      </c>
      <c r="L112" s="29">
        <f t="shared" si="51"/>
        <v>1</v>
      </c>
      <c r="M112" s="29">
        <f t="shared" ca="1" si="39"/>
        <v>0</v>
      </c>
      <c r="N112" s="9"/>
      <c r="O112" s="9"/>
      <c r="P112" s="7"/>
      <c r="Q112" s="7"/>
      <c r="T112" s="20">
        <v>0</v>
      </c>
      <c r="U112" s="31">
        <f t="shared" si="40"/>
        <v>-1750</v>
      </c>
      <c r="V112" s="27">
        <f t="shared" si="41"/>
        <v>-1750</v>
      </c>
      <c r="W112" s="27"/>
      <c r="X112" s="27">
        <f t="shared" si="42"/>
        <v>1923.6781368023501</v>
      </c>
      <c r="Y112" s="27">
        <f t="shared" si="43"/>
        <v>173.67813680235008</v>
      </c>
      <c r="Z112" s="27">
        <f t="shared" si="44"/>
        <v>174</v>
      </c>
      <c r="AA112" s="17">
        <f t="shared" si="45"/>
        <v>174</v>
      </c>
      <c r="AB112" s="24">
        <f t="shared" si="46"/>
        <v>1924</v>
      </c>
    </row>
    <row r="113" spans="1:28" ht="15" customHeight="1" x14ac:dyDescent="0.25">
      <c r="A113" s="28">
        <v>1030</v>
      </c>
      <c r="B113" s="28">
        <v>1750</v>
      </c>
      <c r="C113" s="25">
        <v>4.58</v>
      </c>
      <c r="D113" s="25">
        <v>270.98</v>
      </c>
      <c r="E113" s="25">
        <v>212.49</v>
      </c>
      <c r="F113" s="25">
        <v>0</v>
      </c>
      <c r="G113" s="25">
        <f t="shared" si="49"/>
        <v>95.173333333333332</v>
      </c>
      <c r="H113" s="25">
        <v>0</v>
      </c>
      <c r="I113" s="25">
        <f t="shared" si="50"/>
        <v>59.425925925925924</v>
      </c>
      <c r="J113" s="29">
        <f t="shared" si="47"/>
        <v>1</v>
      </c>
      <c r="K113" s="29">
        <f t="shared" si="48"/>
        <v>1</v>
      </c>
      <c r="L113" s="29">
        <f t="shared" si="51"/>
        <v>1</v>
      </c>
      <c r="M113" s="29">
        <f t="shared" ca="1" si="39"/>
        <v>0</v>
      </c>
      <c r="N113" s="9"/>
      <c r="O113" s="9"/>
      <c r="P113" s="7"/>
      <c r="Q113" s="7"/>
      <c r="T113" s="20">
        <v>0</v>
      </c>
      <c r="U113" s="31">
        <f t="shared" si="40"/>
        <v>-1750</v>
      </c>
      <c r="V113" s="27">
        <f t="shared" si="41"/>
        <v>-1750</v>
      </c>
      <c r="W113" s="27"/>
      <c r="X113" s="27">
        <f t="shared" si="42"/>
        <v>1923.6781368023501</v>
      </c>
      <c r="Y113" s="27">
        <f t="shared" si="43"/>
        <v>173.67813680235008</v>
      </c>
      <c r="Z113" s="27">
        <f t="shared" si="44"/>
        <v>174</v>
      </c>
      <c r="AA113" s="17">
        <f t="shared" si="45"/>
        <v>174</v>
      </c>
      <c r="AB113" s="24">
        <f t="shared" si="46"/>
        <v>1924</v>
      </c>
    </row>
    <row r="114" spans="1:28" ht="15" customHeight="1" x14ac:dyDescent="0.25">
      <c r="A114" s="28">
        <v>1014</v>
      </c>
      <c r="B114" s="28">
        <v>1750</v>
      </c>
      <c r="C114" s="25">
        <v>4.51</v>
      </c>
      <c r="D114" s="25">
        <v>270.89999999999998</v>
      </c>
      <c r="E114" s="25">
        <v>212.49</v>
      </c>
      <c r="F114" s="25">
        <v>0</v>
      </c>
      <c r="G114" s="25">
        <f t="shared" si="49"/>
        <v>94.131578947368425</v>
      </c>
      <c r="H114" s="25">
        <v>0</v>
      </c>
      <c r="I114" s="25">
        <f t="shared" si="50"/>
        <v>58.88073394495413</v>
      </c>
      <c r="J114" s="29">
        <f t="shared" si="47"/>
        <v>1</v>
      </c>
      <c r="K114" s="29">
        <f t="shared" si="48"/>
        <v>1</v>
      </c>
      <c r="L114" s="29">
        <f t="shared" si="51"/>
        <v>1</v>
      </c>
      <c r="M114" s="29">
        <f t="shared" ca="1" si="39"/>
        <v>0</v>
      </c>
      <c r="N114" s="9"/>
      <c r="O114" s="9"/>
      <c r="P114" s="7"/>
      <c r="Q114" s="7"/>
      <c r="T114" s="20">
        <v>0</v>
      </c>
      <c r="U114" s="31">
        <f t="shared" si="40"/>
        <v>-1750</v>
      </c>
      <c r="V114" s="27">
        <f t="shared" si="41"/>
        <v>-1750</v>
      </c>
      <c r="W114" s="27"/>
      <c r="X114" s="27">
        <f t="shared" si="42"/>
        <v>1923.6781368023501</v>
      </c>
      <c r="Y114" s="27">
        <f t="shared" si="43"/>
        <v>173.67813680235008</v>
      </c>
      <c r="Z114" s="27">
        <f t="shared" si="44"/>
        <v>174</v>
      </c>
      <c r="AA114" s="17">
        <f t="shared" si="45"/>
        <v>174</v>
      </c>
      <c r="AB114" s="24">
        <f t="shared" si="46"/>
        <v>1924</v>
      </c>
    </row>
    <row r="115" spans="1:28" ht="15" customHeight="1" x14ac:dyDescent="0.25">
      <c r="A115" s="28">
        <v>998</v>
      </c>
      <c r="B115" s="28">
        <v>1750</v>
      </c>
      <c r="C115" s="25">
        <v>4.43</v>
      </c>
      <c r="D115" s="25">
        <v>270.82</v>
      </c>
      <c r="E115" s="25">
        <v>212.49</v>
      </c>
      <c r="F115" s="25">
        <v>0</v>
      </c>
      <c r="G115" s="25">
        <f t="shared" si="49"/>
        <v>93.116883116883116</v>
      </c>
      <c r="H115" s="25">
        <v>0</v>
      </c>
      <c r="I115" s="25">
        <f t="shared" si="50"/>
        <v>58.345454545454544</v>
      </c>
      <c r="J115" s="29">
        <f t="shared" si="47"/>
        <v>1</v>
      </c>
      <c r="K115" s="29">
        <f t="shared" si="48"/>
        <v>1</v>
      </c>
      <c r="L115" s="29">
        <f t="shared" si="51"/>
        <v>1</v>
      </c>
      <c r="M115" s="29">
        <f t="shared" ca="1" si="39"/>
        <v>0</v>
      </c>
      <c r="N115" s="9"/>
      <c r="O115" s="9"/>
      <c r="P115" s="7"/>
      <c r="Q115" s="7"/>
      <c r="T115" s="20">
        <v>0</v>
      </c>
      <c r="U115" s="31">
        <f t="shared" si="40"/>
        <v>-1750</v>
      </c>
      <c r="V115" s="27">
        <f t="shared" si="41"/>
        <v>-1750</v>
      </c>
      <c r="W115" s="27"/>
      <c r="X115" s="27">
        <f t="shared" si="42"/>
        <v>1923.6781368023501</v>
      </c>
      <c r="Y115" s="27">
        <f t="shared" si="43"/>
        <v>173.67813680235008</v>
      </c>
      <c r="Z115" s="27">
        <f t="shared" si="44"/>
        <v>174</v>
      </c>
      <c r="AA115" s="17">
        <f t="shared" si="45"/>
        <v>174</v>
      </c>
      <c r="AB115" s="24">
        <f t="shared" si="46"/>
        <v>1924</v>
      </c>
    </row>
    <row r="116" spans="1:28" ht="15" customHeight="1" x14ac:dyDescent="0.25">
      <c r="A116" s="28">
        <v>982</v>
      </c>
      <c r="B116" s="28">
        <v>1750</v>
      </c>
      <c r="C116" s="25">
        <v>4.37</v>
      </c>
      <c r="D116" s="25">
        <v>270.74</v>
      </c>
      <c r="E116" s="25">
        <v>212.49</v>
      </c>
      <c r="F116" s="25">
        <v>0</v>
      </c>
      <c r="G116" s="25">
        <f t="shared" si="49"/>
        <v>92.128205128205124</v>
      </c>
      <c r="H116" s="25">
        <v>0</v>
      </c>
      <c r="I116" s="25">
        <f t="shared" si="50"/>
        <v>57.81981981981982</v>
      </c>
      <c r="J116" s="29">
        <f t="shared" si="47"/>
        <v>1</v>
      </c>
      <c r="K116" s="29">
        <f t="shared" si="48"/>
        <v>1</v>
      </c>
      <c r="L116" s="29">
        <f t="shared" si="51"/>
        <v>1</v>
      </c>
      <c r="M116" s="29">
        <f t="shared" ca="1" si="39"/>
        <v>1</v>
      </c>
      <c r="N116" s="9"/>
      <c r="O116" s="9"/>
      <c r="P116" s="7"/>
      <c r="Q116" s="7"/>
      <c r="T116" s="20">
        <v>0</v>
      </c>
      <c r="U116" s="31">
        <f t="shared" si="40"/>
        <v>-1750</v>
      </c>
      <c r="V116" s="27">
        <f t="shared" si="41"/>
        <v>-1750</v>
      </c>
      <c r="W116" s="27"/>
      <c r="X116" s="27">
        <f t="shared" si="42"/>
        <v>1923.6781368023501</v>
      </c>
      <c r="Y116" s="27">
        <f t="shared" si="43"/>
        <v>173.67813680235008</v>
      </c>
      <c r="Z116" s="27">
        <f t="shared" si="44"/>
        <v>174</v>
      </c>
      <c r="AA116" s="17">
        <f t="shared" si="45"/>
        <v>174</v>
      </c>
      <c r="AB116" s="24">
        <f t="shared" si="46"/>
        <v>1924</v>
      </c>
    </row>
    <row r="117" spans="1:28" ht="15" customHeight="1" x14ac:dyDescent="0.25">
      <c r="A117" s="28">
        <v>950</v>
      </c>
      <c r="B117" s="28">
        <v>1750</v>
      </c>
      <c r="C117" s="25">
        <v>4.22</v>
      </c>
      <c r="D117" s="25">
        <v>270.64999999999998</v>
      </c>
      <c r="E117" s="25">
        <v>212.49</v>
      </c>
      <c r="F117" s="25">
        <v>0</v>
      </c>
      <c r="G117" s="25">
        <f t="shared" si="49"/>
        <v>91.367088607594937</v>
      </c>
      <c r="H117" s="25">
        <v>0</v>
      </c>
      <c r="I117" s="25">
        <f t="shared" si="50"/>
        <v>57.303571428571431</v>
      </c>
      <c r="J117" s="29">
        <f t="shared" si="47"/>
        <v>1</v>
      </c>
      <c r="K117" s="29">
        <f t="shared" si="48"/>
        <v>1</v>
      </c>
      <c r="L117" s="29">
        <f t="shared" si="51"/>
        <v>1</v>
      </c>
      <c r="M117" s="29">
        <f t="shared" ca="1" si="39"/>
        <v>1</v>
      </c>
      <c r="N117" s="9"/>
      <c r="O117" s="9"/>
      <c r="P117" s="7"/>
      <c r="Q117" s="7"/>
      <c r="T117" s="20">
        <v>0</v>
      </c>
      <c r="U117" s="31">
        <f t="shared" si="40"/>
        <v>-1750</v>
      </c>
      <c r="V117" s="27">
        <f t="shared" si="41"/>
        <v>-1750</v>
      </c>
      <c r="W117" s="27"/>
      <c r="X117" s="27">
        <f t="shared" si="42"/>
        <v>1923.6781368023501</v>
      </c>
      <c r="Y117" s="27">
        <f t="shared" si="43"/>
        <v>173.67813680235008</v>
      </c>
      <c r="Z117" s="27">
        <f t="shared" si="44"/>
        <v>174</v>
      </c>
      <c r="AA117" s="17">
        <f t="shared" si="45"/>
        <v>174</v>
      </c>
      <c r="AB117" s="24">
        <f t="shared" si="46"/>
        <v>1924</v>
      </c>
    </row>
    <row r="118" spans="1:28" ht="15" customHeight="1" x14ac:dyDescent="0.25">
      <c r="A118" s="28">
        <v>916</v>
      </c>
      <c r="B118" s="28">
        <v>1750</v>
      </c>
      <c r="C118" s="25">
        <v>4.07</v>
      </c>
      <c r="D118" s="25">
        <v>270.56</v>
      </c>
      <c r="E118" s="25">
        <v>212.49</v>
      </c>
      <c r="F118" s="25">
        <v>0</v>
      </c>
      <c r="G118" s="25">
        <f t="shared" si="49"/>
        <v>90.65</v>
      </c>
      <c r="H118" s="25">
        <v>0</v>
      </c>
      <c r="I118" s="25">
        <f t="shared" si="50"/>
        <v>56.796460176991154</v>
      </c>
      <c r="J118" s="29">
        <f t="shared" si="47"/>
        <v>1</v>
      </c>
      <c r="K118" s="29">
        <f t="shared" si="48"/>
        <v>1</v>
      </c>
      <c r="L118" s="29">
        <f t="shared" si="51"/>
        <v>1</v>
      </c>
      <c r="M118" s="29">
        <f t="shared" ca="1" si="39"/>
        <v>1</v>
      </c>
      <c r="N118" s="9"/>
      <c r="O118" s="9"/>
      <c r="P118" s="7"/>
      <c r="Q118" s="7"/>
      <c r="T118" s="20">
        <v>0</v>
      </c>
      <c r="U118" s="31">
        <f t="shared" si="40"/>
        <v>-1750</v>
      </c>
      <c r="V118" s="27">
        <f t="shared" si="41"/>
        <v>-1750</v>
      </c>
      <c r="W118" s="27"/>
      <c r="X118" s="27">
        <f t="shared" si="42"/>
        <v>1923.6781368023501</v>
      </c>
      <c r="Y118" s="27">
        <f t="shared" si="43"/>
        <v>173.67813680235008</v>
      </c>
      <c r="Z118" s="27">
        <f t="shared" si="44"/>
        <v>174</v>
      </c>
      <c r="AA118" s="17">
        <f t="shared" si="45"/>
        <v>174</v>
      </c>
      <c r="AB118" s="24">
        <f t="shared" si="46"/>
        <v>1924</v>
      </c>
    </row>
    <row r="119" spans="1:28" ht="15" customHeight="1" x14ac:dyDescent="0.25">
      <c r="A119" s="28">
        <v>885</v>
      </c>
      <c r="B119" s="28">
        <v>1750</v>
      </c>
      <c r="C119" s="25">
        <v>3.93</v>
      </c>
      <c r="D119" s="25">
        <v>270.45999999999998</v>
      </c>
      <c r="E119" s="25">
        <v>212.49</v>
      </c>
      <c r="F119" s="25">
        <v>0</v>
      </c>
      <c r="G119" s="25">
        <f t="shared" si="49"/>
        <v>89.913580246913583</v>
      </c>
      <c r="H119" s="25">
        <v>0</v>
      </c>
      <c r="I119" s="25">
        <f t="shared" si="50"/>
        <v>56.298245614035089</v>
      </c>
      <c r="J119" s="29">
        <f t="shared" si="47"/>
        <v>1</v>
      </c>
      <c r="K119" s="29">
        <f t="shared" si="48"/>
        <v>1</v>
      </c>
      <c r="L119" s="29">
        <f t="shared" si="51"/>
        <v>1</v>
      </c>
      <c r="M119" s="29">
        <f t="shared" ca="1" si="39"/>
        <v>1</v>
      </c>
      <c r="N119" s="9"/>
      <c r="O119" s="9"/>
      <c r="P119" s="7"/>
      <c r="Q119" s="7"/>
      <c r="T119" s="20">
        <v>0</v>
      </c>
      <c r="U119" s="31">
        <f t="shared" si="40"/>
        <v>-1750</v>
      </c>
      <c r="V119" s="27">
        <f t="shared" si="41"/>
        <v>-1750</v>
      </c>
      <c r="W119" s="27"/>
      <c r="X119" s="27">
        <f t="shared" si="42"/>
        <v>1923.6781368023501</v>
      </c>
      <c r="Y119" s="27">
        <f t="shared" si="43"/>
        <v>173.67813680235008</v>
      </c>
      <c r="Z119" s="27">
        <f t="shared" si="44"/>
        <v>174</v>
      </c>
      <c r="AA119" s="17">
        <f t="shared" si="45"/>
        <v>174</v>
      </c>
      <c r="AB119" s="24">
        <f t="shared" si="46"/>
        <v>1924</v>
      </c>
    </row>
    <row r="120" spans="1:28" ht="15" customHeight="1" x14ac:dyDescent="0.25">
      <c r="A120" s="28">
        <v>868</v>
      </c>
      <c r="B120" s="28">
        <v>1750</v>
      </c>
      <c r="C120" s="25">
        <v>3.86</v>
      </c>
      <c r="D120" s="25">
        <v>270.37</v>
      </c>
      <c r="E120" s="25">
        <v>212.49</v>
      </c>
      <c r="F120" s="25">
        <v>0</v>
      </c>
      <c r="G120" s="25">
        <f t="shared" si="49"/>
        <v>89.024390243902445</v>
      </c>
      <c r="H120" s="25">
        <v>0</v>
      </c>
      <c r="I120" s="25">
        <f t="shared" si="50"/>
        <v>55.80869565217391</v>
      </c>
      <c r="J120" s="29">
        <f t="shared" si="47"/>
        <v>1</v>
      </c>
      <c r="K120" s="29">
        <f t="shared" si="48"/>
        <v>1</v>
      </c>
      <c r="L120" s="29">
        <f t="shared" si="51"/>
        <v>1</v>
      </c>
      <c r="M120" s="29">
        <f t="shared" ca="1" si="39"/>
        <v>1</v>
      </c>
      <c r="N120" s="9"/>
      <c r="O120" s="9"/>
      <c r="P120" s="7"/>
      <c r="Q120" s="7"/>
      <c r="T120" s="20">
        <v>0</v>
      </c>
      <c r="U120" s="31">
        <f t="shared" si="40"/>
        <v>-1750</v>
      </c>
      <c r="V120" s="27">
        <f t="shared" si="41"/>
        <v>-1750</v>
      </c>
      <c r="W120" s="27"/>
      <c r="X120" s="27">
        <f t="shared" si="42"/>
        <v>1923.6781368023501</v>
      </c>
      <c r="Y120" s="27">
        <f t="shared" si="43"/>
        <v>173.67813680235008</v>
      </c>
      <c r="Z120" s="27">
        <f t="shared" si="44"/>
        <v>174</v>
      </c>
      <c r="AA120" s="17">
        <f t="shared" si="45"/>
        <v>174</v>
      </c>
      <c r="AB120" s="24">
        <f t="shared" si="46"/>
        <v>1924</v>
      </c>
    </row>
    <row r="121" spans="1:28" ht="15" customHeight="1" x14ac:dyDescent="0.25">
      <c r="A121" s="28">
        <v>852</v>
      </c>
      <c r="B121" s="28">
        <v>1750</v>
      </c>
      <c r="C121" s="25">
        <v>3.79</v>
      </c>
      <c r="D121" s="25">
        <v>270.27</v>
      </c>
      <c r="E121" s="25">
        <v>212.49</v>
      </c>
      <c r="F121" s="25">
        <v>0</v>
      </c>
      <c r="G121" s="25">
        <f t="shared" si="49"/>
        <v>88.144578313253007</v>
      </c>
      <c r="H121" s="25">
        <v>0</v>
      </c>
      <c r="I121" s="25">
        <f t="shared" si="50"/>
        <v>55.327586206896555</v>
      </c>
      <c r="J121" s="29">
        <f t="shared" si="47"/>
        <v>1</v>
      </c>
      <c r="K121" s="29">
        <f t="shared" si="48"/>
        <v>1</v>
      </c>
      <c r="L121" s="29">
        <f t="shared" si="51"/>
        <v>1</v>
      </c>
      <c r="M121" s="29">
        <f t="shared" ca="1" si="39"/>
        <v>0</v>
      </c>
      <c r="N121" s="9"/>
      <c r="O121" s="9"/>
      <c r="P121" s="7"/>
      <c r="Q121" s="7"/>
      <c r="T121" s="20">
        <v>0</v>
      </c>
      <c r="U121" s="31">
        <f t="shared" si="40"/>
        <v>-1750</v>
      </c>
      <c r="V121" s="27">
        <f t="shared" si="41"/>
        <v>-1750</v>
      </c>
      <c r="W121" s="27"/>
      <c r="X121" s="27">
        <f t="shared" si="42"/>
        <v>1923.6781368023501</v>
      </c>
      <c r="Y121" s="27">
        <f t="shared" si="43"/>
        <v>173.67813680235008</v>
      </c>
      <c r="Z121" s="27">
        <f t="shared" si="44"/>
        <v>174</v>
      </c>
      <c r="AA121" s="17">
        <f t="shared" si="45"/>
        <v>174</v>
      </c>
      <c r="AB121" s="24">
        <f t="shared" si="46"/>
        <v>1924</v>
      </c>
    </row>
    <row r="122" spans="1:28" ht="15" customHeight="1" x14ac:dyDescent="0.25">
      <c r="A122" s="28">
        <v>834</v>
      </c>
      <c r="B122" s="28">
        <v>1750</v>
      </c>
      <c r="C122" s="25">
        <v>3.71</v>
      </c>
      <c r="D122" s="25">
        <v>270.17</v>
      </c>
      <c r="E122" s="25">
        <v>212.49</v>
      </c>
      <c r="F122" s="25">
        <v>0</v>
      </c>
      <c r="G122" s="25">
        <f t="shared" si="49"/>
        <v>87.30952380952381</v>
      </c>
      <c r="H122" s="25">
        <v>0</v>
      </c>
      <c r="I122" s="25">
        <f t="shared" si="50"/>
        <v>54.854700854700852</v>
      </c>
      <c r="J122" s="29">
        <f t="shared" si="47"/>
        <v>1</v>
      </c>
      <c r="K122" s="29">
        <f t="shared" si="48"/>
        <v>1</v>
      </c>
      <c r="L122" s="29">
        <f t="shared" si="51"/>
        <v>1</v>
      </c>
      <c r="M122" s="29">
        <f t="shared" ca="1" si="39"/>
        <v>0</v>
      </c>
      <c r="N122" s="9"/>
      <c r="O122" s="9"/>
      <c r="P122" s="7"/>
      <c r="Q122" s="7"/>
      <c r="T122" s="20">
        <v>0</v>
      </c>
      <c r="U122" s="31">
        <f t="shared" si="40"/>
        <v>-1750</v>
      </c>
      <c r="V122" s="27">
        <f t="shared" si="41"/>
        <v>-1750</v>
      </c>
      <c r="W122" s="27"/>
      <c r="X122" s="27">
        <f t="shared" si="42"/>
        <v>1923.6781368023501</v>
      </c>
      <c r="Y122" s="27">
        <f t="shared" si="43"/>
        <v>173.67813680235008</v>
      </c>
      <c r="Z122" s="27">
        <f t="shared" si="44"/>
        <v>174</v>
      </c>
      <c r="AA122" s="17">
        <f t="shared" si="45"/>
        <v>174</v>
      </c>
      <c r="AB122" s="24">
        <f t="shared" si="46"/>
        <v>1924</v>
      </c>
    </row>
    <row r="123" spans="1:28" ht="15" customHeight="1" x14ac:dyDescent="0.25">
      <c r="A123" s="28">
        <v>786</v>
      </c>
      <c r="B123" s="28">
        <v>1750</v>
      </c>
      <c r="C123" s="25">
        <v>3.49</v>
      </c>
      <c r="D123" s="25">
        <v>270.07</v>
      </c>
      <c r="E123" s="25">
        <v>212.49</v>
      </c>
      <c r="F123" s="25">
        <v>0</v>
      </c>
      <c r="G123" s="25">
        <f t="shared" si="49"/>
        <v>86.847058823529409</v>
      </c>
      <c r="H123" s="25">
        <v>0</v>
      </c>
      <c r="I123" s="25">
        <f t="shared" si="50"/>
        <v>54.389830508474574</v>
      </c>
      <c r="J123" s="29">
        <f t="shared" si="47"/>
        <v>1</v>
      </c>
      <c r="K123" s="29">
        <f t="shared" si="48"/>
        <v>1</v>
      </c>
      <c r="L123" s="29">
        <f t="shared" si="51"/>
        <v>1</v>
      </c>
      <c r="M123" s="29">
        <f t="shared" ca="1" si="39"/>
        <v>1</v>
      </c>
      <c r="N123" s="9"/>
      <c r="O123" s="9"/>
      <c r="P123" s="7"/>
      <c r="Q123" s="7"/>
      <c r="T123" s="20">
        <v>0</v>
      </c>
      <c r="U123" s="31">
        <f t="shared" si="40"/>
        <v>-1750</v>
      </c>
      <c r="V123" s="27">
        <f t="shared" si="41"/>
        <v>-1750</v>
      </c>
      <c r="W123" s="27"/>
      <c r="X123" s="27">
        <f t="shared" si="42"/>
        <v>1923.6781368023501</v>
      </c>
      <c r="Y123" s="27">
        <f t="shared" si="43"/>
        <v>173.67813680235008</v>
      </c>
      <c r="Z123" s="27">
        <f t="shared" si="44"/>
        <v>174</v>
      </c>
      <c r="AA123" s="17">
        <f t="shared" si="45"/>
        <v>174</v>
      </c>
      <c r="AB123" s="24">
        <f t="shared" si="46"/>
        <v>1924</v>
      </c>
    </row>
    <row r="124" spans="1:28" ht="15" customHeight="1" x14ac:dyDescent="0.25">
      <c r="A124" s="28">
        <v>738</v>
      </c>
      <c r="B124" s="28">
        <v>1750</v>
      </c>
      <c r="C124" s="25">
        <v>3.28</v>
      </c>
      <c r="D124" s="25">
        <v>269.95</v>
      </c>
      <c r="E124" s="25">
        <v>212.49</v>
      </c>
      <c r="F124" s="25">
        <v>0</v>
      </c>
      <c r="G124" s="25">
        <f t="shared" si="49"/>
        <v>86.395348837209298</v>
      </c>
      <c r="H124" s="25">
        <v>0</v>
      </c>
      <c r="I124" s="25">
        <f t="shared" si="50"/>
        <v>53.932773109243698</v>
      </c>
      <c r="J124" s="29">
        <f t="shared" si="47"/>
        <v>1</v>
      </c>
      <c r="K124" s="29">
        <f t="shared" si="48"/>
        <v>1</v>
      </c>
      <c r="L124" s="29">
        <f t="shared" si="51"/>
        <v>1</v>
      </c>
      <c r="M124" s="29">
        <f t="shared" ca="1" si="39"/>
        <v>0</v>
      </c>
      <c r="N124" s="9"/>
      <c r="O124" s="9"/>
      <c r="P124" s="7"/>
      <c r="Q124" s="7"/>
      <c r="T124" s="20">
        <v>0</v>
      </c>
      <c r="U124" s="31">
        <f t="shared" si="40"/>
        <v>-1750</v>
      </c>
      <c r="V124" s="27">
        <f t="shared" si="41"/>
        <v>-1750</v>
      </c>
      <c r="W124" s="27"/>
      <c r="X124" s="27">
        <f t="shared" si="42"/>
        <v>1923.6781368023501</v>
      </c>
      <c r="Y124" s="27">
        <f t="shared" si="43"/>
        <v>173.67813680235008</v>
      </c>
      <c r="Z124" s="27">
        <f t="shared" si="44"/>
        <v>174</v>
      </c>
      <c r="AA124" s="17">
        <f t="shared" si="45"/>
        <v>174</v>
      </c>
      <c r="AB124" s="24">
        <f t="shared" si="46"/>
        <v>1924</v>
      </c>
    </row>
    <row r="125" spans="1:28" ht="15" customHeight="1" x14ac:dyDescent="0.25">
      <c r="A125" s="28">
        <v>690</v>
      </c>
      <c r="B125" s="28">
        <v>1750</v>
      </c>
      <c r="C125" s="25">
        <v>3.07</v>
      </c>
      <c r="D125" s="25">
        <v>269.83</v>
      </c>
      <c r="E125" s="25">
        <v>212.49</v>
      </c>
      <c r="F125" s="25">
        <v>0</v>
      </c>
      <c r="G125" s="25">
        <f t="shared" si="49"/>
        <v>85.954022988505741</v>
      </c>
      <c r="H125" s="25">
        <v>0</v>
      </c>
      <c r="I125" s="25">
        <f t="shared" si="50"/>
        <v>53.483333333333334</v>
      </c>
      <c r="J125" s="29">
        <f t="shared" si="47"/>
        <v>1</v>
      </c>
      <c r="K125" s="29">
        <f t="shared" si="48"/>
        <v>1</v>
      </c>
      <c r="L125" s="29">
        <f t="shared" si="51"/>
        <v>1</v>
      </c>
      <c r="M125" s="29">
        <f t="shared" ca="1" si="39"/>
        <v>0</v>
      </c>
      <c r="N125" s="9"/>
      <c r="O125" s="9"/>
      <c r="P125" s="7"/>
      <c r="Q125" s="7"/>
      <c r="T125" s="20">
        <v>0</v>
      </c>
      <c r="U125" s="31">
        <f t="shared" si="40"/>
        <v>-1750</v>
      </c>
      <c r="V125" s="27">
        <f t="shared" si="41"/>
        <v>-1750</v>
      </c>
      <c r="W125" s="27"/>
      <c r="X125" s="27">
        <f t="shared" si="42"/>
        <v>1923.6781368023501</v>
      </c>
      <c r="Y125" s="27">
        <f t="shared" si="43"/>
        <v>173.67813680235008</v>
      </c>
      <c r="Z125" s="27">
        <f t="shared" si="44"/>
        <v>174</v>
      </c>
      <c r="AA125" s="17">
        <f t="shared" si="45"/>
        <v>174</v>
      </c>
      <c r="AB125" s="24">
        <f t="shared" si="46"/>
        <v>1924</v>
      </c>
    </row>
    <row r="126" spans="1:28" ht="15" customHeight="1" x14ac:dyDescent="0.25">
      <c r="A126" s="28">
        <v>718</v>
      </c>
      <c r="B126" s="28">
        <v>1750</v>
      </c>
      <c r="C126" s="25">
        <v>3.19</v>
      </c>
      <c r="D126" s="25">
        <v>269.70999999999998</v>
      </c>
      <c r="E126" s="25">
        <v>212.49</v>
      </c>
      <c r="F126" s="25">
        <v>0</v>
      </c>
      <c r="G126" s="25">
        <f t="shared" si="49"/>
        <v>84.659090909090907</v>
      </c>
      <c r="H126" s="25">
        <v>0</v>
      </c>
      <c r="I126" s="25">
        <f t="shared" si="50"/>
        <v>53.041322314049587</v>
      </c>
      <c r="J126" s="29">
        <f t="shared" si="47"/>
        <v>1</v>
      </c>
      <c r="K126" s="29">
        <f t="shared" si="48"/>
        <v>1</v>
      </c>
      <c r="L126" s="29">
        <f t="shared" si="51"/>
        <v>1</v>
      </c>
      <c r="M126" s="29">
        <f t="shared" ca="1" si="39"/>
        <v>1</v>
      </c>
      <c r="N126" s="9"/>
      <c r="O126" s="9"/>
      <c r="P126" s="7"/>
      <c r="Q126" s="7"/>
      <c r="T126" s="20">
        <v>0</v>
      </c>
      <c r="U126" s="31">
        <f t="shared" si="40"/>
        <v>-1750</v>
      </c>
      <c r="V126" s="27">
        <f t="shared" si="41"/>
        <v>-1750</v>
      </c>
      <c r="W126" s="27"/>
      <c r="X126" s="27">
        <f t="shared" si="42"/>
        <v>1923.6781368023501</v>
      </c>
      <c r="Y126" s="27">
        <f t="shared" si="43"/>
        <v>173.67813680235008</v>
      </c>
      <c r="Z126" s="27">
        <f t="shared" si="44"/>
        <v>174</v>
      </c>
      <c r="AA126" s="17">
        <f t="shared" si="45"/>
        <v>174</v>
      </c>
      <c r="AB126" s="24">
        <f t="shared" si="46"/>
        <v>1924</v>
      </c>
    </row>
    <row r="127" spans="1:28" ht="15" customHeight="1" x14ac:dyDescent="0.25">
      <c r="A127" s="28">
        <v>747</v>
      </c>
      <c r="B127" s="28">
        <v>1750</v>
      </c>
      <c r="C127" s="25">
        <v>3.32</v>
      </c>
      <c r="D127" s="25">
        <v>269.58999999999997</v>
      </c>
      <c r="E127" s="25">
        <v>212.49</v>
      </c>
      <c r="F127" s="25">
        <v>0</v>
      </c>
      <c r="G127" s="25">
        <f t="shared" si="49"/>
        <v>83.382022471910119</v>
      </c>
      <c r="H127" s="25">
        <v>0</v>
      </c>
      <c r="I127" s="25">
        <f t="shared" si="50"/>
        <v>52.606557377049178</v>
      </c>
      <c r="J127" s="29">
        <f t="shared" si="47"/>
        <v>1</v>
      </c>
      <c r="K127" s="29">
        <f t="shared" si="48"/>
        <v>1</v>
      </c>
      <c r="L127" s="29">
        <f t="shared" si="51"/>
        <v>1</v>
      </c>
      <c r="M127" s="29">
        <f t="shared" ca="1" si="39"/>
        <v>0</v>
      </c>
      <c r="N127" s="9"/>
      <c r="O127" s="9"/>
      <c r="P127" s="7"/>
      <c r="Q127" s="7"/>
      <c r="T127" s="20">
        <v>0</v>
      </c>
      <c r="U127" s="31">
        <f t="shared" si="40"/>
        <v>-1750</v>
      </c>
      <c r="V127" s="27">
        <f t="shared" si="41"/>
        <v>-1750</v>
      </c>
      <c r="W127" s="27"/>
      <c r="X127" s="27">
        <f t="shared" si="42"/>
        <v>1923.6781368023501</v>
      </c>
      <c r="Y127" s="27">
        <f t="shared" si="43"/>
        <v>173.67813680235008</v>
      </c>
      <c r="Z127" s="27">
        <f t="shared" si="44"/>
        <v>174</v>
      </c>
      <c r="AA127" s="17">
        <f t="shared" si="45"/>
        <v>174</v>
      </c>
      <c r="AB127" s="24">
        <f t="shared" si="46"/>
        <v>1924</v>
      </c>
    </row>
    <row r="128" spans="1:28" ht="15" customHeight="1" x14ac:dyDescent="0.25">
      <c r="A128" s="28">
        <v>774</v>
      </c>
      <c r="B128" s="28">
        <v>1750</v>
      </c>
      <c r="C128" s="25">
        <v>3.44</v>
      </c>
      <c r="D128" s="25">
        <v>269.48</v>
      </c>
      <c r="E128" s="25">
        <v>212.49</v>
      </c>
      <c r="F128" s="25">
        <v>0</v>
      </c>
      <c r="G128" s="25">
        <f t="shared" si="49"/>
        <v>82.155555555555551</v>
      </c>
      <c r="H128" s="25">
        <v>0</v>
      </c>
      <c r="I128" s="25">
        <f t="shared" si="50"/>
        <v>52.178861788617887</v>
      </c>
      <c r="J128" s="29">
        <f t="shared" si="47"/>
        <v>1</v>
      </c>
      <c r="K128" s="29">
        <f t="shared" si="48"/>
        <v>1</v>
      </c>
      <c r="L128" s="29">
        <f t="shared" si="51"/>
        <v>1</v>
      </c>
      <c r="M128" s="29">
        <f t="shared" ca="1" si="39"/>
        <v>1</v>
      </c>
      <c r="N128" s="9"/>
      <c r="O128" s="9"/>
      <c r="P128" s="7"/>
      <c r="Q128" s="7"/>
      <c r="T128" s="20">
        <v>0</v>
      </c>
      <c r="U128" s="31">
        <f t="shared" si="40"/>
        <v>-1750</v>
      </c>
      <c r="V128" s="27">
        <f t="shared" si="41"/>
        <v>-1750</v>
      </c>
      <c r="W128" s="27"/>
      <c r="X128" s="27">
        <f t="shared" si="42"/>
        <v>1923.6781368023501</v>
      </c>
      <c r="Y128" s="27">
        <f t="shared" si="43"/>
        <v>173.67813680235008</v>
      </c>
      <c r="Z128" s="27">
        <f t="shared" si="44"/>
        <v>174</v>
      </c>
      <c r="AA128" s="17">
        <f t="shared" si="45"/>
        <v>174</v>
      </c>
      <c r="AB128" s="24">
        <f t="shared" si="46"/>
        <v>1924</v>
      </c>
    </row>
    <row r="129" spans="1:28" ht="15" customHeight="1" x14ac:dyDescent="0.25">
      <c r="A129" s="28">
        <v>726</v>
      </c>
      <c r="B129" s="28">
        <v>1750</v>
      </c>
      <c r="C129" s="25">
        <v>3.23</v>
      </c>
      <c r="D129" s="25">
        <v>269.36</v>
      </c>
      <c r="E129" s="25">
        <v>212.49</v>
      </c>
      <c r="F129" s="25">
        <v>0</v>
      </c>
      <c r="G129" s="25">
        <f t="shared" si="49"/>
        <v>81.780219780219781</v>
      </c>
      <c r="H129" s="25">
        <v>0</v>
      </c>
      <c r="I129" s="25">
        <f t="shared" si="50"/>
        <v>51.758064516129032</v>
      </c>
      <c r="J129" s="29">
        <f t="shared" si="47"/>
        <v>1</v>
      </c>
      <c r="K129" s="29">
        <f t="shared" si="48"/>
        <v>1</v>
      </c>
      <c r="L129" s="29">
        <f t="shared" si="51"/>
        <v>1</v>
      </c>
      <c r="M129" s="29">
        <f t="shared" ca="1" si="39"/>
        <v>1</v>
      </c>
      <c r="N129" s="9"/>
      <c r="O129" s="9"/>
      <c r="P129" s="7"/>
      <c r="Q129" s="7"/>
      <c r="T129" s="20">
        <v>0</v>
      </c>
      <c r="U129" s="31">
        <f t="shared" si="40"/>
        <v>-1750</v>
      </c>
      <c r="V129" s="27">
        <f t="shared" si="41"/>
        <v>-1750</v>
      </c>
      <c r="W129" s="27"/>
      <c r="X129" s="27">
        <f t="shared" si="42"/>
        <v>1923.6781368023501</v>
      </c>
      <c r="Y129" s="27">
        <f t="shared" si="43"/>
        <v>173.67813680235008</v>
      </c>
      <c r="Z129" s="27">
        <f t="shared" si="44"/>
        <v>174</v>
      </c>
      <c r="AA129" s="17">
        <f t="shared" si="45"/>
        <v>174</v>
      </c>
      <c r="AB129" s="24">
        <f t="shared" si="46"/>
        <v>1924</v>
      </c>
    </row>
    <row r="130" spans="1:28" ht="15" customHeight="1" x14ac:dyDescent="0.25">
      <c r="A130" s="28">
        <v>678</v>
      </c>
      <c r="B130" s="28">
        <v>1750</v>
      </c>
      <c r="C130" s="25">
        <v>3.01</v>
      </c>
      <c r="D130" s="25">
        <v>269.24</v>
      </c>
      <c r="E130" s="25">
        <v>212.49</v>
      </c>
      <c r="F130" s="25">
        <v>0</v>
      </c>
      <c r="G130" s="25">
        <f t="shared" si="49"/>
        <v>81.413043478260875</v>
      </c>
      <c r="H130" s="25">
        <v>0</v>
      </c>
      <c r="I130" s="25">
        <f t="shared" si="50"/>
        <v>51.344000000000001</v>
      </c>
      <c r="J130" s="29">
        <f t="shared" si="47"/>
        <v>1</v>
      </c>
      <c r="K130" s="29">
        <f t="shared" si="48"/>
        <v>1</v>
      </c>
      <c r="L130" s="29">
        <f t="shared" si="51"/>
        <v>1</v>
      </c>
      <c r="M130" s="29">
        <f t="shared" ref="M130:M161" ca="1" si="52">IF(RAND()&lt;0.5,0,1)</f>
        <v>1</v>
      </c>
      <c r="N130" s="9"/>
      <c r="O130" s="9"/>
      <c r="P130" s="7"/>
      <c r="Q130" s="7"/>
      <c r="T130" s="20">
        <v>0</v>
      </c>
      <c r="U130" s="31">
        <f t="shared" ref="U130:U161" si="53">T130-B130</f>
        <v>-1750</v>
      </c>
      <c r="V130" s="27">
        <f t="shared" ref="V130:V161" si="54">ROUND(U130,0)</f>
        <v>-1750</v>
      </c>
      <c r="W130" s="27"/>
      <c r="X130" s="27">
        <f t="shared" ref="X130:X161" si="55">B130/$W$2*$W$3</f>
        <v>1923.6781368023501</v>
      </c>
      <c r="Y130" s="27">
        <f t="shared" ref="Y130:Y161" si="56">X130-B130</f>
        <v>173.67813680235008</v>
      </c>
      <c r="Z130" s="27">
        <f t="shared" ref="Z130:Z161" si="57">ROUND(Y130,0)</f>
        <v>174</v>
      </c>
      <c r="AA130" s="17">
        <f t="shared" ref="AA130:AA161" si="58">IF(V130&gt;=0,V130,Z130)</f>
        <v>174</v>
      </c>
      <c r="AB130" s="24">
        <f t="shared" ref="AB130:AB161" si="59">B130+AA130</f>
        <v>1924</v>
      </c>
    </row>
    <row r="131" spans="1:28" ht="15" customHeight="1" x14ac:dyDescent="0.25">
      <c r="A131" s="28">
        <v>628</v>
      </c>
      <c r="B131" s="28">
        <v>1750</v>
      </c>
      <c r="C131" s="25">
        <v>2.79</v>
      </c>
      <c r="D131" s="25">
        <v>269.11</v>
      </c>
      <c r="E131" s="25">
        <v>212.49</v>
      </c>
      <c r="F131" s="25">
        <v>0</v>
      </c>
      <c r="G131" s="25">
        <f t="shared" si="49"/>
        <v>81.075268817204304</v>
      </c>
      <c r="H131" s="25">
        <v>0</v>
      </c>
      <c r="I131" s="25">
        <f t="shared" si="50"/>
        <v>50.936507936507937</v>
      </c>
      <c r="J131" s="29">
        <f t="shared" ref="J131:J162" si="60">IF(ABS(B131-B130)&lt;=50,1,0)</f>
        <v>1</v>
      </c>
      <c r="K131" s="29">
        <f t="shared" ref="K131:K162" si="61">IF(ABS((B131-B130))&lt;=50,1,IF((B131-B130)*(1)&gt;=0,1,-1))</f>
        <v>1</v>
      </c>
      <c r="L131" s="29">
        <f t="shared" si="51"/>
        <v>1</v>
      </c>
      <c r="M131" s="29">
        <f t="shared" ca="1" si="52"/>
        <v>0</v>
      </c>
      <c r="N131" s="9"/>
      <c r="O131" s="9"/>
      <c r="P131" s="7"/>
      <c r="Q131" s="7"/>
      <c r="T131" s="20">
        <v>0</v>
      </c>
      <c r="U131" s="31">
        <f t="shared" si="53"/>
        <v>-1750</v>
      </c>
      <c r="V131" s="27">
        <f t="shared" si="54"/>
        <v>-1750</v>
      </c>
      <c r="W131" s="27"/>
      <c r="X131" s="27">
        <f t="shared" si="55"/>
        <v>1923.6781368023501</v>
      </c>
      <c r="Y131" s="27">
        <f t="shared" si="56"/>
        <v>173.67813680235008</v>
      </c>
      <c r="Z131" s="27">
        <f t="shared" si="57"/>
        <v>174</v>
      </c>
      <c r="AA131" s="17">
        <f t="shared" si="58"/>
        <v>174</v>
      </c>
      <c r="AB131" s="24">
        <f t="shared" si="59"/>
        <v>1924</v>
      </c>
    </row>
    <row r="132" spans="1:28" ht="15" customHeight="1" x14ac:dyDescent="0.25">
      <c r="A132" s="28">
        <v>628</v>
      </c>
      <c r="B132" s="28">
        <v>1750</v>
      </c>
      <c r="C132" s="25">
        <v>2.79</v>
      </c>
      <c r="D132" s="25">
        <v>268.97000000000003</v>
      </c>
      <c r="E132" s="25">
        <v>212.49</v>
      </c>
      <c r="F132" s="25">
        <v>0</v>
      </c>
      <c r="G132" s="25">
        <f t="shared" si="49"/>
        <v>80.212765957446805</v>
      </c>
      <c r="H132" s="25">
        <v>0</v>
      </c>
      <c r="I132" s="25">
        <f t="shared" si="50"/>
        <v>50.535433070866141</v>
      </c>
      <c r="J132" s="29">
        <f t="shared" si="60"/>
        <v>1</v>
      </c>
      <c r="K132" s="29">
        <f t="shared" si="61"/>
        <v>1</v>
      </c>
      <c r="L132" s="29">
        <f t="shared" si="51"/>
        <v>1</v>
      </c>
      <c r="M132" s="29">
        <f t="shared" ca="1" si="52"/>
        <v>1</v>
      </c>
      <c r="N132" s="9"/>
      <c r="O132" s="9"/>
      <c r="P132" s="7"/>
      <c r="Q132" s="7"/>
      <c r="T132" s="20">
        <v>0</v>
      </c>
      <c r="U132" s="31">
        <f t="shared" si="53"/>
        <v>-1750</v>
      </c>
      <c r="V132" s="27">
        <f t="shared" si="54"/>
        <v>-1750</v>
      </c>
      <c r="W132" s="27"/>
      <c r="X132" s="27">
        <f t="shared" si="55"/>
        <v>1923.6781368023501</v>
      </c>
      <c r="Y132" s="27">
        <f t="shared" si="56"/>
        <v>173.67813680235008</v>
      </c>
      <c r="Z132" s="27">
        <f t="shared" si="57"/>
        <v>174</v>
      </c>
      <c r="AA132" s="17">
        <f t="shared" si="58"/>
        <v>174</v>
      </c>
      <c r="AB132" s="24">
        <f t="shared" si="59"/>
        <v>1924</v>
      </c>
    </row>
    <row r="133" spans="1:28" ht="15" customHeight="1" x14ac:dyDescent="0.25">
      <c r="A133" s="28">
        <v>628</v>
      </c>
      <c r="B133" s="28">
        <v>1750</v>
      </c>
      <c r="C133" s="25">
        <v>2.79</v>
      </c>
      <c r="D133" s="25">
        <v>268.83</v>
      </c>
      <c r="E133" s="25">
        <v>212.49</v>
      </c>
      <c r="F133" s="25">
        <v>0</v>
      </c>
      <c r="G133" s="25">
        <f t="shared" si="49"/>
        <v>79.368421052631575</v>
      </c>
      <c r="H133" s="25">
        <v>0</v>
      </c>
      <c r="I133" s="25">
        <f t="shared" si="50"/>
        <v>50.140625</v>
      </c>
      <c r="J133" s="29">
        <f t="shared" si="60"/>
        <v>1</v>
      </c>
      <c r="K133" s="29">
        <f t="shared" si="61"/>
        <v>1</v>
      </c>
      <c r="L133" s="29">
        <f t="shared" si="51"/>
        <v>1</v>
      </c>
      <c r="M133" s="29">
        <f t="shared" ca="1" si="52"/>
        <v>1</v>
      </c>
      <c r="N133" s="9"/>
      <c r="O133" s="9"/>
      <c r="P133" s="7"/>
      <c r="Q133" s="7"/>
      <c r="T133" s="20">
        <v>0</v>
      </c>
      <c r="U133" s="31">
        <f t="shared" si="53"/>
        <v>-1750</v>
      </c>
      <c r="V133" s="27">
        <f t="shared" si="54"/>
        <v>-1750</v>
      </c>
      <c r="W133" s="27"/>
      <c r="X133" s="27">
        <f t="shared" si="55"/>
        <v>1923.6781368023501</v>
      </c>
      <c r="Y133" s="27">
        <f t="shared" si="56"/>
        <v>173.67813680235008</v>
      </c>
      <c r="Z133" s="27">
        <f t="shared" si="57"/>
        <v>174</v>
      </c>
      <c r="AA133" s="17">
        <f t="shared" si="58"/>
        <v>174</v>
      </c>
      <c r="AB133" s="24">
        <f t="shared" si="59"/>
        <v>1924</v>
      </c>
    </row>
    <row r="134" spans="1:28" ht="15" customHeight="1" x14ac:dyDescent="0.25">
      <c r="A134" s="28">
        <v>628</v>
      </c>
      <c r="B134" s="28">
        <v>1750</v>
      </c>
      <c r="C134" s="25">
        <v>2.79</v>
      </c>
      <c r="D134" s="25">
        <v>268.68</v>
      </c>
      <c r="E134" s="25">
        <v>212.49</v>
      </c>
      <c r="F134" s="25">
        <v>0</v>
      </c>
      <c r="G134" s="25">
        <f t="shared" si="49"/>
        <v>78.541666666666671</v>
      </c>
      <c r="H134" s="25">
        <v>0</v>
      </c>
      <c r="I134" s="25">
        <f t="shared" si="50"/>
        <v>49.751937984496124</v>
      </c>
      <c r="J134" s="29">
        <f t="shared" si="60"/>
        <v>1</v>
      </c>
      <c r="K134" s="29">
        <f t="shared" si="61"/>
        <v>1</v>
      </c>
      <c r="L134" s="29">
        <f t="shared" si="51"/>
        <v>1</v>
      </c>
      <c r="M134" s="29">
        <f t="shared" ca="1" si="52"/>
        <v>1</v>
      </c>
      <c r="N134" s="9"/>
      <c r="O134" s="9"/>
      <c r="P134" s="7"/>
      <c r="Q134" s="7"/>
      <c r="T134" s="20">
        <v>0</v>
      </c>
      <c r="U134" s="31">
        <f t="shared" si="53"/>
        <v>-1750</v>
      </c>
      <c r="V134" s="27">
        <f t="shared" si="54"/>
        <v>-1750</v>
      </c>
      <c r="W134" s="27"/>
      <c r="X134" s="27">
        <f t="shared" si="55"/>
        <v>1923.6781368023501</v>
      </c>
      <c r="Y134" s="27">
        <f t="shared" si="56"/>
        <v>173.67813680235008</v>
      </c>
      <c r="Z134" s="27">
        <f t="shared" si="57"/>
        <v>174</v>
      </c>
      <c r="AA134" s="17">
        <f t="shared" si="58"/>
        <v>174</v>
      </c>
      <c r="AB134" s="24">
        <f t="shared" si="59"/>
        <v>1924</v>
      </c>
    </row>
    <row r="135" spans="1:28" ht="15" customHeight="1" x14ac:dyDescent="0.25">
      <c r="A135" s="28">
        <v>648</v>
      </c>
      <c r="B135" s="28">
        <v>1750</v>
      </c>
      <c r="C135" s="25">
        <v>2.88</v>
      </c>
      <c r="D135" s="25">
        <v>268.54000000000002</v>
      </c>
      <c r="E135" s="25">
        <v>212.49</v>
      </c>
      <c r="F135" s="25">
        <v>0</v>
      </c>
      <c r="G135" s="25">
        <f t="shared" ref="G135:G166" si="62">($A$38-A135)/(ROW(A135)-ROW($A$38))</f>
        <v>77.525773195876283</v>
      </c>
      <c r="H135" s="25">
        <v>0</v>
      </c>
      <c r="I135" s="25">
        <f t="shared" ref="I135:I166" si="63">($A$38-B168)/(ROW(B168)-ROW($A$38))</f>
        <v>49.369230769230768</v>
      </c>
      <c r="J135" s="29">
        <f t="shared" si="60"/>
        <v>1</v>
      </c>
      <c r="K135" s="29">
        <f t="shared" si="61"/>
        <v>1</v>
      </c>
      <c r="L135" s="29">
        <f t="shared" ref="L135:L166" si="64">IF(OR(COUNTIF(K131:K135,1)=5,COUNTIF(K131:K135,-1)=5),1,0)</f>
        <v>1</v>
      </c>
      <c r="M135" s="29">
        <f t="shared" ca="1" si="52"/>
        <v>1</v>
      </c>
      <c r="N135" s="9"/>
      <c r="O135" s="9"/>
      <c r="P135" s="7"/>
      <c r="Q135" s="7"/>
      <c r="T135" s="20">
        <v>0</v>
      </c>
      <c r="U135" s="31">
        <f t="shared" si="53"/>
        <v>-1750</v>
      </c>
      <c r="V135" s="27">
        <f t="shared" si="54"/>
        <v>-1750</v>
      </c>
      <c r="W135" s="27"/>
      <c r="X135" s="27">
        <f t="shared" si="55"/>
        <v>1923.6781368023501</v>
      </c>
      <c r="Y135" s="27">
        <f t="shared" si="56"/>
        <v>173.67813680235008</v>
      </c>
      <c r="Z135" s="27">
        <f t="shared" si="57"/>
        <v>174</v>
      </c>
      <c r="AA135" s="17">
        <f t="shared" si="58"/>
        <v>174</v>
      </c>
      <c r="AB135" s="24">
        <f t="shared" si="59"/>
        <v>1924</v>
      </c>
    </row>
    <row r="136" spans="1:28" ht="15" customHeight="1" x14ac:dyDescent="0.25">
      <c r="A136" s="28">
        <v>668</v>
      </c>
      <c r="B136" s="28">
        <v>1750</v>
      </c>
      <c r="C136" s="25">
        <v>2.97</v>
      </c>
      <c r="D136" s="25">
        <v>268.39999999999998</v>
      </c>
      <c r="E136" s="25">
        <v>212.49</v>
      </c>
      <c r="F136" s="25">
        <v>0</v>
      </c>
      <c r="G136" s="25">
        <f t="shared" si="62"/>
        <v>76.530612244897952</v>
      </c>
      <c r="H136" s="25">
        <v>0</v>
      </c>
      <c r="I136" s="25">
        <f t="shared" si="63"/>
        <v>48.992366412213741</v>
      </c>
      <c r="J136" s="29">
        <f t="shared" si="60"/>
        <v>1</v>
      </c>
      <c r="K136" s="29">
        <f t="shared" si="61"/>
        <v>1</v>
      </c>
      <c r="L136" s="29">
        <f t="shared" si="64"/>
        <v>1</v>
      </c>
      <c r="M136" s="29">
        <f t="shared" ca="1" si="52"/>
        <v>0</v>
      </c>
      <c r="N136" s="9"/>
      <c r="O136" s="9"/>
      <c r="P136" s="7"/>
      <c r="Q136" s="7"/>
      <c r="T136" s="20">
        <v>0</v>
      </c>
      <c r="U136" s="31">
        <f t="shared" si="53"/>
        <v>-1750</v>
      </c>
      <c r="V136" s="27">
        <f t="shared" si="54"/>
        <v>-1750</v>
      </c>
      <c r="W136" s="27"/>
      <c r="X136" s="27">
        <f t="shared" si="55"/>
        <v>1923.6781368023501</v>
      </c>
      <c r="Y136" s="27">
        <f t="shared" si="56"/>
        <v>173.67813680235008</v>
      </c>
      <c r="Z136" s="27">
        <f t="shared" si="57"/>
        <v>174</v>
      </c>
      <c r="AA136" s="17">
        <f t="shared" si="58"/>
        <v>174</v>
      </c>
      <c r="AB136" s="24">
        <f t="shared" si="59"/>
        <v>1924</v>
      </c>
    </row>
    <row r="137" spans="1:28" ht="15" customHeight="1" x14ac:dyDescent="0.25">
      <c r="A137" s="28">
        <v>688</v>
      </c>
      <c r="B137" s="28">
        <v>1750</v>
      </c>
      <c r="C137" s="25">
        <v>3.06</v>
      </c>
      <c r="D137" s="25">
        <v>268.27</v>
      </c>
      <c r="E137" s="25">
        <v>212.49</v>
      </c>
      <c r="F137" s="25">
        <v>0</v>
      </c>
      <c r="G137" s="25">
        <f t="shared" si="62"/>
        <v>75.555555555555557</v>
      </c>
      <c r="H137" s="25">
        <v>0</v>
      </c>
      <c r="I137" s="25">
        <f t="shared" si="63"/>
        <v>48.621212121212125</v>
      </c>
      <c r="J137" s="29">
        <f t="shared" si="60"/>
        <v>1</v>
      </c>
      <c r="K137" s="29">
        <f t="shared" si="61"/>
        <v>1</v>
      </c>
      <c r="L137" s="29">
        <f t="shared" si="64"/>
        <v>1</v>
      </c>
      <c r="M137" s="29">
        <f t="shared" ca="1" si="52"/>
        <v>0</v>
      </c>
      <c r="N137" s="9"/>
      <c r="O137" s="9"/>
      <c r="P137" s="7"/>
      <c r="Q137" s="7"/>
      <c r="T137" s="20">
        <v>0</v>
      </c>
      <c r="U137" s="31">
        <f t="shared" si="53"/>
        <v>-1750</v>
      </c>
      <c r="V137" s="27">
        <f t="shared" si="54"/>
        <v>-1750</v>
      </c>
      <c r="W137" s="27"/>
      <c r="X137" s="27">
        <f t="shared" si="55"/>
        <v>1923.6781368023501</v>
      </c>
      <c r="Y137" s="27">
        <f t="shared" si="56"/>
        <v>173.67813680235008</v>
      </c>
      <c r="Z137" s="27">
        <f t="shared" si="57"/>
        <v>174</v>
      </c>
      <c r="AA137" s="17">
        <f t="shared" si="58"/>
        <v>174</v>
      </c>
      <c r="AB137" s="24">
        <f t="shared" si="59"/>
        <v>1924</v>
      </c>
    </row>
    <row r="138" spans="1:28" ht="15" customHeight="1" x14ac:dyDescent="0.25">
      <c r="A138" s="28">
        <v>723</v>
      </c>
      <c r="B138" s="28">
        <v>1750</v>
      </c>
      <c r="C138" s="25">
        <v>3.21</v>
      </c>
      <c r="D138" s="25">
        <v>268.13</v>
      </c>
      <c r="E138" s="25">
        <v>212.49</v>
      </c>
      <c r="F138" s="25">
        <v>0</v>
      </c>
      <c r="G138" s="25">
        <f t="shared" si="62"/>
        <v>74.45</v>
      </c>
      <c r="H138" s="25">
        <v>0</v>
      </c>
      <c r="I138" s="25">
        <f t="shared" si="63"/>
        <v>48.255639097744364</v>
      </c>
      <c r="J138" s="29">
        <f t="shared" si="60"/>
        <v>1</v>
      </c>
      <c r="K138" s="29">
        <f t="shared" si="61"/>
        <v>1</v>
      </c>
      <c r="L138" s="29">
        <f t="shared" si="64"/>
        <v>1</v>
      </c>
      <c r="M138" s="29">
        <f t="shared" ca="1" si="52"/>
        <v>0</v>
      </c>
      <c r="N138" s="9"/>
      <c r="O138" s="9"/>
      <c r="P138" s="7"/>
      <c r="Q138" s="7"/>
      <c r="T138" s="20">
        <v>0</v>
      </c>
      <c r="U138" s="31">
        <f t="shared" si="53"/>
        <v>-1750</v>
      </c>
      <c r="V138" s="27">
        <f t="shared" si="54"/>
        <v>-1750</v>
      </c>
      <c r="W138" s="27"/>
      <c r="X138" s="27">
        <f t="shared" si="55"/>
        <v>1923.6781368023501</v>
      </c>
      <c r="Y138" s="27">
        <f t="shared" si="56"/>
        <v>173.67813680235008</v>
      </c>
      <c r="Z138" s="27">
        <f t="shared" si="57"/>
        <v>174</v>
      </c>
      <c r="AA138" s="17">
        <f t="shared" si="58"/>
        <v>174</v>
      </c>
      <c r="AB138" s="24">
        <f t="shared" si="59"/>
        <v>1924</v>
      </c>
    </row>
    <row r="139" spans="1:28" ht="15" customHeight="1" x14ac:dyDescent="0.25">
      <c r="A139" s="28">
        <v>758</v>
      </c>
      <c r="B139" s="28">
        <v>1750</v>
      </c>
      <c r="C139" s="25">
        <v>3.37</v>
      </c>
      <c r="D139" s="25">
        <v>268.01</v>
      </c>
      <c r="E139" s="25">
        <v>212.49</v>
      </c>
      <c r="F139" s="25">
        <v>0</v>
      </c>
      <c r="G139" s="25">
        <f t="shared" si="62"/>
        <v>73.366336633663366</v>
      </c>
      <c r="H139" s="25">
        <v>0</v>
      </c>
      <c r="I139" s="25">
        <f t="shared" si="63"/>
        <v>47.895522388059703</v>
      </c>
      <c r="J139" s="29">
        <f t="shared" si="60"/>
        <v>1</v>
      </c>
      <c r="K139" s="29">
        <f t="shared" si="61"/>
        <v>1</v>
      </c>
      <c r="L139" s="29">
        <f t="shared" si="64"/>
        <v>1</v>
      </c>
      <c r="M139" s="29">
        <f t="shared" ca="1" si="52"/>
        <v>0</v>
      </c>
      <c r="N139" s="9"/>
      <c r="O139" s="9"/>
      <c r="P139" s="7"/>
      <c r="Q139" s="7"/>
      <c r="T139" s="20">
        <v>0</v>
      </c>
      <c r="U139" s="31">
        <f t="shared" si="53"/>
        <v>-1750</v>
      </c>
      <c r="V139" s="27">
        <f t="shared" si="54"/>
        <v>-1750</v>
      </c>
      <c r="W139" s="27"/>
      <c r="X139" s="27">
        <f t="shared" si="55"/>
        <v>1923.6781368023501</v>
      </c>
      <c r="Y139" s="27">
        <f t="shared" si="56"/>
        <v>173.67813680235008</v>
      </c>
      <c r="Z139" s="27">
        <f t="shared" si="57"/>
        <v>174</v>
      </c>
      <c r="AA139" s="17">
        <f t="shared" si="58"/>
        <v>174</v>
      </c>
      <c r="AB139" s="24">
        <f t="shared" si="59"/>
        <v>1924</v>
      </c>
    </row>
    <row r="140" spans="1:28" ht="15" customHeight="1" x14ac:dyDescent="0.25">
      <c r="A140" s="28">
        <v>790</v>
      </c>
      <c r="B140" s="28">
        <v>1750</v>
      </c>
      <c r="C140" s="25">
        <v>0</v>
      </c>
      <c r="D140" s="25">
        <v>267.87</v>
      </c>
      <c r="E140" s="25">
        <v>212.49</v>
      </c>
      <c r="F140" s="25">
        <v>0</v>
      </c>
      <c r="G140" s="25">
        <f t="shared" si="62"/>
        <v>72.333333333333329</v>
      </c>
      <c r="H140" s="25">
        <v>0</v>
      </c>
      <c r="I140" s="25">
        <f t="shared" si="63"/>
        <v>47.540740740740738</v>
      </c>
      <c r="J140" s="29">
        <f t="shared" si="60"/>
        <v>1</v>
      </c>
      <c r="K140" s="29">
        <f t="shared" si="61"/>
        <v>1</v>
      </c>
      <c r="L140" s="29">
        <f t="shared" si="64"/>
        <v>1</v>
      </c>
      <c r="M140" s="29">
        <f t="shared" ca="1" si="52"/>
        <v>1</v>
      </c>
      <c r="N140" s="9"/>
      <c r="O140" s="9"/>
      <c r="P140" s="7"/>
      <c r="Q140" s="7"/>
      <c r="T140" s="20">
        <v>0</v>
      </c>
      <c r="U140" s="31">
        <f t="shared" si="53"/>
        <v>-1750</v>
      </c>
      <c r="V140" s="27">
        <f t="shared" si="54"/>
        <v>-1750</v>
      </c>
      <c r="W140" s="27"/>
      <c r="X140" s="27">
        <f t="shared" si="55"/>
        <v>1923.6781368023501</v>
      </c>
      <c r="Y140" s="27">
        <f t="shared" si="56"/>
        <v>173.67813680235008</v>
      </c>
      <c r="Z140" s="27">
        <f t="shared" si="57"/>
        <v>174</v>
      </c>
      <c r="AA140" s="17">
        <f t="shared" si="58"/>
        <v>174</v>
      </c>
      <c r="AB140" s="24">
        <f t="shared" si="59"/>
        <v>1924</v>
      </c>
    </row>
    <row r="141" spans="1:28" ht="15" customHeight="1" x14ac:dyDescent="0.25">
      <c r="A141" s="28">
        <v>774</v>
      </c>
      <c r="B141" s="28">
        <v>1750</v>
      </c>
      <c r="C141" s="25">
        <v>0</v>
      </c>
      <c r="D141" s="25">
        <v>267.74</v>
      </c>
      <c r="E141" s="25">
        <v>212.49</v>
      </c>
      <c r="F141" s="25">
        <v>0</v>
      </c>
      <c r="G141" s="25">
        <f t="shared" si="62"/>
        <v>71.786407766990294</v>
      </c>
      <c r="H141" s="25">
        <v>0</v>
      </c>
      <c r="I141" s="25">
        <f t="shared" si="63"/>
        <v>47.191176470588232</v>
      </c>
      <c r="J141" s="29">
        <f t="shared" si="60"/>
        <v>1</v>
      </c>
      <c r="K141" s="29">
        <f t="shared" si="61"/>
        <v>1</v>
      </c>
      <c r="L141" s="29">
        <f t="shared" si="64"/>
        <v>1</v>
      </c>
      <c r="M141" s="29">
        <f t="shared" ca="1" si="52"/>
        <v>0</v>
      </c>
      <c r="N141" s="9"/>
      <c r="O141" s="9"/>
      <c r="P141" s="7"/>
      <c r="Q141" s="7"/>
      <c r="T141" s="20">
        <v>0</v>
      </c>
      <c r="U141" s="31">
        <f t="shared" si="53"/>
        <v>-1750</v>
      </c>
      <c r="V141" s="27">
        <f t="shared" si="54"/>
        <v>-1750</v>
      </c>
      <c r="W141" s="27"/>
      <c r="X141" s="27">
        <f t="shared" si="55"/>
        <v>1923.6781368023501</v>
      </c>
      <c r="Y141" s="27">
        <f t="shared" si="56"/>
        <v>173.67813680235008</v>
      </c>
      <c r="Z141" s="27">
        <f t="shared" si="57"/>
        <v>174</v>
      </c>
      <c r="AA141" s="17">
        <f t="shared" si="58"/>
        <v>174</v>
      </c>
      <c r="AB141" s="24">
        <f t="shared" si="59"/>
        <v>1924</v>
      </c>
    </row>
    <row r="142" spans="1:28" ht="15" customHeight="1" x14ac:dyDescent="0.25">
      <c r="A142" s="28">
        <v>758</v>
      </c>
      <c r="B142" s="28">
        <v>1750</v>
      </c>
      <c r="C142" s="25">
        <v>0</v>
      </c>
      <c r="D142" s="25">
        <v>267.60000000000002</v>
      </c>
      <c r="E142" s="25">
        <v>212.49</v>
      </c>
      <c r="F142" s="25">
        <v>0</v>
      </c>
      <c r="G142" s="25">
        <f t="shared" si="62"/>
        <v>71.25</v>
      </c>
      <c r="H142" s="25">
        <v>0</v>
      </c>
      <c r="I142" s="25">
        <f t="shared" si="63"/>
        <v>46.846715328467155</v>
      </c>
      <c r="J142" s="29">
        <f t="shared" si="60"/>
        <v>1</v>
      </c>
      <c r="K142" s="29">
        <f t="shared" si="61"/>
        <v>1</v>
      </c>
      <c r="L142" s="29">
        <f t="shared" si="64"/>
        <v>1</v>
      </c>
      <c r="M142" s="29">
        <f t="shared" ca="1" si="52"/>
        <v>0</v>
      </c>
      <c r="N142" s="9"/>
      <c r="O142" s="9"/>
      <c r="P142" s="7"/>
      <c r="Q142" s="7"/>
      <c r="T142" s="20">
        <v>0</v>
      </c>
      <c r="U142" s="31">
        <f t="shared" si="53"/>
        <v>-1750</v>
      </c>
      <c r="V142" s="27">
        <f t="shared" si="54"/>
        <v>-1750</v>
      </c>
      <c r="W142" s="27"/>
      <c r="X142" s="27">
        <f t="shared" si="55"/>
        <v>1923.6781368023501</v>
      </c>
      <c r="Y142" s="27">
        <f t="shared" si="56"/>
        <v>173.67813680235008</v>
      </c>
      <c r="Z142" s="27">
        <f t="shared" si="57"/>
        <v>174</v>
      </c>
      <c r="AA142" s="17">
        <f t="shared" si="58"/>
        <v>174</v>
      </c>
      <c r="AB142" s="24">
        <f t="shared" si="59"/>
        <v>1924</v>
      </c>
    </row>
    <row r="143" spans="1:28" ht="15" customHeight="1" x14ac:dyDescent="0.25">
      <c r="A143" s="28">
        <v>741</v>
      </c>
      <c r="B143" s="28">
        <v>1750</v>
      </c>
      <c r="C143" s="25">
        <v>3.29</v>
      </c>
      <c r="D143" s="25">
        <v>267.45999999999998</v>
      </c>
      <c r="E143" s="25">
        <v>212.49</v>
      </c>
      <c r="F143" s="25">
        <v>0</v>
      </c>
      <c r="G143" s="25">
        <f t="shared" si="62"/>
        <v>70.733333333333334</v>
      </c>
      <c r="H143" s="25">
        <v>0</v>
      </c>
      <c r="I143" s="25">
        <f t="shared" si="63"/>
        <v>46.507246376811594</v>
      </c>
      <c r="J143" s="29">
        <f t="shared" si="60"/>
        <v>1</v>
      </c>
      <c r="K143" s="29">
        <f t="shared" si="61"/>
        <v>1</v>
      </c>
      <c r="L143" s="29">
        <f t="shared" si="64"/>
        <v>1</v>
      </c>
      <c r="M143" s="29">
        <f t="shared" ca="1" si="52"/>
        <v>0</v>
      </c>
      <c r="N143" s="9"/>
      <c r="O143" s="9"/>
      <c r="P143" s="7"/>
      <c r="Q143" s="7"/>
      <c r="T143" s="20">
        <v>0</v>
      </c>
      <c r="U143" s="31">
        <f t="shared" si="53"/>
        <v>-1750</v>
      </c>
      <c r="V143" s="27">
        <f t="shared" si="54"/>
        <v>-1750</v>
      </c>
      <c r="W143" s="27"/>
      <c r="X143" s="27">
        <f t="shared" si="55"/>
        <v>1923.6781368023501</v>
      </c>
      <c r="Y143" s="27">
        <f t="shared" si="56"/>
        <v>173.67813680235008</v>
      </c>
      <c r="Z143" s="27">
        <f t="shared" si="57"/>
        <v>174</v>
      </c>
      <c r="AA143" s="17">
        <f t="shared" si="58"/>
        <v>174</v>
      </c>
      <c r="AB143" s="24">
        <f t="shared" si="59"/>
        <v>1924</v>
      </c>
    </row>
    <row r="144" spans="1:28" ht="15" customHeight="1" x14ac:dyDescent="0.25">
      <c r="A144" s="28">
        <v>724</v>
      </c>
      <c r="B144" s="28">
        <v>1750</v>
      </c>
      <c r="C144" s="25">
        <v>3.22</v>
      </c>
      <c r="D144" s="25">
        <v>267.32</v>
      </c>
      <c r="E144" s="25">
        <v>212.49</v>
      </c>
      <c r="F144" s="25">
        <v>0</v>
      </c>
      <c r="G144" s="25">
        <f t="shared" si="62"/>
        <v>70.226415094339629</v>
      </c>
      <c r="H144" s="25">
        <v>0</v>
      </c>
      <c r="I144" s="25">
        <f t="shared" si="63"/>
        <v>46.172661870503596</v>
      </c>
      <c r="J144" s="29">
        <f t="shared" si="60"/>
        <v>1</v>
      </c>
      <c r="K144" s="29">
        <f t="shared" si="61"/>
        <v>1</v>
      </c>
      <c r="L144" s="29">
        <f t="shared" si="64"/>
        <v>1</v>
      </c>
      <c r="M144" s="29">
        <f t="shared" ca="1" si="52"/>
        <v>0</v>
      </c>
      <c r="N144" s="9"/>
      <c r="O144" s="9"/>
      <c r="P144" s="7"/>
      <c r="Q144" s="7"/>
      <c r="T144" s="20">
        <v>0</v>
      </c>
      <c r="U144" s="31">
        <f t="shared" si="53"/>
        <v>-1750</v>
      </c>
      <c r="V144" s="27">
        <f t="shared" si="54"/>
        <v>-1750</v>
      </c>
      <c r="W144" s="27"/>
      <c r="X144" s="27">
        <f t="shared" si="55"/>
        <v>1923.6781368023501</v>
      </c>
      <c r="Y144" s="27">
        <f t="shared" si="56"/>
        <v>173.67813680235008</v>
      </c>
      <c r="Z144" s="27">
        <f t="shared" si="57"/>
        <v>174</v>
      </c>
      <c r="AA144" s="17">
        <f t="shared" si="58"/>
        <v>174</v>
      </c>
      <c r="AB144" s="24">
        <f t="shared" si="59"/>
        <v>1924</v>
      </c>
    </row>
    <row r="145" spans="1:28" ht="15" customHeight="1" x14ac:dyDescent="0.25">
      <c r="A145" s="28">
        <v>708</v>
      </c>
      <c r="B145" s="28">
        <v>1750</v>
      </c>
      <c r="C145" s="25">
        <v>3.15</v>
      </c>
      <c r="D145" s="25">
        <v>267.18</v>
      </c>
      <c r="E145" s="25">
        <v>212.49</v>
      </c>
      <c r="F145" s="25">
        <v>0</v>
      </c>
      <c r="G145" s="25">
        <f t="shared" si="62"/>
        <v>69.719626168224295</v>
      </c>
      <c r="H145" s="25">
        <v>0</v>
      </c>
      <c r="I145" s="25">
        <f t="shared" si="63"/>
        <v>45.842857142857142</v>
      </c>
      <c r="J145" s="29">
        <f t="shared" si="60"/>
        <v>1</v>
      </c>
      <c r="K145" s="29">
        <f t="shared" si="61"/>
        <v>1</v>
      </c>
      <c r="L145" s="29">
        <f t="shared" si="64"/>
        <v>1</v>
      </c>
      <c r="M145" s="29">
        <f t="shared" ca="1" si="52"/>
        <v>0</v>
      </c>
      <c r="N145" s="9"/>
      <c r="O145" s="9"/>
      <c r="P145" s="7"/>
      <c r="Q145" s="7"/>
      <c r="T145" s="20">
        <v>0</v>
      </c>
      <c r="U145" s="31">
        <f t="shared" si="53"/>
        <v>-1750</v>
      </c>
      <c r="V145" s="27">
        <f t="shared" si="54"/>
        <v>-1750</v>
      </c>
      <c r="W145" s="27"/>
      <c r="X145" s="27">
        <f t="shared" si="55"/>
        <v>1923.6781368023501</v>
      </c>
      <c r="Y145" s="27">
        <f t="shared" si="56"/>
        <v>173.67813680235008</v>
      </c>
      <c r="Z145" s="27">
        <f t="shared" si="57"/>
        <v>174</v>
      </c>
      <c r="AA145" s="17">
        <f t="shared" si="58"/>
        <v>174</v>
      </c>
      <c r="AB145" s="24">
        <f t="shared" si="59"/>
        <v>1924</v>
      </c>
    </row>
    <row r="146" spans="1:28" ht="15" customHeight="1" x14ac:dyDescent="0.25">
      <c r="A146" s="28">
        <v>692</v>
      </c>
      <c r="B146" s="28">
        <v>1750</v>
      </c>
      <c r="C146" s="25">
        <v>3.07</v>
      </c>
      <c r="D146" s="25">
        <v>267.02999999999997</v>
      </c>
      <c r="E146" s="25">
        <v>212.49</v>
      </c>
      <c r="F146" s="25">
        <v>0</v>
      </c>
      <c r="G146" s="25">
        <f t="shared" si="62"/>
        <v>69.222222222222229</v>
      </c>
      <c r="H146" s="25">
        <v>0</v>
      </c>
      <c r="I146" s="25">
        <f t="shared" si="63"/>
        <v>45.5177304964539</v>
      </c>
      <c r="J146" s="29">
        <f t="shared" si="60"/>
        <v>1</v>
      </c>
      <c r="K146" s="29">
        <f t="shared" si="61"/>
        <v>1</v>
      </c>
      <c r="L146" s="29">
        <f t="shared" si="64"/>
        <v>1</v>
      </c>
      <c r="M146" s="29">
        <f t="shared" ca="1" si="52"/>
        <v>0</v>
      </c>
      <c r="N146" s="9"/>
      <c r="O146" s="9"/>
      <c r="P146" s="7"/>
      <c r="Q146" s="7"/>
      <c r="T146" s="20">
        <v>0</v>
      </c>
      <c r="U146" s="31">
        <f t="shared" si="53"/>
        <v>-1750</v>
      </c>
      <c r="V146" s="27">
        <f t="shared" si="54"/>
        <v>-1750</v>
      </c>
      <c r="W146" s="27"/>
      <c r="X146" s="27">
        <f t="shared" si="55"/>
        <v>1923.6781368023501</v>
      </c>
      <c r="Y146" s="27">
        <f t="shared" si="56"/>
        <v>173.67813680235008</v>
      </c>
      <c r="Z146" s="27">
        <f t="shared" si="57"/>
        <v>174</v>
      </c>
      <c r="AA146" s="17">
        <f t="shared" si="58"/>
        <v>174</v>
      </c>
      <c r="AB146" s="24">
        <f t="shared" si="59"/>
        <v>1924</v>
      </c>
    </row>
    <row r="147" spans="1:28" ht="15" customHeight="1" x14ac:dyDescent="0.25">
      <c r="A147" s="28">
        <v>708</v>
      </c>
      <c r="B147" s="28">
        <v>1750</v>
      </c>
      <c r="C147" s="25">
        <v>3.15</v>
      </c>
      <c r="D147" s="25">
        <v>266.88</v>
      </c>
      <c r="E147" s="25">
        <v>212.49</v>
      </c>
      <c r="F147" s="25">
        <v>0</v>
      </c>
      <c r="G147" s="25">
        <f t="shared" si="62"/>
        <v>68.440366972477065</v>
      </c>
      <c r="H147" s="25">
        <v>0</v>
      </c>
      <c r="I147" s="25">
        <f t="shared" si="63"/>
        <v>45.197183098591552</v>
      </c>
      <c r="J147" s="29">
        <f t="shared" si="60"/>
        <v>1</v>
      </c>
      <c r="K147" s="29">
        <f t="shared" si="61"/>
        <v>1</v>
      </c>
      <c r="L147" s="29">
        <f t="shared" si="64"/>
        <v>1</v>
      </c>
      <c r="M147" s="29">
        <f t="shared" ca="1" si="52"/>
        <v>0</v>
      </c>
      <c r="N147" s="9"/>
      <c r="O147" s="9"/>
      <c r="P147" s="7"/>
      <c r="Q147" s="7"/>
      <c r="T147" s="20">
        <v>0</v>
      </c>
      <c r="U147" s="31">
        <f t="shared" si="53"/>
        <v>-1750</v>
      </c>
      <c r="V147" s="27">
        <f t="shared" si="54"/>
        <v>-1750</v>
      </c>
      <c r="W147" s="27"/>
      <c r="X147" s="27">
        <f t="shared" si="55"/>
        <v>1923.6781368023501</v>
      </c>
      <c r="Y147" s="27">
        <f t="shared" si="56"/>
        <v>173.67813680235008</v>
      </c>
      <c r="Z147" s="27">
        <f t="shared" si="57"/>
        <v>174</v>
      </c>
      <c r="AA147" s="17">
        <f t="shared" si="58"/>
        <v>174</v>
      </c>
      <c r="AB147" s="24">
        <f t="shared" si="59"/>
        <v>1924</v>
      </c>
    </row>
    <row r="148" spans="1:28" ht="15" customHeight="1" x14ac:dyDescent="0.25">
      <c r="A148" s="28">
        <v>724</v>
      </c>
      <c r="B148" s="28">
        <v>1750</v>
      </c>
      <c r="C148" s="25">
        <v>0</v>
      </c>
      <c r="D148" s="25">
        <v>266.72000000000003</v>
      </c>
      <c r="E148" s="25">
        <v>212.49</v>
      </c>
      <c r="F148" s="25">
        <v>0</v>
      </c>
      <c r="G148" s="25">
        <f t="shared" si="62"/>
        <v>67.672727272727272</v>
      </c>
      <c r="H148" s="25">
        <v>0</v>
      </c>
      <c r="I148" s="25">
        <f t="shared" si="63"/>
        <v>44.88111888111888</v>
      </c>
      <c r="J148" s="29">
        <f t="shared" si="60"/>
        <v>1</v>
      </c>
      <c r="K148" s="29">
        <f t="shared" si="61"/>
        <v>1</v>
      </c>
      <c r="L148" s="29">
        <f t="shared" si="64"/>
        <v>1</v>
      </c>
      <c r="M148" s="29">
        <f t="shared" ca="1" si="52"/>
        <v>1</v>
      </c>
      <c r="N148" s="9"/>
      <c r="O148" s="9"/>
      <c r="P148" s="7"/>
      <c r="Q148" s="7"/>
      <c r="T148" s="20">
        <v>0</v>
      </c>
      <c r="U148" s="31">
        <f t="shared" si="53"/>
        <v>-1750</v>
      </c>
      <c r="V148" s="27">
        <f t="shared" si="54"/>
        <v>-1750</v>
      </c>
      <c r="W148" s="27"/>
      <c r="X148" s="27">
        <f t="shared" si="55"/>
        <v>1923.6781368023501</v>
      </c>
      <c r="Y148" s="27">
        <f t="shared" si="56"/>
        <v>173.67813680235008</v>
      </c>
      <c r="Z148" s="27">
        <f t="shared" si="57"/>
        <v>174</v>
      </c>
      <c r="AA148" s="17">
        <f t="shared" si="58"/>
        <v>174</v>
      </c>
      <c r="AB148" s="24">
        <f t="shared" si="59"/>
        <v>1924</v>
      </c>
    </row>
    <row r="149" spans="1:28" ht="15" customHeight="1" x14ac:dyDescent="0.25">
      <c r="A149" s="28">
        <v>741</v>
      </c>
      <c r="B149" s="28">
        <v>1750</v>
      </c>
      <c r="C149" s="25">
        <v>3.29</v>
      </c>
      <c r="D149" s="25">
        <v>266.57</v>
      </c>
      <c r="E149" s="25">
        <v>212.49</v>
      </c>
      <c r="F149" s="25">
        <v>0</v>
      </c>
      <c r="G149" s="25">
        <f t="shared" si="62"/>
        <v>66.909909909909913</v>
      </c>
      <c r="H149" s="25">
        <v>0</v>
      </c>
      <c r="I149" s="25">
        <f t="shared" si="63"/>
        <v>56.722222222222221</v>
      </c>
      <c r="J149" s="29">
        <f t="shared" si="60"/>
        <v>1</v>
      </c>
      <c r="K149" s="29">
        <f t="shared" si="61"/>
        <v>1</v>
      </c>
      <c r="L149" s="29">
        <f t="shared" si="64"/>
        <v>1</v>
      </c>
      <c r="M149" s="29">
        <f t="shared" ca="1" si="52"/>
        <v>0</v>
      </c>
      <c r="N149" s="9"/>
      <c r="O149" s="9"/>
      <c r="P149" s="7"/>
      <c r="Q149" s="7"/>
      <c r="T149" s="20">
        <v>0</v>
      </c>
      <c r="U149" s="31">
        <f t="shared" si="53"/>
        <v>-1750</v>
      </c>
      <c r="V149" s="27">
        <f t="shared" si="54"/>
        <v>-1750</v>
      </c>
      <c r="W149" s="27"/>
      <c r="X149" s="27">
        <f t="shared" si="55"/>
        <v>1923.6781368023501</v>
      </c>
      <c r="Y149" s="27">
        <f t="shared" si="56"/>
        <v>173.67813680235008</v>
      </c>
      <c r="Z149" s="27">
        <f t="shared" si="57"/>
        <v>174</v>
      </c>
      <c r="AA149" s="17">
        <f t="shared" si="58"/>
        <v>174</v>
      </c>
      <c r="AB149" s="24">
        <f t="shared" si="59"/>
        <v>1924</v>
      </c>
    </row>
    <row r="150" spans="1:28" ht="15" customHeight="1" x14ac:dyDescent="0.25">
      <c r="A150" s="28">
        <v>724</v>
      </c>
      <c r="B150" s="28">
        <v>1750</v>
      </c>
      <c r="C150" s="25">
        <v>3.22</v>
      </c>
      <c r="D150" s="25">
        <v>266.42</v>
      </c>
      <c r="E150" s="25">
        <v>212.49</v>
      </c>
      <c r="F150" s="25">
        <v>0</v>
      </c>
      <c r="G150" s="25">
        <f t="shared" si="62"/>
        <v>66.464285714285708</v>
      </c>
      <c r="H150" s="25">
        <v>0</v>
      </c>
      <c r="I150" s="25">
        <f t="shared" si="63"/>
        <v>56.331034482758618</v>
      </c>
      <c r="J150" s="29">
        <f t="shared" si="60"/>
        <v>1</v>
      </c>
      <c r="K150" s="29">
        <f t="shared" si="61"/>
        <v>1</v>
      </c>
      <c r="L150" s="29">
        <f t="shared" si="64"/>
        <v>1</v>
      </c>
      <c r="M150" s="29">
        <f t="shared" ca="1" si="52"/>
        <v>0</v>
      </c>
      <c r="N150" s="9"/>
      <c r="O150" s="9"/>
      <c r="P150" s="7"/>
      <c r="Q150" s="7"/>
      <c r="T150" s="20">
        <v>0</v>
      </c>
      <c r="U150" s="31">
        <f t="shared" si="53"/>
        <v>-1750</v>
      </c>
      <c r="V150" s="27">
        <f t="shared" si="54"/>
        <v>-1750</v>
      </c>
      <c r="W150" s="27"/>
      <c r="X150" s="27">
        <f t="shared" si="55"/>
        <v>1923.6781368023501</v>
      </c>
      <c r="Y150" s="27">
        <f t="shared" si="56"/>
        <v>173.67813680235008</v>
      </c>
      <c r="Z150" s="27">
        <f t="shared" si="57"/>
        <v>174</v>
      </c>
      <c r="AA150" s="17">
        <f t="shared" si="58"/>
        <v>174</v>
      </c>
      <c r="AB150" s="24">
        <f t="shared" si="59"/>
        <v>1924</v>
      </c>
    </row>
    <row r="151" spans="1:28" ht="15" customHeight="1" x14ac:dyDescent="0.25">
      <c r="A151" s="28">
        <v>708</v>
      </c>
      <c r="B151" s="28">
        <v>1750</v>
      </c>
      <c r="C151" s="25">
        <v>3.15</v>
      </c>
      <c r="D151" s="25">
        <v>266.26</v>
      </c>
      <c r="E151" s="25">
        <v>212.49</v>
      </c>
      <c r="F151" s="25">
        <v>0</v>
      </c>
      <c r="G151" s="25">
        <f t="shared" si="62"/>
        <v>66.017699115044252</v>
      </c>
      <c r="H151" s="25">
        <v>0</v>
      </c>
      <c r="I151" s="25">
        <f t="shared" si="63"/>
        <v>55.945205479452056</v>
      </c>
      <c r="J151" s="29">
        <f t="shared" si="60"/>
        <v>1</v>
      </c>
      <c r="K151" s="29">
        <f t="shared" si="61"/>
        <v>1</v>
      </c>
      <c r="L151" s="29">
        <f t="shared" si="64"/>
        <v>1</v>
      </c>
      <c r="M151" s="29">
        <f t="shared" ca="1" si="52"/>
        <v>1</v>
      </c>
      <c r="N151" s="9"/>
      <c r="O151" s="9"/>
      <c r="P151" s="7"/>
      <c r="Q151" s="7"/>
      <c r="T151" s="20">
        <v>0</v>
      </c>
      <c r="U151" s="31">
        <f t="shared" si="53"/>
        <v>-1750</v>
      </c>
      <c r="V151" s="27">
        <f t="shared" si="54"/>
        <v>-1750</v>
      </c>
      <c r="W151" s="27"/>
      <c r="X151" s="27">
        <f t="shared" si="55"/>
        <v>1923.6781368023501</v>
      </c>
      <c r="Y151" s="27">
        <f t="shared" si="56"/>
        <v>173.67813680235008</v>
      </c>
      <c r="Z151" s="27">
        <f t="shared" si="57"/>
        <v>174</v>
      </c>
      <c r="AA151" s="17">
        <f t="shared" si="58"/>
        <v>174</v>
      </c>
      <c r="AB151" s="24">
        <f t="shared" si="59"/>
        <v>1924</v>
      </c>
    </row>
    <row r="152" spans="1:28" ht="15" customHeight="1" x14ac:dyDescent="0.25">
      <c r="A152" s="28">
        <v>692</v>
      </c>
      <c r="B152" s="28">
        <v>1750</v>
      </c>
      <c r="C152" s="25">
        <v>3.07</v>
      </c>
      <c r="D152" s="25">
        <v>266.10000000000002</v>
      </c>
      <c r="E152" s="25">
        <v>212.49</v>
      </c>
      <c r="F152" s="25">
        <v>0</v>
      </c>
      <c r="G152" s="25">
        <f t="shared" si="62"/>
        <v>65.578947368421055</v>
      </c>
      <c r="H152" s="25">
        <v>0</v>
      </c>
      <c r="I152" s="25">
        <f t="shared" si="63"/>
        <v>55.564625850340136</v>
      </c>
      <c r="J152" s="29">
        <f t="shared" si="60"/>
        <v>1</v>
      </c>
      <c r="K152" s="29">
        <f t="shared" si="61"/>
        <v>1</v>
      </c>
      <c r="L152" s="29">
        <f t="shared" si="64"/>
        <v>1</v>
      </c>
      <c r="M152" s="29">
        <f t="shared" ca="1" si="52"/>
        <v>0</v>
      </c>
      <c r="N152" s="9"/>
      <c r="O152" s="9"/>
      <c r="P152" s="7"/>
      <c r="Q152" s="7"/>
      <c r="T152" s="20">
        <v>0</v>
      </c>
      <c r="U152" s="31">
        <f t="shared" si="53"/>
        <v>-1750</v>
      </c>
      <c r="V152" s="27">
        <f t="shared" si="54"/>
        <v>-1750</v>
      </c>
      <c r="W152" s="27"/>
      <c r="X152" s="27">
        <f t="shared" si="55"/>
        <v>1923.6781368023501</v>
      </c>
      <c r="Y152" s="27">
        <f t="shared" si="56"/>
        <v>173.67813680235008</v>
      </c>
      <c r="Z152" s="27">
        <f t="shared" si="57"/>
        <v>174</v>
      </c>
      <c r="AA152" s="17">
        <f t="shared" si="58"/>
        <v>174</v>
      </c>
      <c r="AB152" s="24">
        <f t="shared" si="59"/>
        <v>1924</v>
      </c>
    </row>
    <row r="153" spans="1:28" ht="15" customHeight="1" x14ac:dyDescent="0.25">
      <c r="A153" s="28">
        <v>723</v>
      </c>
      <c r="B153" s="28">
        <v>1750</v>
      </c>
      <c r="C153" s="25">
        <v>3.21</v>
      </c>
      <c r="D153" s="25">
        <v>265.95</v>
      </c>
      <c r="E153" s="25">
        <v>212.49</v>
      </c>
      <c r="F153" s="25">
        <v>0</v>
      </c>
      <c r="G153" s="25">
        <f t="shared" si="62"/>
        <v>64.739130434782609</v>
      </c>
      <c r="H153" s="25">
        <v>0</v>
      </c>
      <c r="I153" s="25">
        <f t="shared" si="63"/>
        <v>55.189189189189186</v>
      </c>
      <c r="J153" s="29">
        <f t="shared" si="60"/>
        <v>1</v>
      </c>
      <c r="K153" s="29">
        <f t="shared" si="61"/>
        <v>1</v>
      </c>
      <c r="L153" s="29">
        <f t="shared" si="64"/>
        <v>1</v>
      </c>
      <c r="M153" s="29">
        <f t="shared" ca="1" si="52"/>
        <v>1</v>
      </c>
      <c r="N153" s="9"/>
      <c r="O153" s="9"/>
      <c r="P153" s="7"/>
      <c r="Q153" s="7"/>
      <c r="T153" s="20">
        <v>0</v>
      </c>
      <c r="U153" s="31">
        <f t="shared" si="53"/>
        <v>-1750</v>
      </c>
      <c r="V153" s="27">
        <f t="shared" si="54"/>
        <v>-1750</v>
      </c>
      <c r="W153" s="27"/>
      <c r="X153" s="27">
        <f t="shared" si="55"/>
        <v>1923.6781368023501</v>
      </c>
      <c r="Y153" s="27">
        <f t="shared" si="56"/>
        <v>173.67813680235008</v>
      </c>
      <c r="Z153" s="27">
        <f t="shared" si="57"/>
        <v>174</v>
      </c>
      <c r="AA153" s="17">
        <f t="shared" si="58"/>
        <v>174</v>
      </c>
      <c r="AB153" s="24">
        <f t="shared" si="59"/>
        <v>1924</v>
      </c>
    </row>
    <row r="154" spans="1:28" ht="15" customHeight="1" x14ac:dyDescent="0.25">
      <c r="A154" s="28">
        <v>754</v>
      </c>
      <c r="B154" s="28">
        <v>1750</v>
      </c>
      <c r="C154" s="25">
        <v>3.35</v>
      </c>
      <c r="D154" s="25">
        <v>265.79000000000002</v>
      </c>
      <c r="E154" s="25">
        <v>212.49</v>
      </c>
      <c r="F154" s="25">
        <v>0</v>
      </c>
      <c r="G154" s="25">
        <f t="shared" si="62"/>
        <v>63.913793103448278</v>
      </c>
      <c r="H154" s="25">
        <v>0</v>
      </c>
      <c r="I154" s="25">
        <f t="shared" si="63"/>
        <v>54.818791946308728</v>
      </c>
      <c r="J154" s="29">
        <f t="shared" si="60"/>
        <v>1</v>
      </c>
      <c r="K154" s="29">
        <f t="shared" si="61"/>
        <v>1</v>
      </c>
      <c r="L154" s="29">
        <f t="shared" si="64"/>
        <v>1</v>
      </c>
      <c r="M154" s="29">
        <f t="shared" ca="1" si="52"/>
        <v>1</v>
      </c>
      <c r="N154" s="9"/>
      <c r="O154" s="9"/>
      <c r="P154" s="7"/>
      <c r="Q154" s="7"/>
      <c r="T154" s="20">
        <v>0</v>
      </c>
      <c r="U154" s="31">
        <f t="shared" si="53"/>
        <v>-1750</v>
      </c>
      <c r="V154" s="27">
        <f t="shared" si="54"/>
        <v>-1750</v>
      </c>
      <c r="W154" s="27"/>
      <c r="X154" s="27">
        <f t="shared" si="55"/>
        <v>1923.6781368023501</v>
      </c>
      <c r="Y154" s="27">
        <f t="shared" si="56"/>
        <v>173.67813680235008</v>
      </c>
      <c r="Z154" s="27">
        <f t="shared" si="57"/>
        <v>174</v>
      </c>
      <c r="AA154" s="17">
        <f t="shared" si="58"/>
        <v>174</v>
      </c>
      <c r="AB154" s="24">
        <f t="shared" si="59"/>
        <v>1924</v>
      </c>
    </row>
    <row r="155" spans="1:28" ht="15" customHeight="1" x14ac:dyDescent="0.25">
      <c r="A155" s="28">
        <v>788</v>
      </c>
      <c r="B155" s="28">
        <v>1750</v>
      </c>
      <c r="C155" s="25">
        <v>3.5</v>
      </c>
      <c r="D155" s="25">
        <v>265.64</v>
      </c>
      <c r="E155" s="25">
        <v>212.49</v>
      </c>
      <c r="F155" s="25">
        <v>0</v>
      </c>
      <c r="G155" s="25">
        <f t="shared" si="62"/>
        <v>63.07692307692308</v>
      </c>
      <c r="H155" s="25">
        <v>0</v>
      </c>
      <c r="I155" s="25">
        <f t="shared" si="63"/>
        <v>54.453333333333333</v>
      </c>
      <c r="J155" s="29">
        <f t="shared" si="60"/>
        <v>1</v>
      </c>
      <c r="K155" s="29">
        <f t="shared" si="61"/>
        <v>1</v>
      </c>
      <c r="L155" s="29">
        <f t="shared" si="64"/>
        <v>1</v>
      </c>
      <c r="M155" s="29">
        <f t="shared" ca="1" si="52"/>
        <v>0</v>
      </c>
      <c r="N155" s="9"/>
      <c r="O155" s="9"/>
      <c r="P155" s="7"/>
      <c r="Q155" s="7"/>
      <c r="T155" s="20">
        <v>0</v>
      </c>
      <c r="U155" s="31">
        <f t="shared" si="53"/>
        <v>-1750</v>
      </c>
      <c r="V155" s="27">
        <f t="shared" si="54"/>
        <v>-1750</v>
      </c>
      <c r="W155" s="27"/>
      <c r="X155" s="27">
        <f t="shared" si="55"/>
        <v>1923.6781368023501</v>
      </c>
      <c r="Y155" s="27">
        <f t="shared" si="56"/>
        <v>173.67813680235008</v>
      </c>
      <c r="Z155" s="27">
        <f t="shared" si="57"/>
        <v>174</v>
      </c>
      <c r="AA155" s="17">
        <f t="shared" si="58"/>
        <v>174</v>
      </c>
      <c r="AB155" s="24">
        <f t="shared" si="59"/>
        <v>1924</v>
      </c>
    </row>
    <row r="156" spans="1:28" ht="15" customHeight="1" x14ac:dyDescent="0.25">
      <c r="A156" s="28">
        <v>708</v>
      </c>
      <c r="B156" s="28">
        <v>1750</v>
      </c>
      <c r="C156" s="25">
        <v>3.15</v>
      </c>
      <c r="D156" s="25">
        <v>265.48</v>
      </c>
      <c r="E156" s="25">
        <v>212.49</v>
      </c>
      <c r="F156" s="25">
        <v>0</v>
      </c>
      <c r="G156" s="25">
        <f t="shared" si="62"/>
        <v>63.220338983050844</v>
      </c>
      <c r="H156" s="25">
        <v>0</v>
      </c>
      <c r="I156" s="25">
        <f t="shared" si="63"/>
        <v>54.092715231788077</v>
      </c>
      <c r="J156" s="29">
        <f t="shared" si="60"/>
        <v>1</v>
      </c>
      <c r="K156" s="29">
        <f t="shared" si="61"/>
        <v>1</v>
      </c>
      <c r="L156" s="29">
        <f t="shared" si="64"/>
        <v>1</v>
      </c>
      <c r="M156" s="29">
        <f t="shared" ca="1" si="52"/>
        <v>0</v>
      </c>
      <c r="N156" s="9"/>
      <c r="O156" s="9"/>
      <c r="P156" s="7"/>
      <c r="Q156" s="7"/>
      <c r="T156" s="20">
        <v>0</v>
      </c>
      <c r="U156" s="31">
        <f t="shared" si="53"/>
        <v>-1750</v>
      </c>
      <c r="V156" s="27">
        <f t="shared" si="54"/>
        <v>-1750</v>
      </c>
      <c r="W156" s="27"/>
      <c r="X156" s="27">
        <f t="shared" si="55"/>
        <v>1923.6781368023501</v>
      </c>
      <c r="Y156" s="27">
        <f t="shared" si="56"/>
        <v>173.67813680235008</v>
      </c>
      <c r="Z156" s="27">
        <f t="shared" si="57"/>
        <v>174</v>
      </c>
      <c r="AA156" s="17">
        <f t="shared" si="58"/>
        <v>174</v>
      </c>
      <c r="AB156" s="24">
        <f t="shared" si="59"/>
        <v>1924</v>
      </c>
    </row>
    <row r="157" spans="1:28" ht="15" customHeight="1" x14ac:dyDescent="0.25">
      <c r="A157" s="28">
        <v>628</v>
      </c>
      <c r="B157" s="28">
        <v>1750</v>
      </c>
      <c r="C157" s="25">
        <v>2.79</v>
      </c>
      <c r="D157" s="25">
        <v>265.3</v>
      </c>
      <c r="E157" s="25">
        <v>212.49</v>
      </c>
      <c r="F157" s="25">
        <v>0</v>
      </c>
      <c r="G157" s="25">
        <f t="shared" si="62"/>
        <v>63.361344537815128</v>
      </c>
      <c r="H157" s="25">
        <v>0</v>
      </c>
      <c r="I157" s="25">
        <f t="shared" si="63"/>
        <v>53.736842105263158</v>
      </c>
      <c r="J157" s="29">
        <f t="shared" si="60"/>
        <v>1</v>
      </c>
      <c r="K157" s="29">
        <f t="shared" si="61"/>
        <v>1</v>
      </c>
      <c r="L157" s="29">
        <f t="shared" si="64"/>
        <v>1</v>
      </c>
      <c r="M157" s="29">
        <f t="shared" ca="1" si="52"/>
        <v>1</v>
      </c>
      <c r="N157" s="9"/>
      <c r="O157" s="9"/>
      <c r="P157" s="7"/>
      <c r="Q157" s="7"/>
      <c r="T157" s="20">
        <v>0</v>
      </c>
      <c r="U157" s="31">
        <f t="shared" si="53"/>
        <v>-1750</v>
      </c>
      <c r="V157" s="27">
        <f t="shared" si="54"/>
        <v>-1750</v>
      </c>
      <c r="W157" s="27"/>
      <c r="X157" s="27">
        <f t="shared" si="55"/>
        <v>1923.6781368023501</v>
      </c>
      <c r="Y157" s="27">
        <f t="shared" si="56"/>
        <v>173.67813680235008</v>
      </c>
      <c r="Z157" s="27">
        <f t="shared" si="57"/>
        <v>174</v>
      </c>
      <c r="AA157" s="17">
        <f t="shared" si="58"/>
        <v>174</v>
      </c>
      <c r="AB157" s="24">
        <f t="shared" si="59"/>
        <v>1924</v>
      </c>
    </row>
    <row r="158" spans="1:28" ht="15" customHeight="1" x14ac:dyDescent="0.25">
      <c r="A158" s="28">
        <v>549</v>
      </c>
      <c r="B158" s="28">
        <v>1750</v>
      </c>
      <c r="C158" s="25">
        <v>2.44</v>
      </c>
      <c r="D158" s="25">
        <v>265.11</v>
      </c>
      <c r="E158" s="25">
        <v>212.49</v>
      </c>
      <c r="F158" s="25">
        <v>0</v>
      </c>
      <c r="G158" s="25">
        <f t="shared" si="62"/>
        <v>63.491666666666667</v>
      </c>
      <c r="H158" s="25">
        <v>0</v>
      </c>
      <c r="I158" s="25">
        <f t="shared" si="63"/>
        <v>53.385620915032682</v>
      </c>
      <c r="J158" s="29">
        <f t="shared" si="60"/>
        <v>1</v>
      </c>
      <c r="K158" s="29">
        <f t="shared" si="61"/>
        <v>1</v>
      </c>
      <c r="L158" s="29">
        <f t="shared" si="64"/>
        <v>1</v>
      </c>
      <c r="M158" s="29">
        <f t="shared" ca="1" si="52"/>
        <v>0</v>
      </c>
      <c r="N158" s="9"/>
      <c r="O158" s="9"/>
      <c r="P158" s="7"/>
      <c r="Q158" s="7"/>
      <c r="T158" s="20">
        <v>0</v>
      </c>
      <c r="U158" s="31">
        <f t="shared" si="53"/>
        <v>-1750</v>
      </c>
      <c r="V158" s="27">
        <f t="shared" si="54"/>
        <v>-1750</v>
      </c>
      <c r="W158" s="27"/>
      <c r="X158" s="27">
        <f t="shared" si="55"/>
        <v>1923.6781368023501</v>
      </c>
      <c r="Y158" s="27">
        <f t="shared" si="56"/>
        <v>173.67813680235008</v>
      </c>
      <c r="Z158" s="27">
        <f t="shared" si="57"/>
        <v>174</v>
      </c>
      <c r="AA158" s="17">
        <f t="shared" si="58"/>
        <v>174</v>
      </c>
      <c r="AB158" s="24">
        <f t="shared" si="59"/>
        <v>1924</v>
      </c>
    </row>
    <row r="159" spans="1:28" ht="15" customHeight="1" x14ac:dyDescent="0.25">
      <c r="A159" s="28">
        <v>597</v>
      </c>
      <c r="B159" s="28">
        <v>1750</v>
      </c>
      <c r="C159" s="25">
        <v>2.65</v>
      </c>
      <c r="D159" s="25">
        <v>264.93</v>
      </c>
      <c r="E159" s="25">
        <v>212.49</v>
      </c>
      <c r="F159" s="25">
        <v>0</v>
      </c>
      <c r="G159" s="25">
        <f t="shared" si="62"/>
        <v>62.570247933884296</v>
      </c>
      <c r="H159" s="25">
        <v>0</v>
      </c>
      <c r="I159" s="25">
        <f t="shared" si="63"/>
        <v>53.038961038961041</v>
      </c>
      <c r="J159" s="29">
        <f t="shared" si="60"/>
        <v>1</v>
      </c>
      <c r="K159" s="29">
        <f t="shared" si="61"/>
        <v>1</v>
      </c>
      <c r="L159" s="29">
        <f t="shared" si="64"/>
        <v>1</v>
      </c>
      <c r="M159" s="29">
        <f t="shared" ca="1" si="52"/>
        <v>0</v>
      </c>
      <c r="N159" s="9"/>
      <c r="O159" s="9"/>
      <c r="P159" s="7"/>
      <c r="Q159" s="7"/>
      <c r="T159" s="20">
        <v>0</v>
      </c>
      <c r="U159" s="31">
        <f t="shared" si="53"/>
        <v>-1750</v>
      </c>
      <c r="V159" s="27">
        <f t="shared" si="54"/>
        <v>-1750</v>
      </c>
      <c r="W159" s="27"/>
      <c r="X159" s="27">
        <f t="shared" si="55"/>
        <v>1923.6781368023501</v>
      </c>
      <c r="Y159" s="27">
        <f t="shared" si="56"/>
        <v>173.67813680235008</v>
      </c>
      <c r="Z159" s="27">
        <f t="shared" si="57"/>
        <v>174</v>
      </c>
      <c r="AA159" s="17">
        <f t="shared" si="58"/>
        <v>174</v>
      </c>
      <c r="AB159" s="24">
        <f t="shared" si="59"/>
        <v>1924</v>
      </c>
    </row>
    <row r="160" spans="1:28" ht="15" customHeight="1" x14ac:dyDescent="0.25">
      <c r="A160" s="28">
        <v>645</v>
      </c>
      <c r="B160" s="28">
        <v>1750</v>
      </c>
      <c r="C160" s="25">
        <v>2.87</v>
      </c>
      <c r="D160" s="25">
        <v>264.76</v>
      </c>
      <c r="E160" s="25">
        <v>212.49</v>
      </c>
      <c r="F160" s="25">
        <v>0</v>
      </c>
      <c r="G160" s="25">
        <f t="shared" si="62"/>
        <v>61.66393442622951</v>
      </c>
      <c r="H160" s="25">
        <v>0</v>
      </c>
      <c r="I160" s="25">
        <f t="shared" si="63"/>
        <v>52.696774193548386</v>
      </c>
      <c r="J160" s="29">
        <f t="shared" si="60"/>
        <v>1</v>
      </c>
      <c r="K160" s="29">
        <f t="shared" si="61"/>
        <v>1</v>
      </c>
      <c r="L160" s="29">
        <f t="shared" si="64"/>
        <v>1</v>
      </c>
      <c r="M160" s="29">
        <f t="shared" ca="1" si="52"/>
        <v>1</v>
      </c>
      <c r="N160" s="9"/>
      <c r="O160" s="9"/>
      <c r="P160" s="7"/>
      <c r="Q160" s="7"/>
      <c r="T160" s="20">
        <v>0</v>
      </c>
      <c r="U160" s="31">
        <f t="shared" si="53"/>
        <v>-1750</v>
      </c>
      <c r="V160" s="27">
        <f t="shared" si="54"/>
        <v>-1750</v>
      </c>
      <c r="W160" s="27"/>
      <c r="X160" s="27">
        <f t="shared" si="55"/>
        <v>1923.6781368023501</v>
      </c>
      <c r="Y160" s="27">
        <f t="shared" si="56"/>
        <v>173.67813680235008</v>
      </c>
      <c r="Z160" s="27">
        <f t="shared" si="57"/>
        <v>174</v>
      </c>
      <c r="AA160" s="17">
        <f t="shared" si="58"/>
        <v>174</v>
      </c>
      <c r="AB160" s="24">
        <f t="shared" si="59"/>
        <v>1924</v>
      </c>
    </row>
    <row r="161" spans="1:28" ht="15" customHeight="1" x14ac:dyDescent="0.25">
      <c r="A161" s="28">
        <v>694</v>
      </c>
      <c r="B161" s="28">
        <v>1750</v>
      </c>
      <c r="C161" s="25">
        <v>3.09</v>
      </c>
      <c r="D161" s="25">
        <v>264.58999999999997</v>
      </c>
      <c r="E161" s="25">
        <v>212.49</v>
      </c>
      <c r="F161" s="25">
        <v>0</v>
      </c>
      <c r="G161" s="25">
        <f t="shared" si="62"/>
        <v>60.764227642276424</v>
      </c>
      <c r="H161" s="25">
        <v>0</v>
      </c>
      <c r="I161" s="25">
        <f t="shared" si="63"/>
        <v>52.358974358974358</v>
      </c>
      <c r="J161" s="29">
        <f t="shared" si="60"/>
        <v>1</v>
      </c>
      <c r="K161" s="29">
        <f t="shared" si="61"/>
        <v>1</v>
      </c>
      <c r="L161" s="29">
        <f t="shared" si="64"/>
        <v>1</v>
      </c>
      <c r="M161" s="29">
        <f t="shared" ca="1" si="52"/>
        <v>1</v>
      </c>
      <c r="N161" s="9"/>
      <c r="O161" s="9"/>
      <c r="P161" s="7"/>
      <c r="Q161" s="7"/>
      <c r="T161" s="20">
        <v>0</v>
      </c>
      <c r="U161" s="31">
        <f t="shared" si="53"/>
        <v>-1750</v>
      </c>
      <c r="V161" s="27">
        <f t="shared" si="54"/>
        <v>-1750</v>
      </c>
      <c r="W161" s="27"/>
      <c r="X161" s="27">
        <f t="shared" si="55"/>
        <v>1923.6781368023501</v>
      </c>
      <c r="Y161" s="27">
        <f t="shared" si="56"/>
        <v>173.67813680235008</v>
      </c>
      <c r="Z161" s="27">
        <f t="shared" si="57"/>
        <v>174</v>
      </c>
      <c r="AA161" s="17">
        <f t="shared" si="58"/>
        <v>174</v>
      </c>
      <c r="AB161" s="24">
        <f t="shared" si="59"/>
        <v>1924</v>
      </c>
    </row>
    <row r="162" spans="1:28" ht="15" customHeight="1" x14ac:dyDescent="0.25">
      <c r="A162" s="28">
        <v>644</v>
      </c>
      <c r="B162" s="28">
        <v>1750</v>
      </c>
      <c r="C162" s="25">
        <v>2.86</v>
      </c>
      <c r="D162" s="25">
        <v>264.42</v>
      </c>
      <c r="E162" s="25">
        <v>212.49</v>
      </c>
      <c r="F162" s="25">
        <v>0</v>
      </c>
      <c r="G162" s="25">
        <f t="shared" si="62"/>
        <v>60.677419354838712</v>
      </c>
      <c r="H162" s="25">
        <v>0</v>
      </c>
      <c r="I162" s="25">
        <f t="shared" si="63"/>
        <v>52.025477707006367</v>
      </c>
      <c r="J162" s="29">
        <f t="shared" si="60"/>
        <v>1</v>
      </c>
      <c r="K162" s="29">
        <f t="shared" si="61"/>
        <v>1</v>
      </c>
      <c r="L162" s="29">
        <f t="shared" si="64"/>
        <v>1</v>
      </c>
      <c r="M162" s="29">
        <f t="shared" ref="M162:M181" ca="1" si="65">IF(RAND()&lt;0.5,0,1)</f>
        <v>1</v>
      </c>
      <c r="N162" s="9"/>
      <c r="O162" s="9"/>
      <c r="P162" s="7"/>
      <c r="Q162" s="7"/>
      <c r="T162" s="20">
        <v>0</v>
      </c>
      <c r="U162" s="31">
        <f t="shared" ref="U162:U193" si="66">T162-B162</f>
        <v>-1750</v>
      </c>
      <c r="V162" s="27">
        <f t="shared" ref="V162:V193" si="67">ROUND(U162,0)</f>
        <v>-1750</v>
      </c>
      <c r="W162" s="27"/>
      <c r="X162" s="27">
        <f t="shared" ref="X162:X181" si="68">B162/$W$2*$W$3</f>
        <v>1923.6781368023501</v>
      </c>
      <c r="Y162" s="27">
        <f t="shared" ref="Y162:Y193" si="69">X162-B162</f>
        <v>173.67813680235008</v>
      </c>
      <c r="Z162" s="27">
        <f t="shared" ref="Z162:Z193" si="70">ROUND(Y162,0)</f>
        <v>174</v>
      </c>
      <c r="AA162" s="17">
        <f t="shared" ref="AA162:AA193" si="71">IF(V162&gt;=0,V162,Z162)</f>
        <v>174</v>
      </c>
      <c r="AB162" s="24">
        <f t="shared" ref="AB162:AB193" si="72">B162+AA162</f>
        <v>1924</v>
      </c>
    </row>
    <row r="163" spans="1:28" ht="15" customHeight="1" x14ac:dyDescent="0.25">
      <c r="A163" s="28">
        <v>592</v>
      </c>
      <c r="B163" s="28">
        <v>1750</v>
      </c>
      <c r="C163" s="25">
        <v>2.63</v>
      </c>
      <c r="D163" s="25">
        <v>264.24</v>
      </c>
      <c r="E163" s="25">
        <v>212.49</v>
      </c>
      <c r="F163" s="25">
        <v>0</v>
      </c>
      <c r="G163" s="25">
        <f t="shared" si="62"/>
        <v>60.607999999999997</v>
      </c>
      <c r="H163" s="25">
        <v>0</v>
      </c>
      <c r="I163" s="25">
        <f t="shared" si="63"/>
        <v>51.696202531645568</v>
      </c>
      <c r="J163" s="29">
        <f t="shared" ref="J163:J181" si="73">IF(ABS(B163-B162)&lt;=50,1,0)</f>
        <v>1</v>
      </c>
      <c r="K163" s="29">
        <f t="shared" ref="K163:K181" si="74">IF(ABS((B163-B162))&lt;=50,1,IF((B163-B162)*(1)&gt;=0,1,-1))</f>
        <v>1</v>
      </c>
      <c r="L163" s="29">
        <f t="shared" si="64"/>
        <v>1</v>
      </c>
      <c r="M163" s="29">
        <f t="shared" ca="1" si="65"/>
        <v>0</v>
      </c>
      <c r="N163" s="9"/>
      <c r="O163" s="9"/>
      <c r="P163" s="7"/>
      <c r="Q163" s="7"/>
      <c r="T163" s="20">
        <v>0</v>
      </c>
      <c r="U163" s="31">
        <f t="shared" si="66"/>
        <v>-1750</v>
      </c>
      <c r="V163" s="27">
        <f t="shared" si="67"/>
        <v>-1750</v>
      </c>
      <c r="W163" s="27"/>
      <c r="X163" s="27">
        <f t="shared" si="68"/>
        <v>1923.6781368023501</v>
      </c>
      <c r="Y163" s="27">
        <f t="shared" si="69"/>
        <v>173.67813680235008</v>
      </c>
      <c r="Z163" s="27">
        <f t="shared" si="70"/>
        <v>174</v>
      </c>
      <c r="AA163" s="17">
        <f t="shared" si="71"/>
        <v>174</v>
      </c>
      <c r="AB163" s="24">
        <f t="shared" si="72"/>
        <v>1924</v>
      </c>
    </row>
    <row r="164" spans="1:28" ht="15" customHeight="1" x14ac:dyDescent="0.25">
      <c r="A164" s="28">
        <v>540</v>
      </c>
      <c r="B164" s="28">
        <v>1750</v>
      </c>
      <c r="C164" s="25">
        <v>2.4</v>
      </c>
      <c r="D164" s="25">
        <v>264.05</v>
      </c>
      <c r="E164" s="25">
        <v>212.49</v>
      </c>
      <c r="F164" s="25">
        <v>0</v>
      </c>
      <c r="G164" s="25">
        <f t="shared" si="62"/>
        <v>60.539682539682538</v>
      </c>
      <c r="H164" s="25">
        <v>0</v>
      </c>
      <c r="I164" s="25">
        <f t="shared" si="63"/>
        <v>51.371069182389938</v>
      </c>
      <c r="J164" s="29">
        <f t="shared" si="73"/>
        <v>1</v>
      </c>
      <c r="K164" s="29">
        <f t="shared" si="74"/>
        <v>1</v>
      </c>
      <c r="L164" s="29">
        <f t="shared" si="64"/>
        <v>1</v>
      </c>
      <c r="M164" s="29">
        <f t="shared" ca="1" si="65"/>
        <v>1</v>
      </c>
      <c r="N164" s="9"/>
      <c r="O164" s="9"/>
      <c r="P164" s="7"/>
      <c r="Q164" s="7"/>
      <c r="T164" s="20">
        <v>0</v>
      </c>
      <c r="U164" s="31">
        <f t="shared" si="66"/>
        <v>-1750</v>
      </c>
      <c r="V164" s="27">
        <f t="shared" si="67"/>
        <v>-1750</v>
      </c>
      <c r="W164" s="27"/>
      <c r="X164" s="27">
        <f t="shared" si="68"/>
        <v>1923.6781368023501</v>
      </c>
      <c r="Y164" s="27">
        <f t="shared" si="69"/>
        <v>173.67813680235008</v>
      </c>
      <c r="Z164" s="27">
        <f t="shared" si="70"/>
        <v>174</v>
      </c>
      <c r="AA164" s="17">
        <f t="shared" si="71"/>
        <v>174</v>
      </c>
      <c r="AB164" s="24">
        <f t="shared" si="72"/>
        <v>1924</v>
      </c>
    </row>
    <row r="165" spans="1:28" ht="15" customHeight="1" x14ac:dyDescent="0.25">
      <c r="A165" s="28">
        <v>520</v>
      </c>
      <c r="B165" s="28">
        <v>1750</v>
      </c>
      <c r="C165" s="25">
        <v>2.31</v>
      </c>
      <c r="D165" s="25">
        <v>263.86</v>
      </c>
      <c r="E165" s="25">
        <v>212.49</v>
      </c>
      <c r="F165" s="25">
        <v>0</v>
      </c>
      <c r="G165" s="25">
        <f t="shared" si="62"/>
        <v>60.220472440944881</v>
      </c>
      <c r="H165" s="25">
        <v>0</v>
      </c>
      <c r="I165" s="25">
        <f t="shared" si="63"/>
        <v>51.05</v>
      </c>
      <c r="J165" s="29">
        <f t="shared" si="73"/>
        <v>1</v>
      </c>
      <c r="K165" s="29">
        <f t="shared" si="74"/>
        <v>1</v>
      </c>
      <c r="L165" s="29">
        <f t="shared" si="64"/>
        <v>1</v>
      </c>
      <c r="M165" s="29">
        <f t="shared" ca="1" si="65"/>
        <v>1</v>
      </c>
      <c r="N165" s="9"/>
      <c r="O165" s="9"/>
      <c r="P165" s="7"/>
      <c r="Q165" s="7"/>
      <c r="T165" s="20">
        <v>0</v>
      </c>
      <c r="U165" s="31">
        <f t="shared" si="66"/>
        <v>-1750</v>
      </c>
      <c r="V165" s="27">
        <f t="shared" si="67"/>
        <v>-1750</v>
      </c>
      <c r="W165" s="27"/>
      <c r="X165" s="27">
        <f t="shared" si="68"/>
        <v>1923.6781368023501</v>
      </c>
      <c r="Y165" s="27">
        <f t="shared" si="69"/>
        <v>173.67813680235008</v>
      </c>
      <c r="Z165" s="27">
        <f t="shared" si="70"/>
        <v>174</v>
      </c>
      <c r="AA165" s="17">
        <f t="shared" si="71"/>
        <v>174</v>
      </c>
      <c r="AB165" s="24">
        <f t="shared" si="72"/>
        <v>1924</v>
      </c>
    </row>
    <row r="166" spans="1:28" ht="15" customHeight="1" x14ac:dyDescent="0.25">
      <c r="A166" s="28">
        <v>501</v>
      </c>
      <c r="B166" s="28">
        <v>1750</v>
      </c>
      <c r="C166" s="25">
        <v>2.23</v>
      </c>
      <c r="D166" s="25">
        <v>263.66000000000003</v>
      </c>
      <c r="E166" s="25">
        <v>212.49</v>
      </c>
      <c r="F166" s="25">
        <v>0</v>
      </c>
      <c r="G166" s="25">
        <f t="shared" si="62"/>
        <v>59.8984375</v>
      </c>
      <c r="H166" s="25">
        <v>0</v>
      </c>
      <c r="I166" s="25">
        <f t="shared" si="63"/>
        <v>50.732919254658384</v>
      </c>
      <c r="J166" s="29">
        <f t="shared" si="73"/>
        <v>1</v>
      </c>
      <c r="K166" s="29">
        <f t="shared" si="74"/>
        <v>1</v>
      </c>
      <c r="L166" s="29">
        <f t="shared" si="64"/>
        <v>1</v>
      </c>
      <c r="M166" s="29">
        <f t="shared" ca="1" si="65"/>
        <v>0</v>
      </c>
      <c r="N166" s="9"/>
      <c r="O166" s="9"/>
      <c r="P166" s="7"/>
      <c r="Q166" s="7"/>
      <c r="T166" s="20">
        <v>0</v>
      </c>
      <c r="U166" s="31">
        <f t="shared" si="66"/>
        <v>-1750</v>
      </c>
      <c r="V166" s="27">
        <f t="shared" si="67"/>
        <v>-1750</v>
      </c>
      <c r="W166" s="27"/>
      <c r="X166" s="27">
        <f t="shared" si="68"/>
        <v>1923.6781368023501</v>
      </c>
      <c r="Y166" s="27">
        <f t="shared" si="69"/>
        <v>173.67813680235008</v>
      </c>
      <c r="Z166" s="27">
        <f t="shared" si="70"/>
        <v>174</v>
      </c>
      <c r="AA166" s="17">
        <f t="shared" si="71"/>
        <v>174</v>
      </c>
      <c r="AB166" s="24">
        <f t="shared" si="72"/>
        <v>1924</v>
      </c>
    </row>
    <row r="167" spans="1:28" ht="15" customHeight="1" x14ac:dyDescent="0.25">
      <c r="A167" s="28">
        <v>483</v>
      </c>
      <c r="B167" s="28">
        <v>1750</v>
      </c>
      <c r="C167" s="25">
        <v>2.15</v>
      </c>
      <c r="D167" s="25">
        <v>263.45999999999998</v>
      </c>
      <c r="E167" s="25">
        <v>212.49</v>
      </c>
      <c r="F167" s="25">
        <v>0</v>
      </c>
      <c r="G167" s="25">
        <f t="shared" ref="G167:G181" si="75">($A$38-A167)/(ROW(A167)-ROW($A$38))</f>
        <v>59.573643410852711</v>
      </c>
      <c r="H167" s="25">
        <v>0</v>
      </c>
      <c r="I167" s="25">
        <f t="shared" ref="I167:I198" si="76">($A$38-B200)/(ROW(B200)-ROW($A$38))</f>
        <v>50.419753086419753</v>
      </c>
      <c r="J167" s="29">
        <f t="shared" si="73"/>
        <v>1</v>
      </c>
      <c r="K167" s="29">
        <f t="shared" si="74"/>
        <v>1</v>
      </c>
      <c r="L167" s="29">
        <f t="shared" ref="L167:L198" si="77">IF(OR(COUNTIF(K163:K167,1)=5,COUNTIF(K163:K167,-1)=5),1,0)</f>
        <v>1</v>
      </c>
      <c r="M167" s="29">
        <f t="shared" ca="1" si="65"/>
        <v>1</v>
      </c>
      <c r="N167" s="9"/>
      <c r="O167" s="9"/>
      <c r="P167" s="7"/>
      <c r="Q167" s="7"/>
      <c r="T167" s="20">
        <v>0</v>
      </c>
      <c r="U167" s="31">
        <f t="shared" si="66"/>
        <v>-1750</v>
      </c>
      <c r="V167" s="27">
        <f t="shared" si="67"/>
        <v>-1750</v>
      </c>
      <c r="W167" s="27"/>
      <c r="X167" s="27">
        <f t="shared" si="68"/>
        <v>1923.6781368023501</v>
      </c>
      <c r="Y167" s="27">
        <f t="shared" si="69"/>
        <v>173.67813680235008</v>
      </c>
      <c r="Z167" s="27">
        <f t="shared" si="70"/>
        <v>174</v>
      </c>
      <c r="AA167" s="17">
        <f t="shared" si="71"/>
        <v>174</v>
      </c>
      <c r="AB167" s="24">
        <f t="shared" si="72"/>
        <v>1924</v>
      </c>
    </row>
    <row r="168" spans="1:28" ht="15" customHeight="1" x14ac:dyDescent="0.25">
      <c r="A168" s="28">
        <v>483</v>
      </c>
      <c r="B168" s="28">
        <v>1750</v>
      </c>
      <c r="C168" s="25">
        <v>2.15</v>
      </c>
      <c r="D168" s="25">
        <v>263.27</v>
      </c>
      <c r="E168" s="25">
        <v>212.49</v>
      </c>
      <c r="F168" s="25">
        <v>0</v>
      </c>
      <c r="G168" s="25">
        <f t="shared" si="75"/>
        <v>59.115384615384613</v>
      </c>
      <c r="H168" s="25">
        <v>0</v>
      </c>
      <c r="I168" s="25">
        <f t="shared" si="76"/>
        <v>50.110429447852759</v>
      </c>
      <c r="J168" s="29">
        <f t="shared" si="73"/>
        <v>1</v>
      </c>
      <c r="K168" s="29">
        <f t="shared" si="74"/>
        <v>1</v>
      </c>
      <c r="L168" s="29">
        <f t="shared" si="77"/>
        <v>1</v>
      </c>
      <c r="M168" s="29">
        <f t="shared" ca="1" si="65"/>
        <v>1</v>
      </c>
      <c r="N168" s="9"/>
      <c r="O168" s="9"/>
      <c r="P168" s="7"/>
      <c r="Q168" s="7"/>
      <c r="T168" s="20">
        <v>0</v>
      </c>
      <c r="U168" s="31">
        <f t="shared" si="66"/>
        <v>-1750</v>
      </c>
      <c r="V168" s="27">
        <f t="shared" si="67"/>
        <v>-1750</v>
      </c>
      <c r="W168" s="27"/>
      <c r="X168" s="27">
        <f t="shared" si="68"/>
        <v>1923.6781368023501</v>
      </c>
      <c r="Y168" s="27">
        <f t="shared" si="69"/>
        <v>173.67813680235008</v>
      </c>
      <c r="Z168" s="27">
        <f t="shared" si="70"/>
        <v>174</v>
      </c>
      <c r="AA168" s="17">
        <f t="shared" si="71"/>
        <v>174</v>
      </c>
      <c r="AB168" s="24">
        <f t="shared" si="72"/>
        <v>1924</v>
      </c>
    </row>
    <row r="169" spans="1:28" ht="15" customHeight="1" x14ac:dyDescent="0.25">
      <c r="A169" s="28">
        <v>483</v>
      </c>
      <c r="B169" s="28">
        <v>1750</v>
      </c>
      <c r="C169" s="25">
        <v>2.15</v>
      </c>
      <c r="D169" s="25">
        <v>263.07</v>
      </c>
      <c r="E169" s="25">
        <v>212.49</v>
      </c>
      <c r="F169" s="25">
        <v>0</v>
      </c>
      <c r="G169" s="25">
        <f t="shared" si="75"/>
        <v>58.664122137404583</v>
      </c>
      <c r="H169" s="25">
        <v>0</v>
      </c>
      <c r="I169" s="25">
        <f t="shared" si="76"/>
        <v>49.804878048780488</v>
      </c>
      <c r="J169" s="29">
        <f t="shared" si="73"/>
        <v>1</v>
      </c>
      <c r="K169" s="29">
        <f t="shared" si="74"/>
        <v>1</v>
      </c>
      <c r="L169" s="29">
        <f t="shared" si="77"/>
        <v>1</v>
      </c>
      <c r="M169" s="29">
        <f t="shared" ca="1" si="65"/>
        <v>1</v>
      </c>
      <c r="N169" s="9"/>
      <c r="O169" s="9"/>
      <c r="P169" s="7"/>
      <c r="Q169" s="7"/>
      <c r="T169" s="20">
        <v>0</v>
      </c>
      <c r="U169" s="31">
        <f t="shared" si="66"/>
        <v>-1750</v>
      </c>
      <c r="V169" s="27">
        <f t="shared" si="67"/>
        <v>-1750</v>
      </c>
      <c r="W169" s="27"/>
      <c r="X169" s="27">
        <f t="shared" si="68"/>
        <v>1923.6781368023501</v>
      </c>
      <c r="Y169" s="27">
        <f t="shared" si="69"/>
        <v>173.67813680235008</v>
      </c>
      <c r="Z169" s="27">
        <f t="shared" si="70"/>
        <v>174</v>
      </c>
      <c r="AA169" s="17">
        <f t="shared" si="71"/>
        <v>174</v>
      </c>
      <c r="AB169" s="24">
        <f t="shared" si="72"/>
        <v>1924</v>
      </c>
    </row>
    <row r="170" spans="1:28" ht="15" customHeight="1" x14ac:dyDescent="0.25">
      <c r="A170" s="28">
        <v>483</v>
      </c>
      <c r="B170" s="28">
        <v>1750</v>
      </c>
      <c r="C170" s="25">
        <v>2.15</v>
      </c>
      <c r="D170" s="25">
        <v>262.87</v>
      </c>
      <c r="E170" s="25">
        <v>212.49</v>
      </c>
      <c r="F170" s="25">
        <v>0</v>
      </c>
      <c r="G170" s="25">
        <f t="shared" si="75"/>
        <v>58.219696969696969</v>
      </c>
      <c r="H170" s="25">
        <v>0</v>
      </c>
      <c r="I170" s="25">
        <f t="shared" si="76"/>
        <v>49.5030303030303</v>
      </c>
      <c r="J170" s="29">
        <f t="shared" si="73"/>
        <v>1</v>
      </c>
      <c r="K170" s="29">
        <f t="shared" si="74"/>
        <v>1</v>
      </c>
      <c r="L170" s="29">
        <f t="shared" si="77"/>
        <v>1</v>
      </c>
      <c r="M170" s="29">
        <f t="shared" ca="1" si="65"/>
        <v>1</v>
      </c>
      <c r="N170" s="9"/>
      <c r="O170" s="9"/>
      <c r="P170" s="7"/>
      <c r="Q170" s="7"/>
      <c r="T170" s="20">
        <v>0</v>
      </c>
      <c r="U170" s="31">
        <f t="shared" si="66"/>
        <v>-1750</v>
      </c>
      <c r="V170" s="27">
        <f t="shared" si="67"/>
        <v>-1750</v>
      </c>
      <c r="W170" s="27"/>
      <c r="X170" s="27">
        <f t="shared" si="68"/>
        <v>1923.6781368023501</v>
      </c>
      <c r="Y170" s="27">
        <f t="shared" si="69"/>
        <v>173.67813680235008</v>
      </c>
      <c r="Z170" s="27">
        <f t="shared" si="70"/>
        <v>174</v>
      </c>
      <c r="AA170" s="17">
        <f t="shared" si="71"/>
        <v>174</v>
      </c>
      <c r="AB170" s="24">
        <f t="shared" si="72"/>
        <v>1924</v>
      </c>
    </row>
    <row r="171" spans="1:28" ht="15" customHeight="1" x14ac:dyDescent="0.25">
      <c r="A171" s="28">
        <v>483</v>
      </c>
      <c r="B171" s="28">
        <v>1750</v>
      </c>
      <c r="C171" s="25">
        <v>2.15</v>
      </c>
      <c r="D171" s="25">
        <v>262.67</v>
      </c>
      <c r="E171" s="25">
        <v>212.49</v>
      </c>
      <c r="F171" s="25">
        <v>0</v>
      </c>
      <c r="G171" s="25">
        <f t="shared" si="75"/>
        <v>57.781954887218042</v>
      </c>
      <c r="H171" s="25">
        <v>0</v>
      </c>
      <c r="I171" s="25">
        <f t="shared" si="76"/>
        <v>49.204819277108435</v>
      </c>
      <c r="J171" s="29">
        <f t="shared" si="73"/>
        <v>1</v>
      </c>
      <c r="K171" s="29">
        <f t="shared" si="74"/>
        <v>1</v>
      </c>
      <c r="L171" s="29">
        <f t="shared" si="77"/>
        <v>1</v>
      </c>
      <c r="M171" s="29">
        <f t="shared" ca="1" si="65"/>
        <v>1</v>
      </c>
      <c r="N171" s="9"/>
      <c r="O171" s="9"/>
      <c r="P171" s="7"/>
      <c r="Q171" s="7"/>
      <c r="T171" s="20">
        <v>0</v>
      </c>
      <c r="U171" s="31">
        <f t="shared" si="66"/>
        <v>-1750</v>
      </c>
      <c r="V171" s="27">
        <f t="shared" si="67"/>
        <v>-1750</v>
      </c>
      <c r="W171" s="27"/>
      <c r="X171" s="27">
        <f t="shared" si="68"/>
        <v>1923.6781368023501</v>
      </c>
      <c r="Y171" s="27">
        <f t="shared" si="69"/>
        <v>173.67813680235008</v>
      </c>
      <c r="Z171" s="27">
        <f t="shared" si="70"/>
        <v>174</v>
      </c>
      <c r="AA171" s="17">
        <f t="shared" si="71"/>
        <v>174</v>
      </c>
      <c r="AB171" s="24">
        <f t="shared" si="72"/>
        <v>1924</v>
      </c>
    </row>
    <row r="172" spans="1:28" ht="15" customHeight="1" x14ac:dyDescent="0.25">
      <c r="A172" s="28">
        <v>483</v>
      </c>
      <c r="B172" s="28">
        <v>1750</v>
      </c>
      <c r="C172" s="25">
        <v>2.15</v>
      </c>
      <c r="D172" s="25">
        <v>262.47000000000003</v>
      </c>
      <c r="E172" s="25">
        <v>212.49</v>
      </c>
      <c r="F172" s="25">
        <v>0</v>
      </c>
      <c r="G172" s="25">
        <f t="shared" si="75"/>
        <v>57.350746268656714</v>
      </c>
      <c r="H172" s="25">
        <v>0</v>
      </c>
      <c r="I172" s="25">
        <f t="shared" si="76"/>
        <v>48.91017964071856</v>
      </c>
      <c r="J172" s="29">
        <f t="shared" si="73"/>
        <v>1</v>
      </c>
      <c r="K172" s="29">
        <f t="shared" si="74"/>
        <v>1</v>
      </c>
      <c r="L172" s="29">
        <f t="shared" si="77"/>
        <v>1</v>
      </c>
      <c r="M172" s="29">
        <f t="shared" ca="1" si="65"/>
        <v>0</v>
      </c>
      <c r="N172" s="9"/>
      <c r="O172" s="9"/>
      <c r="P172" s="7"/>
      <c r="Q172" s="7"/>
      <c r="T172" s="20">
        <v>0</v>
      </c>
      <c r="U172" s="31">
        <f t="shared" si="66"/>
        <v>-1750</v>
      </c>
      <c r="V172" s="27">
        <f t="shared" si="67"/>
        <v>-1750</v>
      </c>
      <c r="W172" s="27"/>
      <c r="X172" s="27">
        <f t="shared" si="68"/>
        <v>1923.6781368023501</v>
      </c>
      <c r="Y172" s="27">
        <f t="shared" si="69"/>
        <v>173.67813680235008</v>
      </c>
      <c r="Z172" s="27">
        <f t="shared" si="70"/>
        <v>174</v>
      </c>
      <c r="AA172" s="17">
        <f t="shared" si="71"/>
        <v>174</v>
      </c>
      <c r="AB172" s="24">
        <f t="shared" si="72"/>
        <v>1924</v>
      </c>
    </row>
    <row r="173" spans="1:28" ht="15" customHeight="1" x14ac:dyDescent="0.25">
      <c r="A173" s="28">
        <v>483</v>
      </c>
      <c r="B173" s="28">
        <v>1750</v>
      </c>
      <c r="C173" s="25">
        <v>2.15</v>
      </c>
      <c r="D173" s="25">
        <v>262.27</v>
      </c>
      <c r="E173" s="25">
        <v>212.49</v>
      </c>
      <c r="F173" s="25">
        <v>0</v>
      </c>
      <c r="G173" s="25">
        <f t="shared" si="75"/>
        <v>56.925925925925924</v>
      </c>
      <c r="H173" s="25">
        <v>0</v>
      </c>
      <c r="I173" s="25">
        <f t="shared" si="76"/>
        <v>48.61904761904762</v>
      </c>
      <c r="J173" s="29">
        <f t="shared" si="73"/>
        <v>1</v>
      </c>
      <c r="K173" s="29">
        <f t="shared" si="74"/>
        <v>1</v>
      </c>
      <c r="L173" s="29">
        <f t="shared" si="77"/>
        <v>1</v>
      </c>
      <c r="M173" s="29">
        <f t="shared" ca="1" si="65"/>
        <v>0</v>
      </c>
      <c r="N173" s="9"/>
      <c r="O173" s="9"/>
      <c r="P173" s="7"/>
      <c r="Q173" s="7"/>
      <c r="T173" s="20">
        <v>0</v>
      </c>
      <c r="U173" s="31">
        <f t="shared" si="66"/>
        <v>-1750</v>
      </c>
      <c r="V173" s="27">
        <f t="shared" si="67"/>
        <v>-1750</v>
      </c>
      <c r="W173" s="27"/>
      <c r="X173" s="27">
        <f t="shared" si="68"/>
        <v>1923.6781368023501</v>
      </c>
      <c r="Y173" s="27">
        <f t="shared" si="69"/>
        <v>173.67813680235008</v>
      </c>
      <c r="Z173" s="27">
        <f t="shared" si="70"/>
        <v>174</v>
      </c>
      <c r="AA173" s="17">
        <f t="shared" si="71"/>
        <v>174</v>
      </c>
      <c r="AB173" s="24">
        <f t="shared" si="72"/>
        <v>1924</v>
      </c>
    </row>
    <row r="174" spans="1:28" ht="15" customHeight="1" x14ac:dyDescent="0.25">
      <c r="A174" s="28">
        <v>500</v>
      </c>
      <c r="B174" s="28">
        <v>1750</v>
      </c>
      <c r="C174" s="25">
        <v>2.2200000000000002</v>
      </c>
      <c r="D174" s="25">
        <v>262.08</v>
      </c>
      <c r="E174" s="25">
        <v>212.49</v>
      </c>
      <c r="F174" s="25">
        <v>0</v>
      </c>
      <c r="G174" s="25">
        <f t="shared" si="75"/>
        <v>56.382352941176471</v>
      </c>
      <c r="H174" s="25">
        <v>0</v>
      </c>
      <c r="I174" s="25">
        <f t="shared" si="76"/>
        <v>48.331360946745562</v>
      </c>
      <c r="J174" s="29">
        <f t="shared" si="73"/>
        <v>1</v>
      </c>
      <c r="K174" s="29">
        <f t="shared" si="74"/>
        <v>1</v>
      </c>
      <c r="L174" s="29">
        <f t="shared" si="77"/>
        <v>1</v>
      </c>
      <c r="M174" s="29">
        <f t="shared" ca="1" si="65"/>
        <v>1</v>
      </c>
      <c r="N174" s="9"/>
      <c r="O174" s="9"/>
      <c r="P174" s="7"/>
      <c r="Q174" s="7"/>
      <c r="T174" s="20">
        <v>0</v>
      </c>
      <c r="U174" s="31">
        <f t="shared" si="66"/>
        <v>-1750</v>
      </c>
      <c r="V174" s="27">
        <f t="shared" si="67"/>
        <v>-1750</v>
      </c>
      <c r="W174" s="27"/>
      <c r="X174" s="27">
        <f t="shared" si="68"/>
        <v>1923.6781368023501</v>
      </c>
      <c r="Y174" s="27">
        <f t="shared" si="69"/>
        <v>173.67813680235008</v>
      </c>
      <c r="Z174" s="27">
        <f t="shared" si="70"/>
        <v>174</v>
      </c>
      <c r="AA174" s="17">
        <f t="shared" si="71"/>
        <v>174</v>
      </c>
      <c r="AB174" s="24">
        <f t="shared" si="72"/>
        <v>1924</v>
      </c>
    </row>
    <row r="175" spans="1:28" ht="15" customHeight="1" x14ac:dyDescent="0.25">
      <c r="A175" s="28">
        <v>516</v>
      </c>
      <c r="B175" s="28">
        <v>1750</v>
      </c>
      <c r="C175" s="25">
        <v>2.29</v>
      </c>
      <c r="D175" s="25">
        <v>261.87</v>
      </c>
      <c r="E175" s="25">
        <v>212.49</v>
      </c>
      <c r="F175" s="25">
        <v>0</v>
      </c>
      <c r="G175" s="25">
        <f t="shared" si="75"/>
        <v>55.854014598540147</v>
      </c>
      <c r="H175" s="25">
        <v>0</v>
      </c>
      <c r="I175" s="25">
        <f t="shared" si="76"/>
        <v>48.047058823529412</v>
      </c>
      <c r="J175" s="29">
        <f t="shared" si="73"/>
        <v>1</v>
      </c>
      <c r="K175" s="29">
        <f t="shared" si="74"/>
        <v>1</v>
      </c>
      <c r="L175" s="29">
        <f t="shared" si="77"/>
        <v>1</v>
      </c>
      <c r="M175" s="29">
        <f t="shared" ca="1" si="65"/>
        <v>1</v>
      </c>
      <c r="N175" s="9"/>
      <c r="O175" s="9"/>
      <c r="P175" s="7"/>
      <c r="Q175" s="7"/>
      <c r="T175" s="20">
        <v>0</v>
      </c>
      <c r="U175" s="31">
        <f t="shared" si="66"/>
        <v>-1750</v>
      </c>
      <c r="V175" s="27">
        <f t="shared" si="67"/>
        <v>-1750</v>
      </c>
      <c r="W175" s="27"/>
      <c r="X175" s="27">
        <f t="shared" si="68"/>
        <v>1923.6781368023501</v>
      </c>
      <c r="Y175" s="27">
        <f t="shared" si="69"/>
        <v>173.67813680235008</v>
      </c>
      <c r="Z175" s="27">
        <f t="shared" si="70"/>
        <v>174</v>
      </c>
      <c r="AA175" s="17">
        <f t="shared" si="71"/>
        <v>174</v>
      </c>
      <c r="AB175" s="24">
        <f t="shared" si="72"/>
        <v>1924</v>
      </c>
    </row>
    <row r="176" spans="1:28" ht="15" customHeight="1" x14ac:dyDescent="0.25">
      <c r="A176" s="28">
        <v>531</v>
      </c>
      <c r="B176" s="28">
        <v>1750</v>
      </c>
      <c r="C176" s="25">
        <v>2.36</v>
      </c>
      <c r="D176" s="25">
        <v>261.66000000000003</v>
      </c>
      <c r="E176" s="25">
        <v>212.49</v>
      </c>
      <c r="F176" s="25">
        <v>0</v>
      </c>
      <c r="G176" s="25">
        <f t="shared" si="75"/>
        <v>55.340579710144929</v>
      </c>
      <c r="H176" s="25">
        <v>0</v>
      </c>
      <c r="I176" s="25">
        <f t="shared" si="76"/>
        <v>47.76608187134503</v>
      </c>
      <c r="J176" s="29">
        <f t="shared" si="73"/>
        <v>1</v>
      </c>
      <c r="K176" s="29">
        <f t="shared" si="74"/>
        <v>1</v>
      </c>
      <c r="L176" s="29">
        <f t="shared" si="77"/>
        <v>1</v>
      </c>
      <c r="M176" s="29">
        <f t="shared" ca="1" si="65"/>
        <v>1</v>
      </c>
      <c r="N176" s="9"/>
      <c r="O176" s="9"/>
      <c r="P176" s="7"/>
      <c r="Q176" s="7"/>
      <c r="T176" s="20">
        <v>0</v>
      </c>
      <c r="U176" s="31">
        <f t="shared" si="66"/>
        <v>-1750</v>
      </c>
      <c r="V176" s="27">
        <f t="shared" si="67"/>
        <v>-1750</v>
      </c>
      <c r="W176" s="27"/>
      <c r="X176" s="27">
        <f t="shared" si="68"/>
        <v>1923.6781368023501</v>
      </c>
      <c r="Y176" s="27">
        <f t="shared" si="69"/>
        <v>173.67813680235008</v>
      </c>
      <c r="Z176" s="27">
        <f t="shared" si="70"/>
        <v>174</v>
      </c>
      <c r="AA176" s="17">
        <f t="shared" si="71"/>
        <v>174</v>
      </c>
      <c r="AB176" s="24">
        <f t="shared" si="72"/>
        <v>1924</v>
      </c>
    </row>
    <row r="177" spans="1:28" ht="15" customHeight="1" x14ac:dyDescent="0.25">
      <c r="A177" s="28">
        <v>498</v>
      </c>
      <c r="B177" s="28">
        <v>1750</v>
      </c>
      <c r="C177" s="25">
        <v>2.21</v>
      </c>
      <c r="D177" s="25">
        <v>261.45</v>
      </c>
      <c r="E177" s="25">
        <v>212.49</v>
      </c>
      <c r="F177" s="25">
        <v>0</v>
      </c>
      <c r="G177" s="25">
        <f t="shared" si="75"/>
        <v>55.179856115107917</v>
      </c>
      <c r="H177" s="25">
        <v>0</v>
      </c>
      <c r="I177" s="25">
        <f t="shared" si="76"/>
        <v>47.488372093023258</v>
      </c>
      <c r="J177" s="29">
        <f t="shared" si="73"/>
        <v>1</v>
      </c>
      <c r="K177" s="29">
        <f t="shared" si="74"/>
        <v>1</v>
      </c>
      <c r="L177" s="29">
        <f t="shared" si="77"/>
        <v>1</v>
      </c>
      <c r="M177" s="29">
        <f t="shared" ca="1" si="65"/>
        <v>1</v>
      </c>
      <c r="N177" s="9"/>
      <c r="O177" s="9"/>
      <c r="P177" s="7"/>
      <c r="Q177" s="7"/>
      <c r="T177" s="20">
        <v>0</v>
      </c>
      <c r="U177" s="31">
        <f t="shared" si="66"/>
        <v>-1750</v>
      </c>
      <c r="V177" s="27">
        <f t="shared" si="67"/>
        <v>-1750</v>
      </c>
      <c r="W177" s="27"/>
      <c r="X177" s="27">
        <f t="shared" si="68"/>
        <v>1923.6781368023501</v>
      </c>
      <c r="Y177" s="27">
        <f t="shared" si="69"/>
        <v>173.67813680235008</v>
      </c>
      <c r="Z177" s="27">
        <f t="shared" si="70"/>
        <v>174</v>
      </c>
      <c r="AA177" s="17">
        <f t="shared" si="71"/>
        <v>174</v>
      </c>
      <c r="AB177" s="24">
        <f t="shared" si="72"/>
        <v>1924</v>
      </c>
    </row>
    <row r="178" spans="1:28" ht="15" customHeight="1" x14ac:dyDescent="0.25">
      <c r="A178" s="28">
        <v>465</v>
      </c>
      <c r="B178" s="28">
        <v>1750</v>
      </c>
      <c r="C178" s="25">
        <v>2.0699999999999998</v>
      </c>
      <c r="D178" s="25">
        <v>261.23</v>
      </c>
      <c r="E178" s="25">
        <v>212.49</v>
      </c>
      <c r="F178" s="25">
        <v>0</v>
      </c>
      <c r="G178" s="25">
        <f t="shared" si="75"/>
        <v>55.021428571428572</v>
      </c>
      <c r="H178" s="25">
        <v>0</v>
      </c>
      <c r="I178" s="25">
        <f t="shared" si="76"/>
        <v>47.213872832369944</v>
      </c>
      <c r="J178" s="29">
        <f t="shared" si="73"/>
        <v>1</v>
      </c>
      <c r="K178" s="29">
        <f t="shared" si="74"/>
        <v>1</v>
      </c>
      <c r="L178" s="29">
        <f t="shared" si="77"/>
        <v>1</v>
      </c>
      <c r="M178" s="29">
        <f t="shared" ca="1" si="65"/>
        <v>0</v>
      </c>
      <c r="N178" s="9"/>
      <c r="O178" s="9"/>
      <c r="P178" s="7"/>
      <c r="Q178" s="7"/>
      <c r="T178" s="20">
        <v>0</v>
      </c>
      <c r="U178" s="31">
        <f t="shared" si="66"/>
        <v>-1750</v>
      </c>
      <c r="V178" s="27">
        <f t="shared" si="67"/>
        <v>-1750</v>
      </c>
      <c r="W178" s="27"/>
      <c r="X178" s="27">
        <f t="shared" si="68"/>
        <v>1923.6781368023501</v>
      </c>
      <c r="Y178" s="27">
        <f t="shared" si="69"/>
        <v>173.67813680235008</v>
      </c>
      <c r="Z178" s="27">
        <f t="shared" si="70"/>
        <v>174</v>
      </c>
      <c r="AA178" s="17">
        <f t="shared" si="71"/>
        <v>174</v>
      </c>
      <c r="AB178" s="24">
        <f t="shared" si="72"/>
        <v>1924</v>
      </c>
    </row>
    <row r="179" spans="1:28" ht="15" customHeight="1" x14ac:dyDescent="0.25">
      <c r="A179" s="28">
        <v>434</v>
      </c>
      <c r="B179" s="28">
        <v>1750</v>
      </c>
      <c r="C179" s="25">
        <v>1.93</v>
      </c>
      <c r="D179" s="25">
        <v>261</v>
      </c>
      <c r="E179" s="25">
        <v>212.49</v>
      </c>
      <c r="F179" s="25">
        <v>0</v>
      </c>
      <c r="G179" s="25">
        <f t="shared" si="75"/>
        <v>54.851063829787236</v>
      </c>
      <c r="H179" s="25">
        <v>0</v>
      </c>
      <c r="I179" s="25">
        <f t="shared" si="76"/>
        <v>46.942528735632187</v>
      </c>
      <c r="J179" s="29">
        <f t="shared" si="73"/>
        <v>1</v>
      </c>
      <c r="K179" s="29">
        <f t="shared" si="74"/>
        <v>1</v>
      </c>
      <c r="L179" s="29">
        <f t="shared" si="77"/>
        <v>1</v>
      </c>
      <c r="M179" s="29">
        <f t="shared" ca="1" si="65"/>
        <v>0</v>
      </c>
      <c r="N179" s="9"/>
      <c r="O179" s="9"/>
      <c r="P179" s="7"/>
      <c r="Q179" s="7"/>
      <c r="T179" s="20">
        <v>0</v>
      </c>
      <c r="U179" s="31">
        <f t="shared" si="66"/>
        <v>-1750</v>
      </c>
      <c r="V179" s="27">
        <f t="shared" si="67"/>
        <v>-1750</v>
      </c>
      <c r="W179" s="27"/>
      <c r="X179" s="27">
        <f t="shared" si="68"/>
        <v>1923.6781368023501</v>
      </c>
      <c r="Y179" s="27">
        <f t="shared" si="69"/>
        <v>173.67813680235008</v>
      </c>
      <c r="Z179" s="27">
        <f t="shared" si="70"/>
        <v>174</v>
      </c>
      <c r="AA179" s="17">
        <f t="shared" si="71"/>
        <v>174</v>
      </c>
      <c r="AB179" s="24">
        <f t="shared" si="72"/>
        <v>1924</v>
      </c>
    </row>
    <row r="180" spans="1:28" ht="15" customHeight="1" x14ac:dyDescent="0.25">
      <c r="A180" s="28">
        <v>412</v>
      </c>
      <c r="B180" s="28">
        <v>1750</v>
      </c>
      <c r="C180" s="25">
        <v>1.83</v>
      </c>
      <c r="D180" s="25">
        <v>260.77</v>
      </c>
      <c r="E180" s="25">
        <v>212.49</v>
      </c>
      <c r="F180" s="25">
        <v>0</v>
      </c>
      <c r="G180" s="25">
        <f t="shared" si="75"/>
        <v>54.619718309859152</v>
      </c>
      <c r="H180" s="25">
        <v>0</v>
      </c>
      <c r="I180" s="25">
        <f t="shared" si="76"/>
        <v>46.674285714285716</v>
      </c>
      <c r="J180" s="29">
        <f t="shared" si="73"/>
        <v>1</v>
      </c>
      <c r="K180" s="29">
        <f t="shared" si="74"/>
        <v>1</v>
      </c>
      <c r="L180" s="29">
        <f t="shared" si="77"/>
        <v>1</v>
      </c>
      <c r="M180" s="29">
        <f t="shared" ca="1" si="65"/>
        <v>0</v>
      </c>
      <c r="N180" s="9"/>
      <c r="O180" s="9"/>
      <c r="P180" s="7"/>
      <c r="Q180" s="7"/>
      <c r="T180" s="20">
        <v>0</v>
      </c>
      <c r="U180" s="31">
        <f t="shared" si="66"/>
        <v>-1750</v>
      </c>
      <c r="V180" s="27">
        <f t="shared" si="67"/>
        <v>-1750</v>
      </c>
      <c r="W180" s="27"/>
      <c r="X180" s="27">
        <f t="shared" si="68"/>
        <v>1923.6781368023501</v>
      </c>
      <c r="Y180" s="27">
        <f t="shared" si="69"/>
        <v>173.67813680235008</v>
      </c>
      <c r="Z180" s="27">
        <f t="shared" si="70"/>
        <v>174</v>
      </c>
      <c r="AA180" s="17">
        <f t="shared" si="71"/>
        <v>174</v>
      </c>
      <c r="AB180" s="24">
        <f t="shared" si="72"/>
        <v>1924</v>
      </c>
    </row>
    <row r="181" spans="1:28" ht="15" customHeight="1" x14ac:dyDescent="0.25">
      <c r="A181" s="28">
        <v>392</v>
      </c>
      <c r="B181" s="28">
        <v>1750</v>
      </c>
      <c r="C181" s="25">
        <v>1.74</v>
      </c>
      <c r="D181" s="25">
        <v>260.54000000000002</v>
      </c>
      <c r="E181" s="25">
        <v>212.49</v>
      </c>
      <c r="F181" s="25">
        <v>0</v>
      </c>
      <c r="G181" s="25">
        <f t="shared" si="75"/>
        <v>54.37762237762238</v>
      </c>
      <c r="H181" s="25">
        <v>0</v>
      </c>
      <c r="I181" s="25">
        <f t="shared" si="76"/>
        <v>46.409090909090907</v>
      </c>
      <c r="J181" s="29">
        <f t="shared" si="73"/>
        <v>1</v>
      </c>
      <c r="K181" s="29">
        <f t="shared" si="74"/>
        <v>1</v>
      </c>
      <c r="L181" s="29">
        <f t="shared" si="77"/>
        <v>1</v>
      </c>
      <c r="M181" s="29">
        <f t="shared" ca="1" si="65"/>
        <v>0</v>
      </c>
      <c r="N181" s="9"/>
      <c r="O181" s="9"/>
      <c r="P181" s="7"/>
      <c r="Q181" s="7"/>
      <c r="T181" s="20">
        <v>0</v>
      </c>
      <c r="U181" s="31">
        <f t="shared" si="66"/>
        <v>-1750</v>
      </c>
      <c r="V181" s="27">
        <f t="shared" si="67"/>
        <v>-1750</v>
      </c>
      <c r="W181" s="27"/>
      <c r="X181" s="27">
        <f t="shared" si="68"/>
        <v>1923.6781368023501</v>
      </c>
      <c r="Y181" s="27">
        <f t="shared" si="69"/>
        <v>173.67813680235008</v>
      </c>
      <c r="Z181" s="27">
        <f t="shared" si="70"/>
        <v>174</v>
      </c>
      <c r="AA181" s="17">
        <f t="shared" si="71"/>
        <v>174</v>
      </c>
      <c r="AB181" s="24">
        <f t="shared" si="72"/>
        <v>1924</v>
      </c>
    </row>
    <row r="182" spans="1:28" ht="15" customHeight="1" x14ac:dyDescent="0.25">
      <c r="A182" s="28"/>
      <c r="B182" s="28"/>
      <c r="C182" s="25"/>
      <c r="D182" s="25"/>
      <c r="E182" s="25"/>
      <c r="F182" s="25"/>
      <c r="G182" s="25"/>
      <c r="H182" s="25"/>
      <c r="I182" s="25"/>
      <c r="J182" s="29"/>
      <c r="K182" s="29"/>
      <c r="L182" s="29"/>
      <c r="M182" s="29"/>
      <c r="N182" s="7"/>
      <c r="O182" s="7"/>
      <c r="P182" s="7"/>
      <c r="Q182" s="7"/>
      <c r="U182" s="31"/>
      <c r="V182" s="27"/>
      <c r="W182" s="27"/>
      <c r="X182" s="27"/>
      <c r="Y182" s="27"/>
      <c r="Z182" s="27"/>
      <c r="AA182" s="17"/>
    </row>
    <row r="183" spans="1:28" ht="15" customHeight="1" x14ac:dyDescent="0.25">
      <c r="A183" s="28"/>
      <c r="B183" s="28"/>
      <c r="C183" s="25"/>
      <c r="D183" s="25"/>
      <c r="E183" s="25"/>
      <c r="F183" s="25"/>
      <c r="G183" s="25"/>
      <c r="H183" s="25"/>
      <c r="I183" s="25"/>
      <c r="J183" s="29"/>
      <c r="K183" s="29"/>
      <c r="L183" s="29"/>
      <c r="M183" s="29"/>
      <c r="N183" s="7"/>
      <c r="O183" s="7"/>
      <c r="P183" s="7"/>
      <c r="Q183" s="7"/>
      <c r="U183" s="31"/>
      <c r="V183" s="27"/>
      <c r="W183" s="27"/>
      <c r="X183" s="27"/>
      <c r="Y183" s="27"/>
      <c r="Z183" s="27"/>
      <c r="AA183" s="17"/>
    </row>
    <row r="184" spans="1:28" ht="15" customHeight="1" x14ac:dyDescent="0.25">
      <c r="A184" s="28"/>
      <c r="B184" s="28"/>
      <c r="C184" s="25"/>
      <c r="D184" s="25"/>
      <c r="E184" s="25"/>
      <c r="F184" s="25"/>
      <c r="G184" s="25"/>
      <c r="H184" s="25"/>
      <c r="I184" s="25"/>
      <c r="J184" s="29"/>
      <c r="K184" s="29"/>
      <c r="L184" s="29"/>
      <c r="M184" s="29"/>
      <c r="N184" s="7"/>
      <c r="O184" s="7"/>
      <c r="P184" s="7"/>
      <c r="Q184" s="7"/>
      <c r="U184" s="31"/>
      <c r="V184" s="27"/>
      <c r="W184" s="27"/>
      <c r="X184" s="27"/>
      <c r="Y184" s="27"/>
      <c r="Z184" s="27"/>
      <c r="AA184" s="17"/>
    </row>
    <row r="185" spans="1:28" ht="15" customHeight="1" x14ac:dyDescent="0.25">
      <c r="A185" s="28"/>
      <c r="B185" s="28"/>
      <c r="C185" s="25"/>
      <c r="D185" s="25"/>
      <c r="E185" s="25"/>
      <c r="F185" s="25"/>
      <c r="G185" s="25"/>
      <c r="H185" s="25"/>
      <c r="I185" s="25"/>
      <c r="J185" s="29"/>
      <c r="K185" s="29"/>
      <c r="L185" s="29"/>
      <c r="M185" s="29"/>
      <c r="N185" s="7"/>
      <c r="O185" s="7"/>
      <c r="P185" s="7"/>
      <c r="Q185" s="7"/>
      <c r="U185" s="31"/>
      <c r="V185" s="27"/>
      <c r="W185" s="27"/>
      <c r="X185" s="27"/>
      <c r="Y185" s="27"/>
      <c r="Z185" s="27"/>
      <c r="AA185" s="17"/>
    </row>
    <row r="186" spans="1:28" ht="15" customHeight="1" x14ac:dyDescent="0.25">
      <c r="A186" s="28"/>
      <c r="B186" s="28"/>
      <c r="C186" s="25"/>
      <c r="D186" s="25"/>
      <c r="E186" s="25"/>
      <c r="F186" s="25"/>
      <c r="G186" s="25"/>
      <c r="H186" s="25"/>
      <c r="I186" s="25"/>
      <c r="J186" s="29"/>
      <c r="K186" s="29"/>
      <c r="L186" s="29"/>
      <c r="M186" s="29"/>
      <c r="N186" s="7"/>
      <c r="O186" s="7"/>
      <c r="P186" s="7"/>
      <c r="Q186" s="7"/>
      <c r="U186" s="31"/>
      <c r="V186" s="27"/>
      <c r="W186" s="27"/>
      <c r="X186" s="27"/>
      <c r="Y186" s="27"/>
      <c r="Z186" s="27"/>
      <c r="AA186" s="17"/>
    </row>
    <row r="187" spans="1:28" ht="15" customHeight="1" x14ac:dyDescent="0.25">
      <c r="A187" s="28"/>
      <c r="B187" s="28"/>
      <c r="C187" s="25"/>
      <c r="D187" s="25"/>
      <c r="E187" s="25"/>
      <c r="F187" s="25"/>
      <c r="G187" s="25"/>
      <c r="H187" s="25"/>
      <c r="I187" s="25"/>
      <c r="J187" s="29"/>
      <c r="K187" s="29"/>
      <c r="L187" s="29"/>
      <c r="M187" s="29"/>
      <c r="N187" s="7"/>
      <c r="O187" s="7"/>
      <c r="P187" s="7"/>
      <c r="Q187" s="7"/>
      <c r="U187" s="31"/>
      <c r="V187" s="27"/>
      <c r="W187" s="27"/>
      <c r="X187" s="27"/>
      <c r="Y187" s="27"/>
      <c r="Z187" s="27"/>
      <c r="AA187" s="17"/>
    </row>
    <row r="188" spans="1:28" ht="15" customHeight="1" x14ac:dyDescent="0.25">
      <c r="A188" s="28"/>
      <c r="B188" s="28"/>
      <c r="C188" s="25"/>
      <c r="D188" s="25"/>
      <c r="E188" s="25"/>
      <c r="F188" s="25"/>
      <c r="G188" s="25"/>
      <c r="H188" s="25"/>
      <c r="I188" s="25"/>
      <c r="J188" s="29"/>
      <c r="K188" s="29"/>
      <c r="L188" s="29"/>
      <c r="M188" s="29"/>
      <c r="N188" s="7"/>
      <c r="O188" s="7"/>
      <c r="P188" s="7"/>
      <c r="Q188" s="7"/>
      <c r="U188" s="31"/>
      <c r="V188" s="27"/>
      <c r="W188" s="27"/>
      <c r="X188" s="27"/>
      <c r="Y188" s="27"/>
      <c r="Z188" s="27"/>
      <c r="AA188" s="17"/>
    </row>
    <row r="189" spans="1:28" ht="15" customHeight="1" x14ac:dyDescent="0.25">
      <c r="A189" s="28"/>
      <c r="B189" s="28"/>
      <c r="C189" s="25"/>
      <c r="D189" s="25"/>
      <c r="E189" s="25"/>
      <c r="F189" s="25"/>
      <c r="G189" s="25"/>
      <c r="H189" s="25"/>
      <c r="I189" s="25"/>
      <c r="J189" s="29"/>
      <c r="K189" s="29"/>
      <c r="L189" s="29"/>
      <c r="M189" s="29"/>
      <c r="N189" s="7"/>
      <c r="O189" s="7"/>
      <c r="P189" s="7"/>
      <c r="Q189" s="7"/>
      <c r="U189" s="31"/>
      <c r="V189" s="27"/>
      <c r="W189" s="27"/>
      <c r="X189" s="27"/>
      <c r="Y189" s="27"/>
      <c r="Z189" s="27"/>
      <c r="AA189" s="17"/>
    </row>
    <row r="190" spans="1:28" ht="15" customHeight="1" x14ac:dyDescent="0.25">
      <c r="A190" s="28"/>
      <c r="B190" s="28"/>
      <c r="C190" s="25"/>
      <c r="D190" s="25"/>
      <c r="E190" s="25"/>
      <c r="F190" s="25"/>
      <c r="G190" s="25"/>
      <c r="H190" s="25"/>
      <c r="I190" s="25"/>
      <c r="J190" s="29"/>
      <c r="K190" s="29"/>
      <c r="L190" s="29"/>
      <c r="M190" s="29"/>
      <c r="N190" s="7"/>
      <c r="O190" s="7"/>
      <c r="P190" s="7"/>
      <c r="Q190" s="7"/>
      <c r="U190" s="31"/>
      <c r="V190" s="27"/>
      <c r="W190" s="27"/>
      <c r="X190" s="27"/>
      <c r="Y190" s="27"/>
      <c r="Z190" s="27"/>
      <c r="AA190" s="17"/>
    </row>
    <row r="191" spans="1:28" ht="15" customHeight="1" x14ac:dyDescent="0.25">
      <c r="A191" s="28"/>
      <c r="B191" s="28"/>
      <c r="C191" s="25"/>
      <c r="D191" s="25"/>
      <c r="E191" s="25"/>
      <c r="F191" s="25"/>
      <c r="G191" s="25"/>
      <c r="H191" s="25"/>
      <c r="I191" s="25"/>
      <c r="J191" s="29"/>
      <c r="K191" s="29"/>
      <c r="L191" s="29"/>
      <c r="M191" s="29"/>
      <c r="N191" s="7"/>
      <c r="O191" s="7"/>
      <c r="P191" s="7"/>
      <c r="Q191" s="7"/>
      <c r="U191" s="31"/>
      <c r="V191" s="27"/>
      <c r="W191" s="27"/>
      <c r="X191" s="27"/>
      <c r="Y191" s="27"/>
      <c r="Z191" s="27"/>
      <c r="AA191" s="17"/>
    </row>
    <row r="192" spans="1:28" ht="15" customHeight="1" x14ac:dyDescent="0.25">
      <c r="A192" s="28"/>
      <c r="B192" s="28"/>
      <c r="C192" s="25"/>
      <c r="D192" s="25"/>
      <c r="E192" s="25"/>
      <c r="F192" s="25"/>
      <c r="G192" s="25"/>
      <c r="H192" s="25"/>
      <c r="I192" s="25"/>
      <c r="J192" s="29"/>
      <c r="K192" s="29"/>
      <c r="L192" s="29"/>
      <c r="M192" s="29"/>
      <c r="N192" s="7"/>
      <c r="O192" s="7"/>
      <c r="P192" s="7"/>
      <c r="Q192" s="7"/>
      <c r="U192" s="31"/>
      <c r="V192" s="27"/>
      <c r="W192" s="27"/>
      <c r="X192" s="27"/>
      <c r="Y192" s="27"/>
      <c r="Z192" s="27"/>
      <c r="AA192" s="17"/>
    </row>
    <row r="193" spans="1:27" ht="15" customHeight="1" x14ac:dyDescent="0.25">
      <c r="A193" s="28"/>
      <c r="B193" s="28"/>
      <c r="C193" s="25"/>
      <c r="D193" s="25"/>
      <c r="E193" s="25"/>
      <c r="F193" s="25"/>
      <c r="G193" s="25"/>
      <c r="H193" s="25"/>
      <c r="I193" s="25"/>
      <c r="J193" s="29"/>
      <c r="K193" s="29"/>
      <c r="L193" s="29"/>
      <c r="M193" s="29"/>
      <c r="N193" s="7"/>
      <c r="O193" s="7"/>
      <c r="P193" s="7"/>
      <c r="Q193" s="7"/>
      <c r="U193" s="31"/>
      <c r="V193" s="27"/>
      <c r="W193" s="27"/>
      <c r="X193" s="27"/>
      <c r="Y193" s="27"/>
      <c r="Z193" s="27"/>
      <c r="AA193" s="17"/>
    </row>
    <row r="194" spans="1:27" ht="15" customHeight="1" x14ac:dyDescent="0.25">
      <c r="A194" s="28"/>
      <c r="B194" s="28"/>
      <c r="C194" s="25"/>
      <c r="D194" s="25"/>
      <c r="E194" s="25"/>
      <c r="F194" s="25"/>
      <c r="G194" s="25"/>
      <c r="H194" s="25"/>
      <c r="I194" s="25"/>
      <c r="J194" s="29"/>
      <c r="K194" s="29"/>
      <c r="L194" s="29"/>
      <c r="M194" s="29"/>
      <c r="N194" s="7"/>
      <c r="O194" s="7"/>
      <c r="P194" s="7"/>
      <c r="Q194" s="7"/>
      <c r="U194" s="31"/>
      <c r="V194" s="27"/>
      <c r="W194" s="27"/>
      <c r="X194" s="27"/>
      <c r="Y194" s="27"/>
      <c r="Z194" s="27"/>
      <c r="AA194" s="17"/>
    </row>
    <row r="195" spans="1:27" ht="15" customHeight="1" x14ac:dyDescent="0.25">
      <c r="A195" s="28"/>
      <c r="B195" s="28"/>
      <c r="C195" s="25"/>
      <c r="D195" s="25"/>
      <c r="E195" s="25"/>
      <c r="F195" s="25"/>
      <c r="G195" s="25"/>
      <c r="H195" s="25"/>
      <c r="I195" s="25"/>
      <c r="J195" s="29"/>
      <c r="K195" s="29"/>
      <c r="L195" s="29"/>
      <c r="M195" s="29"/>
      <c r="N195" s="7"/>
      <c r="O195" s="7"/>
      <c r="P195" s="7"/>
      <c r="Q195" s="7"/>
      <c r="U195" s="31"/>
      <c r="V195" s="27"/>
      <c r="W195" s="27"/>
      <c r="X195" s="27"/>
      <c r="Y195" s="27"/>
      <c r="Z195" s="27"/>
      <c r="AA195" s="17"/>
    </row>
    <row r="196" spans="1:27" ht="15" customHeight="1" x14ac:dyDescent="0.25">
      <c r="A196" s="28"/>
      <c r="B196" s="28"/>
      <c r="C196" s="25"/>
      <c r="D196" s="25"/>
      <c r="E196" s="25"/>
      <c r="F196" s="25"/>
      <c r="G196" s="25"/>
      <c r="H196" s="25"/>
      <c r="I196" s="25"/>
      <c r="J196" s="29"/>
      <c r="K196" s="29"/>
      <c r="L196" s="29"/>
      <c r="M196" s="29"/>
      <c r="N196" s="7"/>
      <c r="O196" s="7"/>
      <c r="P196" s="7"/>
      <c r="Q196" s="7"/>
      <c r="U196" s="31"/>
      <c r="V196" s="27"/>
      <c r="W196" s="27"/>
      <c r="X196" s="27"/>
      <c r="Y196" s="27"/>
      <c r="Z196" s="27"/>
      <c r="AA196" s="17"/>
    </row>
    <row r="197" spans="1:27" ht="15" customHeight="1" x14ac:dyDescent="0.25">
      <c r="A197" s="28"/>
      <c r="B197" s="28"/>
      <c r="C197" s="25"/>
      <c r="D197" s="25"/>
      <c r="E197" s="25"/>
      <c r="F197" s="25"/>
      <c r="G197" s="25"/>
      <c r="H197" s="25"/>
      <c r="I197" s="25"/>
      <c r="J197" s="29"/>
      <c r="K197" s="29"/>
      <c r="L197" s="29"/>
      <c r="M197" s="29"/>
      <c r="N197" s="7"/>
      <c r="O197" s="7"/>
      <c r="P197" s="7"/>
      <c r="Q197" s="7"/>
      <c r="U197" s="31"/>
      <c r="V197" s="27"/>
      <c r="W197" s="27"/>
      <c r="X197" s="27"/>
      <c r="Y197" s="27"/>
      <c r="Z197" s="27"/>
      <c r="AA197" s="17"/>
    </row>
    <row r="198" spans="1:27" ht="15" customHeight="1" x14ac:dyDescent="0.25">
      <c r="A198" s="28"/>
      <c r="B198" s="28"/>
      <c r="C198" s="25"/>
      <c r="D198" s="25"/>
      <c r="E198" s="25"/>
      <c r="F198" s="25"/>
      <c r="G198" s="25"/>
      <c r="H198" s="25"/>
      <c r="I198" s="25"/>
      <c r="J198" s="29"/>
      <c r="K198" s="29"/>
      <c r="L198" s="29"/>
      <c r="M198" s="29"/>
      <c r="N198" s="7"/>
      <c r="O198" s="7"/>
      <c r="P198" s="7"/>
      <c r="Q198" s="7"/>
      <c r="U198" s="31"/>
      <c r="V198" s="27"/>
      <c r="W198" s="27"/>
      <c r="X198" s="27"/>
      <c r="Y198" s="27"/>
      <c r="Z198" s="27"/>
      <c r="AA198" s="17"/>
    </row>
    <row r="199" spans="1:27" ht="15" customHeight="1" x14ac:dyDescent="0.25">
      <c r="A199" s="28"/>
      <c r="B199" s="28"/>
      <c r="C199" s="25"/>
      <c r="D199" s="25"/>
      <c r="E199" s="25"/>
      <c r="F199" s="25"/>
      <c r="G199" s="25"/>
      <c r="H199" s="25"/>
      <c r="I199" s="25"/>
      <c r="J199" s="29"/>
      <c r="K199" s="29"/>
      <c r="L199" s="29"/>
      <c r="M199" s="29"/>
      <c r="N199" s="7"/>
      <c r="O199" s="7"/>
      <c r="P199" s="7"/>
      <c r="Q199" s="7"/>
      <c r="U199" s="31"/>
      <c r="V199" s="27"/>
      <c r="W199" s="27"/>
      <c r="X199" s="27"/>
      <c r="Y199" s="27"/>
      <c r="Z199" s="27"/>
      <c r="AA199" s="17"/>
    </row>
    <row r="200" spans="1:27" ht="15" customHeight="1" x14ac:dyDescent="0.25">
      <c r="A200" s="28"/>
      <c r="B200" s="28"/>
      <c r="C200" s="25"/>
      <c r="D200" s="25"/>
      <c r="E200" s="25"/>
      <c r="F200" s="25"/>
      <c r="G200" s="25"/>
      <c r="H200" s="25"/>
      <c r="I200" s="25"/>
      <c r="J200" s="29"/>
      <c r="K200" s="29"/>
      <c r="L200" s="29"/>
      <c r="M200" s="29"/>
      <c r="N200" s="7"/>
      <c r="O200" s="7"/>
      <c r="P200" s="7"/>
      <c r="Q200" s="7"/>
      <c r="U200" s="31"/>
      <c r="V200" s="27"/>
      <c r="W200" s="27"/>
      <c r="X200" s="27"/>
      <c r="Y200" s="27"/>
      <c r="Z200" s="27"/>
      <c r="AA200" s="17"/>
    </row>
    <row r="201" spans="1:27" ht="15" customHeight="1" x14ac:dyDescent="0.25">
      <c r="A201" s="28"/>
      <c r="B201" s="28"/>
      <c r="C201" s="25"/>
      <c r="D201" s="25"/>
      <c r="E201" s="25"/>
      <c r="F201" s="25"/>
      <c r="G201" s="25"/>
      <c r="H201" s="25"/>
      <c r="I201" s="25"/>
      <c r="J201" s="29"/>
      <c r="K201" s="29"/>
      <c r="L201" s="29"/>
      <c r="M201" s="29"/>
      <c r="N201" s="7"/>
      <c r="O201" s="7"/>
      <c r="P201" s="7"/>
      <c r="Q201" s="7"/>
      <c r="U201" s="31"/>
      <c r="V201" s="27"/>
      <c r="W201" s="27"/>
      <c r="X201" s="27"/>
      <c r="Y201" s="27"/>
      <c r="Z201" s="27"/>
      <c r="AA201" s="17"/>
    </row>
    <row r="202" spans="1:27" ht="15" customHeight="1" x14ac:dyDescent="0.25">
      <c r="A202" s="28"/>
      <c r="B202" s="28"/>
      <c r="C202" s="25"/>
      <c r="D202" s="25"/>
      <c r="E202" s="25"/>
      <c r="F202" s="25"/>
      <c r="G202" s="25"/>
      <c r="H202" s="25"/>
      <c r="I202" s="25"/>
      <c r="J202" s="29"/>
      <c r="K202" s="29"/>
      <c r="L202" s="29"/>
      <c r="M202" s="29"/>
      <c r="N202" s="7"/>
      <c r="O202" s="7"/>
      <c r="P202" s="7"/>
      <c r="Q202" s="7"/>
      <c r="U202" s="31"/>
      <c r="V202" s="27"/>
      <c r="W202" s="27"/>
      <c r="X202" s="27"/>
      <c r="Y202" s="27"/>
      <c r="Z202" s="27"/>
      <c r="AA202" s="17"/>
    </row>
    <row r="203" spans="1:27" ht="15" customHeight="1" x14ac:dyDescent="0.25">
      <c r="A203" s="28"/>
      <c r="B203" s="28"/>
      <c r="C203" s="25"/>
      <c r="D203" s="25"/>
      <c r="E203" s="25"/>
      <c r="F203" s="25"/>
      <c r="G203" s="25"/>
      <c r="H203" s="25"/>
      <c r="I203" s="25"/>
      <c r="J203" s="29"/>
      <c r="K203" s="29"/>
      <c r="L203" s="29"/>
      <c r="M203" s="29"/>
      <c r="N203" s="7"/>
      <c r="O203" s="7"/>
      <c r="P203" s="7"/>
      <c r="Q203" s="7"/>
      <c r="U203" s="31"/>
      <c r="V203" s="27"/>
      <c r="W203" s="27"/>
      <c r="X203" s="27"/>
      <c r="Y203" s="27"/>
      <c r="Z203" s="27"/>
      <c r="AA203" s="17"/>
    </row>
    <row r="204" spans="1:27" ht="15" customHeight="1" x14ac:dyDescent="0.25">
      <c r="A204" s="7"/>
      <c r="B204" s="7"/>
      <c r="C204" s="25"/>
      <c r="D204" s="7"/>
      <c r="E204" s="7"/>
      <c r="F204" s="7"/>
      <c r="G204" s="25"/>
      <c r="H204" s="7"/>
      <c r="I204" s="25"/>
      <c r="J204" s="29"/>
      <c r="K204" s="29"/>
      <c r="L204" s="29"/>
      <c r="M204" s="29"/>
      <c r="N204" s="7"/>
      <c r="O204" s="7"/>
      <c r="P204" s="7"/>
      <c r="Q204" s="7"/>
      <c r="U204" s="31"/>
      <c r="V204" s="27"/>
      <c r="W204" s="27"/>
      <c r="X204" s="27"/>
      <c r="Y204" s="27"/>
      <c r="Z204" s="27"/>
      <c r="AA204" s="17"/>
    </row>
    <row r="205" spans="1:27" ht="15" customHeight="1" x14ac:dyDescent="0.25">
      <c r="A205" s="7"/>
      <c r="B205" s="7"/>
      <c r="C205" s="25"/>
      <c r="D205" s="7"/>
      <c r="E205" s="7"/>
      <c r="F205" s="7"/>
      <c r="G205" s="25"/>
      <c r="H205" s="7"/>
      <c r="I205" s="25"/>
      <c r="J205" s="29"/>
      <c r="K205" s="29"/>
      <c r="L205" s="29"/>
      <c r="M205" s="29"/>
      <c r="N205" s="7"/>
      <c r="O205" s="7"/>
      <c r="P205" s="7"/>
      <c r="Q205" s="7"/>
      <c r="U205" s="31"/>
      <c r="V205" s="27"/>
      <c r="W205" s="27"/>
      <c r="X205" s="27"/>
      <c r="Y205" s="27"/>
      <c r="Z205" s="27"/>
      <c r="AA205" s="17"/>
    </row>
    <row r="206" spans="1:27" ht="15" customHeight="1" x14ac:dyDescent="0.25">
      <c r="A206" s="7"/>
      <c r="B206" s="7"/>
      <c r="C206" s="25"/>
      <c r="D206" s="7"/>
      <c r="E206" s="7"/>
      <c r="F206" s="7"/>
      <c r="G206" s="25"/>
      <c r="H206" s="7"/>
      <c r="I206" s="25"/>
      <c r="J206" s="29"/>
      <c r="K206" s="29"/>
      <c r="L206" s="29"/>
      <c r="M206" s="29"/>
      <c r="N206" s="7"/>
      <c r="O206" s="7"/>
      <c r="P206" s="7"/>
      <c r="Q206" s="7"/>
      <c r="U206" s="31"/>
      <c r="V206" s="27"/>
      <c r="W206" s="27"/>
      <c r="X206" s="27"/>
      <c r="Y206" s="27"/>
      <c r="Z206" s="27"/>
      <c r="AA206" s="17"/>
    </row>
    <row r="207" spans="1:27" ht="15" customHeight="1" x14ac:dyDescent="0.25">
      <c r="A207" s="7"/>
      <c r="B207" s="7"/>
      <c r="C207" s="25"/>
      <c r="D207" s="7"/>
      <c r="E207" s="7"/>
      <c r="F207" s="7"/>
      <c r="G207" s="25"/>
      <c r="H207" s="7"/>
      <c r="I207" s="25"/>
      <c r="J207" s="29"/>
      <c r="K207" s="29"/>
      <c r="L207" s="29"/>
      <c r="M207" s="29"/>
      <c r="N207" s="7"/>
      <c r="O207" s="7"/>
      <c r="P207" s="7"/>
      <c r="Q207" s="7"/>
      <c r="U207" s="31"/>
      <c r="V207" s="27"/>
      <c r="W207" s="27"/>
      <c r="X207" s="27"/>
      <c r="Y207" s="27"/>
      <c r="Z207" s="27"/>
      <c r="AA207" s="17"/>
    </row>
    <row r="208" spans="1:27" ht="15" customHeight="1" x14ac:dyDescent="0.25">
      <c r="A208" s="7"/>
      <c r="B208" s="7"/>
      <c r="C208" s="25"/>
      <c r="D208" s="7"/>
      <c r="E208" s="7"/>
      <c r="F208" s="7"/>
      <c r="G208" s="25"/>
      <c r="H208" s="7"/>
      <c r="I208" s="25"/>
      <c r="J208" s="29"/>
      <c r="K208" s="29"/>
      <c r="L208" s="29"/>
      <c r="M208" s="29"/>
      <c r="N208" s="7"/>
      <c r="O208" s="7"/>
      <c r="P208" s="7"/>
      <c r="Q208" s="7"/>
      <c r="U208" s="31"/>
      <c r="V208" s="27"/>
      <c r="W208" s="27"/>
      <c r="X208" s="27"/>
      <c r="Y208" s="27"/>
      <c r="Z208" s="27"/>
      <c r="AA208" s="17"/>
    </row>
    <row r="209" spans="1:27" ht="15" customHeight="1" x14ac:dyDescent="0.25">
      <c r="A209" s="7"/>
      <c r="B209" s="7"/>
      <c r="C209" s="25"/>
      <c r="D209" s="7"/>
      <c r="E209" s="7"/>
      <c r="F209" s="7"/>
      <c r="G209" s="25"/>
      <c r="H209" s="7"/>
      <c r="I209" s="25"/>
      <c r="J209" s="29"/>
      <c r="K209" s="29"/>
      <c r="L209" s="29"/>
      <c r="M209" s="29"/>
      <c r="U209" s="31"/>
      <c r="V209" s="27"/>
      <c r="W209" s="27"/>
      <c r="X209" s="27"/>
      <c r="Y209" s="27"/>
      <c r="Z209" s="27"/>
      <c r="AA209" s="17"/>
    </row>
    <row r="210" spans="1:27" ht="15" customHeight="1" x14ac:dyDescent="0.25">
      <c r="A210" s="7"/>
      <c r="B210" s="7"/>
      <c r="C210" s="25"/>
      <c r="D210" s="7"/>
      <c r="E210" s="7"/>
      <c r="F210" s="7"/>
      <c r="G210" s="25"/>
      <c r="H210" s="7"/>
      <c r="I210" s="25"/>
      <c r="J210" s="29"/>
      <c r="K210" s="29"/>
      <c r="L210" s="29"/>
      <c r="M210" s="29"/>
      <c r="U210" s="31"/>
      <c r="V210" s="27"/>
      <c r="W210" s="27"/>
      <c r="X210" s="27"/>
      <c r="Y210" s="27"/>
      <c r="Z210" s="27"/>
      <c r="AA210" s="17"/>
    </row>
    <row r="211" spans="1:27" ht="15" customHeight="1" x14ac:dyDescent="0.25">
      <c r="A211" s="7"/>
      <c r="B211" s="7"/>
      <c r="C211" s="25"/>
      <c r="D211" s="7"/>
      <c r="E211" s="7"/>
      <c r="F211" s="7"/>
      <c r="G211" s="25"/>
      <c r="H211" s="7"/>
      <c r="I211" s="25"/>
      <c r="J211" s="29"/>
      <c r="K211" s="29"/>
      <c r="L211" s="29"/>
      <c r="M211" s="29"/>
      <c r="U211" s="31"/>
      <c r="V211" s="27"/>
      <c r="W211" s="27"/>
      <c r="X211" s="27"/>
      <c r="Y211" s="27"/>
      <c r="Z211" s="27"/>
      <c r="AA211" s="17"/>
    </row>
    <row r="212" spans="1:27" ht="15" customHeight="1" x14ac:dyDescent="0.25">
      <c r="A212" s="7"/>
      <c r="B212" s="7"/>
      <c r="C212" s="25"/>
      <c r="D212" s="7"/>
      <c r="E212" s="7"/>
      <c r="F212" s="7"/>
      <c r="G212" s="25"/>
      <c r="H212" s="7"/>
      <c r="I212" s="25"/>
      <c r="J212" s="29"/>
      <c r="K212" s="29"/>
      <c r="L212" s="29"/>
      <c r="M212" s="29"/>
      <c r="U212" s="31"/>
      <c r="V212" s="27"/>
      <c r="W212" s="27"/>
      <c r="X212" s="27"/>
      <c r="Y212" s="27"/>
      <c r="Z212" s="27"/>
      <c r="AA212" s="17"/>
    </row>
    <row r="213" spans="1:27" ht="15" customHeight="1" x14ac:dyDescent="0.25">
      <c r="A213" s="7"/>
      <c r="B213" s="7"/>
      <c r="C213" s="7"/>
      <c r="D213" s="7"/>
      <c r="E213" s="7"/>
      <c r="F213" s="7"/>
      <c r="G213" s="25"/>
      <c r="H213" s="7"/>
      <c r="I213" s="25"/>
      <c r="J213" s="29"/>
      <c r="K213" s="29"/>
      <c r="L213" s="29"/>
      <c r="M213" s="29"/>
      <c r="U213" s="31"/>
      <c r="V213" s="27"/>
      <c r="W213" s="27"/>
      <c r="X213" s="27"/>
      <c r="Y213" s="27"/>
      <c r="Z213" s="27"/>
      <c r="AA213" s="17"/>
    </row>
    <row r="214" spans="1:27" ht="15" customHeight="1" x14ac:dyDescent="0.25">
      <c r="A214" s="7"/>
      <c r="B214" s="7"/>
      <c r="C214" s="7"/>
      <c r="D214" s="7"/>
      <c r="E214" s="7"/>
      <c r="F214" s="7"/>
      <c r="G214" s="25"/>
      <c r="H214" s="7"/>
      <c r="I214" s="25"/>
      <c r="J214" s="29"/>
      <c r="K214" s="29"/>
      <c r="L214" s="29"/>
      <c r="M214" s="29"/>
      <c r="U214" s="31"/>
      <c r="V214" s="27"/>
      <c r="W214" s="27"/>
      <c r="X214" s="27"/>
      <c r="Y214" s="27"/>
      <c r="Z214" s="27"/>
      <c r="AA214" s="17"/>
    </row>
    <row r="215" spans="1:27" ht="15" customHeight="1" x14ac:dyDescent="0.25">
      <c r="A215" s="7"/>
      <c r="B215" s="7"/>
      <c r="C215" s="7"/>
      <c r="D215" s="7"/>
      <c r="E215" s="7"/>
      <c r="F215" s="7"/>
      <c r="G215" s="25"/>
      <c r="H215" s="7"/>
      <c r="I215" s="25"/>
      <c r="J215" s="29"/>
      <c r="K215" s="29"/>
      <c r="L215" s="29"/>
      <c r="M215" s="29"/>
      <c r="U215" s="31"/>
      <c r="V215" s="27"/>
      <c r="W215" s="27"/>
      <c r="X215" s="27"/>
      <c r="Y215" s="27"/>
      <c r="Z215" s="27"/>
      <c r="AA215" s="17"/>
    </row>
    <row r="216" spans="1:27" ht="15" customHeight="1" x14ac:dyDescent="0.25">
      <c r="A216" s="7"/>
      <c r="B216" s="7"/>
      <c r="C216" s="7"/>
      <c r="D216" s="7"/>
      <c r="E216" s="7"/>
      <c r="F216" s="7"/>
      <c r="G216" s="25"/>
      <c r="H216" s="7"/>
      <c r="I216" s="25"/>
      <c r="J216" s="29"/>
      <c r="K216" s="29"/>
      <c r="L216" s="29"/>
      <c r="M216" s="29"/>
      <c r="U216" s="31"/>
      <c r="V216" s="27"/>
      <c r="W216" s="27"/>
      <c r="X216" s="27"/>
      <c r="Y216" s="27"/>
      <c r="Z216" s="27"/>
      <c r="AA216" s="17"/>
    </row>
    <row r="217" spans="1:27" ht="15" customHeight="1" x14ac:dyDescent="0.25">
      <c r="A217" s="7"/>
      <c r="B217" s="7"/>
      <c r="C217" s="7"/>
      <c r="D217" s="7"/>
      <c r="E217" s="7"/>
      <c r="F217" s="7"/>
      <c r="G217" s="25"/>
      <c r="H217" s="7"/>
      <c r="I217" s="25"/>
      <c r="J217" s="29"/>
      <c r="K217" s="29"/>
      <c r="L217" s="29"/>
      <c r="M217" s="29"/>
      <c r="U217" s="31"/>
      <c r="V217" s="27"/>
      <c r="W217" s="27"/>
      <c r="X217" s="27"/>
      <c r="Y217" s="27"/>
      <c r="Z217" s="27"/>
      <c r="AA217" s="17"/>
    </row>
    <row r="218" spans="1:27" ht="15" customHeight="1" x14ac:dyDescent="0.25">
      <c r="A218" s="7"/>
      <c r="B218" s="7"/>
      <c r="C218" s="7"/>
      <c r="D218" s="7"/>
      <c r="E218" s="7"/>
      <c r="F218" s="7"/>
      <c r="G218" s="25"/>
      <c r="H218" s="7"/>
      <c r="I218" s="25"/>
      <c r="J218" s="29"/>
      <c r="K218" s="29"/>
      <c r="L218" s="29"/>
      <c r="M218" s="29"/>
      <c r="U218" s="31"/>
      <c r="V218" s="27"/>
      <c r="W218" s="27"/>
      <c r="X218" s="27"/>
      <c r="Y218" s="27"/>
      <c r="Z218" s="27"/>
      <c r="AA218" s="17"/>
    </row>
    <row r="219" spans="1:27" ht="15" customHeight="1" x14ac:dyDescent="0.25">
      <c r="A219" s="7"/>
      <c r="B219" s="7"/>
      <c r="C219" s="7"/>
      <c r="D219" s="7"/>
      <c r="E219" s="7"/>
      <c r="F219" s="7"/>
      <c r="G219" s="25"/>
      <c r="H219" s="7"/>
      <c r="I219" s="25"/>
      <c r="J219" s="29"/>
      <c r="K219" s="29"/>
      <c r="L219" s="29"/>
      <c r="M219" s="29"/>
      <c r="U219" s="31"/>
      <c r="V219" s="27"/>
      <c r="W219" s="27"/>
      <c r="X219" s="27"/>
      <c r="Y219" s="27"/>
      <c r="Z219" s="27"/>
      <c r="AA219" s="17"/>
    </row>
    <row r="220" spans="1:27" ht="15" customHeight="1" x14ac:dyDescent="0.25">
      <c r="A220" s="7"/>
      <c r="B220" s="7"/>
      <c r="C220" s="7"/>
      <c r="D220" s="7"/>
      <c r="E220" s="7"/>
      <c r="F220" s="7"/>
      <c r="G220" s="25"/>
      <c r="H220" s="7"/>
      <c r="I220" s="25"/>
      <c r="J220" s="29"/>
      <c r="K220" s="29"/>
      <c r="L220" s="29"/>
      <c r="M220" s="29"/>
      <c r="U220" s="31"/>
      <c r="V220" s="27"/>
      <c r="W220" s="27"/>
      <c r="X220" s="27"/>
      <c r="Y220" s="27"/>
      <c r="Z220" s="27"/>
      <c r="AA220" s="17"/>
    </row>
    <row r="221" spans="1:27" ht="15" customHeight="1" x14ac:dyDescent="0.25">
      <c r="A221" s="7"/>
      <c r="B221" s="7"/>
      <c r="C221" s="7"/>
      <c r="D221" s="7"/>
      <c r="E221" s="7"/>
      <c r="F221" s="7"/>
      <c r="G221" s="25"/>
      <c r="H221" s="7"/>
      <c r="I221" s="25"/>
      <c r="J221" s="29"/>
      <c r="K221" s="29"/>
      <c r="L221" s="29"/>
      <c r="M221" s="29"/>
      <c r="U221" s="31"/>
      <c r="V221" s="27"/>
      <c r="W221" s="27"/>
      <c r="X221" s="27"/>
      <c r="Y221" s="27"/>
      <c r="Z221" s="27"/>
      <c r="AA221" s="17"/>
    </row>
    <row r="222" spans="1:27" ht="15" customHeight="1" x14ac:dyDescent="0.25">
      <c r="A222" s="7"/>
      <c r="B222" s="7"/>
      <c r="C222" s="7"/>
      <c r="D222" s="7"/>
      <c r="E222" s="7"/>
      <c r="F222" s="7"/>
      <c r="G222" s="25"/>
      <c r="H222" s="7"/>
      <c r="I222" s="25"/>
      <c r="J222" s="29"/>
      <c r="K222" s="29"/>
      <c r="L222" s="29"/>
      <c r="M222" s="29"/>
      <c r="U222" s="31"/>
      <c r="V222" s="27"/>
      <c r="W222" s="27"/>
      <c r="X222" s="27"/>
      <c r="Y222" s="27"/>
      <c r="Z222" s="27"/>
      <c r="AA222" s="17"/>
    </row>
    <row r="223" spans="1:27" x14ac:dyDescent="0.2">
      <c r="U223" s="31"/>
      <c r="V223" s="27"/>
      <c r="W223" s="27"/>
      <c r="X223" s="27"/>
      <c r="Y223" s="27"/>
      <c r="Z223" s="27"/>
      <c r="AA223" s="17"/>
    </row>
    <row r="224" spans="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78"/>
  <sheetViews>
    <sheetView topLeftCell="M1" workbookViewId="0">
      <selection activeCell="P11" sqref="P11:S22"/>
    </sheetView>
  </sheetViews>
  <sheetFormatPr defaultRowHeight="14.25" x14ac:dyDescent="0.2"/>
  <cols>
    <col min="1" max="1" width="55.375" style="21" bestFit="1" customWidth="1"/>
    <col min="2" max="2" width="24.625" style="21" bestFit="1" customWidth="1"/>
    <col min="3" max="3" width="19.875" style="21" bestFit="1" customWidth="1"/>
    <col min="4" max="4" width="18.75" style="21" customWidth="1"/>
    <col min="5" max="5" width="19.25" style="21" customWidth="1"/>
    <col min="6" max="9" width="22.125" style="21" bestFit="1" customWidth="1"/>
    <col min="10" max="10" width="19.75" style="21" bestFit="1" customWidth="1"/>
    <col min="11" max="12" width="21.5" style="21" bestFit="1" customWidth="1"/>
    <col min="13" max="13" width="20.5" style="21" bestFit="1" customWidth="1"/>
    <col min="14" max="14" width="49" style="21" bestFit="1" customWidth="1"/>
    <col min="15" max="15" width="12.625" style="21" customWidth="1"/>
    <col min="16" max="16" width="20.625" style="21" customWidth="1"/>
    <col min="17" max="17" width="11.625" style="21" customWidth="1"/>
    <col min="18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  <col min="29" max="30" width="9" style="20" customWidth="1"/>
    <col min="31" max="16384" width="9" style="20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2970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334</v>
      </c>
      <c r="B2" s="28">
        <v>300</v>
      </c>
      <c r="C2" s="25">
        <v>1.49</v>
      </c>
      <c r="D2" s="25">
        <v>271.64</v>
      </c>
      <c r="E2" s="25">
        <v>211.23</v>
      </c>
      <c r="F2" s="25">
        <f t="shared" ref="F2:F37" si="0">($A$38-A2)/(ROW($A$38)-ROW(A2))</f>
        <v>73.222222222222229</v>
      </c>
      <c r="G2" s="25">
        <v>0</v>
      </c>
      <c r="H2" s="25">
        <f t="shared" ref="H2:H37" si="1">($A$38-B2)/(ROW($A$38)-ROW(B2))</f>
        <v>74.166666666666671</v>
      </c>
      <c r="I2" s="25">
        <v>0</v>
      </c>
      <c r="J2" s="29"/>
      <c r="K2" s="29"/>
      <c r="L2" s="29"/>
      <c r="M2" s="29">
        <f t="shared" ref="M2:M33" ca="1" si="2">IF(RAND()&lt;0.5,0,1)</f>
        <v>1</v>
      </c>
      <c r="N2" s="8" t="s">
        <v>38</v>
      </c>
      <c r="O2" s="30">
        <v>0.1</v>
      </c>
      <c r="P2" s="6" t="s">
        <v>39</v>
      </c>
      <c r="Q2" s="7">
        <f>LARGE(A:A,2)</f>
        <v>2920</v>
      </c>
      <c r="T2" s="20">
        <v>0</v>
      </c>
      <c r="U2" s="31">
        <f t="shared" ref="U2:U33" si="3">T2-B2</f>
        <v>-300</v>
      </c>
      <c r="V2" s="27">
        <f t="shared" ref="V2:V33" si="4">ROUND(U2,0)</f>
        <v>-300</v>
      </c>
      <c r="W2" s="27">
        <v>4766</v>
      </c>
      <c r="X2" s="27">
        <f t="shared" ref="X2:X33" si="5">B2/$W$2*$W$3</f>
        <v>329.77339488040286</v>
      </c>
      <c r="Y2" s="27">
        <f t="shared" ref="Y2:Y33" si="6">X2-B2</f>
        <v>29.773394880402861</v>
      </c>
      <c r="Z2" s="27">
        <f t="shared" ref="Z2:Z33" si="7">ROUND(Y2,0)</f>
        <v>30</v>
      </c>
      <c r="AA2" s="17">
        <f t="shared" ref="AA2:AA33" si="8">IF(V2&gt;=0,V2,Z2)</f>
        <v>30</v>
      </c>
      <c r="AB2" s="24">
        <f t="shared" ref="AB2:AB33" si="9">B2+AA2</f>
        <v>330</v>
      </c>
    </row>
    <row r="3" spans="1:28" ht="15" customHeight="1" x14ac:dyDescent="0.25">
      <c r="A3" s="28">
        <v>334</v>
      </c>
      <c r="B3" s="28">
        <v>300</v>
      </c>
      <c r="C3" s="25">
        <v>1.49</v>
      </c>
      <c r="D3" s="25">
        <v>271.64999999999998</v>
      </c>
      <c r="E3" s="25">
        <v>211.23</v>
      </c>
      <c r="F3" s="25">
        <f t="shared" si="0"/>
        <v>75.314285714285717</v>
      </c>
      <c r="G3" s="25">
        <v>0</v>
      </c>
      <c r="H3" s="25">
        <f t="shared" si="1"/>
        <v>76.285714285714292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0</v>
      </c>
      <c r="N3" s="9" t="s">
        <v>40</v>
      </c>
      <c r="O3" s="9">
        <f>COUNT(A:A)</f>
        <v>121</v>
      </c>
      <c r="P3" s="6" t="s">
        <v>41</v>
      </c>
      <c r="Q3" s="7">
        <f>LARGE(A:A,3)</f>
        <v>2871</v>
      </c>
      <c r="T3" s="20">
        <v>0</v>
      </c>
      <c r="U3" s="31">
        <f t="shared" si="3"/>
        <v>-300</v>
      </c>
      <c r="V3" s="27">
        <f t="shared" si="4"/>
        <v>-300</v>
      </c>
      <c r="W3" s="27">
        <v>5239</v>
      </c>
      <c r="X3" s="27">
        <f t="shared" si="5"/>
        <v>329.77339488040286</v>
      </c>
      <c r="Y3" s="27">
        <f t="shared" si="6"/>
        <v>29.773394880402861</v>
      </c>
      <c r="Z3" s="27">
        <f t="shared" si="7"/>
        <v>30</v>
      </c>
      <c r="AA3" s="17">
        <f t="shared" si="8"/>
        <v>30</v>
      </c>
      <c r="AB3" s="24">
        <f t="shared" si="9"/>
        <v>330</v>
      </c>
    </row>
    <row r="4" spans="1:28" ht="15" customHeight="1" x14ac:dyDescent="0.25">
      <c r="A4" s="28">
        <v>334</v>
      </c>
      <c r="B4" s="28">
        <v>300</v>
      </c>
      <c r="C4" s="25">
        <v>1.49</v>
      </c>
      <c r="D4" s="25">
        <v>271.64999999999998</v>
      </c>
      <c r="E4" s="25">
        <v>211.23</v>
      </c>
      <c r="F4" s="25">
        <f t="shared" si="0"/>
        <v>77.529411764705884</v>
      </c>
      <c r="G4" s="25">
        <v>0</v>
      </c>
      <c r="H4" s="25">
        <f t="shared" si="1"/>
        <v>78.529411764705884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1</v>
      </c>
      <c r="N4" s="9" t="s">
        <v>42</v>
      </c>
      <c r="O4" s="32">
        <f>MAX(A:A)</f>
        <v>2970</v>
      </c>
      <c r="P4" s="6" t="s">
        <v>43</v>
      </c>
      <c r="Q4" s="7">
        <f>LARGE(B:B,1)</f>
        <v>2871</v>
      </c>
      <c r="T4" s="20">
        <v>0</v>
      </c>
      <c r="U4" s="31">
        <f t="shared" si="3"/>
        <v>-300</v>
      </c>
      <c r="V4" s="27">
        <f t="shared" si="4"/>
        <v>-300</v>
      </c>
      <c r="W4" s="27"/>
      <c r="X4" s="27">
        <f t="shared" si="5"/>
        <v>329.77339488040286</v>
      </c>
      <c r="Y4" s="27">
        <f t="shared" si="6"/>
        <v>29.773394880402861</v>
      </c>
      <c r="Z4" s="27">
        <f t="shared" si="7"/>
        <v>30</v>
      </c>
      <c r="AA4" s="17">
        <f t="shared" si="8"/>
        <v>30</v>
      </c>
      <c r="AB4" s="24">
        <f t="shared" si="9"/>
        <v>330</v>
      </c>
    </row>
    <row r="5" spans="1:28" ht="15" customHeight="1" x14ac:dyDescent="0.25">
      <c r="A5" s="28">
        <v>334</v>
      </c>
      <c r="B5" s="28">
        <v>300</v>
      </c>
      <c r="C5" s="25">
        <v>1.49</v>
      </c>
      <c r="D5" s="25">
        <v>271.64999999999998</v>
      </c>
      <c r="E5" s="25">
        <v>211.23</v>
      </c>
      <c r="F5" s="25">
        <f t="shared" si="0"/>
        <v>79.878787878787875</v>
      </c>
      <c r="G5" s="25">
        <v>0</v>
      </c>
      <c r="H5" s="25">
        <f t="shared" si="1"/>
        <v>80.909090909090907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0.86</v>
      </c>
      <c r="P5" s="6" t="s">
        <v>45</v>
      </c>
      <c r="Q5" s="7">
        <f>LARGE(B:B,2)</f>
        <v>2823</v>
      </c>
      <c r="T5" s="20">
        <v>0</v>
      </c>
      <c r="U5" s="31">
        <f t="shared" si="3"/>
        <v>-300</v>
      </c>
      <c r="V5" s="27">
        <f t="shared" si="4"/>
        <v>-300</v>
      </c>
      <c r="W5" s="27"/>
      <c r="X5" s="27">
        <f t="shared" si="5"/>
        <v>329.77339488040286</v>
      </c>
      <c r="Y5" s="27">
        <f t="shared" si="6"/>
        <v>29.773394880402861</v>
      </c>
      <c r="Z5" s="27">
        <f t="shared" si="7"/>
        <v>30</v>
      </c>
      <c r="AA5" s="17">
        <f t="shared" si="8"/>
        <v>30</v>
      </c>
      <c r="AB5" s="24">
        <f t="shared" si="9"/>
        <v>330</v>
      </c>
    </row>
    <row r="6" spans="1:28" ht="15" customHeight="1" x14ac:dyDescent="0.25">
      <c r="A6" s="28">
        <v>351</v>
      </c>
      <c r="B6" s="28">
        <v>410</v>
      </c>
      <c r="C6" s="25">
        <v>1.56</v>
      </c>
      <c r="D6" s="25">
        <v>271.64999999999998</v>
      </c>
      <c r="E6" s="25">
        <v>211.48</v>
      </c>
      <c r="F6" s="25">
        <f t="shared" si="0"/>
        <v>81.84375</v>
      </c>
      <c r="G6" s="25">
        <v>0</v>
      </c>
      <c r="H6" s="25">
        <f t="shared" si="1"/>
        <v>80</v>
      </c>
      <c r="I6" s="25">
        <v>0</v>
      </c>
      <c r="J6" s="29">
        <f t="shared" si="10"/>
        <v>0</v>
      </c>
      <c r="K6" s="29">
        <f t="shared" si="11"/>
        <v>1</v>
      </c>
      <c r="L6" s="29"/>
      <c r="M6" s="29">
        <f t="shared" ca="1" si="2"/>
        <v>1</v>
      </c>
      <c r="N6" s="9" t="s">
        <v>46</v>
      </c>
      <c r="O6" s="33">
        <v>1.02</v>
      </c>
      <c r="P6" s="6" t="s">
        <v>47</v>
      </c>
      <c r="Q6" s="7">
        <f>LARGE(B:B,3)</f>
        <v>2681</v>
      </c>
      <c r="T6" s="20">
        <v>0</v>
      </c>
      <c r="U6" s="31">
        <f t="shared" si="3"/>
        <v>-410</v>
      </c>
      <c r="V6" s="27">
        <f t="shared" si="4"/>
        <v>-410</v>
      </c>
      <c r="W6" s="27"/>
      <c r="X6" s="27">
        <f t="shared" si="5"/>
        <v>450.69030633655058</v>
      </c>
      <c r="Y6" s="27">
        <f t="shared" si="6"/>
        <v>40.690306336550577</v>
      </c>
      <c r="Z6" s="27">
        <f t="shared" si="7"/>
        <v>41</v>
      </c>
      <c r="AA6" s="17">
        <f t="shared" si="8"/>
        <v>41</v>
      </c>
      <c r="AB6" s="24">
        <f t="shared" si="9"/>
        <v>451</v>
      </c>
    </row>
    <row r="7" spans="1:28" ht="15" customHeight="1" x14ac:dyDescent="0.25">
      <c r="A7" s="28">
        <v>368</v>
      </c>
      <c r="B7" s="28">
        <v>410</v>
      </c>
      <c r="C7" s="25">
        <v>1.63</v>
      </c>
      <c r="D7" s="25">
        <v>271.64</v>
      </c>
      <c r="E7" s="25">
        <v>211.48</v>
      </c>
      <c r="F7" s="25">
        <f t="shared" si="0"/>
        <v>83.935483870967744</v>
      </c>
      <c r="G7" s="25">
        <v>0</v>
      </c>
      <c r="H7" s="25">
        <f t="shared" si="1"/>
        <v>82.58064516129032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1</v>
      </c>
      <c r="N7" s="9" t="s">
        <v>48</v>
      </c>
      <c r="O7" s="33">
        <v>1.1399999999999999</v>
      </c>
      <c r="P7" s="7"/>
      <c r="Q7" s="7"/>
      <c r="T7" s="20">
        <v>0</v>
      </c>
      <c r="U7" s="31">
        <f t="shared" si="3"/>
        <v>-410</v>
      </c>
      <c r="V7" s="27">
        <f t="shared" si="4"/>
        <v>-410</v>
      </c>
      <c r="W7" s="27"/>
      <c r="X7" s="27">
        <f t="shared" si="5"/>
        <v>450.69030633655058</v>
      </c>
      <c r="Y7" s="27">
        <f t="shared" si="6"/>
        <v>40.690306336550577</v>
      </c>
      <c r="Z7" s="27">
        <f t="shared" si="7"/>
        <v>41</v>
      </c>
      <c r="AA7" s="17">
        <f t="shared" si="8"/>
        <v>41</v>
      </c>
      <c r="AB7" s="24">
        <f t="shared" si="9"/>
        <v>451</v>
      </c>
    </row>
    <row r="8" spans="1:28" ht="15" customHeight="1" x14ac:dyDescent="0.25">
      <c r="A8" s="28">
        <v>384</v>
      </c>
      <c r="B8" s="28">
        <v>410</v>
      </c>
      <c r="C8" s="25">
        <v>1.71</v>
      </c>
      <c r="D8" s="25">
        <v>271.64</v>
      </c>
      <c r="E8" s="25">
        <v>211.48</v>
      </c>
      <c r="F8" s="25">
        <f t="shared" si="0"/>
        <v>86.2</v>
      </c>
      <c r="G8" s="25">
        <v>0</v>
      </c>
      <c r="H8" s="25">
        <f t="shared" si="1"/>
        <v>85.333333333333329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-410</v>
      </c>
      <c r="V8" s="27">
        <f t="shared" si="4"/>
        <v>-410</v>
      </c>
      <c r="W8" s="27"/>
      <c r="X8" s="27">
        <f t="shared" si="5"/>
        <v>450.69030633655058</v>
      </c>
      <c r="Y8" s="27">
        <f t="shared" si="6"/>
        <v>40.690306336550577</v>
      </c>
      <c r="Z8" s="27">
        <f t="shared" si="7"/>
        <v>41</v>
      </c>
      <c r="AA8" s="17">
        <f t="shared" si="8"/>
        <v>41</v>
      </c>
      <c r="AB8" s="24">
        <f t="shared" si="9"/>
        <v>451</v>
      </c>
    </row>
    <row r="9" spans="1:28" ht="15" customHeight="1" x14ac:dyDescent="0.25">
      <c r="A9" s="28">
        <v>368</v>
      </c>
      <c r="B9" s="28">
        <v>410</v>
      </c>
      <c r="C9" s="25">
        <v>1.63</v>
      </c>
      <c r="D9" s="25">
        <v>271.64</v>
      </c>
      <c r="E9" s="25">
        <v>211.48</v>
      </c>
      <c r="F9" s="25">
        <f t="shared" si="0"/>
        <v>89.724137931034477</v>
      </c>
      <c r="G9" s="25">
        <v>0</v>
      </c>
      <c r="H9" s="25">
        <f t="shared" si="1"/>
        <v>88.275862068965523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-410</v>
      </c>
      <c r="V9" s="27">
        <f t="shared" si="4"/>
        <v>-410</v>
      </c>
      <c r="W9" s="27"/>
      <c r="X9" s="27">
        <f t="shared" si="5"/>
        <v>450.69030633655058</v>
      </c>
      <c r="Y9" s="27">
        <f t="shared" si="6"/>
        <v>40.690306336550577</v>
      </c>
      <c r="Z9" s="27">
        <f t="shared" si="7"/>
        <v>41</v>
      </c>
      <c r="AA9" s="17">
        <f t="shared" si="8"/>
        <v>41</v>
      </c>
      <c r="AB9" s="24">
        <f t="shared" si="9"/>
        <v>451</v>
      </c>
    </row>
    <row r="10" spans="1:28" ht="15" customHeight="1" x14ac:dyDescent="0.25">
      <c r="A10" s="28">
        <v>351</v>
      </c>
      <c r="B10" s="28">
        <v>520</v>
      </c>
      <c r="C10" s="25">
        <v>1.56</v>
      </c>
      <c r="D10" s="25">
        <v>271.62</v>
      </c>
      <c r="E10" s="25">
        <v>211.63</v>
      </c>
      <c r="F10" s="25">
        <f t="shared" si="0"/>
        <v>93.535714285714292</v>
      </c>
      <c r="G10" s="25">
        <v>0</v>
      </c>
      <c r="H10" s="25">
        <f t="shared" si="1"/>
        <v>87.5</v>
      </c>
      <c r="I10" s="25">
        <v>0</v>
      </c>
      <c r="J10" s="29">
        <f t="shared" si="10"/>
        <v>0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-520</v>
      </c>
      <c r="V10" s="27">
        <f t="shared" si="4"/>
        <v>-520</v>
      </c>
      <c r="W10" s="27"/>
      <c r="X10" s="27">
        <f t="shared" si="5"/>
        <v>571.60721779269829</v>
      </c>
      <c r="Y10" s="27">
        <f t="shared" si="6"/>
        <v>51.607217792698293</v>
      </c>
      <c r="Z10" s="27">
        <f t="shared" si="7"/>
        <v>52</v>
      </c>
      <c r="AA10" s="17">
        <f t="shared" si="8"/>
        <v>52</v>
      </c>
      <c r="AB10" s="24">
        <f t="shared" si="9"/>
        <v>572</v>
      </c>
    </row>
    <row r="11" spans="1:28" ht="15" customHeight="1" x14ac:dyDescent="0.25">
      <c r="A11" s="28">
        <v>334</v>
      </c>
      <c r="B11" s="28">
        <v>520</v>
      </c>
      <c r="C11" s="25">
        <v>1.49</v>
      </c>
      <c r="D11" s="25">
        <v>271.60000000000002</v>
      </c>
      <c r="E11" s="25">
        <v>211.63</v>
      </c>
      <c r="F11" s="25">
        <f t="shared" si="0"/>
        <v>97.629629629629633</v>
      </c>
      <c r="G11" s="25">
        <v>0</v>
      </c>
      <c r="H11" s="25">
        <f t="shared" si="1"/>
        <v>90.740740740740748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0</v>
      </c>
      <c r="N11" s="9" t="s">
        <v>52</v>
      </c>
      <c r="O11" s="34">
        <v>280</v>
      </c>
      <c r="P11" s="14" t="s">
        <v>53</v>
      </c>
      <c r="Q11" s="7">
        <f>MIN(D:D)</f>
        <v>270</v>
      </c>
      <c r="T11" s="20">
        <v>0</v>
      </c>
      <c r="U11" s="31">
        <f t="shared" si="3"/>
        <v>-520</v>
      </c>
      <c r="V11" s="27">
        <f t="shared" si="4"/>
        <v>-520</v>
      </c>
      <c r="W11" s="27"/>
      <c r="X11" s="27">
        <f t="shared" si="5"/>
        <v>571.60721779269829</v>
      </c>
      <c r="Y11" s="27">
        <f t="shared" si="6"/>
        <v>51.607217792698293</v>
      </c>
      <c r="Z11" s="27">
        <f t="shared" si="7"/>
        <v>52</v>
      </c>
      <c r="AA11" s="17">
        <f t="shared" si="8"/>
        <v>52</v>
      </c>
      <c r="AB11" s="24">
        <f t="shared" si="9"/>
        <v>572</v>
      </c>
    </row>
    <row r="12" spans="1:28" ht="15" customHeight="1" x14ac:dyDescent="0.25">
      <c r="A12" s="28">
        <v>334</v>
      </c>
      <c r="B12" s="28">
        <v>520</v>
      </c>
      <c r="C12" s="25">
        <v>1.49</v>
      </c>
      <c r="D12" s="25">
        <v>271.58</v>
      </c>
      <c r="E12" s="25">
        <v>211.63</v>
      </c>
      <c r="F12" s="25">
        <f t="shared" si="0"/>
        <v>101.38461538461539</v>
      </c>
      <c r="G12" s="25">
        <v>0</v>
      </c>
      <c r="H12" s="25">
        <f t="shared" si="1"/>
        <v>94.230769230769226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271.64</v>
      </c>
      <c r="T12" s="20">
        <v>0</v>
      </c>
      <c r="U12" s="31">
        <f t="shared" si="3"/>
        <v>-520</v>
      </c>
      <c r="V12" s="27">
        <f t="shared" si="4"/>
        <v>-520</v>
      </c>
      <c r="W12" s="27"/>
      <c r="X12" s="27">
        <f t="shared" si="5"/>
        <v>571.60721779269829</v>
      </c>
      <c r="Y12" s="27">
        <f t="shared" si="6"/>
        <v>51.607217792698293</v>
      </c>
      <c r="Z12" s="27">
        <f t="shared" si="7"/>
        <v>52</v>
      </c>
      <c r="AA12" s="17">
        <f t="shared" si="8"/>
        <v>52</v>
      </c>
      <c r="AB12" s="24">
        <f t="shared" si="9"/>
        <v>572</v>
      </c>
    </row>
    <row r="13" spans="1:28" ht="15" customHeight="1" x14ac:dyDescent="0.25">
      <c r="A13" s="28">
        <v>334</v>
      </c>
      <c r="B13" s="28">
        <v>520</v>
      </c>
      <c r="C13" s="25">
        <v>1.49</v>
      </c>
      <c r="D13" s="25">
        <v>271.56</v>
      </c>
      <c r="E13" s="25">
        <v>211.63</v>
      </c>
      <c r="F13" s="25">
        <f t="shared" si="0"/>
        <v>105.44</v>
      </c>
      <c r="G13" s="25">
        <v>0</v>
      </c>
      <c r="H13" s="25">
        <f t="shared" si="1"/>
        <v>98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-520</v>
      </c>
      <c r="V13" s="27">
        <f t="shared" si="4"/>
        <v>-520</v>
      </c>
      <c r="W13" s="27"/>
      <c r="X13" s="27">
        <f t="shared" si="5"/>
        <v>571.60721779269829</v>
      </c>
      <c r="Y13" s="27">
        <f t="shared" si="6"/>
        <v>51.607217792698293</v>
      </c>
      <c r="Z13" s="27">
        <f t="shared" si="7"/>
        <v>52</v>
      </c>
      <c r="AA13" s="17">
        <f t="shared" si="8"/>
        <v>52</v>
      </c>
      <c r="AB13" s="24">
        <f t="shared" si="9"/>
        <v>572</v>
      </c>
    </row>
    <row r="14" spans="1:28" ht="15" customHeight="1" x14ac:dyDescent="0.25">
      <c r="A14" s="28">
        <v>334</v>
      </c>
      <c r="B14" s="28">
        <v>630</v>
      </c>
      <c r="C14" s="25">
        <v>1.49</v>
      </c>
      <c r="D14" s="25">
        <v>271.52999999999997</v>
      </c>
      <c r="E14" s="25">
        <v>211.78</v>
      </c>
      <c r="F14" s="25">
        <f t="shared" si="0"/>
        <v>109.83333333333333</v>
      </c>
      <c r="G14" s="25">
        <v>0</v>
      </c>
      <c r="H14" s="25">
        <f t="shared" si="1"/>
        <v>97.5</v>
      </c>
      <c r="I14" s="25">
        <v>0</v>
      </c>
      <c r="J14" s="29">
        <f t="shared" si="10"/>
        <v>0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2871</v>
      </c>
      <c r="T14" s="20">
        <v>0</v>
      </c>
      <c r="U14" s="31">
        <f t="shared" si="3"/>
        <v>-630</v>
      </c>
      <c r="V14" s="27">
        <f t="shared" si="4"/>
        <v>-630</v>
      </c>
      <c r="W14" s="27"/>
      <c r="X14" s="27">
        <f t="shared" si="5"/>
        <v>692.52412924884595</v>
      </c>
      <c r="Y14" s="27">
        <f t="shared" si="6"/>
        <v>62.524129248845952</v>
      </c>
      <c r="Z14" s="27">
        <f t="shared" si="7"/>
        <v>63</v>
      </c>
      <c r="AA14" s="17">
        <f t="shared" si="8"/>
        <v>63</v>
      </c>
      <c r="AB14" s="24">
        <f t="shared" si="9"/>
        <v>693</v>
      </c>
    </row>
    <row r="15" spans="1:28" ht="15" customHeight="1" x14ac:dyDescent="0.25">
      <c r="A15" s="28">
        <v>334</v>
      </c>
      <c r="B15" s="28">
        <v>630</v>
      </c>
      <c r="C15" s="25">
        <v>1.49</v>
      </c>
      <c r="D15" s="25">
        <v>271.5</v>
      </c>
      <c r="E15" s="25">
        <v>211.78</v>
      </c>
      <c r="F15" s="25">
        <f t="shared" si="0"/>
        <v>114.60869565217391</v>
      </c>
      <c r="G15" s="25">
        <v>0</v>
      </c>
      <c r="H15" s="25">
        <f t="shared" si="1"/>
        <v>101.73913043478261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0</v>
      </c>
      <c r="N15" s="9" t="s">
        <v>60</v>
      </c>
      <c r="O15" s="9">
        <f>COUNT(C:C)</f>
        <v>121</v>
      </c>
      <c r="P15" s="14" t="s">
        <v>61</v>
      </c>
      <c r="Q15" s="7">
        <f>MAX(D:D)</f>
        <v>272.3</v>
      </c>
      <c r="R15" s="20">
        <f ca="1">TREND(OFFSET('Z-V'!B1,MATCH(Q15,'Z-V'!A:A,1)-1,,2,1),OFFSET('Z-V'!A1,MATCH(Q15,'Z-V'!A:A,1)-1,,2,1),Q15)</f>
        <v>60479.999999999884</v>
      </c>
      <c r="T15" s="20">
        <v>0</v>
      </c>
      <c r="U15" s="31">
        <f t="shared" si="3"/>
        <v>-630</v>
      </c>
      <c r="V15" s="27">
        <f t="shared" si="4"/>
        <v>-630</v>
      </c>
      <c r="W15" s="27"/>
      <c r="X15" s="27">
        <f t="shared" si="5"/>
        <v>692.52412924884595</v>
      </c>
      <c r="Y15" s="27">
        <f t="shared" si="6"/>
        <v>62.524129248845952</v>
      </c>
      <c r="Z15" s="27">
        <f t="shared" si="7"/>
        <v>63</v>
      </c>
      <c r="AA15" s="17">
        <f t="shared" si="8"/>
        <v>63</v>
      </c>
      <c r="AB15" s="24">
        <f t="shared" si="9"/>
        <v>693</v>
      </c>
    </row>
    <row r="16" spans="1:28" ht="15" customHeight="1" x14ac:dyDescent="0.25">
      <c r="A16" s="28">
        <v>334</v>
      </c>
      <c r="B16" s="28">
        <v>630</v>
      </c>
      <c r="C16" s="25">
        <v>1.49</v>
      </c>
      <c r="D16" s="25">
        <v>271.48</v>
      </c>
      <c r="E16" s="25">
        <v>211.78</v>
      </c>
      <c r="F16" s="25">
        <f t="shared" si="0"/>
        <v>119.81818181818181</v>
      </c>
      <c r="G16" s="25">
        <v>0</v>
      </c>
      <c r="H16" s="25">
        <f t="shared" si="1"/>
        <v>106.36363636363636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13.2</v>
      </c>
      <c r="P16" s="14" t="s">
        <v>63</v>
      </c>
      <c r="Q16" s="35">
        <f>D2</f>
        <v>271.64</v>
      </c>
      <c r="R16" s="20">
        <f ca="1">TREND(OFFSET('Z-V'!B1,MATCH(Q16,'Z-V'!A:A,1)-1,,2,1),OFFSET('Z-V'!A1,MATCH(Q16,'Z-V'!A:A,1)-1,,2,1),Q16)</f>
        <v>58104.000000000116</v>
      </c>
      <c r="T16" s="20">
        <v>0</v>
      </c>
      <c r="U16" s="31">
        <f t="shared" si="3"/>
        <v>-630</v>
      </c>
      <c r="V16" s="27">
        <f t="shared" si="4"/>
        <v>-630</v>
      </c>
      <c r="W16" s="27"/>
      <c r="X16" s="27">
        <f t="shared" si="5"/>
        <v>692.52412924884595</v>
      </c>
      <c r="Y16" s="27">
        <f t="shared" si="6"/>
        <v>62.524129248845952</v>
      </c>
      <c r="Z16" s="27">
        <f t="shared" si="7"/>
        <v>63</v>
      </c>
      <c r="AA16" s="17">
        <f t="shared" si="8"/>
        <v>63</v>
      </c>
      <c r="AB16" s="24">
        <f t="shared" si="9"/>
        <v>693</v>
      </c>
    </row>
    <row r="17" spans="1:28" ht="15" customHeight="1" x14ac:dyDescent="0.25">
      <c r="A17" s="28">
        <v>334</v>
      </c>
      <c r="B17" s="28">
        <v>630</v>
      </c>
      <c r="C17" s="25">
        <v>1.49</v>
      </c>
      <c r="D17" s="25">
        <v>271.45</v>
      </c>
      <c r="E17" s="25">
        <v>211.78</v>
      </c>
      <c r="F17" s="25">
        <f t="shared" si="0"/>
        <v>125.52380952380952</v>
      </c>
      <c r="G17" s="25">
        <v>0</v>
      </c>
      <c r="H17" s="25">
        <f t="shared" si="1"/>
        <v>111.42857142857143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1</v>
      </c>
      <c r="N17" s="9" t="s">
        <v>64</v>
      </c>
      <c r="O17" s="12">
        <v>1000</v>
      </c>
      <c r="P17" s="14" t="s">
        <v>65</v>
      </c>
      <c r="Q17" s="7">
        <f>INDEX(D:D, COUNTA(D:D))</f>
        <v>270</v>
      </c>
      <c r="T17" s="20">
        <v>0</v>
      </c>
      <c r="U17" s="31">
        <f t="shared" si="3"/>
        <v>-630</v>
      </c>
      <c r="V17" s="27">
        <f t="shared" si="4"/>
        <v>-630</v>
      </c>
      <c r="W17" s="27"/>
      <c r="X17" s="27">
        <f t="shared" si="5"/>
        <v>692.52412924884595</v>
      </c>
      <c r="Y17" s="27">
        <f t="shared" si="6"/>
        <v>62.524129248845952</v>
      </c>
      <c r="Z17" s="27">
        <f t="shared" si="7"/>
        <v>63</v>
      </c>
      <c r="AA17" s="17">
        <f t="shared" si="8"/>
        <v>63</v>
      </c>
      <c r="AB17" s="24">
        <f t="shared" si="9"/>
        <v>693</v>
      </c>
    </row>
    <row r="18" spans="1:28" ht="15" customHeight="1" x14ac:dyDescent="0.2">
      <c r="A18" s="28">
        <v>334</v>
      </c>
      <c r="B18" s="28">
        <v>740</v>
      </c>
      <c r="C18" s="25">
        <v>1.49</v>
      </c>
      <c r="D18" s="25">
        <v>271.41000000000003</v>
      </c>
      <c r="E18" s="25">
        <v>211.92</v>
      </c>
      <c r="F18" s="25">
        <f t="shared" si="0"/>
        <v>131.80000000000001</v>
      </c>
      <c r="G18" s="25">
        <v>0</v>
      </c>
      <c r="H18" s="25">
        <f t="shared" si="1"/>
        <v>111.5</v>
      </c>
      <c r="I18" s="25">
        <v>0</v>
      </c>
      <c r="J18" s="29">
        <f t="shared" si="10"/>
        <v>0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2871</v>
      </c>
      <c r="T18" s="20">
        <v>0</v>
      </c>
      <c r="U18" s="31">
        <f t="shared" si="3"/>
        <v>-740</v>
      </c>
      <c r="V18" s="27">
        <f t="shared" si="4"/>
        <v>-740</v>
      </c>
      <c r="W18" s="27"/>
      <c r="X18" s="27">
        <f t="shared" si="5"/>
        <v>813.44104070499372</v>
      </c>
      <c r="Y18" s="27">
        <f t="shared" si="6"/>
        <v>73.441040704993725</v>
      </c>
      <c r="Z18" s="27">
        <f t="shared" si="7"/>
        <v>73</v>
      </c>
      <c r="AA18" s="17">
        <f t="shared" si="8"/>
        <v>73</v>
      </c>
      <c r="AB18" s="24">
        <f t="shared" si="9"/>
        <v>813</v>
      </c>
    </row>
    <row r="19" spans="1:28" ht="15" customHeight="1" x14ac:dyDescent="0.25">
      <c r="A19" s="28">
        <v>334</v>
      </c>
      <c r="B19" s="28">
        <v>740</v>
      </c>
      <c r="C19" s="25">
        <v>1.49</v>
      </c>
      <c r="D19" s="25">
        <v>271.36</v>
      </c>
      <c r="E19" s="25">
        <v>211.92</v>
      </c>
      <c r="F19" s="25">
        <f t="shared" si="0"/>
        <v>138.73684210526315</v>
      </c>
      <c r="G19" s="25">
        <v>0</v>
      </c>
      <c r="H19" s="25">
        <f t="shared" si="1"/>
        <v>117.36842105263158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0.64886468426328092</v>
      </c>
      <c r="R19" s="37">
        <f>MAX(AB:AB)</f>
        <v>3156</v>
      </c>
      <c r="S19" s="37">
        <f>'Z-V'!P8-R19</f>
        <v>5823</v>
      </c>
      <c r="T19" s="20">
        <v>0</v>
      </c>
      <c r="U19" s="31">
        <f t="shared" si="3"/>
        <v>-740</v>
      </c>
      <c r="V19" s="27">
        <f t="shared" si="4"/>
        <v>-740</v>
      </c>
      <c r="W19" s="27"/>
      <c r="X19" s="27">
        <f t="shared" si="5"/>
        <v>813.44104070499372</v>
      </c>
      <c r="Y19" s="27">
        <f t="shared" si="6"/>
        <v>73.441040704993725</v>
      </c>
      <c r="Z19" s="27">
        <f t="shared" si="7"/>
        <v>73</v>
      </c>
      <c r="AA19" s="17">
        <f t="shared" si="8"/>
        <v>73</v>
      </c>
      <c r="AB19" s="24">
        <f t="shared" si="9"/>
        <v>813</v>
      </c>
    </row>
    <row r="20" spans="1:28" ht="15" customHeight="1" x14ac:dyDescent="0.25">
      <c r="A20" s="28">
        <v>334</v>
      </c>
      <c r="B20" s="28">
        <v>740</v>
      </c>
      <c r="C20" s="25">
        <v>1.49</v>
      </c>
      <c r="D20" s="25">
        <v>271.32</v>
      </c>
      <c r="E20" s="25">
        <v>211.92</v>
      </c>
      <c r="F20" s="25">
        <f t="shared" si="0"/>
        <v>146.44444444444446</v>
      </c>
      <c r="G20" s="25">
        <v>0</v>
      </c>
      <c r="H20" s="25">
        <f t="shared" si="1"/>
        <v>123.88888888888889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0.95561660433807472</v>
      </c>
      <c r="R20" s="20">
        <f ca="1">R15-R16</f>
        <v>2375.9999999997672</v>
      </c>
      <c r="S20" s="20">
        <f ca="1">'Z-V'!P9-R20</f>
        <v>51104.000000000233</v>
      </c>
      <c r="T20" s="20">
        <v>0</v>
      </c>
      <c r="U20" s="31">
        <f t="shared" si="3"/>
        <v>-740</v>
      </c>
      <c r="V20" s="27">
        <f t="shared" si="4"/>
        <v>-740</v>
      </c>
      <c r="W20" s="27"/>
      <c r="X20" s="27">
        <f t="shared" si="5"/>
        <v>813.44104070499372</v>
      </c>
      <c r="Y20" s="27">
        <f t="shared" si="6"/>
        <v>73.441040704993725</v>
      </c>
      <c r="Z20" s="27">
        <f t="shared" si="7"/>
        <v>73</v>
      </c>
      <c r="AA20" s="17">
        <f t="shared" si="8"/>
        <v>73</v>
      </c>
      <c r="AB20" s="24">
        <f t="shared" si="9"/>
        <v>813</v>
      </c>
    </row>
    <row r="21" spans="1:28" ht="15" customHeight="1" x14ac:dyDescent="0.25">
      <c r="A21" s="28">
        <v>334</v>
      </c>
      <c r="B21" s="28">
        <v>740</v>
      </c>
      <c r="C21" s="25">
        <v>1.49</v>
      </c>
      <c r="D21" s="25">
        <v>271.27999999999997</v>
      </c>
      <c r="E21" s="25">
        <v>211.92</v>
      </c>
      <c r="F21" s="25">
        <f t="shared" si="0"/>
        <v>155.05882352941177</v>
      </c>
      <c r="G21" s="25">
        <v>0</v>
      </c>
      <c r="H21" s="25">
        <f t="shared" si="1"/>
        <v>131.1764705882353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0</v>
      </c>
      <c r="N21" s="9" t="s">
        <v>69</v>
      </c>
      <c r="O21" s="9">
        <v>-1</v>
      </c>
      <c r="P21" s="14" t="s">
        <v>2</v>
      </c>
      <c r="Q21" s="7">
        <f>('Z-V'!R16-'Z-V'!R17)*(S21-'Z-V'!R14)/('Z-V'!R10-'Z-V'!R14)+'Z-V'!R17</f>
        <v>0.9251548652352678</v>
      </c>
      <c r="R21" s="20">
        <f>ABS(Q12-Q17)</f>
        <v>1.6399999999999864</v>
      </c>
      <c r="S21" s="20">
        <f>'Z-V'!P10-R21</f>
        <v>20.250000000000014</v>
      </c>
      <c r="T21" s="20">
        <v>0</v>
      </c>
      <c r="U21" s="31">
        <f t="shared" si="3"/>
        <v>-740</v>
      </c>
      <c r="V21" s="27">
        <f t="shared" si="4"/>
        <v>-740</v>
      </c>
      <c r="W21" s="27"/>
      <c r="X21" s="27">
        <f t="shared" si="5"/>
        <v>813.44104070499372</v>
      </c>
      <c r="Y21" s="27">
        <f t="shared" si="6"/>
        <v>73.441040704993725</v>
      </c>
      <c r="Z21" s="27">
        <f t="shared" si="7"/>
        <v>73</v>
      </c>
      <c r="AA21" s="17">
        <f t="shared" si="8"/>
        <v>73</v>
      </c>
      <c r="AB21" s="24">
        <f t="shared" si="9"/>
        <v>813</v>
      </c>
    </row>
    <row r="22" spans="1:28" ht="15" customHeight="1" x14ac:dyDescent="0.25">
      <c r="A22" s="28">
        <v>334</v>
      </c>
      <c r="B22" s="28">
        <v>850</v>
      </c>
      <c r="C22" s="25">
        <v>1.49</v>
      </c>
      <c r="D22" s="25">
        <v>271.23</v>
      </c>
      <c r="E22" s="25">
        <v>212.05</v>
      </c>
      <c r="F22" s="25">
        <f t="shared" si="0"/>
        <v>164.75</v>
      </c>
      <c r="G22" s="25">
        <v>0</v>
      </c>
      <c r="H22" s="25">
        <f t="shared" si="1"/>
        <v>132.5</v>
      </c>
      <c r="I22" s="25">
        <v>0</v>
      </c>
      <c r="J22" s="29">
        <f t="shared" si="10"/>
        <v>0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0.8427</v>
      </c>
      <c r="T22" s="20">
        <v>0</v>
      </c>
      <c r="U22" s="31">
        <f t="shared" si="3"/>
        <v>-850</v>
      </c>
      <c r="V22" s="27">
        <f t="shared" si="4"/>
        <v>-850</v>
      </c>
      <c r="W22" s="27"/>
      <c r="X22" s="27">
        <f t="shared" si="5"/>
        <v>934.3579521611415</v>
      </c>
      <c r="Y22" s="27">
        <f t="shared" si="6"/>
        <v>84.357952161141498</v>
      </c>
      <c r="Z22" s="27">
        <f t="shared" si="7"/>
        <v>84</v>
      </c>
      <c r="AA22" s="17">
        <f t="shared" si="8"/>
        <v>84</v>
      </c>
      <c r="AB22" s="24">
        <f t="shared" si="9"/>
        <v>934</v>
      </c>
    </row>
    <row r="23" spans="1:28" ht="15" customHeight="1" x14ac:dyDescent="0.25">
      <c r="A23" s="28">
        <v>334</v>
      </c>
      <c r="B23" s="28">
        <v>850</v>
      </c>
      <c r="C23" s="25">
        <v>1.49</v>
      </c>
      <c r="D23" s="25">
        <v>271.18</v>
      </c>
      <c r="E23" s="25">
        <v>212.05</v>
      </c>
      <c r="F23" s="25">
        <f t="shared" si="0"/>
        <v>175.73333333333332</v>
      </c>
      <c r="G23" s="25">
        <v>0</v>
      </c>
      <c r="H23" s="25">
        <f t="shared" si="1"/>
        <v>141.33333333333334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-850</v>
      </c>
      <c r="V23" s="27">
        <f t="shared" si="4"/>
        <v>-850</v>
      </c>
      <c r="W23" s="27"/>
      <c r="X23" s="27">
        <f t="shared" si="5"/>
        <v>934.3579521611415</v>
      </c>
      <c r="Y23" s="27">
        <f t="shared" si="6"/>
        <v>84.357952161141498</v>
      </c>
      <c r="Z23" s="27">
        <f t="shared" si="7"/>
        <v>84</v>
      </c>
      <c r="AA23" s="17">
        <f t="shared" si="8"/>
        <v>84</v>
      </c>
      <c r="AB23" s="24">
        <f t="shared" si="9"/>
        <v>934</v>
      </c>
    </row>
    <row r="24" spans="1:28" ht="15" customHeight="1" x14ac:dyDescent="0.25">
      <c r="A24" s="28">
        <v>381</v>
      </c>
      <c r="B24" s="28">
        <v>850</v>
      </c>
      <c r="C24" s="25">
        <v>1.69</v>
      </c>
      <c r="D24" s="25">
        <v>271.13</v>
      </c>
      <c r="E24" s="25">
        <v>212.05</v>
      </c>
      <c r="F24" s="25">
        <f t="shared" si="0"/>
        <v>184.92857142857142</v>
      </c>
      <c r="G24" s="25">
        <v>0</v>
      </c>
      <c r="H24" s="25">
        <f t="shared" si="1"/>
        <v>151.42857142857142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1</v>
      </c>
      <c r="N24" s="9"/>
      <c r="O24" s="9"/>
      <c r="P24" s="7"/>
      <c r="Q24" s="7"/>
      <c r="T24" s="20">
        <v>0</v>
      </c>
      <c r="U24" s="31">
        <f t="shared" si="3"/>
        <v>-850</v>
      </c>
      <c r="V24" s="27">
        <f t="shared" si="4"/>
        <v>-850</v>
      </c>
      <c r="W24" s="27"/>
      <c r="X24" s="27">
        <f t="shared" si="5"/>
        <v>934.3579521611415</v>
      </c>
      <c r="Y24" s="27">
        <f t="shared" si="6"/>
        <v>84.357952161141498</v>
      </c>
      <c r="Z24" s="27">
        <f t="shared" si="7"/>
        <v>84</v>
      </c>
      <c r="AA24" s="17">
        <f t="shared" si="8"/>
        <v>84</v>
      </c>
      <c r="AB24" s="24">
        <f t="shared" si="9"/>
        <v>934</v>
      </c>
    </row>
    <row r="25" spans="1:28" ht="15" customHeight="1" x14ac:dyDescent="0.25">
      <c r="A25" s="28">
        <v>428</v>
      </c>
      <c r="B25" s="28">
        <v>850</v>
      </c>
      <c r="C25" s="25">
        <v>1.9</v>
      </c>
      <c r="D25" s="25">
        <v>271.08999999999997</v>
      </c>
      <c r="E25" s="25">
        <v>212.05</v>
      </c>
      <c r="F25" s="25">
        <f t="shared" si="0"/>
        <v>195.53846153846155</v>
      </c>
      <c r="G25" s="25">
        <v>0</v>
      </c>
      <c r="H25" s="25">
        <f t="shared" si="1"/>
        <v>163.07692307692307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-850</v>
      </c>
      <c r="V25" s="27">
        <f t="shared" si="4"/>
        <v>-850</v>
      </c>
      <c r="W25" s="27"/>
      <c r="X25" s="27">
        <f t="shared" si="5"/>
        <v>934.3579521611415</v>
      </c>
      <c r="Y25" s="27">
        <f t="shared" si="6"/>
        <v>84.357952161141498</v>
      </c>
      <c r="Z25" s="27">
        <f t="shared" si="7"/>
        <v>84</v>
      </c>
      <c r="AA25" s="17">
        <f t="shared" si="8"/>
        <v>84</v>
      </c>
      <c r="AB25" s="24">
        <f t="shared" si="9"/>
        <v>934</v>
      </c>
    </row>
    <row r="26" spans="1:28" ht="15" customHeight="1" x14ac:dyDescent="0.25">
      <c r="A26" s="28">
        <v>472</v>
      </c>
      <c r="B26" s="28">
        <v>960</v>
      </c>
      <c r="C26" s="25">
        <v>2.1</v>
      </c>
      <c r="D26" s="25">
        <v>271.04000000000002</v>
      </c>
      <c r="E26" s="25">
        <v>212.15</v>
      </c>
      <c r="F26" s="25">
        <f t="shared" si="0"/>
        <v>208.16666666666666</v>
      </c>
      <c r="G26" s="25">
        <v>0</v>
      </c>
      <c r="H26" s="25">
        <f t="shared" si="1"/>
        <v>167.5</v>
      </c>
      <c r="I26" s="25">
        <v>0</v>
      </c>
      <c r="J26" s="29">
        <f t="shared" si="10"/>
        <v>0</v>
      </c>
      <c r="K26" s="29">
        <f t="shared" si="11"/>
        <v>1</v>
      </c>
      <c r="L26" s="29">
        <f t="shared" si="12"/>
        <v>1</v>
      </c>
      <c r="M26" s="29">
        <f t="shared" ca="1" si="2"/>
        <v>0</v>
      </c>
      <c r="N26" s="9"/>
      <c r="O26" s="9"/>
      <c r="P26" s="7"/>
      <c r="Q26" s="7"/>
      <c r="T26" s="20">
        <v>0</v>
      </c>
      <c r="U26" s="31">
        <f t="shared" si="3"/>
        <v>-960</v>
      </c>
      <c r="V26" s="27">
        <f t="shared" si="4"/>
        <v>-960</v>
      </c>
      <c r="W26" s="27"/>
      <c r="X26" s="27">
        <f t="shared" si="5"/>
        <v>1055.2748636172892</v>
      </c>
      <c r="Y26" s="27">
        <f t="shared" si="6"/>
        <v>95.274863617289157</v>
      </c>
      <c r="Z26" s="27">
        <f t="shared" si="7"/>
        <v>95</v>
      </c>
      <c r="AA26" s="17">
        <f t="shared" si="8"/>
        <v>95</v>
      </c>
      <c r="AB26" s="24">
        <f t="shared" si="9"/>
        <v>1055</v>
      </c>
    </row>
    <row r="27" spans="1:28" ht="15" customHeight="1" x14ac:dyDescent="0.25">
      <c r="A27" s="28">
        <v>687</v>
      </c>
      <c r="B27" s="28">
        <v>960</v>
      </c>
      <c r="C27" s="25">
        <v>3.05</v>
      </c>
      <c r="D27" s="25">
        <v>271.01</v>
      </c>
      <c r="E27" s="25">
        <v>212.15</v>
      </c>
      <c r="F27" s="25">
        <f t="shared" si="0"/>
        <v>207.54545454545453</v>
      </c>
      <c r="G27" s="25">
        <v>0</v>
      </c>
      <c r="H27" s="25">
        <f t="shared" si="1"/>
        <v>182.72727272727272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-960</v>
      </c>
      <c r="V27" s="27">
        <f t="shared" si="4"/>
        <v>-960</v>
      </c>
      <c r="W27" s="27"/>
      <c r="X27" s="27">
        <f t="shared" si="5"/>
        <v>1055.2748636172892</v>
      </c>
      <c r="Y27" s="27">
        <f t="shared" si="6"/>
        <v>95.274863617289157</v>
      </c>
      <c r="Z27" s="27">
        <f t="shared" si="7"/>
        <v>95</v>
      </c>
      <c r="AA27" s="17">
        <f t="shared" si="8"/>
        <v>95</v>
      </c>
      <c r="AB27" s="24">
        <f t="shared" si="9"/>
        <v>1055</v>
      </c>
    </row>
    <row r="28" spans="1:28" ht="15" customHeight="1" x14ac:dyDescent="0.25">
      <c r="A28" s="28">
        <v>902</v>
      </c>
      <c r="B28" s="28">
        <v>960</v>
      </c>
      <c r="C28" s="25">
        <v>4.01</v>
      </c>
      <c r="D28" s="25">
        <v>271.01</v>
      </c>
      <c r="E28" s="25">
        <v>212.15</v>
      </c>
      <c r="F28" s="25">
        <f t="shared" si="0"/>
        <v>206.8</v>
      </c>
      <c r="G28" s="25">
        <v>0</v>
      </c>
      <c r="H28" s="25">
        <f t="shared" si="1"/>
        <v>201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0</v>
      </c>
      <c r="N28" s="9"/>
      <c r="O28" s="9"/>
      <c r="P28" s="7"/>
      <c r="Q28" s="7"/>
      <c r="T28" s="20">
        <v>0</v>
      </c>
      <c r="U28" s="31">
        <f t="shared" si="3"/>
        <v>-960</v>
      </c>
      <c r="V28" s="27">
        <f t="shared" si="4"/>
        <v>-960</v>
      </c>
      <c r="W28" s="27"/>
      <c r="X28" s="27">
        <f t="shared" si="5"/>
        <v>1055.2748636172892</v>
      </c>
      <c r="Y28" s="27">
        <f t="shared" si="6"/>
        <v>95.274863617289157</v>
      </c>
      <c r="Z28" s="27">
        <f t="shared" si="7"/>
        <v>95</v>
      </c>
      <c r="AA28" s="17">
        <f t="shared" si="8"/>
        <v>95</v>
      </c>
      <c r="AB28" s="24">
        <f t="shared" si="9"/>
        <v>1055</v>
      </c>
    </row>
    <row r="29" spans="1:28" ht="15" customHeight="1" x14ac:dyDescent="0.25">
      <c r="A29" s="28">
        <v>1118</v>
      </c>
      <c r="B29" s="28">
        <v>960</v>
      </c>
      <c r="C29" s="25">
        <v>4.97</v>
      </c>
      <c r="D29" s="25">
        <v>271.02</v>
      </c>
      <c r="E29" s="25">
        <v>212.15</v>
      </c>
      <c r="F29" s="25">
        <f t="shared" si="0"/>
        <v>205.77777777777777</v>
      </c>
      <c r="G29" s="25">
        <v>0</v>
      </c>
      <c r="H29" s="25">
        <f t="shared" si="1"/>
        <v>223.33333333333334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-960</v>
      </c>
      <c r="V29" s="27">
        <f t="shared" si="4"/>
        <v>-960</v>
      </c>
      <c r="W29" s="27"/>
      <c r="X29" s="27">
        <f t="shared" si="5"/>
        <v>1055.2748636172892</v>
      </c>
      <c r="Y29" s="27">
        <f t="shared" si="6"/>
        <v>95.274863617289157</v>
      </c>
      <c r="Z29" s="27">
        <f t="shared" si="7"/>
        <v>95</v>
      </c>
      <c r="AA29" s="17">
        <f t="shared" si="8"/>
        <v>95</v>
      </c>
      <c r="AB29" s="24">
        <f t="shared" si="9"/>
        <v>1055</v>
      </c>
    </row>
    <row r="30" spans="1:28" ht="15" customHeight="1" x14ac:dyDescent="0.25">
      <c r="A30" s="28">
        <v>1526</v>
      </c>
      <c r="B30" s="28">
        <v>960</v>
      </c>
      <c r="C30" s="25">
        <v>6.78</v>
      </c>
      <c r="D30" s="25">
        <v>271.08</v>
      </c>
      <c r="E30" s="25">
        <v>212.15</v>
      </c>
      <c r="F30" s="25">
        <f t="shared" si="0"/>
        <v>180.5</v>
      </c>
      <c r="G30" s="25">
        <v>0</v>
      </c>
      <c r="H30" s="25">
        <f t="shared" si="1"/>
        <v>251.25</v>
      </c>
      <c r="I30" s="25">
        <v>0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1</v>
      </c>
      <c r="N30" s="9"/>
      <c r="O30" s="9"/>
      <c r="P30" s="7"/>
      <c r="Q30" s="7"/>
      <c r="T30" s="20">
        <v>0</v>
      </c>
      <c r="U30" s="31">
        <f t="shared" si="3"/>
        <v>-960</v>
      </c>
      <c r="V30" s="27">
        <f t="shared" si="4"/>
        <v>-960</v>
      </c>
      <c r="W30" s="27"/>
      <c r="X30" s="27">
        <f t="shared" si="5"/>
        <v>1055.2748636172892</v>
      </c>
      <c r="Y30" s="27">
        <f t="shared" si="6"/>
        <v>95.274863617289157</v>
      </c>
      <c r="Z30" s="27">
        <f t="shared" si="7"/>
        <v>95</v>
      </c>
      <c r="AA30" s="17">
        <f t="shared" si="8"/>
        <v>95</v>
      </c>
      <c r="AB30" s="24">
        <f t="shared" si="9"/>
        <v>1055</v>
      </c>
    </row>
    <row r="31" spans="1:28" ht="15" customHeight="1" x14ac:dyDescent="0.25">
      <c r="A31" s="28">
        <v>1934</v>
      </c>
      <c r="B31" s="28">
        <v>960</v>
      </c>
      <c r="C31" s="25">
        <v>8.59</v>
      </c>
      <c r="D31" s="25">
        <v>271.18</v>
      </c>
      <c r="E31" s="25">
        <v>212.15</v>
      </c>
      <c r="F31" s="25">
        <f t="shared" si="0"/>
        <v>148</v>
      </c>
      <c r="G31" s="25">
        <v>0</v>
      </c>
      <c r="H31" s="25">
        <f t="shared" si="1"/>
        <v>287.14285714285717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1</v>
      </c>
      <c r="N31" s="9"/>
      <c r="O31" s="9"/>
      <c r="P31" s="7"/>
      <c r="Q31" s="7"/>
      <c r="T31" s="20">
        <v>0</v>
      </c>
      <c r="U31" s="31">
        <f t="shared" si="3"/>
        <v>-960</v>
      </c>
      <c r="V31" s="27">
        <f t="shared" si="4"/>
        <v>-960</v>
      </c>
      <c r="W31" s="27"/>
      <c r="X31" s="27">
        <f t="shared" si="5"/>
        <v>1055.2748636172892</v>
      </c>
      <c r="Y31" s="27">
        <f t="shared" si="6"/>
        <v>95.274863617289157</v>
      </c>
      <c r="Z31" s="27">
        <f t="shared" si="7"/>
        <v>95</v>
      </c>
      <c r="AA31" s="17">
        <f t="shared" si="8"/>
        <v>95</v>
      </c>
      <c r="AB31" s="24">
        <f t="shared" si="9"/>
        <v>1055</v>
      </c>
    </row>
    <row r="32" spans="1:28" ht="15" customHeight="1" x14ac:dyDescent="0.25">
      <c r="A32" s="28">
        <v>2343</v>
      </c>
      <c r="B32" s="28">
        <v>960</v>
      </c>
      <c r="C32" s="25">
        <v>10.41</v>
      </c>
      <c r="D32" s="25">
        <v>271.32</v>
      </c>
      <c r="E32" s="25">
        <v>212.15</v>
      </c>
      <c r="F32" s="25">
        <f t="shared" si="0"/>
        <v>104.5</v>
      </c>
      <c r="G32" s="25">
        <v>0</v>
      </c>
      <c r="H32" s="25">
        <f t="shared" si="1"/>
        <v>335</v>
      </c>
      <c r="I32" s="25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-960</v>
      </c>
      <c r="V32" s="27">
        <f t="shared" si="4"/>
        <v>-960</v>
      </c>
      <c r="W32" s="27"/>
      <c r="X32" s="27">
        <f t="shared" si="5"/>
        <v>1055.2748636172892</v>
      </c>
      <c r="Y32" s="27">
        <f t="shared" si="6"/>
        <v>95.274863617289157</v>
      </c>
      <c r="Z32" s="27">
        <f t="shared" si="7"/>
        <v>95</v>
      </c>
      <c r="AA32" s="17">
        <f t="shared" si="8"/>
        <v>95</v>
      </c>
      <c r="AB32" s="24">
        <f t="shared" si="9"/>
        <v>1055</v>
      </c>
    </row>
    <row r="33" spans="1:28" ht="15" customHeight="1" x14ac:dyDescent="0.25">
      <c r="A33" s="28">
        <v>2348</v>
      </c>
      <c r="B33" s="28">
        <v>960</v>
      </c>
      <c r="C33" s="25">
        <v>10.43</v>
      </c>
      <c r="D33" s="25">
        <v>271.45999999999998</v>
      </c>
      <c r="E33" s="25">
        <v>212.15</v>
      </c>
      <c r="F33" s="25">
        <f t="shared" si="0"/>
        <v>124.4</v>
      </c>
      <c r="G33" s="25">
        <v>0</v>
      </c>
      <c r="H33" s="25">
        <f t="shared" si="1"/>
        <v>402</v>
      </c>
      <c r="I33" s="25">
        <v>0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-960</v>
      </c>
      <c r="V33" s="27">
        <f t="shared" si="4"/>
        <v>-960</v>
      </c>
      <c r="W33" s="27"/>
      <c r="X33" s="27">
        <f t="shared" si="5"/>
        <v>1055.2748636172892</v>
      </c>
      <c r="Y33" s="27">
        <f t="shared" si="6"/>
        <v>95.274863617289157</v>
      </c>
      <c r="Z33" s="27">
        <f t="shared" si="7"/>
        <v>95</v>
      </c>
      <c r="AA33" s="17">
        <f t="shared" si="8"/>
        <v>95</v>
      </c>
      <c r="AB33" s="24">
        <f t="shared" si="9"/>
        <v>1055</v>
      </c>
    </row>
    <row r="34" spans="1:28" ht="15" customHeight="1" x14ac:dyDescent="0.25">
      <c r="A34" s="28">
        <v>2352</v>
      </c>
      <c r="B34" s="28">
        <v>960</v>
      </c>
      <c r="C34" s="25">
        <v>10.45</v>
      </c>
      <c r="D34" s="25">
        <v>271.60000000000002</v>
      </c>
      <c r="E34" s="25">
        <v>212.15</v>
      </c>
      <c r="F34" s="25">
        <f t="shared" si="0"/>
        <v>154.5</v>
      </c>
      <c r="G34" s="25">
        <v>0</v>
      </c>
      <c r="H34" s="25">
        <f t="shared" si="1"/>
        <v>502.5</v>
      </c>
      <c r="I34" s="25">
        <v>0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3">IF(RAND()&lt;0.5,0,1)</f>
        <v>0</v>
      </c>
      <c r="N34" s="9"/>
      <c r="O34" s="9"/>
      <c r="P34" s="7"/>
      <c r="Q34" s="7"/>
      <c r="T34" s="20">
        <v>0</v>
      </c>
      <c r="U34" s="31">
        <f t="shared" ref="U34:U65" si="14">T34-B34</f>
        <v>-960</v>
      </c>
      <c r="V34" s="27">
        <f t="shared" ref="V34:V65" si="15">ROUND(U34,0)</f>
        <v>-960</v>
      </c>
      <c r="W34" s="27"/>
      <c r="X34" s="27">
        <f t="shared" ref="X34:X65" si="16">B34/$W$2*$W$3</f>
        <v>1055.2748636172892</v>
      </c>
      <c r="Y34" s="27">
        <f t="shared" ref="Y34:Y65" si="17">X34-B34</f>
        <v>95.274863617289157</v>
      </c>
      <c r="Z34" s="27">
        <f t="shared" ref="Z34:Z65" si="18">ROUND(Y34,0)</f>
        <v>95</v>
      </c>
      <c r="AA34" s="17">
        <f t="shared" ref="AA34:AA65" si="19">IF(V34&gt;=0,V34,Z34)</f>
        <v>95</v>
      </c>
      <c r="AB34" s="24">
        <f t="shared" ref="AB34:AB65" si="20">B34+AA34</f>
        <v>1055</v>
      </c>
    </row>
    <row r="35" spans="1:28" ht="15" customHeight="1" x14ac:dyDescent="0.25">
      <c r="A35" s="28">
        <v>2356</v>
      </c>
      <c r="B35" s="28">
        <v>960</v>
      </c>
      <c r="C35" s="25">
        <v>10.47</v>
      </c>
      <c r="D35" s="25">
        <v>271.73</v>
      </c>
      <c r="E35" s="25">
        <v>212.15</v>
      </c>
      <c r="F35" s="25">
        <f t="shared" si="0"/>
        <v>204.66666666666666</v>
      </c>
      <c r="G35" s="25">
        <v>0</v>
      </c>
      <c r="H35" s="25">
        <f t="shared" si="1"/>
        <v>670</v>
      </c>
      <c r="I35" s="25">
        <v>0</v>
      </c>
      <c r="J35" s="29">
        <f t="shared" ref="J35:J66" si="21">IF(ABS(B35-B34)&lt;=50,1,0)</f>
        <v>1</v>
      </c>
      <c r="K35" s="29">
        <f t="shared" ref="K35:K66" si="22">IF(ABS((B35-B34))&lt;=50,1,IF((B35-B34)*(1)&gt;=0,1,-1))</f>
        <v>1</v>
      </c>
      <c r="L35" s="29">
        <f t="shared" si="12"/>
        <v>1</v>
      </c>
      <c r="M35" s="29">
        <f t="shared" ca="1" si="13"/>
        <v>0</v>
      </c>
      <c r="N35" s="9"/>
      <c r="O35" s="9"/>
      <c r="P35" s="7"/>
      <c r="Q35" s="7"/>
      <c r="T35" s="20">
        <v>0</v>
      </c>
      <c r="U35" s="31">
        <f t="shared" si="14"/>
        <v>-960</v>
      </c>
      <c r="V35" s="27">
        <f t="shared" si="15"/>
        <v>-960</v>
      </c>
      <c r="W35" s="27"/>
      <c r="X35" s="27">
        <f t="shared" si="16"/>
        <v>1055.2748636172892</v>
      </c>
      <c r="Y35" s="27">
        <f t="shared" si="17"/>
        <v>95.274863617289157</v>
      </c>
      <c r="Z35" s="27">
        <f t="shared" si="18"/>
        <v>95</v>
      </c>
      <c r="AA35" s="17">
        <f t="shared" si="19"/>
        <v>95</v>
      </c>
      <c r="AB35" s="24">
        <f t="shared" si="20"/>
        <v>1055</v>
      </c>
    </row>
    <row r="36" spans="1:28" ht="15" customHeight="1" x14ac:dyDescent="0.25">
      <c r="A36" s="28">
        <v>2560</v>
      </c>
      <c r="B36" s="28">
        <v>960</v>
      </c>
      <c r="C36" s="25">
        <v>11.38</v>
      </c>
      <c r="D36" s="25">
        <v>271.89</v>
      </c>
      <c r="E36" s="25">
        <v>212.15</v>
      </c>
      <c r="F36" s="25">
        <f t="shared" si="0"/>
        <v>205</v>
      </c>
      <c r="G36" s="25">
        <v>0</v>
      </c>
      <c r="H36" s="25">
        <f t="shared" si="1"/>
        <v>1005</v>
      </c>
      <c r="I36" s="25">
        <v>0</v>
      </c>
      <c r="J36" s="29">
        <f t="shared" si="21"/>
        <v>1</v>
      </c>
      <c r="K36" s="29">
        <f t="shared" si="22"/>
        <v>1</v>
      </c>
      <c r="L36" s="29">
        <f t="shared" si="12"/>
        <v>1</v>
      </c>
      <c r="M36" s="29">
        <f t="shared" ca="1" si="13"/>
        <v>0</v>
      </c>
      <c r="N36" s="9"/>
      <c r="O36" s="9"/>
      <c r="P36" s="7"/>
      <c r="Q36" s="7"/>
      <c r="T36" s="20">
        <v>0</v>
      </c>
      <c r="U36" s="31">
        <f t="shared" si="14"/>
        <v>-960</v>
      </c>
      <c r="V36" s="27">
        <f t="shared" si="15"/>
        <v>-960</v>
      </c>
      <c r="W36" s="27"/>
      <c r="X36" s="27">
        <f t="shared" si="16"/>
        <v>1055.2748636172892</v>
      </c>
      <c r="Y36" s="27">
        <f t="shared" si="17"/>
        <v>95.274863617289157</v>
      </c>
      <c r="Z36" s="27">
        <f t="shared" si="18"/>
        <v>95</v>
      </c>
      <c r="AA36" s="17">
        <f t="shared" si="19"/>
        <v>95</v>
      </c>
      <c r="AB36" s="24">
        <f t="shared" si="20"/>
        <v>1055</v>
      </c>
    </row>
    <row r="37" spans="1:28" ht="15" customHeight="1" x14ac:dyDescent="0.25">
      <c r="A37" s="28">
        <v>2764</v>
      </c>
      <c r="B37" s="28">
        <v>960</v>
      </c>
      <c r="C37" s="25">
        <v>12.29</v>
      </c>
      <c r="D37" s="25">
        <v>272.08</v>
      </c>
      <c r="E37" s="25">
        <v>212.15</v>
      </c>
      <c r="F37" s="25">
        <f t="shared" si="0"/>
        <v>206</v>
      </c>
      <c r="G37" s="25">
        <v>0</v>
      </c>
      <c r="H37" s="25">
        <f t="shared" si="1"/>
        <v>2010</v>
      </c>
      <c r="I37" s="25">
        <v>0</v>
      </c>
      <c r="J37" s="29">
        <f t="shared" si="21"/>
        <v>1</v>
      </c>
      <c r="K37" s="29">
        <f t="shared" si="22"/>
        <v>1</v>
      </c>
      <c r="L37" s="29">
        <f t="shared" si="12"/>
        <v>1</v>
      </c>
      <c r="M37" s="29">
        <f t="shared" ca="1" si="13"/>
        <v>1</v>
      </c>
      <c r="N37" s="9"/>
      <c r="O37" s="9"/>
      <c r="P37" s="7"/>
      <c r="Q37" s="7"/>
      <c r="T37" s="20">
        <v>0</v>
      </c>
      <c r="U37" s="31">
        <f t="shared" si="14"/>
        <v>-960</v>
      </c>
      <c r="V37" s="27">
        <f t="shared" si="15"/>
        <v>-960</v>
      </c>
      <c r="W37" s="27"/>
      <c r="X37" s="27">
        <f t="shared" si="16"/>
        <v>1055.2748636172892</v>
      </c>
      <c r="Y37" s="27">
        <f t="shared" si="17"/>
        <v>95.274863617289157</v>
      </c>
      <c r="Z37" s="27">
        <f t="shared" si="18"/>
        <v>95</v>
      </c>
      <c r="AA37" s="17">
        <f t="shared" si="19"/>
        <v>95</v>
      </c>
      <c r="AB37" s="24">
        <f t="shared" si="20"/>
        <v>1055</v>
      </c>
    </row>
    <row r="38" spans="1:28" ht="15" customHeight="1" x14ac:dyDescent="0.25">
      <c r="A38" s="40">
        <v>2970</v>
      </c>
      <c r="B38" s="40">
        <v>960</v>
      </c>
      <c r="C38" s="25">
        <v>13.2</v>
      </c>
      <c r="D38" s="25">
        <v>272.27999999999997</v>
      </c>
      <c r="E38" s="25">
        <v>212.15</v>
      </c>
      <c r="F38" s="39">
        <v>0</v>
      </c>
      <c r="G38" s="39">
        <v>0</v>
      </c>
      <c r="H38" s="39">
        <v>0</v>
      </c>
      <c r="I38" s="39">
        <v>0</v>
      </c>
      <c r="J38" s="29">
        <f t="shared" si="21"/>
        <v>1</v>
      </c>
      <c r="K38" s="29">
        <f t="shared" si="22"/>
        <v>1</v>
      </c>
      <c r="L38" s="29">
        <f t="shared" si="12"/>
        <v>1</v>
      </c>
      <c r="M38" s="29">
        <f t="shared" ca="1" si="13"/>
        <v>0</v>
      </c>
      <c r="N38" s="9"/>
      <c r="O38" s="9"/>
      <c r="P38" s="7"/>
      <c r="Q38" s="7"/>
      <c r="T38" s="20">
        <v>0</v>
      </c>
      <c r="U38" s="31">
        <f t="shared" si="14"/>
        <v>-960</v>
      </c>
      <c r="V38" s="27">
        <f t="shared" si="15"/>
        <v>-960</v>
      </c>
      <c r="W38" s="27"/>
      <c r="X38" s="27">
        <f t="shared" si="16"/>
        <v>1055.2748636172892</v>
      </c>
      <c r="Y38" s="27">
        <f t="shared" si="17"/>
        <v>95.274863617289157</v>
      </c>
      <c r="Z38" s="27">
        <f t="shared" si="18"/>
        <v>95</v>
      </c>
      <c r="AA38" s="17">
        <f t="shared" si="19"/>
        <v>95</v>
      </c>
      <c r="AB38" s="24">
        <f t="shared" si="20"/>
        <v>1055</v>
      </c>
    </row>
    <row r="39" spans="1:28" ht="15" customHeight="1" x14ac:dyDescent="0.25">
      <c r="A39" s="28">
        <v>2920</v>
      </c>
      <c r="B39" s="28">
        <v>2681</v>
      </c>
      <c r="C39" s="25">
        <v>12.98</v>
      </c>
      <c r="D39" s="25">
        <v>272.3</v>
      </c>
      <c r="E39" s="25">
        <v>212.65</v>
      </c>
      <c r="F39" s="25">
        <v>0</v>
      </c>
      <c r="G39" s="25">
        <f t="shared" ref="G39:G70" si="23">($A$38-A39)/(ROW(A39)-ROW($A$38))</f>
        <v>50</v>
      </c>
      <c r="H39" s="25">
        <v>0</v>
      </c>
      <c r="I39" s="25">
        <f t="shared" ref="I39:I70" si="24">($B$38-B39)/(ROW(B39)-ROW($B$38))</f>
        <v>-1721</v>
      </c>
      <c r="J39" s="29">
        <f t="shared" si="21"/>
        <v>0</v>
      </c>
      <c r="K39" s="29">
        <f t="shared" si="22"/>
        <v>1</v>
      </c>
      <c r="L39" s="29">
        <f t="shared" ref="L39:L70" si="25">IF(OR(COUNTIF(K35:K39,1)=5,COUNTIF(K35:K39,-1)=5),1,0)</f>
        <v>1</v>
      </c>
      <c r="M39" s="29">
        <f t="shared" ca="1" si="13"/>
        <v>0</v>
      </c>
      <c r="N39" s="9"/>
      <c r="O39" s="9"/>
      <c r="P39" s="7"/>
      <c r="Q39" s="7"/>
      <c r="T39" s="20">
        <v>0</v>
      </c>
      <c r="U39" s="31">
        <f t="shared" si="14"/>
        <v>-2681</v>
      </c>
      <c r="V39" s="27">
        <f t="shared" si="15"/>
        <v>-2681</v>
      </c>
      <c r="W39" s="27"/>
      <c r="X39" s="27">
        <f t="shared" si="16"/>
        <v>2947.0749055812003</v>
      </c>
      <c r="Y39" s="27">
        <f t="shared" si="17"/>
        <v>266.07490558120026</v>
      </c>
      <c r="Z39" s="27">
        <f t="shared" si="18"/>
        <v>266</v>
      </c>
      <c r="AA39" s="17">
        <f t="shared" si="19"/>
        <v>266</v>
      </c>
      <c r="AB39" s="24">
        <f t="shared" si="20"/>
        <v>2947</v>
      </c>
    </row>
    <row r="40" spans="1:28" ht="15" customHeight="1" x14ac:dyDescent="0.25">
      <c r="A40" s="28">
        <v>2871</v>
      </c>
      <c r="B40" s="28">
        <v>2871</v>
      </c>
      <c r="C40" s="25">
        <v>12.76</v>
      </c>
      <c r="D40" s="25">
        <v>272.3</v>
      </c>
      <c r="E40" s="25">
        <v>212.68</v>
      </c>
      <c r="F40" s="25">
        <v>0</v>
      </c>
      <c r="G40" s="25">
        <f t="shared" si="23"/>
        <v>49.5</v>
      </c>
      <c r="H40" s="25">
        <v>0</v>
      </c>
      <c r="I40" s="25">
        <f t="shared" si="24"/>
        <v>-955.5</v>
      </c>
      <c r="J40" s="29">
        <f t="shared" si="21"/>
        <v>0</v>
      </c>
      <c r="K40" s="29">
        <f t="shared" si="22"/>
        <v>1</v>
      </c>
      <c r="L40" s="29">
        <f t="shared" si="25"/>
        <v>1</v>
      </c>
      <c r="M40" s="29">
        <f t="shared" ca="1" si="13"/>
        <v>0</v>
      </c>
      <c r="N40" s="9"/>
      <c r="O40" s="9"/>
      <c r="P40" s="7"/>
      <c r="Q40" s="7"/>
      <c r="T40" s="20">
        <v>0</v>
      </c>
      <c r="U40" s="31">
        <f t="shared" si="14"/>
        <v>-2871</v>
      </c>
      <c r="V40" s="27">
        <f t="shared" si="15"/>
        <v>-2871</v>
      </c>
      <c r="W40" s="27"/>
      <c r="X40" s="27">
        <f t="shared" si="16"/>
        <v>3155.931389005455</v>
      </c>
      <c r="Y40" s="27">
        <f t="shared" si="17"/>
        <v>284.931389005455</v>
      </c>
      <c r="Z40" s="27">
        <f t="shared" si="18"/>
        <v>285</v>
      </c>
      <c r="AA40" s="17">
        <f t="shared" si="19"/>
        <v>285</v>
      </c>
      <c r="AB40" s="24">
        <f t="shared" si="20"/>
        <v>3156</v>
      </c>
    </row>
    <row r="41" spans="1:28" ht="15" customHeight="1" x14ac:dyDescent="0.25">
      <c r="A41" s="28">
        <v>2823</v>
      </c>
      <c r="B41" s="28">
        <v>2823</v>
      </c>
      <c r="C41" s="25">
        <v>12.55</v>
      </c>
      <c r="D41" s="25">
        <v>272.3</v>
      </c>
      <c r="E41" s="25">
        <v>212.67</v>
      </c>
      <c r="F41" s="25">
        <v>0</v>
      </c>
      <c r="G41" s="25">
        <f t="shared" si="23"/>
        <v>49</v>
      </c>
      <c r="H41" s="25">
        <v>0</v>
      </c>
      <c r="I41" s="25">
        <f t="shared" si="24"/>
        <v>-621</v>
      </c>
      <c r="J41" s="29">
        <f t="shared" si="21"/>
        <v>1</v>
      </c>
      <c r="K41" s="29">
        <f t="shared" si="22"/>
        <v>1</v>
      </c>
      <c r="L41" s="29">
        <f t="shared" si="25"/>
        <v>1</v>
      </c>
      <c r="M41" s="29">
        <f t="shared" ca="1" si="13"/>
        <v>1</v>
      </c>
      <c r="N41" s="9"/>
      <c r="O41" s="9"/>
      <c r="P41" s="7"/>
      <c r="Q41" s="7"/>
      <c r="T41" s="20">
        <v>0</v>
      </c>
      <c r="U41" s="31">
        <f t="shared" si="14"/>
        <v>-2823</v>
      </c>
      <c r="V41" s="27">
        <f t="shared" si="15"/>
        <v>-2823</v>
      </c>
      <c r="W41" s="27"/>
      <c r="X41" s="27">
        <f t="shared" si="16"/>
        <v>3103.1676458245911</v>
      </c>
      <c r="Y41" s="27">
        <f t="shared" si="17"/>
        <v>280.16764582459109</v>
      </c>
      <c r="Z41" s="27">
        <f t="shared" si="18"/>
        <v>280</v>
      </c>
      <c r="AA41" s="17">
        <f t="shared" si="19"/>
        <v>280</v>
      </c>
      <c r="AB41" s="24">
        <f t="shared" si="20"/>
        <v>3103</v>
      </c>
    </row>
    <row r="42" spans="1:28" ht="15" customHeight="1" x14ac:dyDescent="0.25">
      <c r="A42" s="28">
        <v>2642</v>
      </c>
      <c r="B42" s="28">
        <v>2642</v>
      </c>
      <c r="C42" s="25">
        <v>11.74</v>
      </c>
      <c r="D42" s="25">
        <v>272.3</v>
      </c>
      <c r="E42" s="25">
        <v>212.64</v>
      </c>
      <c r="F42" s="25">
        <v>0</v>
      </c>
      <c r="G42" s="25">
        <f t="shared" si="23"/>
        <v>82</v>
      </c>
      <c r="H42" s="25">
        <v>0</v>
      </c>
      <c r="I42" s="25">
        <f t="shared" si="24"/>
        <v>-420.5</v>
      </c>
      <c r="J42" s="29">
        <f t="shared" si="21"/>
        <v>0</v>
      </c>
      <c r="K42" s="29">
        <f t="shared" si="22"/>
        <v>-1</v>
      </c>
      <c r="L42" s="29">
        <f t="shared" si="25"/>
        <v>0</v>
      </c>
      <c r="M42" s="29">
        <f t="shared" ca="1" si="13"/>
        <v>0</v>
      </c>
      <c r="N42" s="9"/>
      <c r="O42" s="9"/>
      <c r="P42" s="7"/>
      <c r="Q42" s="7"/>
      <c r="T42" s="20">
        <v>0</v>
      </c>
      <c r="U42" s="31">
        <f t="shared" si="14"/>
        <v>-2642</v>
      </c>
      <c r="V42" s="27">
        <f t="shared" si="15"/>
        <v>-2642</v>
      </c>
      <c r="W42" s="27"/>
      <c r="X42" s="27">
        <f t="shared" si="16"/>
        <v>2904.2043642467479</v>
      </c>
      <c r="Y42" s="27">
        <f t="shared" si="17"/>
        <v>262.2043642467479</v>
      </c>
      <c r="Z42" s="27">
        <f t="shared" si="18"/>
        <v>262</v>
      </c>
      <c r="AA42" s="17">
        <f t="shared" si="19"/>
        <v>262</v>
      </c>
      <c r="AB42" s="24">
        <f t="shared" si="20"/>
        <v>2904</v>
      </c>
    </row>
    <row r="43" spans="1:28" ht="15" customHeight="1" x14ac:dyDescent="0.25">
      <c r="A43" s="28">
        <v>2460</v>
      </c>
      <c r="B43" s="28">
        <v>2460</v>
      </c>
      <c r="C43" s="25">
        <v>10.93</v>
      </c>
      <c r="D43" s="25">
        <v>272.3</v>
      </c>
      <c r="E43" s="25">
        <v>212.61</v>
      </c>
      <c r="F43" s="25">
        <v>0</v>
      </c>
      <c r="G43" s="25">
        <f t="shared" si="23"/>
        <v>102</v>
      </c>
      <c r="H43" s="25">
        <v>0</v>
      </c>
      <c r="I43" s="25">
        <f t="shared" si="24"/>
        <v>-300</v>
      </c>
      <c r="J43" s="29">
        <f t="shared" si="21"/>
        <v>0</v>
      </c>
      <c r="K43" s="29">
        <f t="shared" si="22"/>
        <v>-1</v>
      </c>
      <c r="L43" s="29">
        <f t="shared" si="25"/>
        <v>0</v>
      </c>
      <c r="M43" s="29">
        <f t="shared" ca="1" si="13"/>
        <v>0</v>
      </c>
      <c r="N43" s="9"/>
      <c r="O43" s="9"/>
      <c r="P43" s="7"/>
      <c r="Q43" s="7"/>
      <c r="T43" s="20">
        <v>0</v>
      </c>
      <c r="U43" s="31">
        <f t="shared" si="14"/>
        <v>-2460</v>
      </c>
      <c r="V43" s="27">
        <f t="shared" si="15"/>
        <v>-2460</v>
      </c>
      <c r="W43" s="27"/>
      <c r="X43" s="27">
        <f t="shared" si="16"/>
        <v>2704.1418380193031</v>
      </c>
      <c r="Y43" s="27">
        <f t="shared" si="17"/>
        <v>244.14183801930312</v>
      </c>
      <c r="Z43" s="27">
        <f t="shared" si="18"/>
        <v>244</v>
      </c>
      <c r="AA43" s="17">
        <f t="shared" si="19"/>
        <v>244</v>
      </c>
      <c r="AB43" s="24">
        <f t="shared" si="20"/>
        <v>2704</v>
      </c>
    </row>
    <row r="44" spans="1:28" ht="15" customHeight="1" x14ac:dyDescent="0.25">
      <c r="A44" s="28">
        <v>2278</v>
      </c>
      <c r="B44" s="28">
        <v>2278</v>
      </c>
      <c r="C44" s="25">
        <v>10.130000000000001</v>
      </c>
      <c r="D44" s="25">
        <v>272.3</v>
      </c>
      <c r="E44" s="25">
        <v>212.58</v>
      </c>
      <c r="F44" s="25">
        <v>0</v>
      </c>
      <c r="G44" s="25">
        <f t="shared" si="23"/>
        <v>115.33333333333333</v>
      </c>
      <c r="H44" s="25">
        <v>0</v>
      </c>
      <c r="I44" s="25">
        <f t="shared" si="24"/>
        <v>-219.66666666666666</v>
      </c>
      <c r="J44" s="29">
        <f t="shared" si="21"/>
        <v>0</v>
      </c>
      <c r="K44" s="29">
        <f t="shared" si="22"/>
        <v>-1</v>
      </c>
      <c r="L44" s="29">
        <f t="shared" si="25"/>
        <v>0</v>
      </c>
      <c r="M44" s="29">
        <f t="shared" ca="1" si="13"/>
        <v>0</v>
      </c>
      <c r="N44" s="9"/>
      <c r="O44" s="9"/>
      <c r="P44" s="7"/>
      <c r="Q44" s="7"/>
      <c r="T44" s="20">
        <v>0</v>
      </c>
      <c r="U44" s="31">
        <f t="shared" si="14"/>
        <v>-2278</v>
      </c>
      <c r="V44" s="27">
        <f t="shared" si="15"/>
        <v>-2278</v>
      </c>
      <c r="W44" s="27"/>
      <c r="X44" s="27">
        <f t="shared" si="16"/>
        <v>2504.0793117918593</v>
      </c>
      <c r="Y44" s="27">
        <f t="shared" si="17"/>
        <v>226.07931179185925</v>
      </c>
      <c r="Z44" s="27">
        <f t="shared" si="18"/>
        <v>226</v>
      </c>
      <c r="AA44" s="17">
        <f t="shared" si="19"/>
        <v>226</v>
      </c>
      <c r="AB44" s="24">
        <f t="shared" si="20"/>
        <v>2504</v>
      </c>
    </row>
    <row r="45" spans="1:28" ht="15" customHeight="1" x14ac:dyDescent="0.25">
      <c r="A45" s="28">
        <v>2132</v>
      </c>
      <c r="B45" s="28">
        <v>2132</v>
      </c>
      <c r="C45" s="25">
        <v>9.4700000000000006</v>
      </c>
      <c r="D45" s="25">
        <v>272.3</v>
      </c>
      <c r="E45" s="25">
        <v>212.56</v>
      </c>
      <c r="F45" s="25">
        <v>0</v>
      </c>
      <c r="G45" s="25">
        <f t="shared" si="23"/>
        <v>119.71428571428571</v>
      </c>
      <c r="H45" s="25">
        <v>0</v>
      </c>
      <c r="I45" s="25">
        <f t="shared" si="24"/>
        <v>-167.42857142857142</v>
      </c>
      <c r="J45" s="29">
        <f t="shared" si="21"/>
        <v>0</v>
      </c>
      <c r="K45" s="29">
        <f t="shared" si="22"/>
        <v>-1</v>
      </c>
      <c r="L45" s="29">
        <f t="shared" si="25"/>
        <v>0</v>
      </c>
      <c r="M45" s="29">
        <f t="shared" ca="1" si="13"/>
        <v>1</v>
      </c>
      <c r="N45" s="9"/>
      <c r="O45" s="9"/>
      <c r="P45" s="7"/>
      <c r="Q45" s="7"/>
      <c r="T45" s="20">
        <v>0</v>
      </c>
      <c r="U45" s="31">
        <f t="shared" si="14"/>
        <v>-2132</v>
      </c>
      <c r="V45" s="27">
        <f t="shared" si="15"/>
        <v>-2132</v>
      </c>
      <c r="W45" s="27"/>
      <c r="X45" s="27">
        <f t="shared" si="16"/>
        <v>2343.589592950063</v>
      </c>
      <c r="Y45" s="27">
        <f t="shared" si="17"/>
        <v>211.58959295006298</v>
      </c>
      <c r="Z45" s="27">
        <f t="shared" si="18"/>
        <v>212</v>
      </c>
      <c r="AA45" s="17">
        <f t="shared" si="19"/>
        <v>212</v>
      </c>
      <c r="AB45" s="24">
        <f t="shared" si="20"/>
        <v>2344</v>
      </c>
    </row>
    <row r="46" spans="1:28" ht="15" customHeight="1" x14ac:dyDescent="0.25">
      <c r="A46" s="28">
        <v>1984</v>
      </c>
      <c r="B46" s="28">
        <v>1984</v>
      </c>
      <c r="C46" s="25">
        <v>8.82</v>
      </c>
      <c r="D46" s="25">
        <v>272.3</v>
      </c>
      <c r="E46" s="25">
        <v>212.53</v>
      </c>
      <c r="F46" s="25">
        <v>0</v>
      </c>
      <c r="G46" s="25">
        <f t="shared" si="23"/>
        <v>123.25</v>
      </c>
      <c r="H46" s="25">
        <v>0</v>
      </c>
      <c r="I46" s="25">
        <f t="shared" si="24"/>
        <v>-128</v>
      </c>
      <c r="J46" s="29">
        <f t="shared" si="21"/>
        <v>0</v>
      </c>
      <c r="K46" s="29">
        <f t="shared" si="22"/>
        <v>-1</v>
      </c>
      <c r="L46" s="29">
        <f t="shared" si="25"/>
        <v>1</v>
      </c>
      <c r="M46" s="29">
        <f t="shared" ca="1" si="13"/>
        <v>1</v>
      </c>
      <c r="N46" s="9"/>
      <c r="O46" s="9"/>
      <c r="P46" s="7"/>
      <c r="Q46" s="7"/>
      <c r="T46" s="20">
        <v>0</v>
      </c>
      <c r="U46" s="31">
        <f t="shared" si="14"/>
        <v>-1984</v>
      </c>
      <c r="V46" s="27">
        <f t="shared" si="15"/>
        <v>-1984</v>
      </c>
      <c r="W46" s="27"/>
      <c r="X46" s="27">
        <f t="shared" si="16"/>
        <v>2180.901384809064</v>
      </c>
      <c r="Y46" s="27">
        <f t="shared" si="17"/>
        <v>196.90138480906398</v>
      </c>
      <c r="Z46" s="27">
        <f t="shared" si="18"/>
        <v>197</v>
      </c>
      <c r="AA46" s="17">
        <f t="shared" si="19"/>
        <v>197</v>
      </c>
      <c r="AB46" s="24">
        <f t="shared" si="20"/>
        <v>2181</v>
      </c>
    </row>
    <row r="47" spans="1:28" ht="15" customHeight="1" x14ac:dyDescent="0.25">
      <c r="A47" s="28">
        <v>1836</v>
      </c>
      <c r="B47" s="28">
        <v>1836</v>
      </c>
      <c r="C47" s="25">
        <v>8.16</v>
      </c>
      <c r="D47" s="25">
        <v>272.3</v>
      </c>
      <c r="E47" s="25">
        <v>212.51</v>
      </c>
      <c r="F47" s="25">
        <v>0</v>
      </c>
      <c r="G47" s="25">
        <f t="shared" si="23"/>
        <v>126</v>
      </c>
      <c r="H47" s="25">
        <v>0</v>
      </c>
      <c r="I47" s="25">
        <f t="shared" si="24"/>
        <v>-97.333333333333329</v>
      </c>
      <c r="J47" s="29">
        <f t="shared" si="21"/>
        <v>0</v>
      </c>
      <c r="K47" s="29">
        <f t="shared" si="22"/>
        <v>-1</v>
      </c>
      <c r="L47" s="29">
        <f t="shared" si="25"/>
        <v>1</v>
      </c>
      <c r="M47" s="29">
        <f t="shared" ca="1" si="13"/>
        <v>0</v>
      </c>
      <c r="N47" s="9"/>
      <c r="O47" s="9"/>
      <c r="P47" s="7"/>
      <c r="Q47" s="7"/>
      <c r="T47" s="20">
        <v>0</v>
      </c>
      <c r="U47" s="31">
        <f t="shared" si="14"/>
        <v>-1836</v>
      </c>
      <c r="V47" s="27">
        <f t="shared" si="15"/>
        <v>-1836</v>
      </c>
      <c r="W47" s="27"/>
      <c r="X47" s="27">
        <f t="shared" si="16"/>
        <v>2018.2131766680654</v>
      </c>
      <c r="Y47" s="27">
        <f t="shared" si="17"/>
        <v>182.21317666806544</v>
      </c>
      <c r="Z47" s="27">
        <f t="shared" si="18"/>
        <v>182</v>
      </c>
      <c r="AA47" s="17">
        <f t="shared" si="19"/>
        <v>182</v>
      </c>
      <c r="AB47" s="24">
        <f t="shared" si="20"/>
        <v>2018</v>
      </c>
    </row>
    <row r="48" spans="1:28" ht="15" customHeight="1" x14ac:dyDescent="0.25">
      <c r="A48" s="28">
        <v>1714</v>
      </c>
      <c r="B48" s="28">
        <v>1714</v>
      </c>
      <c r="C48" s="25">
        <v>7.62</v>
      </c>
      <c r="D48" s="25">
        <v>272.3</v>
      </c>
      <c r="E48" s="25">
        <v>212.48</v>
      </c>
      <c r="F48" s="25">
        <v>0</v>
      </c>
      <c r="G48" s="25">
        <f t="shared" si="23"/>
        <v>125.6</v>
      </c>
      <c r="H48" s="25">
        <v>0</v>
      </c>
      <c r="I48" s="25">
        <f t="shared" si="24"/>
        <v>-75.400000000000006</v>
      </c>
      <c r="J48" s="29">
        <f t="shared" si="21"/>
        <v>0</v>
      </c>
      <c r="K48" s="29">
        <f t="shared" si="22"/>
        <v>-1</v>
      </c>
      <c r="L48" s="29">
        <f t="shared" si="25"/>
        <v>1</v>
      </c>
      <c r="M48" s="29">
        <f t="shared" ca="1" si="13"/>
        <v>0</v>
      </c>
      <c r="N48" s="9"/>
      <c r="O48" s="9"/>
      <c r="P48" s="7"/>
      <c r="Q48" s="7"/>
      <c r="T48" s="20">
        <v>0</v>
      </c>
      <c r="U48" s="31">
        <f t="shared" si="14"/>
        <v>-1714</v>
      </c>
      <c r="V48" s="27">
        <f t="shared" si="15"/>
        <v>-1714</v>
      </c>
      <c r="W48" s="27"/>
      <c r="X48" s="27">
        <f t="shared" si="16"/>
        <v>1884.1053294167016</v>
      </c>
      <c r="Y48" s="27">
        <f t="shared" si="17"/>
        <v>170.10532941670158</v>
      </c>
      <c r="Z48" s="27">
        <f t="shared" si="18"/>
        <v>170</v>
      </c>
      <c r="AA48" s="17">
        <f t="shared" si="19"/>
        <v>170</v>
      </c>
      <c r="AB48" s="24">
        <f t="shared" si="20"/>
        <v>1884</v>
      </c>
    </row>
    <row r="49" spans="1:28" ht="15" customHeight="1" x14ac:dyDescent="0.25">
      <c r="A49" s="28">
        <v>1593</v>
      </c>
      <c r="B49" s="28">
        <v>1593</v>
      </c>
      <c r="C49" s="25">
        <v>7.08</v>
      </c>
      <c r="D49" s="25">
        <v>272.3</v>
      </c>
      <c r="E49" s="25">
        <v>212.44</v>
      </c>
      <c r="F49" s="25">
        <v>0</v>
      </c>
      <c r="G49" s="25">
        <f t="shared" si="23"/>
        <v>125.18181818181819</v>
      </c>
      <c r="H49" s="25">
        <v>0</v>
      </c>
      <c r="I49" s="25">
        <f t="shared" si="24"/>
        <v>-57.545454545454547</v>
      </c>
      <c r="J49" s="29">
        <f t="shared" si="21"/>
        <v>0</v>
      </c>
      <c r="K49" s="29">
        <f t="shared" si="22"/>
        <v>-1</v>
      </c>
      <c r="L49" s="29">
        <f t="shared" si="25"/>
        <v>1</v>
      </c>
      <c r="M49" s="29">
        <f t="shared" ca="1" si="13"/>
        <v>1</v>
      </c>
      <c r="N49" s="9"/>
      <c r="O49" s="9"/>
      <c r="P49" s="7"/>
      <c r="Q49" s="7"/>
      <c r="T49" s="20">
        <v>0</v>
      </c>
      <c r="U49" s="31">
        <f t="shared" si="14"/>
        <v>-1593</v>
      </c>
      <c r="V49" s="27">
        <f t="shared" si="15"/>
        <v>-1593</v>
      </c>
      <c r="W49" s="27"/>
      <c r="X49" s="27">
        <f t="shared" si="16"/>
        <v>1751.0967268149391</v>
      </c>
      <c r="Y49" s="27">
        <f t="shared" si="17"/>
        <v>158.09672681493907</v>
      </c>
      <c r="Z49" s="27">
        <f t="shared" si="18"/>
        <v>158</v>
      </c>
      <c r="AA49" s="17">
        <f t="shared" si="19"/>
        <v>158</v>
      </c>
      <c r="AB49" s="24">
        <f t="shared" si="20"/>
        <v>1751</v>
      </c>
    </row>
    <row r="50" spans="1:28" ht="15" customHeight="1" x14ac:dyDescent="0.25">
      <c r="A50" s="28">
        <v>1470</v>
      </c>
      <c r="B50" s="28">
        <v>1470</v>
      </c>
      <c r="C50" s="25">
        <v>6.53</v>
      </c>
      <c r="D50" s="25">
        <v>272.3</v>
      </c>
      <c r="E50" s="25">
        <v>212.4</v>
      </c>
      <c r="F50" s="25">
        <v>0</v>
      </c>
      <c r="G50" s="25">
        <f t="shared" si="23"/>
        <v>125</v>
      </c>
      <c r="H50" s="25">
        <v>0</v>
      </c>
      <c r="I50" s="25">
        <f t="shared" si="24"/>
        <v>-42.5</v>
      </c>
      <c r="J50" s="29">
        <f t="shared" si="21"/>
        <v>0</v>
      </c>
      <c r="K50" s="29">
        <f t="shared" si="22"/>
        <v>-1</v>
      </c>
      <c r="L50" s="29">
        <f t="shared" si="25"/>
        <v>1</v>
      </c>
      <c r="M50" s="29">
        <f t="shared" ca="1" si="13"/>
        <v>1</v>
      </c>
      <c r="N50" s="9"/>
      <c r="O50" s="9"/>
      <c r="P50" s="7"/>
      <c r="Q50" s="7"/>
      <c r="T50" s="20">
        <v>0</v>
      </c>
      <c r="U50" s="31">
        <f t="shared" si="14"/>
        <v>-1470</v>
      </c>
      <c r="V50" s="27">
        <f t="shared" si="15"/>
        <v>-1470</v>
      </c>
      <c r="W50" s="27"/>
      <c r="X50" s="27">
        <f t="shared" si="16"/>
        <v>1615.8896349139739</v>
      </c>
      <c r="Y50" s="27">
        <f t="shared" si="17"/>
        <v>145.88963491397385</v>
      </c>
      <c r="Z50" s="27">
        <f t="shared" si="18"/>
        <v>146</v>
      </c>
      <c r="AA50" s="17">
        <f t="shared" si="19"/>
        <v>146</v>
      </c>
      <c r="AB50" s="24">
        <f t="shared" si="20"/>
        <v>1616</v>
      </c>
    </row>
    <row r="51" spans="1:28" ht="15" customHeight="1" x14ac:dyDescent="0.25">
      <c r="A51" s="28">
        <v>1365</v>
      </c>
      <c r="B51" s="28">
        <v>1365</v>
      </c>
      <c r="C51" s="25">
        <v>6.07</v>
      </c>
      <c r="D51" s="25">
        <v>272.3</v>
      </c>
      <c r="E51" s="25">
        <v>212.37</v>
      </c>
      <c r="F51" s="25">
        <v>0</v>
      </c>
      <c r="G51" s="25">
        <f t="shared" si="23"/>
        <v>123.46153846153847</v>
      </c>
      <c r="H51" s="25">
        <v>0</v>
      </c>
      <c r="I51" s="25">
        <f t="shared" si="24"/>
        <v>-31.153846153846153</v>
      </c>
      <c r="J51" s="29">
        <f t="shared" si="21"/>
        <v>0</v>
      </c>
      <c r="K51" s="29">
        <f t="shared" si="22"/>
        <v>-1</v>
      </c>
      <c r="L51" s="29">
        <f t="shared" si="25"/>
        <v>1</v>
      </c>
      <c r="M51" s="29">
        <f t="shared" ca="1" si="13"/>
        <v>0</v>
      </c>
      <c r="N51" s="9"/>
      <c r="O51" s="9"/>
      <c r="P51" s="7"/>
      <c r="Q51" s="7"/>
      <c r="T51" s="20">
        <v>0</v>
      </c>
      <c r="U51" s="31">
        <f t="shared" si="14"/>
        <v>-1365</v>
      </c>
      <c r="V51" s="27">
        <f t="shared" si="15"/>
        <v>-1365</v>
      </c>
      <c r="W51" s="27"/>
      <c r="X51" s="27">
        <f t="shared" si="16"/>
        <v>1500.4689467058331</v>
      </c>
      <c r="Y51" s="27">
        <f t="shared" si="17"/>
        <v>135.4689467058331</v>
      </c>
      <c r="Z51" s="27">
        <f t="shared" si="18"/>
        <v>135</v>
      </c>
      <c r="AA51" s="17">
        <f t="shared" si="19"/>
        <v>135</v>
      </c>
      <c r="AB51" s="24">
        <f t="shared" si="20"/>
        <v>1500</v>
      </c>
    </row>
    <row r="52" spans="1:28" ht="15" customHeight="1" x14ac:dyDescent="0.25">
      <c r="A52" s="28">
        <v>1260</v>
      </c>
      <c r="B52" s="28">
        <v>1260</v>
      </c>
      <c r="C52" s="25">
        <v>5.6</v>
      </c>
      <c r="D52" s="25">
        <v>272.3</v>
      </c>
      <c r="E52" s="25">
        <v>212.34</v>
      </c>
      <c r="F52" s="25">
        <v>0</v>
      </c>
      <c r="G52" s="25">
        <f t="shared" si="23"/>
        <v>122.14285714285714</v>
      </c>
      <c r="H52" s="25">
        <v>0</v>
      </c>
      <c r="I52" s="25">
        <f t="shared" si="24"/>
        <v>-21.428571428571427</v>
      </c>
      <c r="J52" s="29">
        <f t="shared" si="21"/>
        <v>0</v>
      </c>
      <c r="K52" s="29">
        <f t="shared" si="22"/>
        <v>-1</v>
      </c>
      <c r="L52" s="29">
        <f t="shared" si="25"/>
        <v>1</v>
      </c>
      <c r="M52" s="29">
        <f t="shared" ca="1" si="13"/>
        <v>1</v>
      </c>
      <c r="N52" s="9"/>
      <c r="O52" s="9"/>
      <c r="P52" s="7"/>
      <c r="Q52" s="7"/>
      <c r="T52" s="20">
        <v>0</v>
      </c>
      <c r="U52" s="31">
        <f t="shared" si="14"/>
        <v>-1260</v>
      </c>
      <c r="V52" s="27">
        <f t="shared" si="15"/>
        <v>-1260</v>
      </c>
      <c r="W52" s="27"/>
      <c r="X52" s="27">
        <f t="shared" si="16"/>
        <v>1385.0482584976919</v>
      </c>
      <c r="Y52" s="27">
        <f t="shared" si="17"/>
        <v>125.0482584976919</v>
      </c>
      <c r="Z52" s="27">
        <f t="shared" si="18"/>
        <v>125</v>
      </c>
      <c r="AA52" s="17">
        <f t="shared" si="19"/>
        <v>125</v>
      </c>
      <c r="AB52" s="24">
        <f t="shared" si="20"/>
        <v>1385</v>
      </c>
    </row>
    <row r="53" spans="1:28" ht="15" customHeight="1" x14ac:dyDescent="0.25">
      <c r="A53" s="28">
        <v>1156</v>
      </c>
      <c r="B53" s="28">
        <v>1156</v>
      </c>
      <c r="C53" s="25">
        <v>5.14</v>
      </c>
      <c r="D53" s="25">
        <v>272.3</v>
      </c>
      <c r="E53" s="25">
        <v>212.31</v>
      </c>
      <c r="F53" s="25">
        <v>0</v>
      </c>
      <c r="G53" s="25">
        <f t="shared" si="23"/>
        <v>120.93333333333334</v>
      </c>
      <c r="H53" s="25">
        <v>0</v>
      </c>
      <c r="I53" s="25">
        <f t="shared" si="24"/>
        <v>-13.066666666666666</v>
      </c>
      <c r="J53" s="29">
        <f t="shared" si="21"/>
        <v>0</v>
      </c>
      <c r="K53" s="29">
        <f t="shared" si="22"/>
        <v>-1</v>
      </c>
      <c r="L53" s="29">
        <f t="shared" si="25"/>
        <v>1</v>
      </c>
      <c r="M53" s="29">
        <f t="shared" ca="1" si="13"/>
        <v>1</v>
      </c>
      <c r="N53" s="9"/>
      <c r="O53" s="9"/>
      <c r="P53" s="7"/>
      <c r="Q53" s="7"/>
      <c r="T53" s="20">
        <v>0</v>
      </c>
      <c r="U53" s="31">
        <f t="shared" si="14"/>
        <v>-1156</v>
      </c>
      <c r="V53" s="27">
        <f t="shared" si="15"/>
        <v>-1156</v>
      </c>
      <c r="W53" s="27"/>
      <c r="X53" s="27">
        <f t="shared" si="16"/>
        <v>1270.7268149391523</v>
      </c>
      <c r="Y53" s="27">
        <f t="shared" si="17"/>
        <v>114.72681493915229</v>
      </c>
      <c r="Z53" s="27">
        <f t="shared" si="18"/>
        <v>115</v>
      </c>
      <c r="AA53" s="17">
        <f t="shared" si="19"/>
        <v>115</v>
      </c>
      <c r="AB53" s="24">
        <f t="shared" si="20"/>
        <v>1271</v>
      </c>
    </row>
    <row r="54" spans="1:28" ht="15" customHeight="1" x14ac:dyDescent="0.25">
      <c r="A54" s="28">
        <v>1104</v>
      </c>
      <c r="B54" s="28">
        <v>1104</v>
      </c>
      <c r="C54" s="25">
        <v>4.91</v>
      </c>
      <c r="D54" s="25">
        <v>272.3</v>
      </c>
      <c r="E54" s="25">
        <v>212.28</v>
      </c>
      <c r="F54" s="25">
        <v>0</v>
      </c>
      <c r="G54" s="25">
        <f t="shared" si="23"/>
        <v>116.625</v>
      </c>
      <c r="H54" s="25">
        <v>0</v>
      </c>
      <c r="I54" s="25">
        <f t="shared" si="24"/>
        <v>-9</v>
      </c>
      <c r="J54" s="29">
        <f t="shared" si="21"/>
        <v>0</v>
      </c>
      <c r="K54" s="29">
        <f t="shared" si="22"/>
        <v>-1</v>
      </c>
      <c r="L54" s="29">
        <f t="shared" si="25"/>
        <v>1</v>
      </c>
      <c r="M54" s="29">
        <f t="shared" ca="1" si="13"/>
        <v>1</v>
      </c>
      <c r="N54" s="9"/>
      <c r="O54" s="9"/>
      <c r="P54" s="7"/>
      <c r="Q54" s="7"/>
      <c r="T54" s="20">
        <v>0</v>
      </c>
      <c r="U54" s="31">
        <f t="shared" si="14"/>
        <v>-1104</v>
      </c>
      <c r="V54" s="27">
        <f t="shared" si="15"/>
        <v>-1104</v>
      </c>
      <c r="W54" s="27"/>
      <c r="X54" s="27">
        <f t="shared" si="16"/>
        <v>1213.5660931598825</v>
      </c>
      <c r="Y54" s="27">
        <f t="shared" si="17"/>
        <v>109.56609315988248</v>
      </c>
      <c r="Z54" s="27">
        <f t="shared" si="18"/>
        <v>110</v>
      </c>
      <c r="AA54" s="17">
        <f t="shared" si="19"/>
        <v>110</v>
      </c>
      <c r="AB54" s="24">
        <f t="shared" si="20"/>
        <v>1214</v>
      </c>
    </row>
    <row r="55" spans="1:28" ht="15" customHeight="1" x14ac:dyDescent="0.25">
      <c r="A55" s="28">
        <v>1052</v>
      </c>
      <c r="B55" s="28">
        <v>1052</v>
      </c>
      <c r="C55" s="25">
        <v>4.67</v>
      </c>
      <c r="D55" s="25">
        <v>272.3</v>
      </c>
      <c r="E55" s="25">
        <v>212.23</v>
      </c>
      <c r="F55" s="25">
        <v>0</v>
      </c>
      <c r="G55" s="25">
        <f t="shared" si="23"/>
        <v>112.82352941176471</v>
      </c>
      <c r="H55" s="25">
        <v>0</v>
      </c>
      <c r="I55" s="25">
        <f t="shared" si="24"/>
        <v>-5.4117647058823533</v>
      </c>
      <c r="J55" s="29">
        <f t="shared" si="21"/>
        <v>0</v>
      </c>
      <c r="K55" s="29">
        <f t="shared" si="22"/>
        <v>-1</v>
      </c>
      <c r="L55" s="29">
        <f t="shared" si="25"/>
        <v>1</v>
      </c>
      <c r="M55" s="29">
        <f t="shared" ca="1" si="13"/>
        <v>1</v>
      </c>
      <c r="N55" s="9"/>
      <c r="O55" s="9"/>
      <c r="P55" s="7"/>
      <c r="Q55" s="7"/>
      <c r="T55" s="20">
        <v>0</v>
      </c>
      <c r="U55" s="31">
        <f t="shared" si="14"/>
        <v>-1052</v>
      </c>
      <c r="V55" s="27">
        <f t="shared" si="15"/>
        <v>-1052</v>
      </c>
      <c r="W55" s="27"/>
      <c r="X55" s="27">
        <f t="shared" si="16"/>
        <v>1156.4053713806127</v>
      </c>
      <c r="Y55" s="27">
        <f t="shared" si="17"/>
        <v>104.40537138061268</v>
      </c>
      <c r="Z55" s="27">
        <f t="shared" si="18"/>
        <v>104</v>
      </c>
      <c r="AA55" s="17">
        <f t="shared" si="19"/>
        <v>104</v>
      </c>
      <c r="AB55" s="24">
        <f t="shared" si="20"/>
        <v>1156</v>
      </c>
    </row>
    <row r="56" spans="1:28" ht="15" customHeight="1" x14ac:dyDescent="0.25">
      <c r="A56" s="28">
        <v>998</v>
      </c>
      <c r="B56" s="28">
        <v>998</v>
      </c>
      <c r="C56" s="25">
        <v>4.43</v>
      </c>
      <c r="D56" s="25">
        <v>272.3</v>
      </c>
      <c r="E56" s="25">
        <v>212.18</v>
      </c>
      <c r="F56" s="25">
        <v>0</v>
      </c>
      <c r="G56" s="25">
        <f t="shared" si="23"/>
        <v>109.55555555555556</v>
      </c>
      <c r="H56" s="25">
        <v>0</v>
      </c>
      <c r="I56" s="25">
        <f t="shared" si="24"/>
        <v>-2.1111111111111112</v>
      </c>
      <c r="J56" s="29">
        <f t="shared" si="21"/>
        <v>0</v>
      </c>
      <c r="K56" s="29">
        <f t="shared" si="22"/>
        <v>-1</v>
      </c>
      <c r="L56" s="29">
        <f t="shared" si="25"/>
        <v>1</v>
      </c>
      <c r="M56" s="29">
        <f t="shared" ca="1" si="13"/>
        <v>1</v>
      </c>
      <c r="N56" s="9"/>
      <c r="O56" s="9"/>
      <c r="P56" s="7"/>
      <c r="Q56" s="7"/>
      <c r="T56" s="20">
        <v>0</v>
      </c>
      <c r="U56" s="31">
        <f t="shared" si="14"/>
        <v>-998</v>
      </c>
      <c r="V56" s="27">
        <f t="shared" si="15"/>
        <v>-998</v>
      </c>
      <c r="W56" s="27"/>
      <c r="X56" s="27">
        <f t="shared" si="16"/>
        <v>1097.0461603021402</v>
      </c>
      <c r="Y56" s="27">
        <f t="shared" si="17"/>
        <v>99.046160302140152</v>
      </c>
      <c r="Z56" s="27">
        <f t="shared" si="18"/>
        <v>99</v>
      </c>
      <c r="AA56" s="17">
        <f t="shared" si="19"/>
        <v>99</v>
      </c>
      <c r="AB56" s="24">
        <f t="shared" si="20"/>
        <v>1097</v>
      </c>
    </row>
    <row r="57" spans="1:28" ht="15" customHeight="1" x14ac:dyDescent="0.25">
      <c r="A57" s="28">
        <v>964</v>
      </c>
      <c r="B57" s="28">
        <v>964</v>
      </c>
      <c r="C57" s="25">
        <v>4.29</v>
      </c>
      <c r="D57" s="25">
        <v>272.3</v>
      </c>
      <c r="E57" s="25">
        <v>212.15</v>
      </c>
      <c r="F57" s="25">
        <v>0</v>
      </c>
      <c r="G57" s="25">
        <f t="shared" si="23"/>
        <v>105.57894736842105</v>
      </c>
      <c r="H57" s="25">
        <v>0</v>
      </c>
      <c r="I57" s="25">
        <f t="shared" si="24"/>
        <v>-0.21052631578947367</v>
      </c>
      <c r="J57" s="29">
        <f t="shared" si="21"/>
        <v>1</v>
      </c>
      <c r="K57" s="29">
        <f t="shared" si="22"/>
        <v>1</v>
      </c>
      <c r="L57" s="29">
        <f t="shared" si="25"/>
        <v>0</v>
      </c>
      <c r="M57" s="29">
        <f t="shared" ca="1" si="13"/>
        <v>1</v>
      </c>
      <c r="N57" s="9"/>
      <c r="O57" s="9"/>
      <c r="P57" s="7"/>
      <c r="Q57" s="7"/>
      <c r="T57" s="20">
        <v>0</v>
      </c>
      <c r="U57" s="31">
        <f t="shared" si="14"/>
        <v>-964</v>
      </c>
      <c r="V57" s="27">
        <f t="shared" si="15"/>
        <v>-964</v>
      </c>
      <c r="W57" s="27"/>
      <c r="X57" s="27">
        <f t="shared" si="16"/>
        <v>1059.6718422156946</v>
      </c>
      <c r="Y57" s="27">
        <f t="shared" si="17"/>
        <v>95.671842215694596</v>
      </c>
      <c r="Z57" s="27">
        <f t="shared" si="18"/>
        <v>96</v>
      </c>
      <c r="AA57" s="17">
        <f t="shared" si="19"/>
        <v>96</v>
      </c>
      <c r="AB57" s="24">
        <f t="shared" si="20"/>
        <v>1060</v>
      </c>
    </row>
    <row r="58" spans="1:28" ht="15" customHeight="1" x14ac:dyDescent="0.25">
      <c r="A58" s="28">
        <v>932</v>
      </c>
      <c r="B58" s="28">
        <v>950</v>
      </c>
      <c r="C58" s="25">
        <v>4.1399999999999997</v>
      </c>
      <c r="D58" s="25">
        <v>272.3</v>
      </c>
      <c r="E58" s="25">
        <v>212.14</v>
      </c>
      <c r="F58" s="25">
        <v>0</v>
      </c>
      <c r="G58" s="25">
        <f t="shared" si="23"/>
        <v>101.9</v>
      </c>
      <c r="H58" s="25">
        <v>0</v>
      </c>
      <c r="I58" s="25">
        <f t="shared" si="24"/>
        <v>0.5</v>
      </c>
      <c r="J58" s="29">
        <f t="shared" si="21"/>
        <v>1</v>
      </c>
      <c r="K58" s="29">
        <f t="shared" si="22"/>
        <v>1</v>
      </c>
      <c r="L58" s="29">
        <f t="shared" si="25"/>
        <v>0</v>
      </c>
      <c r="M58" s="29">
        <f t="shared" ca="1" si="13"/>
        <v>1</v>
      </c>
      <c r="N58" s="9"/>
      <c r="O58" s="9"/>
      <c r="P58" s="7"/>
      <c r="Q58" s="7"/>
      <c r="T58" s="20">
        <v>0</v>
      </c>
      <c r="U58" s="31">
        <f t="shared" si="14"/>
        <v>-950</v>
      </c>
      <c r="V58" s="27">
        <f t="shared" si="15"/>
        <v>-950</v>
      </c>
      <c r="W58" s="27"/>
      <c r="X58" s="27">
        <f t="shared" si="16"/>
        <v>1044.2824171212758</v>
      </c>
      <c r="Y58" s="27">
        <f t="shared" si="17"/>
        <v>94.282417121275785</v>
      </c>
      <c r="Z58" s="27">
        <f t="shared" si="18"/>
        <v>94</v>
      </c>
      <c r="AA58" s="17">
        <f t="shared" si="19"/>
        <v>94</v>
      </c>
      <c r="AB58" s="24">
        <f t="shared" si="20"/>
        <v>1044</v>
      </c>
    </row>
    <row r="59" spans="1:28" ht="15" customHeight="1" x14ac:dyDescent="0.25">
      <c r="A59" s="28">
        <v>900</v>
      </c>
      <c r="B59" s="28">
        <v>950</v>
      </c>
      <c r="C59" s="25">
        <v>4</v>
      </c>
      <c r="D59" s="25">
        <v>272.29000000000002</v>
      </c>
      <c r="E59" s="25">
        <v>212.14</v>
      </c>
      <c r="F59" s="25">
        <v>0</v>
      </c>
      <c r="G59" s="25">
        <f t="shared" si="23"/>
        <v>98.571428571428569</v>
      </c>
      <c r="H59" s="25">
        <v>0</v>
      </c>
      <c r="I59" s="25">
        <f t="shared" si="24"/>
        <v>0.47619047619047616</v>
      </c>
      <c r="J59" s="29">
        <f t="shared" si="21"/>
        <v>1</v>
      </c>
      <c r="K59" s="29">
        <f t="shared" si="22"/>
        <v>1</v>
      </c>
      <c r="L59" s="29">
        <f t="shared" si="25"/>
        <v>0</v>
      </c>
      <c r="M59" s="29">
        <f t="shared" ca="1" si="13"/>
        <v>1</v>
      </c>
      <c r="N59" s="9"/>
      <c r="O59" s="9"/>
      <c r="P59" s="7"/>
      <c r="Q59" s="7"/>
      <c r="T59" s="20">
        <v>0</v>
      </c>
      <c r="U59" s="31">
        <f t="shared" si="14"/>
        <v>-950</v>
      </c>
      <c r="V59" s="27">
        <f t="shared" si="15"/>
        <v>-950</v>
      </c>
      <c r="W59" s="27"/>
      <c r="X59" s="27">
        <f t="shared" si="16"/>
        <v>1044.2824171212758</v>
      </c>
      <c r="Y59" s="27">
        <f t="shared" si="17"/>
        <v>94.282417121275785</v>
      </c>
      <c r="Z59" s="27">
        <f t="shared" si="18"/>
        <v>94</v>
      </c>
      <c r="AA59" s="17">
        <f t="shared" si="19"/>
        <v>94</v>
      </c>
      <c r="AB59" s="24">
        <f t="shared" si="20"/>
        <v>1044</v>
      </c>
    </row>
    <row r="60" spans="1:28" ht="15" customHeight="1" x14ac:dyDescent="0.25">
      <c r="A60" s="28">
        <v>900</v>
      </c>
      <c r="B60" s="28">
        <v>950</v>
      </c>
      <c r="C60" s="25">
        <v>4</v>
      </c>
      <c r="D60" s="25">
        <v>272.29000000000002</v>
      </c>
      <c r="E60" s="25">
        <v>212.14</v>
      </c>
      <c r="F60" s="25">
        <v>0</v>
      </c>
      <c r="G60" s="25">
        <f t="shared" si="23"/>
        <v>94.090909090909093</v>
      </c>
      <c r="H60" s="25">
        <v>0</v>
      </c>
      <c r="I60" s="25">
        <f t="shared" si="24"/>
        <v>0.45454545454545453</v>
      </c>
      <c r="J60" s="29">
        <f t="shared" si="21"/>
        <v>1</v>
      </c>
      <c r="K60" s="29">
        <f t="shared" si="22"/>
        <v>1</v>
      </c>
      <c r="L60" s="29">
        <f t="shared" si="25"/>
        <v>0</v>
      </c>
      <c r="M60" s="29">
        <f t="shared" ca="1" si="13"/>
        <v>0</v>
      </c>
      <c r="N60" s="9"/>
      <c r="O60" s="9"/>
      <c r="P60" s="7"/>
      <c r="Q60" s="7"/>
      <c r="T60" s="20">
        <v>0</v>
      </c>
      <c r="U60" s="31">
        <f t="shared" si="14"/>
        <v>-950</v>
      </c>
      <c r="V60" s="27">
        <f t="shared" si="15"/>
        <v>-950</v>
      </c>
      <c r="W60" s="27"/>
      <c r="X60" s="27">
        <f t="shared" si="16"/>
        <v>1044.2824171212758</v>
      </c>
      <c r="Y60" s="27">
        <f t="shared" si="17"/>
        <v>94.282417121275785</v>
      </c>
      <c r="Z60" s="27">
        <f t="shared" si="18"/>
        <v>94</v>
      </c>
      <c r="AA60" s="17">
        <f t="shared" si="19"/>
        <v>94</v>
      </c>
      <c r="AB60" s="24">
        <f t="shared" si="20"/>
        <v>1044</v>
      </c>
    </row>
    <row r="61" spans="1:28" ht="15" customHeight="1" x14ac:dyDescent="0.25">
      <c r="A61" s="28">
        <v>900</v>
      </c>
      <c r="B61" s="28">
        <v>940</v>
      </c>
      <c r="C61" s="25">
        <v>4</v>
      </c>
      <c r="D61" s="25">
        <v>272.27999999999997</v>
      </c>
      <c r="E61" s="25">
        <v>212.13</v>
      </c>
      <c r="F61" s="25">
        <v>0</v>
      </c>
      <c r="G61" s="25">
        <f t="shared" si="23"/>
        <v>90</v>
      </c>
      <c r="H61" s="25">
        <v>0</v>
      </c>
      <c r="I61" s="25">
        <f t="shared" si="24"/>
        <v>0.86956521739130432</v>
      </c>
      <c r="J61" s="29">
        <f t="shared" si="21"/>
        <v>1</v>
      </c>
      <c r="K61" s="29">
        <f t="shared" si="22"/>
        <v>1</v>
      </c>
      <c r="L61" s="29">
        <f t="shared" si="25"/>
        <v>1</v>
      </c>
      <c r="M61" s="29">
        <f t="shared" ca="1" si="13"/>
        <v>1</v>
      </c>
      <c r="N61" s="9"/>
      <c r="O61" s="9"/>
      <c r="P61" s="7"/>
      <c r="Q61" s="7"/>
      <c r="T61" s="20">
        <v>0</v>
      </c>
      <c r="U61" s="31">
        <f t="shared" si="14"/>
        <v>-940</v>
      </c>
      <c r="V61" s="27">
        <f t="shared" si="15"/>
        <v>-940</v>
      </c>
      <c r="W61" s="27"/>
      <c r="X61" s="27">
        <f t="shared" si="16"/>
        <v>1033.2899706252622</v>
      </c>
      <c r="Y61" s="27">
        <f t="shared" si="17"/>
        <v>93.289970625262185</v>
      </c>
      <c r="Z61" s="27">
        <f t="shared" si="18"/>
        <v>93</v>
      </c>
      <c r="AA61" s="17">
        <f t="shared" si="19"/>
        <v>93</v>
      </c>
      <c r="AB61" s="24">
        <f t="shared" si="20"/>
        <v>1033</v>
      </c>
    </row>
    <row r="62" spans="1:28" ht="15" customHeight="1" x14ac:dyDescent="0.25">
      <c r="A62" s="28">
        <v>900</v>
      </c>
      <c r="B62" s="28">
        <v>940</v>
      </c>
      <c r="C62" s="25">
        <v>4</v>
      </c>
      <c r="D62" s="25">
        <v>272.27999999999997</v>
      </c>
      <c r="E62" s="25">
        <v>212.13</v>
      </c>
      <c r="F62" s="25">
        <v>0</v>
      </c>
      <c r="G62" s="25">
        <f t="shared" si="23"/>
        <v>86.25</v>
      </c>
      <c r="H62" s="25">
        <v>0</v>
      </c>
      <c r="I62" s="25">
        <f t="shared" si="24"/>
        <v>0.83333333333333337</v>
      </c>
      <c r="J62" s="29">
        <f t="shared" si="21"/>
        <v>1</v>
      </c>
      <c r="K62" s="29">
        <f t="shared" si="22"/>
        <v>1</v>
      </c>
      <c r="L62" s="29">
        <f t="shared" si="25"/>
        <v>1</v>
      </c>
      <c r="M62" s="29">
        <f t="shared" ca="1" si="13"/>
        <v>1</v>
      </c>
      <c r="N62" s="9"/>
      <c r="O62" s="9"/>
      <c r="P62" s="7"/>
      <c r="Q62" s="7"/>
      <c r="T62" s="20">
        <v>0</v>
      </c>
      <c r="U62" s="31">
        <f t="shared" si="14"/>
        <v>-940</v>
      </c>
      <c r="V62" s="27">
        <f t="shared" si="15"/>
        <v>-940</v>
      </c>
      <c r="W62" s="27"/>
      <c r="X62" s="27">
        <f t="shared" si="16"/>
        <v>1033.2899706252622</v>
      </c>
      <c r="Y62" s="27">
        <f t="shared" si="17"/>
        <v>93.289970625262185</v>
      </c>
      <c r="Z62" s="27">
        <f t="shared" si="18"/>
        <v>93</v>
      </c>
      <c r="AA62" s="17">
        <f t="shared" si="19"/>
        <v>93</v>
      </c>
      <c r="AB62" s="24">
        <f t="shared" si="20"/>
        <v>1033</v>
      </c>
    </row>
    <row r="63" spans="1:28" ht="15" customHeight="1" x14ac:dyDescent="0.25">
      <c r="A63" s="28">
        <v>850</v>
      </c>
      <c r="B63" s="28">
        <v>940</v>
      </c>
      <c r="C63" s="25">
        <v>3.78</v>
      </c>
      <c r="D63" s="25">
        <v>272.27</v>
      </c>
      <c r="E63" s="25">
        <v>212.13</v>
      </c>
      <c r="F63" s="25">
        <v>0</v>
      </c>
      <c r="G63" s="25">
        <f t="shared" si="23"/>
        <v>84.8</v>
      </c>
      <c r="H63" s="25">
        <v>0</v>
      </c>
      <c r="I63" s="25">
        <f t="shared" si="24"/>
        <v>0.8</v>
      </c>
      <c r="J63" s="29">
        <f t="shared" si="21"/>
        <v>1</v>
      </c>
      <c r="K63" s="29">
        <f t="shared" si="22"/>
        <v>1</v>
      </c>
      <c r="L63" s="29">
        <f t="shared" si="25"/>
        <v>1</v>
      </c>
      <c r="M63" s="29">
        <f t="shared" ca="1" si="13"/>
        <v>0</v>
      </c>
      <c r="N63" s="9"/>
      <c r="O63" s="9"/>
      <c r="P63" s="7"/>
      <c r="Q63" s="7"/>
      <c r="T63" s="20">
        <v>0</v>
      </c>
      <c r="U63" s="31">
        <f t="shared" si="14"/>
        <v>-940</v>
      </c>
      <c r="V63" s="27">
        <f t="shared" si="15"/>
        <v>-940</v>
      </c>
      <c r="W63" s="27"/>
      <c r="X63" s="27">
        <f t="shared" si="16"/>
        <v>1033.2899706252622</v>
      </c>
      <c r="Y63" s="27">
        <f t="shared" si="17"/>
        <v>93.289970625262185</v>
      </c>
      <c r="Z63" s="27">
        <f t="shared" si="18"/>
        <v>93</v>
      </c>
      <c r="AA63" s="17">
        <f t="shared" si="19"/>
        <v>93</v>
      </c>
      <c r="AB63" s="24">
        <f t="shared" si="20"/>
        <v>1033</v>
      </c>
    </row>
    <row r="64" spans="1:28" ht="15" customHeight="1" x14ac:dyDescent="0.25">
      <c r="A64" s="28">
        <v>801</v>
      </c>
      <c r="B64" s="28">
        <v>940</v>
      </c>
      <c r="C64" s="25">
        <v>3.56</v>
      </c>
      <c r="D64" s="25">
        <v>272.26</v>
      </c>
      <c r="E64" s="25">
        <v>212.13</v>
      </c>
      <c r="F64" s="25">
        <v>0</v>
      </c>
      <c r="G64" s="25">
        <f t="shared" si="23"/>
        <v>83.42307692307692</v>
      </c>
      <c r="H64" s="25">
        <v>0</v>
      </c>
      <c r="I64" s="25">
        <f t="shared" si="24"/>
        <v>0.76923076923076927</v>
      </c>
      <c r="J64" s="29">
        <f t="shared" si="21"/>
        <v>1</v>
      </c>
      <c r="K64" s="29">
        <f t="shared" si="22"/>
        <v>1</v>
      </c>
      <c r="L64" s="29">
        <f t="shared" si="25"/>
        <v>1</v>
      </c>
      <c r="M64" s="29">
        <f t="shared" ca="1" si="13"/>
        <v>1</v>
      </c>
      <c r="N64" s="9"/>
      <c r="O64" s="9"/>
      <c r="P64" s="7"/>
      <c r="Q64" s="7"/>
      <c r="T64" s="20">
        <v>0</v>
      </c>
      <c r="U64" s="31">
        <f t="shared" si="14"/>
        <v>-940</v>
      </c>
      <c r="V64" s="27">
        <f t="shared" si="15"/>
        <v>-940</v>
      </c>
      <c r="W64" s="27"/>
      <c r="X64" s="27">
        <f t="shared" si="16"/>
        <v>1033.2899706252622</v>
      </c>
      <c r="Y64" s="27">
        <f t="shared" si="17"/>
        <v>93.289970625262185</v>
      </c>
      <c r="Z64" s="27">
        <f t="shared" si="18"/>
        <v>93</v>
      </c>
      <c r="AA64" s="17">
        <f t="shared" si="19"/>
        <v>93</v>
      </c>
      <c r="AB64" s="24">
        <f t="shared" si="20"/>
        <v>1033</v>
      </c>
    </row>
    <row r="65" spans="1:28" ht="15" customHeight="1" x14ac:dyDescent="0.25">
      <c r="A65" s="28">
        <v>753</v>
      </c>
      <c r="B65" s="28">
        <v>940</v>
      </c>
      <c r="C65" s="25">
        <v>3.35</v>
      </c>
      <c r="D65" s="25">
        <v>272.24</v>
      </c>
      <c r="E65" s="25">
        <v>212.13</v>
      </c>
      <c r="F65" s="25">
        <v>0</v>
      </c>
      <c r="G65" s="25">
        <f t="shared" si="23"/>
        <v>82.111111111111114</v>
      </c>
      <c r="H65" s="25">
        <v>0</v>
      </c>
      <c r="I65" s="25">
        <f t="shared" si="24"/>
        <v>0.7407407407407407</v>
      </c>
      <c r="J65" s="29">
        <f t="shared" si="21"/>
        <v>1</v>
      </c>
      <c r="K65" s="29">
        <f t="shared" si="22"/>
        <v>1</v>
      </c>
      <c r="L65" s="29">
        <f t="shared" si="25"/>
        <v>1</v>
      </c>
      <c r="M65" s="29">
        <f t="shared" ca="1" si="13"/>
        <v>1</v>
      </c>
      <c r="N65" s="9"/>
      <c r="O65" s="9"/>
      <c r="P65" s="7"/>
      <c r="Q65" s="7"/>
      <c r="T65" s="20">
        <v>0</v>
      </c>
      <c r="U65" s="31">
        <f t="shared" si="14"/>
        <v>-940</v>
      </c>
      <c r="V65" s="27">
        <f t="shared" si="15"/>
        <v>-940</v>
      </c>
      <c r="W65" s="27"/>
      <c r="X65" s="27">
        <f t="shared" si="16"/>
        <v>1033.2899706252622</v>
      </c>
      <c r="Y65" s="27">
        <f t="shared" si="17"/>
        <v>93.289970625262185</v>
      </c>
      <c r="Z65" s="27">
        <f t="shared" si="18"/>
        <v>93</v>
      </c>
      <c r="AA65" s="17">
        <f t="shared" si="19"/>
        <v>93</v>
      </c>
      <c r="AB65" s="24">
        <f t="shared" si="20"/>
        <v>1033</v>
      </c>
    </row>
    <row r="66" spans="1:28" ht="15" customHeight="1" x14ac:dyDescent="0.25">
      <c r="A66" s="28">
        <v>747</v>
      </c>
      <c r="B66" s="28">
        <v>940</v>
      </c>
      <c r="C66" s="25">
        <v>3.32</v>
      </c>
      <c r="D66" s="25">
        <v>272.22000000000003</v>
      </c>
      <c r="E66" s="25">
        <v>212.13</v>
      </c>
      <c r="F66" s="25">
        <v>0</v>
      </c>
      <c r="G66" s="25">
        <f t="shared" si="23"/>
        <v>79.392857142857139</v>
      </c>
      <c r="H66" s="25">
        <v>0</v>
      </c>
      <c r="I66" s="25">
        <f t="shared" si="24"/>
        <v>0.7142857142857143</v>
      </c>
      <c r="J66" s="29">
        <f t="shared" si="21"/>
        <v>1</v>
      </c>
      <c r="K66" s="29">
        <f t="shared" si="22"/>
        <v>1</v>
      </c>
      <c r="L66" s="29">
        <f t="shared" si="25"/>
        <v>1</v>
      </c>
      <c r="M66" s="29">
        <f t="shared" ref="M66:M97" ca="1" si="26">IF(RAND()&lt;0.5,0,1)</f>
        <v>0</v>
      </c>
      <c r="N66" s="9"/>
      <c r="O66" s="9"/>
      <c r="P66" s="7"/>
      <c r="Q66" s="7"/>
      <c r="T66" s="20">
        <v>0</v>
      </c>
      <c r="U66" s="31">
        <f t="shared" ref="U66:U97" si="27">T66-B66</f>
        <v>-940</v>
      </c>
      <c r="V66" s="27">
        <f t="shared" ref="V66:V97" si="28">ROUND(U66,0)</f>
        <v>-940</v>
      </c>
      <c r="W66" s="27"/>
      <c r="X66" s="27">
        <f t="shared" ref="X66:X97" si="29">B66/$W$2*$W$3</f>
        <v>1033.2899706252622</v>
      </c>
      <c r="Y66" s="27">
        <f t="shared" ref="Y66:Y97" si="30">X66-B66</f>
        <v>93.289970625262185</v>
      </c>
      <c r="Z66" s="27">
        <f t="shared" ref="Z66:Z97" si="31">ROUND(Y66,0)</f>
        <v>93</v>
      </c>
      <c r="AA66" s="17">
        <f t="shared" ref="AA66:AA97" si="32">IF(V66&gt;=0,V66,Z66)</f>
        <v>93</v>
      </c>
      <c r="AB66" s="24">
        <f t="shared" ref="AB66:AB97" si="33">B66+AA66</f>
        <v>1033</v>
      </c>
    </row>
    <row r="67" spans="1:28" ht="15" customHeight="1" x14ac:dyDescent="0.25">
      <c r="A67" s="28">
        <v>741</v>
      </c>
      <c r="B67" s="28">
        <v>940</v>
      </c>
      <c r="C67" s="25">
        <v>3.29</v>
      </c>
      <c r="D67" s="25">
        <v>272.2</v>
      </c>
      <c r="E67" s="25">
        <v>212.13</v>
      </c>
      <c r="F67" s="25">
        <v>0</v>
      </c>
      <c r="G67" s="25">
        <f t="shared" si="23"/>
        <v>76.862068965517238</v>
      </c>
      <c r="H67" s="25">
        <v>0</v>
      </c>
      <c r="I67" s="25">
        <f t="shared" si="24"/>
        <v>0.68965517241379315</v>
      </c>
      <c r="J67" s="29">
        <f t="shared" ref="J67:J98" si="34">IF(ABS(B67-B66)&lt;=50,1,0)</f>
        <v>1</v>
      </c>
      <c r="K67" s="29">
        <f t="shared" ref="K67:K98" si="35">IF(ABS((B67-B66))&lt;=50,1,IF((B67-B66)*(1)&gt;=0,1,-1))</f>
        <v>1</v>
      </c>
      <c r="L67" s="29">
        <f t="shared" si="25"/>
        <v>1</v>
      </c>
      <c r="M67" s="29">
        <f t="shared" ca="1" si="26"/>
        <v>0</v>
      </c>
      <c r="N67" s="9"/>
      <c r="O67" s="9"/>
      <c r="P67" s="7"/>
      <c r="Q67" s="7"/>
      <c r="T67" s="20">
        <v>0</v>
      </c>
      <c r="U67" s="31">
        <f t="shared" si="27"/>
        <v>-940</v>
      </c>
      <c r="V67" s="27">
        <f t="shared" si="28"/>
        <v>-940</v>
      </c>
      <c r="W67" s="27"/>
      <c r="X67" s="27">
        <f t="shared" si="29"/>
        <v>1033.2899706252622</v>
      </c>
      <c r="Y67" s="27">
        <f t="shared" si="30"/>
        <v>93.289970625262185</v>
      </c>
      <c r="Z67" s="27">
        <f t="shared" si="31"/>
        <v>93</v>
      </c>
      <c r="AA67" s="17">
        <f t="shared" si="32"/>
        <v>93</v>
      </c>
      <c r="AB67" s="24">
        <f t="shared" si="33"/>
        <v>1033</v>
      </c>
    </row>
    <row r="68" spans="1:28" ht="15" customHeight="1" x14ac:dyDescent="0.25">
      <c r="A68" s="28">
        <v>736</v>
      </c>
      <c r="B68" s="28">
        <v>940</v>
      </c>
      <c r="C68" s="25">
        <v>3.27</v>
      </c>
      <c r="D68" s="25">
        <v>272.18</v>
      </c>
      <c r="E68" s="25">
        <v>212.13</v>
      </c>
      <c r="F68" s="25">
        <v>0</v>
      </c>
      <c r="G68" s="25">
        <f t="shared" si="23"/>
        <v>74.466666666666669</v>
      </c>
      <c r="H68" s="25">
        <v>0</v>
      </c>
      <c r="I68" s="25">
        <f t="shared" si="24"/>
        <v>0.66666666666666663</v>
      </c>
      <c r="J68" s="29">
        <f t="shared" si="34"/>
        <v>1</v>
      </c>
      <c r="K68" s="29">
        <f t="shared" si="35"/>
        <v>1</v>
      </c>
      <c r="L68" s="29">
        <f t="shared" si="25"/>
        <v>1</v>
      </c>
      <c r="M68" s="29">
        <f t="shared" ca="1" si="26"/>
        <v>1</v>
      </c>
      <c r="N68" s="9"/>
      <c r="O68" s="9"/>
      <c r="P68" s="7"/>
      <c r="Q68" s="7"/>
      <c r="T68" s="20">
        <v>0</v>
      </c>
      <c r="U68" s="31">
        <f t="shared" si="27"/>
        <v>-940</v>
      </c>
      <c r="V68" s="27">
        <f t="shared" si="28"/>
        <v>-940</v>
      </c>
      <c r="W68" s="27"/>
      <c r="X68" s="27">
        <f t="shared" si="29"/>
        <v>1033.2899706252622</v>
      </c>
      <c r="Y68" s="27">
        <f t="shared" si="30"/>
        <v>93.289970625262185</v>
      </c>
      <c r="Z68" s="27">
        <f t="shared" si="31"/>
        <v>93</v>
      </c>
      <c r="AA68" s="17">
        <f t="shared" si="32"/>
        <v>93</v>
      </c>
      <c r="AB68" s="24">
        <f t="shared" si="33"/>
        <v>1033</v>
      </c>
    </row>
    <row r="69" spans="1:28" ht="15" customHeight="1" x14ac:dyDescent="0.25">
      <c r="A69" s="28">
        <v>668</v>
      </c>
      <c r="B69" s="28">
        <v>940</v>
      </c>
      <c r="C69" s="25">
        <v>2.97</v>
      </c>
      <c r="D69" s="25">
        <v>272.14999999999998</v>
      </c>
      <c r="E69" s="25">
        <v>212.13</v>
      </c>
      <c r="F69" s="25">
        <v>0</v>
      </c>
      <c r="G69" s="25">
        <f t="shared" si="23"/>
        <v>74.258064516129039</v>
      </c>
      <c r="H69" s="25">
        <v>0</v>
      </c>
      <c r="I69" s="25">
        <f t="shared" si="24"/>
        <v>0.64516129032258063</v>
      </c>
      <c r="J69" s="29">
        <f t="shared" si="34"/>
        <v>1</v>
      </c>
      <c r="K69" s="29">
        <f t="shared" si="35"/>
        <v>1</v>
      </c>
      <c r="L69" s="29">
        <f t="shared" si="25"/>
        <v>1</v>
      </c>
      <c r="M69" s="29">
        <f t="shared" ca="1" si="26"/>
        <v>0</v>
      </c>
      <c r="N69" s="9"/>
      <c r="O69" s="9"/>
      <c r="P69" s="7"/>
      <c r="Q69" s="7"/>
      <c r="T69" s="20">
        <v>0</v>
      </c>
      <c r="U69" s="31">
        <f t="shared" si="27"/>
        <v>-940</v>
      </c>
      <c r="V69" s="27">
        <f t="shared" si="28"/>
        <v>-940</v>
      </c>
      <c r="W69" s="27"/>
      <c r="X69" s="27">
        <f t="shared" si="29"/>
        <v>1033.2899706252622</v>
      </c>
      <c r="Y69" s="27">
        <f t="shared" si="30"/>
        <v>93.289970625262185</v>
      </c>
      <c r="Z69" s="27">
        <f t="shared" si="31"/>
        <v>93</v>
      </c>
      <c r="AA69" s="17">
        <f t="shared" si="32"/>
        <v>93</v>
      </c>
      <c r="AB69" s="24">
        <f t="shared" si="33"/>
        <v>1033</v>
      </c>
    </row>
    <row r="70" spans="1:28" ht="15" customHeight="1" x14ac:dyDescent="0.25">
      <c r="A70" s="28">
        <v>598</v>
      </c>
      <c r="B70" s="28">
        <v>940</v>
      </c>
      <c r="C70" s="25">
        <v>2.66</v>
      </c>
      <c r="D70" s="25">
        <v>272.12</v>
      </c>
      <c r="E70" s="25">
        <v>212.13</v>
      </c>
      <c r="F70" s="25">
        <v>0</v>
      </c>
      <c r="G70" s="25">
        <f t="shared" si="23"/>
        <v>74.125</v>
      </c>
      <c r="H70" s="25">
        <v>0</v>
      </c>
      <c r="I70" s="25">
        <f t="shared" si="24"/>
        <v>0.625</v>
      </c>
      <c r="J70" s="29">
        <f t="shared" si="34"/>
        <v>1</v>
      </c>
      <c r="K70" s="29">
        <f t="shared" si="35"/>
        <v>1</v>
      </c>
      <c r="L70" s="29">
        <f t="shared" si="25"/>
        <v>1</v>
      </c>
      <c r="M70" s="29">
        <f t="shared" ca="1" si="26"/>
        <v>0</v>
      </c>
      <c r="N70" s="9"/>
      <c r="O70" s="9"/>
      <c r="P70" s="7"/>
      <c r="Q70" s="7"/>
      <c r="T70" s="20">
        <v>0</v>
      </c>
      <c r="U70" s="31">
        <f t="shared" si="27"/>
        <v>-940</v>
      </c>
      <c r="V70" s="27">
        <f t="shared" si="28"/>
        <v>-940</v>
      </c>
      <c r="W70" s="27"/>
      <c r="X70" s="27">
        <f t="shared" si="29"/>
        <v>1033.2899706252622</v>
      </c>
      <c r="Y70" s="27">
        <f t="shared" si="30"/>
        <v>93.289970625262185</v>
      </c>
      <c r="Z70" s="27">
        <f t="shared" si="31"/>
        <v>93</v>
      </c>
      <c r="AA70" s="17">
        <f t="shared" si="32"/>
        <v>93</v>
      </c>
      <c r="AB70" s="24">
        <f t="shared" si="33"/>
        <v>1033</v>
      </c>
    </row>
    <row r="71" spans="1:28" ht="15" customHeight="1" x14ac:dyDescent="0.25">
      <c r="A71" s="28">
        <v>530</v>
      </c>
      <c r="B71" s="28">
        <v>930</v>
      </c>
      <c r="C71" s="25">
        <v>2.35</v>
      </c>
      <c r="D71" s="25">
        <v>272.08</v>
      </c>
      <c r="E71" s="25">
        <v>212.12</v>
      </c>
      <c r="F71" s="25">
        <v>0</v>
      </c>
      <c r="G71" s="25">
        <f t="shared" ref="G71:G102" si="36">($A$38-A71)/(ROW(A71)-ROW($A$38))</f>
        <v>73.939393939393938</v>
      </c>
      <c r="H71" s="25">
        <v>0</v>
      </c>
      <c r="I71" s="25">
        <f t="shared" ref="I71:I102" si="37">($B$38-B71)/(ROW(B71)-ROW($B$38))</f>
        <v>0.90909090909090906</v>
      </c>
      <c r="J71" s="29">
        <f t="shared" si="34"/>
        <v>1</v>
      </c>
      <c r="K71" s="29">
        <f t="shared" si="35"/>
        <v>1</v>
      </c>
      <c r="L71" s="29">
        <f t="shared" ref="L71:L102" si="38">IF(OR(COUNTIF(K67:K71,1)=5,COUNTIF(K67:K71,-1)=5),1,0)</f>
        <v>1</v>
      </c>
      <c r="M71" s="29">
        <f t="shared" ca="1" si="26"/>
        <v>1</v>
      </c>
      <c r="N71" s="9"/>
      <c r="O71" s="9"/>
      <c r="P71" s="7"/>
      <c r="Q71" s="7"/>
      <c r="T71" s="20">
        <v>0</v>
      </c>
      <c r="U71" s="31">
        <f t="shared" si="27"/>
        <v>-930</v>
      </c>
      <c r="V71" s="27">
        <f t="shared" si="28"/>
        <v>-930</v>
      </c>
      <c r="W71" s="27"/>
      <c r="X71" s="27">
        <f t="shared" si="29"/>
        <v>1022.2975241292488</v>
      </c>
      <c r="Y71" s="27">
        <f t="shared" si="30"/>
        <v>92.297524129248814</v>
      </c>
      <c r="Z71" s="27">
        <f t="shared" si="31"/>
        <v>92</v>
      </c>
      <c r="AA71" s="17">
        <f t="shared" si="32"/>
        <v>92</v>
      </c>
      <c r="AB71" s="24">
        <f t="shared" si="33"/>
        <v>1022</v>
      </c>
    </row>
    <row r="72" spans="1:28" ht="15" customHeight="1" x14ac:dyDescent="0.25">
      <c r="A72" s="28">
        <v>530</v>
      </c>
      <c r="B72" s="28">
        <v>930</v>
      </c>
      <c r="C72" s="25">
        <v>2.35</v>
      </c>
      <c r="D72" s="25">
        <v>272.04000000000002</v>
      </c>
      <c r="E72" s="25">
        <v>212.12</v>
      </c>
      <c r="F72" s="25">
        <v>0</v>
      </c>
      <c r="G72" s="25">
        <f t="shared" si="36"/>
        <v>71.764705882352942</v>
      </c>
      <c r="H72" s="25">
        <v>0</v>
      </c>
      <c r="I72" s="25">
        <f t="shared" si="37"/>
        <v>0.88235294117647056</v>
      </c>
      <c r="J72" s="29">
        <f t="shared" si="34"/>
        <v>1</v>
      </c>
      <c r="K72" s="29">
        <f t="shared" si="35"/>
        <v>1</v>
      </c>
      <c r="L72" s="29">
        <f t="shared" si="38"/>
        <v>1</v>
      </c>
      <c r="M72" s="29">
        <f t="shared" ca="1" si="26"/>
        <v>1</v>
      </c>
      <c r="N72" s="9"/>
      <c r="O72" s="9"/>
      <c r="P72" s="7"/>
      <c r="Q72" s="7"/>
      <c r="T72" s="20">
        <v>0</v>
      </c>
      <c r="U72" s="31">
        <f t="shared" si="27"/>
        <v>-930</v>
      </c>
      <c r="V72" s="27">
        <f t="shared" si="28"/>
        <v>-930</v>
      </c>
      <c r="W72" s="27"/>
      <c r="X72" s="27">
        <f t="shared" si="29"/>
        <v>1022.2975241292488</v>
      </c>
      <c r="Y72" s="27">
        <f t="shared" si="30"/>
        <v>92.297524129248814</v>
      </c>
      <c r="Z72" s="27">
        <f t="shared" si="31"/>
        <v>92</v>
      </c>
      <c r="AA72" s="17">
        <f t="shared" si="32"/>
        <v>92</v>
      </c>
      <c r="AB72" s="24">
        <f t="shared" si="33"/>
        <v>1022</v>
      </c>
    </row>
    <row r="73" spans="1:28" ht="15" customHeight="1" x14ac:dyDescent="0.25">
      <c r="A73" s="28">
        <v>530</v>
      </c>
      <c r="B73" s="28">
        <v>930</v>
      </c>
      <c r="C73" s="25">
        <v>2.35</v>
      </c>
      <c r="D73" s="25">
        <v>272</v>
      </c>
      <c r="E73" s="25">
        <v>212.12</v>
      </c>
      <c r="F73" s="25">
        <v>0</v>
      </c>
      <c r="G73" s="25">
        <f t="shared" si="36"/>
        <v>69.714285714285708</v>
      </c>
      <c r="H73" s="25">
        <v>0</v>
      </c>
      <c r="I73" s="25">
        <f t="shared" si="37"/>
        <v>0.8571428571428571</v>
      </c>
      <c r="J73" s="29">
        <f t="shared" si="34"/>
        <v>1</v>
      </c>
      <c r="K73" s="29">
        <f t="shared" si="35"/>
        <v>1</v>
      </c>
      <c r="L73" s="29">
        <f t="shared" si="38"/>
        <v>1</v>
      </c>
      <c r="M73" s="29">
        <f t="shared" ca="1" si="26"/>
        <v>1</v>
      </c>
      <c r="N73" s="9"/>
      <c r="O73" s="9"/>
      <c r="P73" s="7"/>
      <c r="Q73" s="7"/>
      <c r="T73" s="20">
        <v>0</v>
      </c>
      <c r="U73" s="31">
        <f t="shared" si="27"/>
        <v>-930</v>
      </c>
      <c r="V73" s="27">
        <f t="shared" si="28"/>
        <v>-930</v>
      </c>
      <c r="W73" s="27"/>
      <c r="X73" s="27">
        <f t="shared" si="29"/>
        <v>1022.2975241292488</v>
      </c>
      <c r="Y73" s="27">
        <f t="shared" si="30"/>
        <v>92.297524129248814</v>
      </c>
      <c r="Z73" s="27">
        <f t="shared" si="31"/>
        <v>92</v>
      </c>
      <c r="AA73" s="17">
        <f t="shared" si="32"/>
        <v>92</v>
      </c>
      <c r="AB73" s="24">
        <f t="shared" si="33"/>
        <v>1022</v>
      </c>
    </row>
    <row r="74" spans="1:28" ht="15" customHeight="1" x14ac:dyDescent="0.25">
      <c r="A74" s="28">
        <v>530</v>
      </c>
      <c r="B74" s="28">
        <v>930</v>
      </c>
      <c r="C74" s="25">
        <v>2.35</v>
      </c>
      <c r="D74" s="25">
        <v>271.95999999999998</v>
      </c>
      <c r="E74" s="25">
        <v>212.12</v>
      </c>
      <c r="F74" s="25">
        <v>0</v>
      </c>
      <c r="G74" s="25">
        <f t="shared" si="36"/>
        <v>67.777777777777771</v>
      </c>
      <c r="H74" s="25">
        <v>0</v>
      </c>
      <c r="I74" s="25">
        <f t="shared" si="37"/>
        <v>0.83333333333333337</v>
      </c>
      <c r="J74" s="29">
        <f t="shared" si="34"/>
        <v>1</v>
      </c>
      <c r="K74" s="29">
        <f t="shared" si="35"/>
        <v>1</v>
      </c>
      <c r="L74" s="29">
        <f t="shared" si="38"/>
        <v>1</v>
      </c>
      <c r="M74" s="29">
        <f t="shared" ca="1" si="26"/>
        <v>0</v>
      </c>
      <c r="N74" s="9"/>
      <c r="O74" s="9"/>
      <c r="P74" s="7"/>
      <c r="Q74" s="7"/>
      <c r="T74" s="20">
        <v>0</v>
      </c>
      <c r="U74" s="31">
        <f t="shared" si="27"/>
        <v>-930</v>
      </c>
      <c r="V74" s="27">
        <f t="shared" si="28"/>
        <v>-930</v>
      </c>
      <c r="W74" s="27"/>
      <c r="X74" s="27">
        <f t="shared" si="29"/>
        <v>1022.2975241292488</v>
      </c>
      <c r="Y74" s="27">
        <f t="shared" si="30"/>
        <v>92.297524129248814</v>
      </c>
      <c r="Z74" s="27">
        <f t="shared" si="31"/>
        <v>92</v>
      </c>
      <c r="AA74" s="17">
        <f t="shared" si="32"/>
        <v>92</v>
      </c>
      <c r="AB74" s="24">
        <f t="shared" si="33"/>
        <v>1022</v>
      </c>
    </row>
    <row r="75" spans="1:28" ht="15" customHeight="1" x14ac:dyDescent="0.25">
      <c r="A75" s="28">
        <v>530</v>
      </c>
      <c r="B75" s="28">
        <v>930</v>
      </c>
      <c r="C75" s="25">
        <v>2.35</v>
      </c>
      <c r="D75" s="25">
        <v>271.92</v>
      </c>
      <c r="E75" s="25">
        <v>212.12</v>
      </c>
      <c r="F75" s="25">
        <v>0</v>
      </c>
      <c r="G75" s="25">
        <f t="shared" si="36"/>
        <v>65.945945945945951</v>
      </c>
      <c r="H75" s="25">
        <v>0</v>
      </c>
      <c r="I75" s="25">
        <f t="shared" si="37"/>
        <v>0.81081081081081086</v>
      </c>
      <c r="J75" s="29">
        <f t="shared" si="34"/>
        <v>1</v>
      </c>
      <c r="K75" s="29">
        <f t="shared" si="35"/>
        <v>1</v>
      </c>
      <c r="L75" s="29">
        <f t="shared" si="38"/>
        <v>1</v>
      </c>
      <c r="M75" s="29">
        <f t="shared" ca="1" si="26"/>
        <v>1</v>
      </c>
      <c r="N75" s="9"/>
      <c r="O75" s="9"/>
      <c r="P75" s="7"/>
      <c r="Q75" s="7"/>
      <c r="T75" s="20">
        <v>0</v>
      </c>
      <c r="U75" s="31">
        <f t="shared" si="27"/>
        <v>-930</v>
      </c>
      <c r="V75" s="27">
        <f t="shared" si="28"/>
        <v>-930</v>
      </c>
      <c r="W75" s="27"/>
      <c r="X75" s="27">
        <f t="shared" si="29"/>
        <v>1022.2975241292488</v>
      </c>
      <c r="Y75" s="27">
        <f t="shared" si="30"/>
        <v>92.297524129248814</v>
      </c>
      <c r="Z75" s="27">
        <f t="shared" si="31"/>
        <v>92</v>
      </c>
      <c r="AA75" s="17">
        <f t="shared" si="32"/>
        <v>92</v>
      </c>
      <c r="AB75" s="24">
        <f t="shared" si="33"/>
        <v>1022</v>
      </c>
    </row>
    <row r="76" spans="1:28" ht="15" customHeight="1" x14ac:dyDescent="0.25">
      <c r="A76" s="28">
        <v>530</v>
      </c>
      <c r="B76" s="28">
        <v>930</v>
      </c>
      <c r="C76" s="25">
        <v>2.35</v>
      </c>
      <c r="D76" s="25">
        <v>271.88</v>
      </c>
      <c r="E76" s="25">
        <v>212.12</v>
      </c>
      <c r="F76" s="25">
        <v>0</v>
      </c>
      <c r="G76" s="25">
        <f t="shared" si="36"/>
        <v>64.21052631578948</v>
      </c>
      <c r="H76" s="25">
        <v>0</v>
      </c>
      <c r="I76" s="25">
        <f t="shared" si="37"/>
        <v>0.78947368421052633</v>
      </c>
      <c r="J76" s="29">
        <f t="shared" si="34"/>
        <v>1</v>
      </c>
      <c r="K76" s="29">
        <f t="shared" si="35"/>
        <v>1</v>
      </c>
      <c r="L76" s="29">
        <f t="shared" si="38"/>
        <v>1</v>
      </c>
      <c r="M76" s="29">
        <f t="shared" ca="1" si="26"/>
        <v>1</v>
      </c>
      <c r="N76" s="9"/>
      <c r="O76" s="9"/>
      <c r="P76" s="7"/>
      <c r="Q76" s="7"/>
      <c r="T76" s="20">
        <v>0</v>
      </c>
      <c r="U76" s="31">
        <f t="shared" si="27"/>
        <v>-930</v>
      </c>
      <c r="V76" s="27">
        <f t="shared" si="28"/>
        <v>-930</v>
      </c>
      <c r="W76" s="27"/>
      <c r="X76" s="27">
        <f t="shared" si="29"/>
        <v>1022.2975241292488</v>
      </c>
      <c r="Y76" s="27">
        <f t="shared" si="30"/>
        <v>92.297524129248814</v>
      </c>
      <c r="Z76" s="27">
        <f t="shared" si="31"/>
        <v>92</v>
      </c>
      <c r="AA76" s="17">
        <f t="shared" si="32"/>
        <v>92</v>
      </c>
      <c r="AB76" s="24">
        <f t="shared" si="33"/>
        <v>1022</v>
      </c>
    </row>
    <row r="77" spans="1:28" ht="15" customHeight="1" x14ac:dyDescent="0.25">
      <c r="A77" s="28">
        <v>530</v>
      </c>
      <c r="B77" s="28">
        <v>930</v>
      </c>
      <c r="C77" s="25">
        <v>2.35</v>
      </c>
      <c r="D77" s="25">
        <v>271.83999999999997</v>
      </c>
      <c r="E77" s="25">
        <v>212.12</v>
      </c>
      <c r="F77" s="25">
        <v>0</v>
      </c>
      <c r="G77" s="25">
        <f t="shared" si="36"/>
        <v>62.564102564102562</v>
      </c>
      <c r="H77" s="25">
        <v>0</v>
      </c>
      <c r="I77" s="25">
        <f t="shared" si="37"/>
        <v>0.76923076923076927</v>
      </c>
      <c r="J77" s="29">
        <f t="shared" si="34"/>
        <v>1</v>
      </c>
      <c r="K77" s="29">
        <f t="shared" si="35"/>
        <v>1</v>
      </c>
      <c r="L77" s="29">
        <f t="shared" si="38"/>
        <v>1</v>
      </c>
      <c r="M77" s="29">
        <f t="shared" ca="1" si="26"/>
        <v>0</v>
      </c>
      <c r="N77" s="9"/>
      <c r="O77" s="9"/>
      <c r="P77" s="7"/>
      <c r="Q77" s="7"/>
      <c r="T77" s="20">
        <v>0</v>
      </c>
      <c r="U77" s="31">
        <f t="shared" si="27"/>
        <v>-930</v>
      </c>
      <c r="V77" s="27">
        <f t="shared" si="28"/>
        <v>-930</v>
      </c>
      <c r="W77" s="27"/>
      <c r="X77" s="27">
        <f t="shared" si="29"/>
        <v>1022.2975241292488</v>
      </c>
      <c r="Y77" s="27">
        <f t="shared" si="30"/>
        <v>92.297524129248814</v>
      </c>
      <c r="Z77" s="27">
        <f t="shared" si="31"/>
        <v>92</v>
      </c>
      <c r="AA77" s="17">
        <f t="shared" si="32"/>
        <v>92</v>
      </c>
      <c r="AB77" s="24">
        <f t="shared" si="33"/>
        <v>1022</v>
      </c>
    </row>
    <row r="78" spans="1:28" ht="15" customHeight="1" x14ac:dyDescent="0.25">
      <c r="A78" s="28">
        <v>530</v>
      </c>
      <c r="B78" s="28">
        <v>930</v>
      </c>
      <c r="C78" s="25">
        <v>2.35</v>
      </c>
      <c r="D78" s="25">
        <v>271.8</v>
      </c>
      <c r="E78" s="25">
        <v>212.12</v>
      </c>
      <c r="F78" s="25">
        <v>0</v>
      </c>
      <c r="G78" s="25">
        <f t="shared" si="36"/>
        <v>61</v>
      </c>
      <c r="H78" s="25">
        <v>0</v>
      </c>
      <c r="I78" s="25">
        <f t="shared" si="37"/>
        <v>0.75</v>
      </c>
      <c r="J78" s="29">
        <f t="shared" si="34"/>
        <v>1</v>
      </c>
      <c r="K78" s="29">
        <f t="shared" si="35"/>
        <v>1</v>
      </c>
      <c r="L78" s="29">
        <f t="shared" si="38"/>
        <v>1</v>
      </c>
      <c r="M78" s="29">
        <f t="shared" ca="1" si="26"/>
        <v>0</v>
      </c>
      <c r="N78" s="9"/>
      <c r="O78" s="9"/>
      <c r="P78" s="7"/>
      <c r="Q78" s="7"/>
      <c r="T78" s="20">
        <v>0</v>
      </c>
      <c r="U78" s="31">
        <f t="shared" si="27"/>
        <v>-930</v>
      </c>
      <c r="V78" s="27">
        <f t="shared" si="28"/>
        <v>-930</v>
      </c>
      <c r="W78" s="27"/>
      <c r="X78" s="27">
        <f t="shared" si="29"/>
        <v>1022.2975241292488</v>
      </c>
      <c r="Y78" s="27">
        <f t="shared" si="30"/>
        <v>92.297524129248814</v>
      </c>
      <c r="Z78" s="27">
        <f t="shared" si="31"/>
        <v>92</v>
      </c>
      <c r="AA78" s="17">
        <f t="shared" si="32"/>
        <v>92</v>
      </c>
      <c r="AB78" s="24">
        <f t="shared" si="33"/>
        <v>1022</v>
      </c>
    </row>
    <row r="79" spans="1:28" ht="15" customHeight="1" x14ac:dyDescent="0.25">
      <c r="A79" s="28">
        <v>530</v>
      </c>
      <c r="B79" s="28">
        <v>930</v>
      </c>
      <c r="C79" s="25">
        <v>2.35</v>
      </c>
      <c r="D79" s="25">
        <v>271.76</v>
      </c>
      <c r="E79" s="25">
        <v>212.12</v>
      </c>
      <c r="F79" s="25">
        <v>0</v>
      </c>
      <c r="G79" s="25">
        <f t="shared" si="36"/>
        <v>59.512195121951223</v>
      </c>
      <c r="H79" s="25">
        <v>0</v>
      </c>
      <c r="I79" s="25">
        <f t="shared" si="37"/>
        <v>0.73170731707317072</v>
      </c>
      <c r="J79" s="29">
        <f t="shared" si="34"/>
        <v>1</v>
      </c>
      <c r="K79" s="29">
        <f t="shared" si="35"/>
        <v>1</v>
      </c>
      <c r="L79" s="29">
        <f t="shared" si="38"/>
        <v>1</v>
      </c>
      <c r="M79" s="29">
        <f t="shared" ca="1" si="26"/>
        <v>0</v>
      </c>
      <c r="N79" s="9"/>
      <c r="O79" s="9"/>
      <c r="P79" s="7"/>
      <c r="Q79" s="7"/>
      <c r="T79" s="20">
        <v>0</v>
      </c>
      <c r="U79" s="31">
        <f t="shared" si="27"/>
        <v>-930</v>
      </c>
      <c r="V79" s="27">
        <f t="shared" si="28"/>
        <v>-930</v>
      </c>
      <c r="W79" s="27"/>
      <c r="X79" s="27">
        <f t="shared" si="29"/>
        <v>1022.2975241292488</v>
      </c>
      <c r="Y79" s="27">
        <f t="shared" si="30"/>
        <v>92.297524129248814</v>
      </c>
      <c r="Z79" s="27">
        <f t="shared" si="31"/>
        <v>92</v>
      </c>
      <c r="AA79" s="17">
        <f t="shared" si="32"/>
        <v>92</v>
      </c>
      <c r="AB79" s="24">
        <f t="shared" si="33"/>
        <v>1022</v>
      </c>
    </row>
    <row r="80" spans="1:28" ht="15" customHeight="1" x14ac:dyDescent="0.25">
      <c r="A80" s="28">
        <v>530</v>
      </c>
      <c r="B80" s="28">
        <v>930</v>
      </c>
      <c r="C80" s="25">
        <v>2.35</v>
      </c>
      <c r="D80" s="25">
        <v>271.72000000000003</v>
      </c>
      <c r="E80" s="25">
        <v>212.12</v>
      </c>
      <c r="F80" s="25">
        <v>0</v>
      </c>
      <c r="G80" s="25">
        <f t="shared" si="36"/>
        <v>58.095238095238095</v>
      </c>
      <c r="H80" s="25">
        <v>0</v>
      </c>
      <c r="I80" s="25">
        <f t="shared" si="37"/>
        <v>0.7142857142857143</v>
      </c>
      <c r="J80" s="29">
        <f t="shared" si="34"/>
        <v>1</v>
      </c>
      <c r="K80" s="29">
        <f t="shared" si="35"/>
        <v>1</v>
      </c>
      <c r="L80" s="29">
        <f t="shared" si="38"/>
        <v>1</v>
      </c>
      <c r="M80" s="29">
        <f t="shared" ca="1" si="26"/>
        <v>0</v>
      </c>
      <c r="N80" s="9"/>
      <c r="O80" s="9"/>
      <c r="P80" s="7"/>
      <c r="Q80" s="7"/>
      <c r="T80" s="20">
        <v>0</v>
      </c>
      <c r="U80" s="31">
        <f t="shared" si="27"/>
        <v>-930</v>
      </c>
      <c r="V80" s="27">
        <f t="shared" si="28"/>
        <v>-930</v>
      </c>
      <c r="W80" s="27"/>
      <c r="X80" s="27">
        <f t="shared" si="29"/>
        <v>1022.2975241292488</v>
      </c>
      <c r="Y80" s="27">
        <f t="shared" si="30"/>
        <v>92.297524129248814</v>
      </c>
      <c r="Z80" s="27">
        <f t="shared" si="31"/>
        <v>92</v>
      </c>
      <c r="AA80" s="17">
        <f t="shared" si="32"/>
        <v>92</v>
      </c>
      <c r="AB80" s="24">
        <f t="shared" si="33"/>
        <v>1022</v>
      </c>
    </row>
    <row r="81" spans="1:28" ht="15" customHeight="1" x14ac:dyDescent="0.25">
      <c r="A81" s="28">
        <v>530</v>
      </c>
      <c r="B81" s="28">
        <v>930</v>
      </c>
      <c r="C81" s="25">
        <v>2.35</v>
      </c>
      <c r="D81" s="25">
        <v>271.68</v>
      </c>
      <c r="E81" s="25">
        <v>212.12</v>
      </c>
      <c r="F81" s="25">
        <v>0</v>
      </c>
      <c r="G81" s="25">
        <f t="shared" si="36"/>
        <v>56.744186046511629</v>
      </c>
      <c r="H81" s="25">
        <v>0</v>
      </c>
      <c r="I81" s="25">
        <f t="shared" si="37"/>
        <v>0.69767441860465118</v>
      </c>
      <c r="J81" s="29">
        <f t="shared" si="34"/>
        <v>1</v>
      </c>
      <c r="K81" s="29">
        <f t="shared" si="35"/>
        <v>1</v>
      </c>
      <c r="L81" s="29">
        <f t="shared" si="38"/>
        <v>1</v>
      </c>
      <c r="M81" s="29">
        <f t="shared" ca="1" si="26"/>
        <v>1</v>
      </c>
      <c r="N81" s="9"/>
      <c r="O81" s="9"/>
      <c r="P81" s="7"/>
      <c r="Q81" s="7"/>
      <c r="T81" s="20">
        <v>0</v>
      </c>
      <c r="U81" s="31">
        <f t="shared" si="27"/>
        <v>-930</v>
      </c>
      <c r="V81" s="27">
        <f t="shared" si="28"/>
        <v>-930</v>
      </c>
      <c r="W81" s="27"/>
      <c r="X81" s="27">
        <f t="shared" si="29"/>
        <v>1022.2975241292488</v>
      </c>
      <c r="Y81" s="27">
        <f t="shared" si="30"/>
        <v>92.297524129248814</v>
      </c>
      <c r="Z81" s="27">
        <f t="shared" si="31"/>
        <v>92</v>
      </c>
      <c r="AA81" s="17">
        <f t="shared" si="32"/>
        <v>92</v>
      </c>
      <c r="AB81" s="24">
        <f t="shared" si="33"/>
        <v>1022</v>
      </c>
    </row>
    <row r="82" spans="1:28" ht="15" customHeight="1" x14ac:dyDescent="0.25">
      <c r="A82" s="28">
        <v>530</v>
      </c>
      <c r="B82" s="28">
        <v>930</v>
      </c>
      <c r="C82" s="25">
        <v>2.35</v>
      </c>
      <c r="D82" s="25">
        <v>271.64</v>
      </c>
      <c r="E82" s="25">
        <v>212.12</v>
      </c>
      <c r="F82" s="25">
        <v>0</v>
      </c>
      <c r="G82" s="25">
        <f t="shared" si="36"/>
        <v>55.454545454545453</v>
      </c>
      <c r="H82" s="25">
        <v>0</v>
      </c>
      <c r="I82" s="25">
        <f t="shared" si="37"/>
        <v>0.68181818181818177</v>
      </c>
      <c r="J82" s="29">
        <f t="shared" si="34"/>
        <v>1</v>
      </c>
      <c r="K82" s="29">
        <f t="shared" si="35"/>
        <v>1</v>
      </c>
      <c r="L82" s="29">
        <f t="shared" si="38"/>
        <v>1</v>
      </c>
      <c r="M82" s="29">
        <f t="shared" ca="1" si="26"/>
        <v>1</v>
      </c>
      <c r="N82" s="9"/>
      <c r="O82" s="9"/>
      <c r="P82" s="7"/>
      <c r="Q82" s="7"/>
      <c r="T82" s="20">
        <v>0</v>
      </c>
      <c r="U82" s="31">
        <f t="shared" si="27"/>
        <v>-930</v>
      </c>
      <c r="V82" s="27">
        <f t="shared" si="28"/>
        <v>-930</v>
      </c>
      <c r="W82" s="27"/>
      <c r="X82" s="27">
        <f t="shared" si="29"/>
        <v>1022.2975241292488</v>
      </c>
      <c r="Y82" s="27">
        <f t="shared" si="30"/>
        <v>92.297524129248814</v>
      </c>
      <c r="Z82" s="27">
        <f t="shared" si="31"/>
        <v>92</v>
      </c>
      <c r="AA82" s="17">
        <f t="shared" si="32"/>
        <v>92</v>
      </c>
      <c r="AB82" s="24">
        <f t="shared" si="33"/>
        <v>1022</v>
      </c>
    </row>
    <row r="83" spans="1:28" ht="15" customHeight="1" x14ac:dyDescent="0.25">
      <c r="A83" s="28">
        <v>530</v>
      </c>
      <c r="B83" s="28">
        <v>930</v>
      </c>
      <c r="C83" s="25">
        <v>2.35</v>
      </c>
      <c r="D83" s="25">
        <v>271.60000000000002</v>
      </c>
      <c r="E83" s="25">
        <v>212.12</v>
      </c>
      <c r="F83" s="25">
        <v>0</v>
      </c>
      <c r="G83" s="25">
        <f t="shared" si="36"/>
        <v>54.222222222222221</v>
      </c>
      <c r="H83" s="25">
        <v>0</v>
      </c>
      <c r="I83" s="25">
        <f t="shared" si="37"/>
        <v>0.66666666666666663</v>
      </c>
      <c r="J83" s="29">
        <f t="shared" si="34"/>
        <v>1</v>
      </c>
      <c r="K83" s="29">
        <f t="shared" si="35"/>
        <v>1</v>
      </c>
      <c r="L83" s="29">
        <f t="shared" si="38"/>
        <v>1</v>
      </c>
      <c r="M83" s="29">
        <f t="shared" ca="1" si="26"/>
        <v>1</v>
      </c>
      <c r="N83" s="9"/>
      <c r="O83" s="9"/>
      <c r="P83" s="7"/>
      <c r="Q83" s="7"/>
      <c r="T83" s="20">
        <v>0</v>
      </c>
      <c r="U83" s="31">
        <f t="shared" si="27"/>
        <v>-930</v>
      </c>
      <c r="V83" s="27">
        <f t="shared" si="28"/>
        <v>-930</v>
      </c>
      <c r="W83" s="27"/>
      <c r="X83" s="27">
        <f t="shared" si="29"/>
        <v>1022.2975241292488</v>
      </c>
      <c r="Y83" s="27">
        <f t="shared" si="30"/>
        <v>92.297524129248814</v>
      </c>
      <c r="Z83" s="27">
        <f t="shared" si="31"/>
        <v>92</v>
      </c>
      <c r="AA83" s="17">
        <f t="shared" si="32"/>
        <v>92</v>
      </c>
      <c r="AB83" s="24">
        <f t="shared" si="33"/>
        <v>1022</v>
      </c>
    </row>
    <row r="84" spans="1:28" ht="15" customHeight="1" x14ac:dyDescent="0.25">
      <c r="A84" s="28">
        <v>513</v>
      </c>
      <c r="B84" s="28">
        <v>930</v>
      </c>
      <c r="C84" s="25">
        <v>2.2799999999999998</v>
      </c>
      <c r="D84" s="25">
        <v>271.56</v>
      </c>
      <c r="E84" s="25">
        <v>212.12</v>
      </c>
      <c r="F84" s="25">
        <v>0</v>
      </c>
      <c r="G84" s="25">
        <f t="shared" si="36"/>
        <v>53.413043478260867</v>
      </c>
      <c r="H84" s="25">
        <v>0</v>
      </c>
      <c r="I84" s="25">
        <f t="shared" si="37"/>
        <v>0.65217391304347827</v>
      </c>
      <c r="J84" s="29">
        <f t="shared" si="34"/>
        <v>1</v>
      </c>
      <c r="K84" s="29">
        <f t="shared" si="35"/>
        <v>1</v>
      </c>
      <c r="L84" s="29">
        <f t="shared" si="38"/>
        <v>1</v>
      </c>
      <c r="M84" s="29">
        <f t="shared" ca="1" si="26"/>
        <v>0</v>
      </c>
      <c r="N84" s="9"/>
      <c r="O84" s="9"/>
      <c r="P84" s="7"/>
      <c r="Q84" s="7"/>
      <c r="T84" s="20">
        <v>0</v>
      </c>
      <c r="U84" s="31">
        <f t="shared" si="27"/>
        <v>-930</v>
      </c>
      <c r="V84" s="27">
        <f t="shared" si="28"/>
        <v>-930</v>
      </c>
      <c r="W84" s="27"/>
      <c r="X84" s="27">
        <f t="shared" si="29"/>
        <v>1022.2975241292488</v>
      </c>
      <c r="Y84" s="27">
        <f t="shared" si="30"/>
        <v>92.297524129248814</v>
      </c>
      <c r="Z84" s="27">
        <f t="shared" si="31"/>
        <v>92</v>
      </c>
      <c r="AA84" s="17">
        <f t="shared" si="32"/>
        <v>92</v>
      </c>
      <c r="AB84" s="24">
        <f t="shared" si="33"/>
        <v>1022</v>
      </c>
    </row>
    <row r="85" spans="1:28" ht="15" customHeight="1" x14ac:dyDescent="0.25">
      <c r="A85" s="28">
        <v>496</v>
      </c>
      <c r="B85" s="28">
        <v>930</v>
      </c>
      <c r="C85" s="25">
        <v>2.21</v>
      </c>
      <c r="D85" s="25">
        <v>271.51</v>
      </c>
      <c r="E85" s="25">
        <v>212.12</v>
      </c>
      <c r="F85" s="25">
        <v>0</v>
      </c>
      <c r="G85" s="25">
        <f t="shared" si="36"/>
        <v>52.638297872340424</v>
      </c>
      <c r="H85" s="25">
        <v>0</v>
      </c>
      <c r="I85" s="25">
        <f t="shared" si="37"/>
        <v>0.63829787234042556</v>
      </c>
      <c r="J85" s="29">
        <f t="shared" si="34"/>
        <v>1</v>
      </c>
      <c r="K85" s="29">
        <f t="shared" si="35"/>
        <v>1</v>
      </c>
      <c r="L85" s="29">
        <f t="shared" si="38"/>
        <v>1</v>
      </c>
      <c r="M85" s="29">
        <f t="shared" ca="1" si="26"/>
        <v>0</v>
      </c>
      <c r="N85" s="9"/>
      <c r="O85" s="9"/>
      <c r="P85" s="7"/>
      <c r="Q85" s="7"/>
      <c r="T85" s="20">
        <v>0</v>
      </c>
      <c r="U85" s="31">
        <f t="shared" si="27"/>
        <v>-930</v>
      </c>
      <c r="V85" s="27">
        <f t="shared" si="28"/>
        <v>-930</v>
      </c>
      <c r="W85" s="27"/>
      <c r="X85" s="27">
        <f t="shared" si="29"/>
        <v>1022.2975241292488</v>
      </c>
      <c r="Y85" s="27">
        <f t="shared" si="30"/>
        <v>92.297524129248814</v>
      </c>
      <c r="Z85" s="27">
        <f t="shared" si="31"/>
        <v>92</v>
      </c>
      <c r="AA85" s="17">
        <f t="shared" si="32"/>
        <v>92</v>
      </c>
      <c r="AB85" s="24">
        <f t="shared" si="33"/>
        <v>1022</v>
      </c>
    </row>
    <row r="86" spans="1:28" ht="15" customHeight="1" x14ac:dyDescent="0.25">
      <c r="A86" s="28">
        <v>482</v>
      </c>
      <c r="B86" s="28">
        <v>920</v>
      </c>
      <c r="C86" s="25">
        <v>2.14</v>
      </c>
      <c r="D86" s="25">
        <v>271.47000000000003</v>
      </c>
      <c r="E86" s="25">
        <v>212.11</v>
      </c>
      <c r="F86" s="25">
        <v>0</v>
      </c>
      <c r="G86" s="25">
        <f t="shared" si="36"/>
        <v>51.833333333333336</v>
      </c>
      <c r="H86" s="25">
        <v>0</v>
      </c>
      <c r="I86" s="25">
        <f t="shared" si="37"/>
        <v>0.83333333333333337</v>
      </c>
      <c r="J86" s="29">
        <f t="shared" si="34"/>
        <v>1</v>
      </c>
      <c r="K86" s="29">
        <f t="shared" si="35"/>
        <v>1</v>
      </c>
      <c r="L86" s="29">
        <f t="shared" si="38"/>
        <v>1</v>
      </c>
      <c r="M86" s="29">
        <f t="shared" ca="1" si="26"/>
        <v>0</v>
      </c>
      <c r="N86" s="9"/>
      <c r="O86" s="9"/>
      <c r="P86" s="7"/>
      <c r="Q86" s="7"/>
      <c r="T86" s="20">
        <v>0</v>
      </c>
      <c r="U86" s="31">
        <f t="shared" si="27"/>
        <v>-920</v>
      </c>
      <c r="V86" s="27">
        <f t="shared" si="28"/>
        <v>-920</v>
      </c>
      <c r="W86" s="27"/>
      <c r="X86" s="27">
        <f t="shared" si="29"/>
        <v>1011.3050776332353</v>
      </c>
      <c r="Y86" s="27">
        <f t="shared" si="30"/>
        <v>91.305077633235328</v>
      </c>
      <c r="Z86" s="27">
        <f t="shared" si="31"/>
        <v>91</v>
      </c>
      <c r="AA86" s="17">
        <f t="shared" si="32"/>
        <v>91</v>
      </c>
      <c r="AB86" s="24">
        <f t="shared" si="33"/>
        <v>1011</v>
      </c>
    </row>
    <row r="87" spans="1:28" ht="15" customHeight="1" x14ac:dyDescent="0.25">
      <c r="A87" s="28">
        <v>495</v>
      </c>
      <c r="B87" s="28">
        <v>920</v>
      </c>
      <c r="C87" s="25">
        <v>2.2000000000000002</v>
      </c>
      <c r="D87" s="25">
        <v>271.43</v>
      </c>
      <c r="E87" s="25">
        <v>212.11</v>
      </c>
      <c r="F87" s="25">
        <v>0</v>
      </c>
      <c r="G87" s="25">
        <f t="shared" si="36"/>
        <v>50.510204081632651</v>
      </c>
      <c r="H87" s="25">
        <v>0</v>
      </c>
      <c r="I87" s="25">
        <f t="shared" si="37"/>
        <v>0.81632653061224492</v>
      </c>
      <c r="J87" s="29">
        <f t="shared" si="34"/>
        <v>1</v>
      </c>
      <c r="K87" s="29">
        <f t="shared" si="35"/>
        <v>1</v>
      </c>
      <c r="L87" s="29">
        <f t="shared" si="38"/>
        <v>1</v>
      </c>
      <c r="M87" s="29">
        <f t="shared" ca="1" si="26"/>
        <v>0</v>
      </c>
      <c r="N87" s="9"/>
      <c r="O87" s="9"/>
      <c r="P87" s="7"/>
      <c r="Q87" s="7"/>
      <c r="T87" s="20">
        <v>0</v>
      </c>
      <c r="U87" s="31">
        <f t="shared" si="27"/>
        <v>-920</v>
      </c>
      <c r="V87" s="27">
        <f t="shared" si="28"/>
        <v>-920</v>
      </c>
      <c r="W87" s="27"/>
      <c r="X87" s="27">
        <f t="shared" si="29"/>
        <v>1011.3050776332353</v>
      </c>
      <c r="Y87" s="27">
        <f t="shared" si="30"/>
        <v>91.305077633235328</v>
      </c>
      <c r="Z87" s="27">
        <f t="shared" si="31"/>
        <v>91</v>
      </c>
      <c r="AA87" s="17">
        <f t="shared" si="32"/>
        <v>91</v>
      </c>
      <c r="AB87" s="24">
        <f t="shared" si="33"/>
        <v>1011</v>
      </c>
    </row>
    <row r="88" spans="1:28" ht="15" customHeight="1" x14ac:dyDescent="0.25">
      <c r="A88" s="28">
        <v>508</v>
      </c>
      <c r="B88" s="28">
        <v>920</v>
      </c>
      <c r="C88" s="25">
        <v>2.2599999999999998</v>
      </c>
      <c r="D88" s="25">
        <v>271.39</v>
      </c>
      <c r="E88" s="25">
        <v>212.11</v>
      </c>
      <c r="F88" s="25">
        <v>0</v>
      </c>
      <c r="G88" s="25">
        <f t="shared" si="36"/>
        <v>49.24</v>
      </c>
      <c r="H88" s="25">
        <v>0</v>
      </c>
      <c r="I88" s="25">
        <f t="shared" si="37"/>
        <v>0.8</v>
      </c>
      <c r="J88" s="29">
        <f t="shared" si="34"/>
        <v>1</v>
      </c>
      <c r="K88" s="29">
        <f t="shared" si="35"/>
        <v>1</v>
      </c>
      <c r="L88" s="29">
        <f t="shared" si="38"/>
        <v>1</v>
      </c>
      <c r="M88" s="29">
        <f t="shared" ca="1" si="26"/>
        <v>1</v>
      </c>
      <c r="N88" s="9"/>
      <c r="O88" s="9"/>
      <c r="P88" s="7"/>
      <c r="Q88" s="7"/>
      <c r="T88" s="20">
        <v>0</v>
      </c>
      <c r="U88" s="31">
        <f t="shared" si="27"/>
        <v>-920</v>
      </c>
      <c r="V88" s="27">
        <f t="shared" si="28"/>
        <v>-920</v>
      </c>
      <c r="W88" s="27"/>
      <c r="X88" s="27">
        <f t="shared" si="29"/>
        <v>1011.3050776332353</v>
      </c>
      <c r="Y88" s="27">
        <f t="shared" si="30"/>
        <v>91.305077633235328</v>
      </c>
      <c r="Z88" s="27">
        <f t="shared" si="31"/>
        <v>91</v>
      </c>
      <c r="AA88" s="17">
        <f t="shared" si="32"/>
        <v>91</v>
      </c>
      <c r="AB88" s="24">
        <f t="shared" si="33"/>
        <v>1011</v>
      </c>
    </row>
    <row r="89" spans="1:28" ht="15" customHeight="1" x14ac:dyDescent="0.25">
      <c r="A89" s="28">
        <v>522</v>
      </c>
      <c r="B89" s="28">
        <v>920</v>
      </c>
      <c r="C89" s="25">
        <v>2.3199999999999998</v>
      </c>
      <c r="D89" s="25">
        <v>271.35000000000002</v>
      </c>
      <c r="E89" s="25">
        <v>212.11</v>
      </c>
      <c r="F89" s="25">
        <v>0</v>
      </c>
      <c r="G89" s="25">
        <f t="shared" si="36"/>
        <v>48</v>
      </c>
      <c r="H89" s="25">
        <v>0</v>
      </c>
      <c r="I89" s="25">
        <f t="shared" si="37"/>
        <v>0.78431372549019607</v>
      </c>
      <c r="J89" s="29">
        <f t="shared" si="34"/>
        <v>1</v>
      </c>
      <c r="K89" s="29">
        <f t="shared" si="35"/>
        <v>1</v>
      </c>
      <c r="L89" s="29">
        <f t="shared" si="38"/>
        <v>1</v>
      </c>
      <c r="M89" s="29">
        <f t="shared" ca="1" si="26"/>
        <v>0</v>
      </c>
      <c r="N89" s="9"/>
      <c r="O89" s="9"/>
      <c r="P89" s="7"/>
      <c r="Q89" s="7"/>
      <c r="T89" s="20">
        <v>0</v>
      </c>
      <c r="U89" s="31">
        <f t="shared" si="27"/>
        <v>-920</v>
      </c>
      <c r="V89" s="27">
        <f t="shared" si="28"/>
        <v>-920</v>
      </c>
      <c r="W89" s="27"/>
      <c r="X89" s="27">
        <f t="shared" si="29"/>
        <v>1011.3050776332353</v>
      </c>
      <c r="Y89" s="27">
        <f t="shared" si="30"/>
        <v>91.305077633235328</v>
      </c>
      <c r="Z89" s="27">
        <f t="shared" si="31"/>
        <v>91</v>
      </c>
      <c r="AA89" s="17">
        <f t="shared" si="32"/>
        <v>91</v>
      </c>
      <c r="AB89" s="24">
        <f t="shared" si="33"/>
        <v>1011</v>
      </c>
    </row>
    <row r="90" spans="1:28" ht="15" customHeight="1" x14ac:dyDescent="0.25">
      <c r="A90" s="28">
        <v>621</v>
      </c>
      <c r="B90" s="28">
        <v>920</v>
      </c>
      <c r="C90" s="25">
        <v>2.76</v>
      </c>
      <c r="D90" s="25">
        <v>271.32</v>
      </c>
      <c r="E90" s="25">
        <v>212.11</v>
      </c>
      <c r="F90" s="25">
        <v>0</v>
      </c>
      <c r="G90" s="25">
        <f t="shared" si="36"/>
        <v>45.17307692307692</v>
      </c>
      <c r="H90" s="25">
        <v>0</v>
      </c>
      <c r="I90" s="25">
        <f t="shared" si="37"/>
        <v>0.76923076923076927</v>
      </c>
      <c r="J90" s="29">
        <f t="shared" si="34"/>
        <v>1</v>
      </c>
      <c r="K90" s="29">
        <f t="shared" si="35"/>
        <v>1</v>
      </c>
      <c r="L90" s="29">
        <f t="shared" si="38"/>
        <v>1</v>
      </c>
      <c r="M90" s="29">
        <f t="shared" ca="1" si="26"/>
        <v>1</v>
      </c>
      <c r="N90" s="9"/>
      <c r="O90" s="9"/>
      <c r="P90" s="7"/>
      <c r="Q90" s="7"/>
      <c r="T90" s="20">
        <v>0</v>
      </c>
      <c r="U90" s="31">
        <f t="shared" si="27"/>
        <v>-920</v>
      </c>
      <c r="V90" s="27">
        <f t="shared" si="28"/>
        <v>-920</v>
      </c>
      <c r="W90" s="27"/>
      <c r="X90" s="27">
        <f t="shared" si="29"/>
        <v>1011.3050776332353</v>
      </c>
      <c r="Y90" s="27">
        <f t="shared" si="30"/>
        <v>91.305077633235328</v>
      </c>
      <c r="Z90" s="27">
        <f t="shared" si="31"/>
        <v>91</v>
      </c>
      <c r="AA90" s="17">
        <f t="shared" si="32"/>
        <v>91</v>
      </c>
      <c r="AB90" s="24">
        <f t="shared" si="33"/>
        <v>1011</v>
      </c>
    </row>
    <row r="91" spans="1:28" ht="15" customHeight="1" x14ac:dyDescent="0.25">
      <c r="A91" s="28">
        <v>720</v>
      </c>
      <c r="B91" s="28">
        <v>920</v>
      </c>
      <c r="C91" s="25">
        <v>3.2</v>
      </c>
      <c r="D91" s="25">
        <v>271.3</v>
      </c>
      <c r="E91" s="25">
        <v>212.11</v>
      </c>
      <c r="F91" s="25">
        <v>0</v>
      </c>
      <c r="G91" s="25">
        <f t="shared" si="36"/>
        <v>42.452830188679243</v>
      </c>
      <c r="H91" s="25">
        <v>0</v>
      </c>
      <c r="I91" s="25">
        <f t="shared" si="37"/>
        <v>0.75471698113207553</v>
      </c>
      <c r="J91" s="29">
        <f t="shared" si="34"/>
        <v>1</v>
      </c>
      <c r="K91" s="29">
        <f t="shared" si="35"/>
        <v>1</v>
      </c>
      <c r="L91" s="29">
        <f t="shared" si="38"/>
        <v>1</v>
      </c>
      <c r="M91" s="29">
        <f t="shared" ca="1" si="26"/>
        <v>0</v>
      </c>
      <c r="N91" s="9"/>
      <c r="O91" s="9"/>
      <c r="P91" s="7"/>
      <c r="Q91" s="7"/>
      <c r="T91" s="20">
        <v>0</v>
      </c>
      <c r="U91" s="31">
        <f t="shared" si="27"/>
        <v>-920</v>
      </c>
      <c r="V91" s="27">
        <f t="shared" si="28"/>
        <v>-920</v>
      </c>
      <c r="W91" s="27"/>
      <c r="X91" s="27">
        <f t="shared" si="29"/>
        <v>1011.3050776332353</v>
      </c>
      <c r="Y91" s="27">
        <f t="shared" si="30"/>
        <v>91.305077633235328</v>
      </c>
      <c r="Z91" s="27">
        <f t="shared" si="31"/>
        <v>91</v>
      </c>
      <c r="AA91" s="17">
        <f t="shared" si="32"/>
        <v>91</v>
      </c>
      <c r="AB91" s="24">
        <f t="shared" si="33"/>
        <v>1011</v>
      </c>
    </row>
    <row r="92" spans="1:28" ht="15" customHeight="1" x14ac:dyDescent="0.25">
      <c r="A92" s="28">
        <v>818</v>
      </c>
      <c r="B92" s="28">
        <v>920</v>
      </c>
      <c r="C92" s="25">
        <v>3.63</v>
      </c>
      <c r="D92" s="25">
        <v>271.29000000000002</v>
      </c>
      <c r="E92" s="25">
        <v>212.11</v>
      </c>
      <c r="F92" s="25">
        <v>0</v>
      </c>
      <c r="G92" s="25">
        <f t="shared" si="36"/>
        <v>39.851851851851855</v>
      </c>
      <c r="H92" s="25">
        <v>0</v>
      </c>
      <c r="I92" s="25">
        <f t="shared" si="37"/>
        <v>0.7407407407407407</v>
      </c>
      <c r="J92" s="29">
        <f t="shared" si="34"/>
        <v>1</v>
      </c>
      <c r="K92" s="29">
        <f t="shared" si="35"/>
        <v>1</v>
      </c>
      <c r="L92" s="29">
        <f t="shared" si="38"/>
        <v>1</v>
      </c>
      <c r="M92" s="29">
        <f t="shared" ca="1" si="26"/>
        <v>1</v>
      </c>
      <c r="N92" s="9"/>
      <c r="O92" s="9"/>
      <c r="P92" s="7"/>
      <c r="Q92" s="7"/>
      <c r="T92" s="20">
        <v>0</v>
      </c>
      <c r="U92" s="31">
        <f t="shared" si="27"/>
        <v>-920</v>
      </c>
      <c r="V92" s="27">
        <f t="shared" si="28"/>
        <v>-920</v>
      </c>
      <c r="W92" s="27"/>
      <c r="X92" s="27">
        <f t="shared" si="29"/>
        <v>1011.3050776332353</v>
      </c>
      <c r="Y92" s="27">
        <f t="shared" si="30"/>
        <v>91.305077633235328</v>
      </c>
      <c r="Z92" s="27">
        <f t="shared" si="31"/>
        <v>91</v>
      </c>
      <c r="AA92" s="17">
        <f t="shared" si="32"/>
        <v>91</v>
      </c>
      <c r="AB92" s="24">
        <f t="shared" si="33"/>
        <v>1011</v>
      </c>
    </row>
    <row r="93" spans="1:28" ht="15" customHeight="1" x14ac:dyDescent="0.25">
      <c r="A93" s="28">
        <v>784</v>
      </c>
      <c r="B93" s="28">
        <v>920</v>
      </c>
      <c r="C93" s="25">
        <v>3.49</v>
      </c>
      <c r="D93" s="25">
        <v>271.27</v>
      </c>
      <c r="E93" s="25">
        <v>212.11</v>
      </c>
      <c r="F93" s="25">
        <v>0</v>
      </c>
      <c r="G93" s="25">
        <f t="shared" si="36"/>
        <v>39.745454545454542</v>
      </c>
      <c r="H93" s="25">
        <v>0</v>
      </c>
      <c r="I93" s="25">
        <f t="shared" si="37"/>
        <v>0.72727272727272729</v>
      </c>
      <c r="J93" s="29">
        <f t="shared" si="34"/>
        <v>1</v>
      </c>
      <c r="K93" s="29">
        <f t="shared" si="35"/>
        <v>1</v>
      </c>
      <c r="L93" s="29">
        <f t="shared" si="38"/>
        <v>1</v>
      </c>
      <c r="M93" s="29">
        <f t="shared" ca="1" si="26"/>
        <v>0</v>
      </c>
      <c r="N93" s="9"/>
      <c r="O93" s="9"/>
      <c r="P93" s="7"/>
      <c r="Q93" s="7"/>
      <c r="T93" s="20">
        <v>0</v>
      </c>
      <c r="U93" s="31">
        <f t="shared" si="27"/>
        <v>-920</v>
      </c>
      <c r="V93" s="27">
        <f t="shared" si="28"/>
        <v>-920</v>
      </c>
      <c r="W93" s="27"/>
      <c r="X93" s="27">
        <f t="shared" si="29"/>
        <v>1011.3050776332353</v>
      </c>
      <c r="Y93" s="27">
        <f t="shared" si="30"/>
        <v>91.305077633235328</v>
      </c>
      <c r="Z93" s="27">
        <f t="shared" si="31"/>
        <v>91</v>
      </c>
      <c r="AA93" s="17">
        <f t="shared" si="32"/>
        <v>91</v>
      </c>
      <c r="AB93" s="24">
        <f t="shared" si="33"/>
        <v>1011</v>
      </c>
    </row>
    <row r="94" spans="1:28" ht="15" customHeight="1" x14ac:dyDescent="0.25">
      <c r="A94" s="28">
        <v>752</v>
      </c>
      <c r="B94" s="28">
        <v>920</v>
      </c>
      <c r="C94" s="25">
        <v>3.34</v>
      </c>
      <c r="D94" s="25">
        <v>271.25</v>
      </c>
      <c r="E94" s="25">
        <v>212.11</v>
      </c>
      <c r="F94" s="25">
        <v>0</v>
      </c>
      <c r="G94" s="25">
        <f t="shared" si="36"/>
        <v>39.607142857142854</v>
      </c>
      <c r="H94" s="25">
        <v>0</v>
      </c>
      <c r="I94" s="25">
        <f t="shared" si="37"/>
        <v>0.7142857142857143</v>
      </c>
      <c r="J94" s="29">
        <f t="shared" si="34"/>
        <v>1</v>
      </c>
      <c r="K94" s="29">
        <f t="shared" si="35"/>
        <v>1</v>
      </c>
      <c r="L94" s="29">
        <f t="shared" si="38"/>
        <v>1</v>
      </c>
      <c r="M94" s="29">
        <f t="shared" ca="1" si="26"/>
        <v>1</v>
      </c>
      <c r="N94" s="9"/>
      <c r="O94" s="9"/>
      <c r="P94" s="7"/>
      <c r="Q94" s="7"/>
      <c r="T94" s="20">
        <v>0</v>
      </c>
      <c r="U94" s="31">
        <f t="shared" si="27"/>
        <v>-920</v>
      </c>
      <c r="V94" s="27">
        <f t="shared" si="28"/>
        <v>-920</v>
      </c>
      <c r="W94" s="27"/>
      <c r="X94" s="27">
        <f t="shared" si="29"/>
        <v>1011.3050776332353</v>
      </c>
      <c r="Y94" s="27">
        <f t="shared" si="30"/>
        <v>91.305077633235328</v>
      </c>
      <c r="Z94" s="27">
        <f t="shared" si="31"/>
        <v>91</v>
      </c>
      <c r="AA94" s="17">
        <f t="shared" si="32"/>
        <v>91</v>
      </c>
      <c r="AB94" s="24">
        <f t="shared" si="33"/>
        <v>1011</v>
      </c>
    </row>
    <row r="95" spans="1:28" ht="15" customHeight="1" x14ac:dyDescent="0.25">
      <c r="A95" s="28">
        <v>720</v>
      </c>
      <c r="B95" s="28">
        <v>920</v>
      </c>
      <c r="C95" s="25">
        <v>3.2</v>
      </c>
      <c r="D95" s="25">
        <v>271.23</v>
      </c>
      <c r="E95" s="25">
        <v>212.11</v>
      </c>
      <c r="F95" s="25">
        <v>0</v>
      </c>
      <c r="G95" s="25">
        <f t="shared" si="36"/>
        <v>39.473684210526315</v>
      </c>
      <c r="H95" s="25">
        <v>0</v>
      </c>
      <c r="I95" s="25">
        <f t="shared" si="37"/>
        <v>0.70175438596491224</v>
      </c>
      <c r="J95" s="29">
        <f t="shared" si="34"/>
        <v>1</v>
      </c>
      <c r="K95" s="29">
        <f t="shared" si="35"/>
        <v>1</v>
      </c>
      <c r="L95" s="29">
        <f t="shared" si="38"/>
        <v>1</v>
      </c>
      <c r="M95" s="29">
        <f t="shared" ca="1" si="26"/>
        <v>0</v>
      </c>
      <c r="N95" s="9"/>
      <c r="O95" s="9"/>
      <c r="P95" s="7"/>
      <c r="Q95" s="7"/>
      <c r="T95" s="20">
        <v>0</v>
      </c>
      <c r="U95" s="31">
        <f t="shared" si="27"/>
        <v>-920</v>
      </c>
      <c r="V95" s="27">
        <f t="shared" si="28"/>
        <v>-920</v>
      </c>
      <c r="W95" s="27"/>
      <c r="X95" s="27">
        <f t="shared" si="29"/>
        <v>1011.3050776332353</v>
      </c>
      <c r="Y95" s="27">
        <f t="shared" si="30"/>
        <v>91.305077633235328</v>
      </c>
      <c r="Z95" s="27">
        <f t="shared" si="31"/>
        <v>91</v>
      </c>
      <c r="AA95" s="17">
        <f t="shared" si="32"/>
        <v>91</v>
      </c>
      <c r="AB95" s="24">
        <f t="shared" si="33"/>
        <v>1011</v>
      </c>
    </row>
    <row r="96" spans="1:28" ht="15" customHeight="1" x14ac:dyDescent="0.25">
      <c r="A96" s="28">
        <v>687</v>
      </c>
      <c r="B96" s="28">
        <v>910</v>
      </c>
      <c r="C96" s="25">
        <v>3.05</v>
      </c>
      <c r="D96" s="25">
        <v>271.20999999999998</v>
      </c>
      <c r="E96" s="25">
        <v>212.1</v>
      </c>
      <c r="F96" s="25">
        <v>0</v>
      </c>
      <c r="G96" s="25">
        <f t="shared" si="36"/>
        <v>39.362068965517238</v>
      </c>
      <c r="H96" s="25">
        <v>0</v>
      </c>
      <c r="I96" s="25">
        <f t="shared" si="37"/>
        <v>0.86206896551724133</v>
      </c>
      <c r="J96" s="29">
        <f t="shared" si="34"/>
        <v>1</v>
      </c>
      <c r="K96" s="29">
        <f t="shared" si="35"/>
        <v>1</v>
      </c>
      <c r="L96" s="29">
        <f t="shared" si="38"/>
        <v>1</v>
      </c>
      <c r="M96" s="29">
        <f t="shared" ca="1" si="26"/>
        <v>1</v>
      </c>
      <c r="N96" s="9"/>
      <c r="O96" s="9"/>
      <c r="P96" s="7"/>
      <c r="Q96" s="7"/>
      <c r="T96" s="20">
        <v>0</v>
      </c>
      <c r="U96" s="31">
        <f t="shared" si="27"/>
        <v>-910</v>
      </c>
      <c r="V96" s="27">
        <f t="shared" si="28"/>
        <v>-910</v>
      </c>
      <c r="W96" s="27"/>
      <c r="X96" s="27">
        <f t="shared" si="29"/>
        <v>1000.312631137222</v>
      </c>
      <c r="Y96" s="27">
        <f t="shared" si="30"/>
        <v>90.312631137221956</v>
      </c>
      <c r="Z96" s="27">
        <f t="shared" si="31"/>
        <v>90</v>
      </c>
      <c r="AA96" s="17">
        <f t="shared" si="32"/>
        <v>90</v>
      </c>
      <c r="AB96" s="24">
        <f t="shared" si="33"/>
        <v>1000</v>
      </c>
    </row>
    <row r="97" spans="1:28" ht="15" customHeight="1" x14ac:dyDescent="0.25">
      <c r="A97" s="28">
        <v>654</v>
      </c>
      <c r="B97" s="28">
        <v>910</v>
      </c>
      <c r="C97" s="25">
        <v>2.91</v>
      </c>
      <c r="D97" s="25">
        <v>271.19</v>
      </c>
      <c r="E97" s="25">
        <v>212.1</v>
      </c>
      <c r="F97" s="25">
        <v>0</v>
      </c>
      <c r="G97" s="25">
        <f t="shared" si="36"/>
        <v>39.254237288135592</v>
      </c>
      <c r="H97" s="25">
        <v>0</v>
      </c>
      <c r="I97" s="25">
        <f t="shared" si="37"/>
        <v>0.84745762711864403</v>
      </c>
      <c r="J97" s="29">
        <f t="shared" si="34"/>
        <v>1</v>
      </c>
      <c r="K97" s="29">
        <f t="shared" si="35"/>
        <v>1</v>
      </c>
      <c r="L97" s="29">
        <f t="shared" si="38"/>
        <v>1</v>
      </c>
      <c r="M97" s="29">
        <f t="shared" ca="1" si="26"/>
        <v>1</v>
      </c>
      <c r="N97" s="9"/>
      <c r="O97" s="9"/>
      <c r="P97" s="7"/>
      <c r="Q97" s="7"/>
      <c r="T97" s="20">
        <v>0</v>
      </c>
      <c r="U97" s="31">
        <f t="shared" si="27"/>
        <v>-910</v>
      </c>
      <c r="V97" s="27">
        <f t="shared" si="28"/>
        <v>-910</v>
      </c>
      <c r="W97" s="27"/>
      <c r="X97" s="27">
        <f t="shared" si="29"/>
        <v>1000.312631137222</v>
      </c>
      <c r="Y97" s="27">
        <f t="shared" si="30"/>
        <v>90.312631137221956</v>
      </c>
      <c r="Z97" s="27">
        <f t="shared" si="31"/>
        <v>90</v>
      </c>
      <c r="AA97" s="17">
        <f t="shared" si="32"/>
        <v>90</v>
      </c>
      <c r="AB97" s="24">
        <f t="shared" si="33"/>
        <v>1000</v>
      </c>
    </row>
    <row r="98" spans="1:28" ht="15" customHeight="1" x14ac:dyDescent="0.25">
      <c r="A98" s="28">
        <v>622</v>
      </c>
      <c r="B98" s="28">
        <v>910</v>
      </c>
      <c r="C98" s="25">
        <v>2.77</v>
      </c>
      <c r="D98" s="25">
        <v>271.16000000000003</v>
      </c>
      <c r="E98" s="25">
        <v>212.1</v>
      </c>
      <c r="F98" s="25">
        <v>0</v>
      </c>
      <c r="G98" s="25">
        <f t="shared" si="36"/>
        <v>39.133333333333333</v>
      </c>
      <c r="H98" s="25">
        <v>0</v>
      </c>
      <c r="I98" s="25">
        <f t="shared" si="37"/>
        <v>0.83333333333333337</v>
      </c>
      <c r="J98" s="29">
        <f t="shared" si="34"/>
        <v>1</v>
      </c>
      <c r="K98" s="29">
        <f t="shared" si="35"/>
        <v>1</v>
      </c>
      <c r="L98" s="29">
        <f t="shared" si="38"/>
        <v>1</v>
      </c>
      <c r="M98" s="29">
        <f t="shared" ref="M98:M122" ca="1" si="39">IF(RAND()&lt;0.5,0,1)</f>
        <v>0</v>
      </c>
      <c r="N98" s="9"/>
      <c r="O98" s="9"/>
      <c r="P98" s="7"/>
      <c r="Q98" s="7"/>
      <c r="T98" s="20">
        <v>0</v>
      </c>
      <c r="U98" s="31">
        <f t="shared" ref="U98:U129" si="40">T98-B98</f>
        <v>-910</v>
      </c>
      <c r="V98" s="27">
        <f t="shared" ref="V98:V129" si="41">ROUND(U98,0)</f>
        <v>-910</v>
      </c>
      <c r="W98" s="27"/>
      <c r="X98" s="27">
        <f t="shared" ref="X98:X122" si="42">B98/$W$2*$W$3</f>
        <v>1000.312631137222</v>
      </c>
      <c r="Y98" s="27">
        <f t="shared" ref="Y98:Y129" si="43">X98-B98</f>
        <v>90.312631137221956</v>
      </c>
      <c r="Z98" s="27">
        <f t="shared" ref="Z98:Z129" si="44">ROUND(Y98,0)</f>
        <v>90</v>
      </c>
      <c r="AA98" s="17">
        <f t="shared" ref="AA98:AA129" si="45">IF(V98&gt;=0,V98,Z98)</f>
        <v>90</v>
      </c>
      <c r="AB98" s="24">
        <f t="shared" ref="AB98:AB129" si="46">B98+AA98</f>
        <v>1000</v>
      </c>
    </row>
    <row r="99" spans="1:28" ht="15" customHeight="1" x14ac:dyDescent="0.25">
      <c r="A99" s="28">
        <v>526</v>
      </c>
      <c r="B99" s="28">
        <v>910</v>
      </c>
      <c r="C99" s="25">
        <v>2.34</v>
      </c>
      <c r="D99" s="25">
        <v>271.12</v>
      </c>
      <c r="E99" s="25">
        <v>212.1</v>
      </c>
      <c r="F99" s="25">
        <v>0</v>
      </c>
      <c r="G99" s="25">
        <f t="shared" si="36"/>
        <v>40.065573770491802</v>
      </c>
      <c r="H99" s="25">
        <v>0</v>
      </c>
      <c r="I99" s="25">
        <f t="shared" si="37"/>
        <v>0.81967213114754101</v>
      </c>
      <c r="J99" s="29">
        <f t="shared" ref="J99:J122" si="47">IF(ABS(B99-B98)&lt;=50,1,0)</f>
        <v>1</v>
      </c>
      <c r="K99" s="29">
        <f t="shared" ref="K99:K122" si="48">IF(ABS((B99-B98))&lt;=50,1,IF((B99-B98)*(1)&gt;=0,1,-1))</f>
        <v>1</v>
      </c>
      <c r="L99" s="29">
        <f t="shared" si="38"/>
        <v>1</v>
      </c>
      <c r="M99" s="29">
        <f t="shared" ca="1" si="39"/>
        <v>0</v>
      </c>
      <c r="N99" s="9"/>
      <c r="O99" s="9"/>
      <c r="P99" s="7"/>
      <c r="Q99" s="7"/>
      <c r="T99" s="20">
        <v>0</v>
      </c>
      <c r="U99" s="31">
        <f t="shared" si="40"/>
        <v>-910</v>
      </c>
      <c r="V99" s="27">
        <f t="shared" si="41"/>
        <v>-910</v>
      </c>
      <c r="W99" s="27"/>
      <c r="X99" s="27">
        <f t="shared" si="42"/>
        <v>1000.312631137222</v>
      </c>
      <c r="Y99" s="27">
        <f t="shared" si="43"/>
        <v>90.312631137221956</v>
      </c>
      <c r="Z99" s="27">
        <f t="shared" si="44"/>
        <v>90</v>
      </c>
      <c r="AA99" s="17">
        <f t="shared" si="45"/>
        <v>90</v>
      </c>
      <c r="AB99" s="24">
        <f t="shared" si="46"/>
        <v>1000</v>
      </c>
    </row>
    <row r="100" spans="1:28" ht="15" customHeight="1" x14ac:dyDescent="0.25">
      <c r="A100" s="28">
        <v>430</v>
      </c>
      <c r="B100" s="28">
        <v>910</v>
      </c>
      <c r="C100" s="25">
        <v>1.91</v>
      </c>
      <c r="D100" s="25">
        <v>271.07</v>
      </c>
      <c r="E100" s="25">
        <v>212.1</v>
      </c>
      <c r="F100" s="25">
        <v>0</v>
      </c>
      <c r="G100" s="25">
        <f t="shared" si="36"/>
        <v>40.967741935483872</v>
      </c>
      <c r="H100" s="25">
        <v>0</v>
      </c>
      <c r="I100" s="25">
        <f t="shared" si="37"/>
        <v>0.80645161290322576</v>
      </c>
      <c r="J100" s="29">
        <f t="shared" si="47"/>
        <v>1</v>
      </c>
      <c r="K100" s="29">
        <f t="shared" si="48"/>
        <v>1</v>
      </c>
      <c r="L100" s="29">
        <f t="shared" si="38"/>
        <v>1</v>
      </c>
      <c r="M100" s="29">
        <f t="shared" ca="1" si="39"/>
        <v>1</v>
      </c>
      <c r="N100" s="9"/>
      <c r="O100" s="9"/>
      <c r="P100" s="7"/>
      <c r="Q100" s="7"/>
      <c r="T100" s="20">
        <v>0</v>
      </c>
      <c r="U100" s="31">
        <f t="shared" si="40"/>
        <v>-910</v>
      </c>
      <c r="V100" s="27">
        <f t="shared" si="41"/>
        <v>-910</v>
      </c>
      <c r="W100" s="27"/>
      <c r="X100" s="27">
        <f t="shared" si="42"/>
        <v>1000.312631137222</v>
      </c>
      <c r="Y100" s="27">
        <f t="shared" si="43"/>
        <v>90.312631137221956</v>
      </c>
      <c r="Z100" s="27">
        <f t="shared" si="44"/>
        <v>90</v>
      </c>
      <c r="AA100" s="17">
        <f t="shared" si="45"/>
        <v>90</v>
      </c>
      <c r="AB100" s="24">
        <f t="shared" si="46"/>
        <v>1000</v>
      </c>
    </row>
    <row r="101" spans="1:28" ht="15" customHeight="1" x14ac:dyDescent="0.25">
      <c r="A101" s="28">
        <v>334</v>
      </c>
      <c r="B101" s="28">
        <v>910</v>
      </c>
      <c r="C101" s="25">
        <v>1.49</v>
      </c>
      <c r="D101" s="25">
        <v>271.01</v>
      </c>
      <c r="E101" s="25">
        <v>212.1</v>
      </c>
      <c r="F101" s="25">
        <v>0</v>
      </c>
      <c r="G101" s="25">
        <f t="shared" si="36"/>
        <v>41.841269841269842</v>
      </c>
      <c r="H101" s="25">
        <v>0</v>
      </c>
      <c r="I101" s="25">
        <f t="shared" si="37"/>
        <v>0.79365079365079361</v>
      </c>
      <c r="J101" s="29">
        <f t="shared" si="47"/>
        <v>1</v>
      </c>
      <c r="K101" s="29">
        <f t="shared" si="48"/>
        <v>1</v>
      </c>
      <c r="L101" s="29">
        <f t="shared" si="38"/>
        <v>1</v>
      </c>
      <c r="M101" s="29">
        <f t="shared" ca="1" si="39"/>
        <v>0</v>
      </c>
      <c r="N101" s="9"/>
      <c r="O101" s="9"/>
      <c r="P101" s="7"/>
      <c r="Q101" s="7"/>
      <c r="T101" s="20">
        <v>0</v>
      </c>
      <c r="U101" s="31">
        <f t="shared" si="40"/>
        <v>-910</v>
      </c>
      <c r="V101" s="27">
        <f t="shared" si="41"/>
        <v>-910</v>
      </c>
      <c r="W101" s="27"/>
      <c r="X101" s="27">
        <f t="shared" si="42"/>
        <v>1000.312631137222</v>
      </c>
      <c r="Y101" s="27">
        <f t="shared" si="43"/>
        <v>90.312631137221956</v>
      </c>
      <c r="Z101" s="27">
        <f t="shared" si="44"/>
        <v>90</v>
      </c>
      <c r="AA101" s="17">
        <f t="shared" si="45"/>
        <v>90</v>
      </c>
      <c r="AB101" s="24">
        <f t="shared" si="46"/>
        <v>1000</v>
      </c>
    </row>
    <row r="102" spans="1:28" ht="15" customHeight="1" x14ac:dyDescent="0.25">
      <c r="A102" s="28">
        <v>384</v>
      </c>
      <c r="B102" s="28">
        <v>910</v>
      </c>
      <c r="C102" s="25">
        <v>1.71</v>
      </c>
      <c r="D102" s="25">
        <v>270.95999999999998</v>
      </c>
      <c r="E102" s="25">
        <v>212.1</v>
      </c>
      <c r="F102" s="25">
        <v>0</v>
      </c>
      <c r="G102" s="25">
        <f t="shared" si="36"/>
        <v>40.40625</v>
      </c>
      <c r="H102" s="25">
        <v>0</v>
      </c>
      <c r="I102" s="25">
        <f t="shared" si="37"/>
        <v>0.78125</v>
      </c>
      <c r="J102" s="29">
        <f t="shared" si="47"/>
        <v>1</v>
      </c>
      <c r="K102" s="29">
        <f t="shared" si="48"/>
        <v>1</v>
      </c>
      <c r="L102" s="29">
        <f t="shared" si="38"/>
        <v>1</v>
      </c>
      <c r="M102" s="29">
        <f t="shared" ca="1" si="39"/>
        <v>0</v>
      </c>
      <c r="N102" s="9"/>
      <c r="O102" s="9"/>
      <c r="P102" s="7"/>
      <c r="Q102" s="7"/>
      <c r="T102" s="20">
        <v>0</v>
      </c>
      <c r="U102" s="31">
        <f t="shared" si="40"/>
        <v>-910</v>
      </c>
      <c r="V102" s="27">
        <f t="shared" si="41"/>
        <v>-910</v>
      </c>
      <c r="W102" s="27"/>
      <c r="X102" s="27">
        <f t="shared" si="42"/>
        <v>1000.312631137222</v>
      </c>
      <c r="Y102" s="27">
        <f t="shared" si="43"/>
        <v>90.312631137221956</v>
      </c>
      <c r="Z102" s="27">
        <f t="shared" si="44"/>
        <v>90</v>
      </c>
      <c r="AA102" s="17">
        <f t="shared" si="45"/>
        <v>90</v>
      </c>
      <c r="AB102" s="24">
        <f t="shared" si="46"/>
        <v>1000</v>
      </c>
    </row>
    <row r="103" spans="1:28" ht="15" customHeight="1" x14ac:dyDescent="0.25">
      <c r="A103" s="28">
        <v>434</v>
      </c>
      <c r="B103" s="28">
        <v>910</v>
      </c>
      <c r="C103" s="25">
        <v>1.93</v>
      </c>
      <c r="D103" s="25">
        <v>270.91000000000003</v>
      </c>
      <c r="E103" s="25">
        <v>212.1</v>
      </c>
      <c r="F103" s="25">
        <v>0</v>
      </c>
      <c r="G103" s="25">
        <f t="shared" ref="G103:G122" si="49">($A$38-A103)/(ROW(A103)-ROW($A$38))</f>
        <v>39.015384615384619</v>
      </c>
      <c r="H103" s="25">
        <v>0</v>
      </c>
      <c r="I103" s="25">
        <f t="shared" ref="I103:I122" si="50">($B$38-B103)/(ROW(B103)-ROW($B$38))</f>
        <v>0.76923076923076927</v>
      </c>
      <c r="J103" s="29">
        <f t="shared" si="47"/>
        <v>1</v>
      </c>
      <c r="K103" s="29">
        <f t="shared" si="48"/>
        <v>1</v>
      </c>
      <c r="L103" s="29">
        <f t="shared" ref="L103:L134" si="51">IF(OR(COUNTIF(K99:K103,1)=5,COUNTIF(K99:K103,-1)=5),1,0)</f>
        <v>1</v>
      </c>
      <c r="M103" s="29">
        <f t="shared" ca="1" si="39"/>
        <v>0</v>
      </c>
      <c r="N103" s="9"/>
      <c r="O103" s="9"/>
      <c r="P103" s="7"/>
      <c r="Q103" s="7"/>
      <c r="T103" s="20">
        <v>0</v>
      </c>
      <c r="U103" s="31">
        <f t="shared" si="40"/>
        <v>-910</v>
      </c>
      <c r="V103" s="27">
        <f t="shared" si="41"/>
        <v>-910</v>
      </c>
      <c r="W103" s="27"/>
      <c r="X103" s="27">
        <f t="shared" si="42"/>
        <v>1000.312631137222</v>
      </c>
      <c r="Y103" s="27">
        <f t="shared" si="43"/>
        <v>90.312631137221956</v>
      </c>
      <c r="Z103" s="27">
        <f t="shared" si="44"/>
        <v>90</v>
      </c>
      <c r="AA103" s="17">
        <f t="shared" si="45"/>
        <v>90</v>
      </c>
      <c r="AB103" s="24">
        <f t="shared" si="46"/>
        <v>1000</v>
      </c>
    </row>
    <row r="104" spans="1:28" ht="15" customHeight="1" x14ac:dyDescent="0.25">
      <c r="A104" s="28">
        <v>482</v>
      </c>
      <c r="B104" s="28">
        <v>910</v>
      </c>
      <c r="C104" s="25">
        <v>2.14</v>
      </c>
      <c r="D104" s="25">
        <v>270.86</v>
      </c>
      <c r="E104" s="25">
        <v>212.1</v>
      </c>
      <c r="F104" s="25">
        <v>0</v>
      </c>
      <c r="G104" s="25">
        <f t="shared" si="49"/>
        <v>37.696969696969695</v>
      </c>
      <c r="H104" s="25">
        <v>0</v>
      </c>
      <c r="I104" s="25">
        <f t="shared" si="50"/>
        <v>0.75757575757575757</v>
      </c>
      <c r="J104" s="29">
        <f t="shared" si="47"/>
        <v>1</v>
      </c>
      <c r="K104" s="29">
        <f t="shared" si="48"/>
        <v>1</v>
      </c>
      <c r="L104" s="29">
        <f t="shared" si="51"/>
        <v>1</v>
      </c>
      <c r="M104" s="29">
        <f t="shared" ca="1" si="39"/>
        <v>1</v>
      </c>
      <c r="N104" s="9"/>
      <c r="O104" s="9"/>
      <c r="P104" s="7"/>
      <c r="Q104" s="7"/>
      <c r="T104" s="20">
        <v>0</v>
      </c>
      <c r="U104" s="31">
        <f t="shared" si="40"/>
        <v>-910</v>
      </c>
      <c r="V104" s="27">
        <f t="shared" si="41"/>
        <v>-910</v>
      </c>
      <c r="W104" s="27"/>
      <c r="X104" s="27">
        <f t="shared" si="42"/>
        <v>1000.312631137222</v>
      </c>
      <c r="Y104" s="27">
        <f t="shared" si="43"/>
        <v>90.312631137221956</v>
      </c>
      <c r="Z104" s="27">
        <f t="shared" si="44"/>
        <v>90</v>
      </c>
      <c r="AA104" s="17">
        <f t="shared" si="45"/>
        <v>90</v>
      </c>
      <c r="AB104" s="24">
        <f t="shared" si="46"/>
        <v>1000</v>
      </c>
    </row>
    <row r="105" spans="1:28" ht="15" customHeight="1" x14ac:dyDescent="0.25">
      <c r="A105" s="28">
        <v>482</v>
      </c>
      <c r="B105" s="28">
        <v>910</v>
      </c>
      <c r="C105" s="25">
        <v>2.14</v>
      </c>
      <c r="D105" s="25">
        <v>270.81</v>
      </c>
      <c r="E105" s="25">
        <v>212.1</v>
      </c>
      <c r="F105" s="25">
        <v>0</v>
      </c>
      <c r="G105" s="25">
        <f t="shared" si="49"/>
        <v>37.134328358208954</v>
      </c>
      <c r="H105" s="25">
        <v>0</v>
      </c>
      <c r="I105" s="25">
        <f t="shared" si="50"/>
        <v>0.74626865671641796</v>
      </c>
      <c r="J105" s="29">
        <f t="shared" si="47"/>
        <v>1</v>
      </c>
      <c r="K105" s="29">
        <f t="shared" si="48"/>
        <v>1</v>
      </c>
      <c r="L105" s="29">
        <f t="shared" si="51"/>
        <v>1</v>
      </c>
      <c r="M105" s="29">
        <f t="shared" ca="1" si="39"/>
        <v>1</v>
      </c>
      <c r="N105" s="9"/>
      <c r="O105" s="9"/>
      <c r="P105" s="7"/>
      <c r="Q105" s="7"/>
      <c r="T105" s="20">
        <v>0</v>
      </c>
      <c r="U105" s="31">
        <f t="shared" si="40"/>
        <v>-910</v>
      </c>
      <c r="V105" s="27">
        <f t="shared" si="41"/>
        <v>-910</v>
      </c>
      <c r="W105" s="27"/>
      <c r="X105" s="27">
        <f t="shared" si="42"/>
        <v>1000.312631137222</v>
      </c>
      <c r="Y105" s="27">
        <f t="shared" si="43"/>
        <v>90.312631137221956</v>
      </c>
      <c r="Z105" s="27">
        <f t="shared" si="44"/>
        <v>90</v>
      </c>
      <c r="AA105" s="17">
        <f t="shared" si="45"/>
        <v>90</v>
      </c>
      <c r="AB105" s="24">
        <f t="shared" si="46"/>
        <v>1000</v>
      </c>
    </row>
    <row r="106" spans="1:28" ht="15" customHeight="1" x14ac:dyDescent="0.25">
      <c r="A106" s="28">
        <v>482</v>
      </c>
      <c r="B106" s="28">
        <v>900</v>
      </c>
      <c r="C106" s="25">
        <v>2.14</v>
      </c>
      <c r="D106" s="25">
        <v>270.77</v>
      </c>
      <c r="E106" s="25">
        <v>212.09</v>
      </c>
      <c r="F106" s="25">
        <v>0</v>
      </c>
      <c r="G106" s="25">
        <f t="shared" si="49"/>
        <v>36.588235294117645</v>
      </c>
      <c r="H106" s="25">
        <v>0</v>
      </c>
      <c r="I106" s="25">
        <f t="shared" si="50"/>
        <v>0.88235294117647056</v>
      </c>
      <c r="J106" s="29">
        <f t="shared" si="47"/>
        <v>1</v>
      </c>
      <c r="K106" s="29">
        <f t="shared" si="48"/>
        <v>1</v>
      </c>
      <c r="L106" s="29">
        <f t="shared" si="51"/>
        <v>1</v>
      </c>
      <c r="M106" s="29">
        <f t="shared" ca="1" si="39"/>
        <v>1</v>
      </c>
      <c r="N106" s="9"/>
      <c r="O106" s="9"/>
      <c r="P106" s="7"/>
      <c r="Q106" s="7"/>
      <c r="T106" s="20">
        <v>0</v>
      </c>
      <c r="U106" s="31">
        <f t="shared" si="40"/>
        <v>-900</v>
      </c>
      <c r="V106" s="27">
        <f t="shared" si="41"/>
        <v>-900</v>
      </c>
      <c r="W106" s="27"/>
      <c r="X106" s="27">
        <f t="shared" si="42"/>
        <v>989.32018464120847</v>
      </c>
      <c r="Y106" s="27">
        <f t="shared" si="43"/>
        <v>89.320184641208471</v>
      </c>
      <c r="Z106" s="27">
        <f t="shared" si="44"/>
        <v>89</v>
      </c>
      <c r="AA106" s="17">
        <f t="shared" si="45"/>
        <v>89</v>
      </c>
      <c r="AB106" s="24">
        <f t="shared" si="46"/>
        <v>989</v>
      </c>
    </row>
    <row r="107" spans="1:28" ht="15" customHeight="1" x14ac:dyDescent="0.25">
      <c r="A107" s="28">
        <v>482</v>
      </c>
      <c r="B107" s="28">
        <v>900</v>
      </c>
      <c r="C107" s="25">
        <v>2.14</v>
      </c>
      <c r="D107" s="25">
        <v>270.72000000000003</v>
      </c>
      <c r="E107" s="25">
        <v>212.09</v>
      </c>
      <c r="F107" s="25">
        <v>0</v>
      </c>
      <c r="G107" s="25">
        <f t="shared" si="49"/>
        <v>36.05797101449275</v>
      </c>
      <c r="H107" s="25">
        <v>0</v>
      </c>
      <c r="I107" s="25">
        <f t="shared" si="50"/>
        <v>0.86956521739130432</v>
      </c>
      <c r="J107" s="29">
        <f t="shared" si="47"/>
        <v>1</v>
      </c>
      <c r="K107" s="29">
        <f t="shared" si="48"/>
        <v>1</v>
      </c>
      <c r="L107" s="29">
        <f t="shared" si="51"/>
        <v>1</v>
      </c>
      <c r="M107" s="29">
        <f t="shared" ca="1" si="39"/>
        <v>0</v>
      </c>
      <c r="N107" s="9"/>
      <c r="O107" s="9"/>
      <c r="P107" s="7"/>
      <c r="Q107" s="7"/>
      <c r="T107" s="20">
        <v>0</v>
      </c>
      <c r="U107" s="31">
        <f t="shared" si="40"/>
        <v>-900</v>
      </c>
      <c r="V107" s="27">
        <f t="shared" si="41"/>
        <v>-900</v>
      </c>
      <c r="W107" s="27"/>
      <c r="X107" s="27">
        <f t="shared" si="42"/>
        <v>989.32018464120847</v>
      </c>
      <c r="Y107" s="27">
        <f t="shared" si="43"/>
        <v>89.320184641208471</v>
      </c>
      <c r="Z107" s="27">
        <f t="shared" si="44"/>
        <v>89</v>
      </c>
      <c r="AA107" s="17">
        <f t="shared" si="45"/>
        <v>89</v>
      </c>
      <c r="AB107" s="24">
        <f t="shared" si="46"/>
        <v>989</v>
      </c>
    </row>
    <row r="108" spans="1:28" ht="15" customHeight="1" x14ac:dyDescent="0.25">
      <c r="A108" s="28">
        <v>465</v>
      </c>
      <c r="B108" s="28">
        <v>900</v>
      </c>
      <c r="C108" s="25">
        <v>2.0699999999999998</v>
      </c>
      <c r="D108" s="25">
        <v>270.67</v>
      </c>
      <c r="E108" s="25">
        <v>212.09</v>
      </c>
      <c r="F108" s="25">
        <v>0</v>
      </c>
      <c r="G108" s="25">
        <f t="shared" si="49"/>
        <v>35.785714285714285</v>
      </c>
      <c r="H108" s="25">
        <v>0</v>
      </c>
      <c r="I108" s="25">
        <f t="shared" si="50"/>
        <v>0.8571428571428571</v>
      </c>
      <c r="J108" s="29">
        <f t="shared" si="47"/>
        <v>1</v>
      </c>
      <c r="K108" s="29">
        <f t="shared" si="48"/>
        <v>1</v>
      </c>
      <c r="L108" s="29">
        <f t="shared" si="51"/>
        <v>1</v>
      </c>
      <c r="M108" s="29">
        <f t="shared" ca="1" si="39"/>
        <v>0</v>
      </c>
      <c r="N108" s="9"/>
      <c r="O108" s="9"/>
      <c r="P108" s="7"/>
      <c r="Q108" s="7"/>
      <c r="T108" s="20">
        <v>0</v>
      </c>
      <c r="U108" s="31">
        <f t="shared" si="40"/>
        <v>-900</v>
      </c>
      <c r="V108" s="27">
        <f t="shared" si="41"/>
        <v>-900</v>
      </c>
      <c r="W108" s="27"/>
      <c r="X108" s="27">
        <f t="shared" si="42"/>
        <v>989.32018464120847</v>
      </c>
      <c r="Y108" s="27">
        <f t="shared" si="43"/>
        <v>89.320184641208471</v>
      </c>
      <c r="Z108" s="27">
        <f t="shared" si="44"/>
        <v>89</v>
      </c>
      <c r="AA108" s="17">
        <f t="shared" si="45"/>
        <v>89</v>
      </c>
      <c r="AB108" s="24">
        <f t="shared" si="46"/>
        <v>989</v>
      </c>
    </row>
    <row r="109" spans="1:28" ht="15" customHeight="1" x14ac:dyDescent="0.25">
      <c r="A109" s="28">
        <v>448</v>
      </c>
      <c r="B109" s="28">
        <v>900</v>
      </c>
      <c r="C109" s="25">
        <v>1.99</v>
      </c>
      <c r="D109" s="25">
        <v>270.62</v>
      </c>
      <c r="E109" s="25">
        <v>212.09</v>
      </c>
      <c r="F109" s="25">
        <v>0</v>
      </c>
      <c r="G109" s="25">
        <f t="shared" si="49"/>
        <v>35.521126760563384</v>
      </c>
      <c r="H109" s="25">
        <v>0</v>
      </c>
      <c r="I109" s="25">
        <f t="shared" si="50"/>
        <v>0.84507042253521125</v>
      </c>
      <c r="J109" s="29">
        <f t="shared" si="47"/>
        <v>1</v>
      </c>
      <c r="K109" s="29">
        <f t="shared" si="48"/>
        <v>1</v>
      </c>
      <c r="L109" s="29">
        <f t="shared" si="51"/>
        <v>1</v>
      </c>
      <c r="M109" s="29">
        <f t="shared" ca="1" si="39"/>
        <v>0</v>
      </c>
      <c r="N109" s="9"/>
      <c r="O109" s="9"/>
      <c r="P109" s="7"/>
      <c r="Q109" s="7"/>
      <c r="T109" s="20">
        <v>0</v>
      </c>
      <c r="U109" s="31">
        <f t="shared" si="40"/>
        <v>-900</v>
      </c>
      <c r="V109" s="27">
        <f t="shared" si="41"/>
        <v>-900</v>
      </c>
      <c r="W109" s="27"/>
      <c r="X109" s="27">
        <f t="shared" si="42"/>
        <v>989.32018464120847</v>
      </c>
      <c r="Y109" s="27">
        <f t="shared" si="43"/>
        <v>89.320184641208471</v>
      </c>
      <c r="Z109" s="27">
        <f t="shared" si="44"/>
        <v>89</v>
      </c>
      <c r="AA109" s="17">
        <f t="shared" si="45"/>
        <v>89</v>
      </c>
      <c r="AB109" s="24">
        <f t="shared" si="46"/>
        <v>989</v>
      </c>
    </row>
    <row r="110" spans="1:28" ht="15" customHeight="1" x14ac:dyDescent="0.25">
      <c r="A110" s="28">
        <v>432</v>
      </c>
      <c r="B110" s="28">
        <v>900</v>
      </c>
      <c r="C110" s="25">
        <v>1.92</v>
      </c>
      <c r="D110" s="25">
        <v>270.57</v>
      </c>
      <c r="E110" s="25">
        <v>212.09</v>
      </c>
      <c r="F110" s="25">
        <v>0</v>
      </c>
      <c r="G110" s="25">
        <f t="shared" si="49"/>
        <v>35.25</v>
      </c>
      <c r="H110" s="25">
        <v>0</v>
      </c>
      <c r="I110" s="25">
        <f t="shared" si="50"/>
        <v>0.83333333333333337</v>
      </c>
      <c r="J110" s="29">
        <f t="shared" si="47"/>
        <v>1</v>
      </c>
      <c r="K110" s="29">
        <f t="shared" si="48"/>
        <v>1</v>
      </c>
      <c r="L110" s="29">
        <f t="shared" si="51"/>
        <v>1</v>
      </c>
      <c r="M110" s="29">
        <f t="shared" ca="1" si="39"/>
        <v>1</v>
      </c>
      <c r="N110" s="9"/>
      <c r="O110" s="9"/>
      <c r="P110" s="7"/>
      <c r="Q110" s="7"/>
      <c r="T110" s="20">
        <v>0</v>
      </c>
      <c r="U110" s="31">
        <f t="shared" si="40"/>
        <v>-900</v>
      </c>
      <c r="V110" s="27">
        <f t="shared" si="41"/>
        <v>-900</v>
      </c>
      <c r="W110" s="27"/>
      <c r="X110" s="27">
        <f t="shared" si="42"/>
        <v>989.32018464120847</v>
      </c>
      <c r="Y110" s="27">
        <f t="shared" si="43"/>
        <v>89.320184641208471</v>
      </c>
      <c r="Z110" s="27">
        <f t="shared" si="44"/>
        <v>89</v>
      </c>
      <c r="AA110" s="17">
        <f t="shared" si="45"/>
        <v>89</v>
      </c>
      <c r="AB110" s="24">
        <f t="shared" si="46"/>
        <v>989</v>
      </c>
    </row>
    <row r="111" spans="1:28" ht="15" customHeight="1" x14ac:dyDescent="0.25">
      <c r="A111" s="28">
        <v>448</v>
      </c>
      <c r="B111" s="28">
        <v>900</v>
      </c>
      <c r="C111" s="25">
        <v>1.99</v>
      </c>
      <c r="D111" s="25">
        <v>270.52</v>
      </c>
      <c r="E111" s="25">
        <v>212.09</v>
      </c>
      <c r="F111" s="25">
        <v>0</v>
      </c>
      <c r="G111" s="25">
        <f t="shared" si="49"/>
        <v>34.547945205479451</v>
      </c>
      <c r="H111" s="25">
        <v>0</v>
      </c>
      <c r="I111" s="25">
        <f t="shared" si="50"/>
        <v>0.82191780821917804</v>
      </c>
      <c r="J111" s="29">
        <f t="shared" si="47"/>
        <v>1</v>
      </c>
      <c r="K111" s="29">
        <f t="shared" si="48"/>
        <v>1</v>
      </c>
      <c r="L111" s="29">
        <f t="shared" si="51"/>
        <v>1</v>
      </c>
      <c r="M111" s="29">
        <f t="shared" ca="1" si="39"/>
        <v>0</v>
      </c>
      <c r="N111" s="9"/>
      <c r="O111" s="9"/>
      <c r="P111" s="7"/>
      <c r="Q111" s="7"/>
      <c r="T111" s="20">
        <v>0</v>
      </c>
      <c r="U111" s="31">
        <f t="shared" si="40"/>
        <v>-900</v>
      </c>
      <c r="V111" s="27">
        <f t="shared" si="41"/>
        <v>-900</v>
      </c>
      <c r="W111" s="27"/>
      <c r="X111" s="27">
        <f t="shared" si="42"/>
        <v>989.32018464120847</v>
      </c>
      <c r="Y111" s="27">
        <f t="shared" si="43"/>
        <v>89.320184641208471</v>
      </c>
      <c r="Z111" s="27">
        <f t="shared" si="44"/>
        <v>89</v>
      </c>
      <c r="AA111" s="17">
        <f t="shared" si="45"/>
        <v>89</v>
      </c>
      <c r="AB111" s="24">
        <f t="shared" si="46"/>
        <v>989</v>
      </c>
    </row>
    <row r="112" spans="1:28" ht="15" customHeight="1" x14ac:dyDescent="0.25">
      <c r="A112" s="28">
        <v>465</v>
      </c>
      <c r="B112" s="28">
        <v>900</v>
      </c>
      <c r="C112" s="25">
        <v>2.0699999999999998</v>
      </c>
      <c r="D112" s="25">
        <v>270.48</v>
      </c>
      <c r="E112" s="25">
        <v>212.09</v>
      </c>
      <c r="F112" s="25">
        <v>0</v>
      </c>
      <c r="G112" s="25">
        <f t="shared" si="49"/>
        <v>33.851351351351354</v>
      </c>
      <c r="H112" s="25">
        <v>0</v>
      </c>
      <c r="I112" s="25">
        <f t="shared" si="50"/>
        <v>0.81081081081081086</v>
      </c>
      <c r="J112" s="29">
        <f t="shared" si="47"/>
        <v>1</v>
      </c>
      <c r="K112" s="29">
        <f t="shared" si="48"/>
        <v>1</v>
      </c>
      <c r="L112" s="29">
        <f t="shared" si="51"/>
        <v>1</v>
      </c>
      <c r="M112" s="29">
        <f t="shared" ca="1" si="39"/>
        <v>1</v>
      </c>
      <c r="N112" s="9"/>
      <c r="O112" s="9"/>
      <c r="P112" s="7"/>
      <c r="Q112" s="7"/>
      <c r="T112" s="20">
        <v>0</v>
      </c>
      <c r="U112" s="31">
        <f t="shared" si="40"/>
        <v>-900</v>
      </c>
      <c r="V112" s="27">
        <f t="shared" si="41"/>
        <v>-900</v>
      </c>
      <c r="W112" s="27"/>
      <c r="X112" s="27">
        <f t="shared" si="42"/>
        <v>989.32018464120847</v>
      </c>
      <c r="Y112" s="27">
        <f t="shared" si="43"/>
        <v>89.320184641208471</v>
      </c>
      <c r="Z112" s="27">
        <f t="shared" si="44"/>
        <v>89</v>
      </c>
      <c r="AA112" s="17">
        <f t="shared" si="45"/>
        <v>89</v>
      </c>
      <c r="AB112" s="24">
        <f t="shared" si="46"/>
        <v>989</v>
      </c>
    </row>
    <row r="113" spans="1:28" ht="15" customHeight="1" x14ac:dyDescent="0.25">
      <c r="A113" s="28">
        <v>482</v>
      </c>
      <c r="B113" s="28">
        <v>900</v>
      </c>
      <c r="C113" s="25">
        <v>2.14</v>
      </c>
      <c r="D113" s="25">
        <v>270.43</v>
      </c>
      <c r="E113" s="25">
        <v>212.09</v>
      </c>
      <c r="F113" s="25">
        <v>0</v>
      </c>
      <c r="G113" s="25">
        <f t="shared" si="49"/>
        <v>33.173333333333332</v>
      </c>
      <c r="H113" s="25">
        <v>0</v>
      </c>
      <c r="I113" s="25">
        <f t="shared" si="50"/>
        <v>0.8</v>
      </c>
      <c r="J113" s="29">
        <f t="shared" si="47"/>
        <v>1</v>
      </c>
      <c r="K113" s="29">
        <f t="shared" si="48"/>
        <v>1</v>
      </c>
      <c r="L113" s="29">
        <f t="shared" si="51"/>
        <v>1</v>
      </c>
      <c r="M113" s="29">
        <f t="shared" ca="1" si="39"/>
        <v>0</v>
      </c>
      <c r="N113" s="9"/>
      <c r="O113" s="9"/>
      <c r="P113" s="7"/>
      <c r="Q113" s="7"/>
      <c r="T113" s="20">
        <v>0</v>
      </c>
      <c r="U113" s="31">
        <f t="shared" si="40"/>
        <v>-900</v>
      </c>
      <c r="V113" s="27">
        <f t="shared" si="41"/>
        <v>-900</v>
      </c>
      <c r="W113" s="27"/>
      <c r="X113" s="27">
        <f t="shared" si="42"/>
        <v>989.32018464120847</v>
      </c>
      <c r="Y113" s="27">
        <f t="shared" si="43"/>
        <v>89.320184641208471</v>
      </c>
      <c r="Z113" s="27">
        <f t="shared" si="44"/>
        <v>89</v>
      </c>
      <c r="AA113" s="17">
        <f t="shared" si="45"/>
        <v>89</v>
      </c>
      <c r="AB113" s="24">
        <f t="shared" si="46"/>
        <v>989</v>
      </c>
    </row>
    <row r="114" spans="1:28" ht="15" customHeight="1" x14ac:dyDescent="0.25">
      <c r="A114" s="28">
        <v>465</v>
      </c>
      <c r="B114" s="28">
        <v>900</v>
      </c>
      <c r="C114" s="25">
        <v>2.0699999999999998</v>
      </c>
      <c r="D114" s="25">
        <v>270.38</v>
      </c>
      <c r="E114" s="25">
        <v>212.09</v>
      </c>
      <c r="F114" s="25">
        <v>0</v>
      </c>
      <c r="G114" s="25">
        <f t="shared" si="49"/>
        <v>32.960526315789473</v>
      </c>
      <c r="H114" s="25">
        <v>0</v>
      </c>
      <c r="I114" s="25">
        <f t="shared" si="50"/>
        <v>0.78947368421052633</v>
      </c>
      <c r="J114" s="29">
        <f t="shared" si="47"/>
        <v>1</v>
      </c>
      <c r="K114" s="29">
        <f t="shared" si="48"/>
        <v>1</v>
      </c>
      <c r="L114" s="29">
        <f t="shared" si="51"/>
        <v>1</v>
      </c>
      <c r="M114" s="29">
        <f t="shared" ca="1" si="39"/>
        <v>0</v>
      </c>
      <c r="N114" s="9"/>
      <c r="O114" s="9"/>
      <c r="P114" s="7"/>
      <c r="Q114" s="7"/>
      <c r="T114" s="20">
        <v>0</v>
      </c>
      <c r="U114" s="31">
        <f t="shared" si="40"/>
        <v>-900</v>
      </c>
      <c r="V114" s="27">
        <f t="shared" si="41"/>
        <v>-900</v>
      </c>
      <c r="W114" s="27"/>
      <c r="X114" s="27">
        <f t="shared" si="42"/>
        <v>989.32018464120847</v>
      </c>
      <c r="Y114" s="27">
        <f t="shared" si="43"/>
        <v>89.320184641208471</v>
      </c>
      <c r="Z114" s="27">
        <f t="shared" si="44"/>
        <v>89</v>
      </c>
      <c r="AA114" s="17">
        <f t="shared" si="45"/>
        <v>89</v>
      </c>
      <c r="AB114" s="24">
        <f t="shared" si="46"/>
        <v>989</v>
      </c>
    </row>
    <row r="115" spans="1:28" ht="15" customHeight="1" x14ac:dyDescent="0.25">
      <c r="A115" s="28">
        <v>448</v>
      </c>
      <c r="B115" s="28">
        <v>900</v>
      </c>
      <c r="C115" s="25">
        <v>1.99</v>
      </c>
      <c r="D115" s="25">
        <v>270.33</v>
      </c>
      <c r="E115" s="25">
        <v>212.09</v>
      </c>
      <c r="F115" s="25">
        <v>0</v>
      </c>
      <c r="G115" s="25">
        <f t="shared" si="49"/>
        <v>32.753246753246756</v>
      </c>
      <c r="H115" s="25">
        <v>0</v>
      </c>
      <c r="I115" s="25">
        <f t="shared" si="50"/>
        <v>0.77922077922077926</v>
      </c>
      <c r="J115" s="29">
        <f t="shared" si="47"/>
        <v>1</v>
      </c>
      <c r="K115" s="29">
        <f t="shared" si="48"/>
        <v>1</v>
      </c>
      <c r="L115" s="29">
        <f t="shared" si="51"/>
        <v>1</v>
      </c>
      <c r="M115" s="29">
        <f t="shared" ca="1" si="39"/>
        <v>0</v>
      </c>
      <c r="N115" s="9"/>
      <c r="O115" s="9"/>
      <c r="P115" s="7"/>
      <c r="Q115" s="7"/>
      <c r="T115" s="20">
        <v>0</v>
      </c>
      <c r="U115" s="31">
        <f t="shared" si="40"/>
        <v>-900</v>
      </c>
      <c r="V115" s="27">
        <f t="shared" si="41"/>
        <v>-900</v>
      </c>
      <c r="W115" s="27"/>
      <c r="X115" s="27">
        <f t="shared" si="42"/>
        <v>989.32018464120847</v>
      </c>
      <c r="Y115" s="27">
        <f t="shared" si="43"/>
        <v>89.320184641208471</v>
      </c>
      <c r="Z115" s="27">
        <f t="shared" si="44"/>
        <v>89</v>
      </c>
      <c r="AA115" s="17">
        <f t="shared" si="45"/>
        <v>89</v>
      </c>
      <c r="AB115" s="24">
        <f t="shared" si="46"/>
        <v>989</v>
      </c>
    </row>
    <row r="116" spans="1:28" ht="15" customHeight="1" x14ac:dyDescent="0.25">
      <c r="A116" s="28">
        <v>432</v>
      </c>
      <c r="B116" s="28">
        <v>890</v>
      </c>
      <c r="C116" s="25">
        <v>1.92</v>
      </c>
      <c r="D116" s="25">
        <v>270.27999999999997</v>
      </c>
      <c r="E116" s="25">
        <v>212.08</v>
      </c>
      <c r="F116" s="25">
        <v>0</v>
      </c>
      <c r="G116" s="25">
        <f t="shared" si="49"/>
        <v>32.53846153846154</v>
      </c>
      <c r="H116" s="25">
        <v>0</v>
      </c>
      <c r="I116" s="25">
        <f t="shared" si="50"/>
        <v>0.89743589743589747</v>
      </c>
      <c r="J116" s="29">
        <f t="shared" si="47"/>
        <v>1</v>
      </c>
      <c r="K116" s="29">
        <f t="shared" si="48"/>
        <v>1</v>
      </c>
      <c r="L116" s="29">
        <f t="shared" si="51"/>
        <v>1</v>
      </c>
      <c r="M116" s="29">
        <f t="shared" ca="1" si="39"/>
        <v>1</v>
      </c>
      <c r="N116" s="9"/>
      <c r="O116" s="9"/>
      <c r="P116" s="7"/>
      <c r="Q116" s="7"/>
      <c r="T116" s="20">
        <v>0</v>
      </c>
      <c r="U116" s="31">
        <f t="shared" si="40"/>
        <v>-890</v>
      </c>
      <c r="V116" s="27">
        <f t="shared" si="41"/>
        <v>-890</v>
      </c>
      <c r="W116" s="27"/>
      <c r="X116" s="27">
        <f t="shared" si="42"/>
        <v>978.32773814519521</v>
      </c>
      <c r="Y116" s="27">
        <f t="shared" si="43"/>
        <v>88.327738145195212</v>
      </c>
      <c r="Z116" s="27">
        <f t="shared" si="44"/>
        <v>88</v>
      </c>
      <c r="AA116" s="17">
        <f t="shared" si="45"/>
        <v>88</v>
      </c>
      <c r="AB116" s="24">
        <f t="shared" si="46"/>
        <v>978</v>
      </c>
    </row>
    <row r="117" spans="1:28" ht="15" customHeight="1" x14ac:dyDescent="0.25">
      <c r="A117" s="28">
        <v>432</v>
      </c>
      <c r="B117" s="28">
        <v>890</v>
      </c>
      <c r="C117" s="25">
        <v>1.92</v>
      </c>
      <c r="D117" s="25">
        <v>270.23</v>
      </c>
      <c r="E117" s="25">
        <v>212.08</v>
      </c>
      <c r="F117" s="25">
        <v>0</v>
      </c>
      <c r="G117" s="25">
        <f t="shared" si="49"/>
        <v>32.12658227848101</v>
      </c>
      <c r="H117" s="25">
        <v>0</v>
      </c>
      <c r="I117" s="25">
        <f t="shared" si="50"/>
        <v>0.88607594936708856</v>
      </c>
      <c r="J117" s="29">
        <f t="shared" si="47"/>
        <v>1</v>
      </c>
      <c r="K117" s="29">
        <f t="shared" si="48"/>
        <v>1</v>
      </c>
      <c r="L117" s="29">
        <f t="shared" si="51"/>
        <v>1</v>
      </c>
      <c r="M117" s="29">
        <f t="shared" ca="1" si="39"/>
        <v>1</v>
      </c>
      <c r="N117" s="9"/>
      <c r="O117" s="9"/>
      <c r="P117" s="7"/>
      <c r="Q117" s="7"/>
      <c r="T117" s="20">
        <v>0</v>
      </c>
      <c r="U117" s="31">
        <f t="shared" si="40"/>
        <v>-890</v>
      </c>
      <c r="V117" s="27">
        <f t="shared" si="41"/>
        <v>-890</v>
      </c>
      <c r="W117" s="27"/>
      <c r="X117" s="27">
        <f t="shared" si="42"/>
        <v>978.32773814519521</v>
      </c>
      <c r="Y117" s="27">
        <f t="shared" si="43"/>
        <v>88.327738145195212</v>
      </c>
      <c r="Z117" s="27">
        <f t="shared" si="44"/>
        <v>88</v>
      </c>
      <c r="AA117" s="17">
        <f t="shared" si="45"/>
        <v>88</v>
      </c>
      <c r="AB117" s="24">
        <f t="shared" si="46"/>
        <v>978</v>
      </c>
    </row>
    <row r="118" spans="1:28" ht="15" customHeight="1" x14ac:dyDescent="0.25">
      <c r="A118" s="28">
        <v>432</v>
      </c>
      <c r="B118" s="28">
        <v>890</v>
      </c>
      <c r="C118" s="25">
        <v>1.92</v>
      </c>
      <c r="D118" s="25">
        <v>270.18</v>
      </c>
      <c r="E118" s="25">
        <v>212.08</v>
      </c>
      <c r="F118" s="25">
        <v>0</v>
      </c>
      <c r="G118" s="25">
        <f t="shared" si="49"/>
        <v>31.725000000000001</v>
      </c>
      <c r="H118" s="25">
        <v>0</v>
      </c>
      <c r="I118" s="25">
        <f t="shared" si="50"/>
        <v>0.875</v>
      </c>
      <c r="J118" s="29">
        <f t="shared" si="47"/>
        <v>1</v>
      </c>
      <c r="K118" s="29">
        <f t="shared" si="48"/>
        <v>1</v>
      </c>
      <c r="L118" s="29">
        <f t="shared" si="51"/>
        <v>1</v>
      </c>
      <c r="M118" s="29">
        <f t="shared" ca="1" si="39"/>
        <v>0</v>
      </c>
      <c r="N118" s="9"/>
      <c r="O118" s="9"/>
      <c r="P118" s="7"/>
      <c r="Q118" s="7"/>
      <c r="T118" s="20">
        <v>0</v>
      </c>
      <c r="U118" s="31">
        <f t="shared" si="40"/>
        <v>-890</v>
      </c>
      <c r="V118" s="27">
        <f t="shared" si="41"/>
        <v>-890</v>
      </c>
      <c r="W118" s="27"/>
      <c r="X118" s="27">
        <f t="shared" si="42"/>
        <v>978.32773814519521</v>
      </c>
      <c r="Y118" s="27">
        <f t="shared" si="43"/>
        <v>88.327738145195212</v>
      </c>
      <c r="Z118" s="27">
        <f t="shared" si="44"/>
        <v>88</v>
      </c>
      <c r="AA118" s="17">
        <f t="shared" si="45"/>
        <v>88</v>
      </c>
      <c r="AB118" s="24">
        <f t="shared" si="46"/>
        <v>978</v>
      </c>
    </row>
    <row r="119" spans="1:28" ht="15" customHeight="1" x14ac:dyDescent="0.25">
      <c r="A119" s="28">
        <v>432</v>
      </c>
      <c r="B119" s="28">
        <v>890</v>
      </c>
      <c r="C119" s="25">
        <v>1.92</v>
      </c>
      <c r="D119" s="25">
        <v>270.13</v>
      </c>
      <c r="E119" s="25">
        <v>212.08</v>
      </c>
      <c r="F119" s="25">
        <v>0</v>
      </c>
      <c r="G119" s="25">
        <f t="shared" si="49"/>
        <v>31.333333333333332</v>
      </c>
      <c r="H119" s="25">
        <v>0</v>
      </c>
      <c r="I119" s="25">
        <f t="shared" si="50"/>
        <v>0.86419753086419748</v>
      </c>
      <c r="J119" s="29">
        <f t="shared" si="47"/>
        <v>1</v>
      </c>
      <c r="K119" s="29">
        <f t="shared" si="48"/>
        <v>1</v>
      </c>
      <c r="L119" s="29">
        <f t="shared" si="51"/>
        <v>1</v>
      </c>
      <c r="M119" s="29">
        <f t="shared" ca="1" si="39"/>
        <v>1</v>
      </c>
      <c r="N119" s="9"/>
      <c r="O119" s="9"/>
      <c r="P119" s="7"/>
      <c r="Q119" s="7"/>
      <c r="T119" s="20">
        <v>0</v>
      </c>
      <c r="U119" s="31">
        <f t="shared" si="40"/>
        <v>-890</v>
      </c>
      <c r="V119" s="27">
        <f t="shared" si="41"/>
        <v>-890</v>
      </c>
      <c r="W119" s="27"/>
      <c r="X119" s="27">
        <f t="shared" si="42"/>
        <v>978.32773814519521</v>
      </c>
      <c r="Y119" s="27">
        <f t="shared" si="43"/>
        <v>88.327738145195212</v>
      </c>
      <c r="Z119" s="27">
        <f t="shared" si="44"/>
        <v>88</v>
      </c>
      <c r="AA119" s="17">
        <f t="shared" si="45"/>
        <v>88</v>
      </c>
      <c r="AB119" s="24">
        <f t="shared" si="46"/>
        <v>978</v>
      </c>
    </row>
    <row r="120" spans="1:28" ht="15" customHeight="1" x14ac:dyDescent="0.25">
      <c r="A120" s="28">
        <v>448</v>
      </c>
      <c r="B120" s="28">
        <v>890</v>
      </c>
      <c r="C120" s="25">
        <v>1.99</v>
      </c>
      <c r="D120" s="25">
        <v>270.08999999999997</v>
      </c>
      <c r="E120" s="25">
        <v>212.08</v>
      </c>
      <c r="F120" s="25">
        <v>0</v>
      </c>
      <c r="G120" s="25">
        <f t="shared" si="49"/>
        <v>30.756097560975611</v>
      </c>
      <c r="H120" s="25">
        <v>0</v>
      </c>
      <c r="I120" s="25">
        <f t="shared" si="50"/>
        <v>0.85365853658536583</v>
      </c>
      <c r="J120" s="29">
        <f t="shared" si="47"/>
        <v>1</v>
      </c>
      <c r="K120" s="29">
        <f t="shared" si="48"/>
        <v>1</v>
      </c>
      <c r="L120" s="29">
        <f t="shared" si="51"/>
        <v>1</v>
      </c>
      <c r="M120" s="29">
        <f t="shared" ca="1" si="39"/>
        <v>0</v>
      </c>
      <c r="N120" s="9"/>
      <c r="O120" s="9"/>
      <c r="P120" s="7"/>
      <c r="Q120" s="7"/>
      <c r="T120" s="20">
        <v>0</v>
      </c>
      <c r="U120" s="31">
        <f t="shared" si="40"/>
        <v>-890</v>
      </c>
      <c r="V120" s="27">
        <f t="shared" si="41"/>
        <v>-890</v>
      </c>
      <c r="W120" s="27"/>
      <c r="X120" s="27">
        <f t="shared" si="42"/>
        <v>978.32773814519521</v>
      </c>
      <c r="Y120" s="27">
        <f t="shared" si="43"/>
        <v>88.327738145195212</v>
      </c>
      <c r="Z120" s="27">
        <f t="shared" si="44"/>
        <v>88</v>
      </c>
      <c r="AA120" s="17">
        <f t="shared" si="45"/>
        <v>88</v>
      </c>
      <c r="AB120" s="24">
        <f t="shared" si="46"/>
        <v>978</v>
      </c>
    </row>
    <row r="121" spans="1:28" ht="15" customHeight="1" x14ac:dyDescent="0.25">
      <c r="A121" s="28">
        <v>465</v>
      </c>
      <c r="B121" s="28">
        <v>890</v>
      </c>
      <c r="C121" s="25">
        <v>2.0699999999999998</v>
      </c>
      <c r="D121" s="25">
        <v>270.04000000000002</v>
      </c>
      <c r="E121" s="25">
        <v>212.08</v>
      </c>
      <c r="F121" s="25">
        <v>0</v>
      </c>
      <c r="G121" s="25">
        <f t="shared" si="49"/>
        <v>30.180722891566266</v>
      </c>
      <c r="H121" s="25">
        <v>0</v>
      </c>
      <c r="I121" s="25">
        <f t="shared" si="50"/>
        <v>0.84337349397590367</v>
      </c>
      <c r="J121" s="29">
        <f t="shared" si="47"/>
        <v>1</v>
      </c>
      <c r="K121" s="29">
        <f t="shared" si="48"/>
        <v>1</v>
      </c>
      <c r="L121" s="29">
        <f t="shared" si="51"/>
        <v>1</v>
      </c>
      <c r="M121" s="29">
        <f t="shared" ca="1" si="39"/>
        <v>1</v>
      </c>
      <c r="N121" s="9"/>
      <c r="O121" s="9"/>
      <c r="P121" s="7"/>
      <c r="Q121" s="7"/>
      <c r="T121" s="20">
        <v>0</v>
      </c>
      <c r="U121" s="31">
        <f t="shared" si="40"/>
        <v>-890</v>
      </c>
      <c r="V121" s="27">
        <f t="shared" si="41"/>
        <v>-890</v>
      </c>
      <c r="W121" s="27"/>
      <c r="X121" s="27">
        <f t="shared" si="42"/>
        <v>978.32773814519521</v>
      </c>
      <c r="Y121" s="27">
        <f t="shared" si="43"/>
        <v>88.327738145195212</v>
      </c>
      <c r="Z121" s="27">
        <f t="shared" si="44"/>
        <v>88</v>
      </c>
      <c r="AA121" s="17">
        <f t="shared" si="45"/>
        <v>88</v>
      </c>
      <c r="AB121" s="24">
        <f t="shared" si="46"/>
        <v>978</v>
      </c>
    </row>
    <row r="122" spans="1:28" ht="15" customHeight="1" x14ac:dyDescent="0.25">
      <c r="A122" s="28">
        <v>482</v>
      </c>
      <c r="B122" s="28">
        <v>890</v>
      </c>
      <c r="C122" s="25">
        <v>2.14</v>
      </c>
      <c r="D122" s="25">
        <v>270</v>
      </c>
      <c r="E122" s="25">
        <v>212.08</v>
      </c>
      <c r="F122" s="25">
        <v>0</v>
      </c>
      <c r="G122" s="25">
        <f t="shared" si="49"/>
        <v>29.61904761904762</v>
      </c>
      <c r="H122" s="25">
        <v>0</v>
      </c>
      <c r="I122" s="25">
        <f t="shared" si="50"/>
        <v>0.83333333333333337</v>
      </c>
      <c r="J122" s="29">
        <f t="shared" si="47"/>
        <v>1</v>
      </c>
      <c r="K122" s="29">
        <f t="shared" si="48"/>
        <v>1</v>
      </c>
      <c r="L122" s="29">
        <f t="shared" si="51"/>
        <v>1</v>
      </c>
      <c r="M122" s="29">
        <f t="shared" ca="1" si="39"/>
        <v>1</v>
      </c>
      <c r="N122" s="9"/>
      <c r="O122" s="9"/>
      <c r="P122" s="7"/>
      <c r="Q122" s="7"/>
      <c r="T122" s="20">
        <v>0</v>
      </c>
      <c r="U122" s="31">
        <f t="shared" si="40"/>
        <v>-890</v>
      </c>
      <c r="V122" s="27">
        <f t="shared" si="41"/>
        <v>-890</v>
      </c>
      <c r="W122" s="27"/>
      <c r="X122" s="27">
        <f t="shared" si="42"/>
        <v>978.32773814519521</v>
      </c>
      <c r="Y122" s="27">
        <f t="shared" si="43"/>
        <v>88.327738145195212</v>
      </c>
      <c r="Z122" s="27">
        <f t="shared" si="44"/>
        <v>88</v>
      </c>
      <c r="AA122" s="17">
        <f t="shared" si="45"/>
        <v>88</v>
      </c>
      <c r="AB122" s="24">
        <f t="shared" si="46"/>
        <v>978</v>
      </c>
    </row>
    <row r="123" spans="1:28" ht="15" customHeight="1" x14ac:dyDescent="0.25">
      <c r="A123" s="28"/>
      <c r="B123" s="28"/>
      <c r="C123" s="25"/>
      <c r="D123" s="25"/>
      <c r="E123" s="25"/>
      <c r="F123" s="25"/>
      <c r="G123" s="25"/>
      <c r="H123" s="25"/>
      <c r="I123" s="25"/>
      <c r="J123" s="29"/>
      <c r="K123" s="29"/>
      <c r="L123" s="29"/>
      <c r="M123" s="29"/>
      <c r="N123" s="9"/>
      <c r="O123" s="9"/>
      <c r="P123" s="7"/>
      <c r="Q123" s="7"/>
      <c r="U123" s="31"/>
      <c r="V123" s="27"/>
      <c r="W123" s="27"/>
      <c r="X123" s="27"/>
      <c r="Y123" s="27"/>
      <c r="Z123" s="27"/>
      <c r="AA123" s="17"/>
    </row>
    <row r="124" spans="1:28" ht="15" customHeight="1" x14ac:dyDescent="0.25">
      <c r="A124" s="28"/>
      <c r="B124" s="28"/>
      <c r="C124" s="25"/>
      <c r="D124" s="25"/>
      <c r="E124" s="25"/>
      <c r="F124" s="25"/>
      <c r="G124" s="25"/>
      <c r="H124" s="25"/>
      <c r="I124" s="25"/>
      <c r="J124" s="29"/>
      <c r="K124" s="29"/>
      <c r="L124" s="29"/>
      <c r="M124" s="29"/>
      <c r="N124" s="9"/>
      <c r="O124" s="9"/>
      <c r="P124" s="7"/>
      <c r="Q124" s="7"/>
      <c r="U124" s="31"/>
      <c r="V124" s="27"/>
      <c r="W124" s="27"/>
      <c r="X124" s="27"/>
      <c r="Y124" s="27"/>
      <c r="Z124" s="27"/>
      <c r="AA124" s="17"/>
    </row>
    <row r="125" spans="1:28" ht="15" customHeight="1" x14ac:dyDescent="0.25">
      <c r="A125" s="28"/>
      <c r="B125" s="28"/>
      <c r="C125" s="25"/>
      <c r="D125" s="25"/>
      <c r="E125" s="25"/>
      <c r="F125" s="25"/>
      <c r="G125" s="25"/>
      <c r="H125" s="25"/>
      <c r="I125" s="25"/>
      <c r="J125" s="29"/>
      <c r="K125" s="29"/>
      <c r="L125" s="29"/>
      <c r="M125" s="29"/>
      <c r="N125" s="9"/>
      <c r="O125" s="9"/>
      <c r="P125" s="7"/>
      <c r="Q125" s="7"/>
      <c r="U125" s="31"/>
      <c r="V125" s="27"/>
      <c r="W125" s="27"/>
      <c r="X125" s="27"/>
      <c r="Y125" s="27"/>
      <c r="Z125" s="27"/>
      <c r="AA125" s="17"/>
    </row>
    <row r="126" spans="1:28" ht="15" customHeight="1" x14ac:dyDescent="0.25">
      <c r="A126" s="28"/>
      <c r="B126" s="28"/>
      <c r="C126" s="25"/>
      <c r="D126" s="25"/>
      <c r="E126" s="25"/>
      <c r="F126" s="25"/>
      <c r="G126" s="25"/>
      <c r="H126" s="25"/>
      <c r="I126" s="25"/>
      <c r="J126" s="29"/>
      <c r="K126" s="29"/>
      <c r="L126" s="29"/>
      <c r="M126" s="29"/>
      <c r="N126" s="9"/>
      <c r="O126" s="9"/>
      <c r="P126" s="7"/>
      <c r="Q126" s="7"/>
      <c r="U126" s="31"/>
      <c r="V126" s="27"/>
      <c r="W126" s="27"/>
      <c r="X126" s="27"/>
      <c r="Y126" s="27"/>
      <c r="Z126" s="27"/>
      <c r="AA126" s="17"/>
    </row>
    <row r="127" spans="1:28" ht="15" customHeight="1" x14ac:dyDescent="0.25">
      <c r="A127" s="28"/>
      <c r="B127" s="28"/>
      <c r="C127" s="25"/>
      <c r="D127" s="25"/>
      <c r="E127" s="25"/>
      <c r="F127" s="25"/>
      <c r="G127" s="25"/>
      <c r="H127" s="25"/>
      <c r="I127" s="25"/>
      <c r="J127" s="29"/>
      <c r="K127" s="29"/>
      <c r="L127" s="29"/>
      <c r="M127" s="29"/>
      <c r="N127" s="9"/>
      <c r="O127" s="9"/>
      <c r="P127" s="7"/>
      <c r="Q127" s="7"/>
      <c r="U127" s="31"/>
      <c r="V127" s="27"/>
      <c r="W127" s="27"/>
      <c r="X127" s="27"/>
      <c r="Y127" s="27"/>
      <c r="Z127" s="27"/>
      <c r="AA127" s="17"/>
    </row>
    <row r="128" spans="1:28" ht="15" customHeight="1" x14ac:dyDescent="0.25">
      <c r="A128" s="28"/>
      <c r="B128" s="28"/>
      <c r="C128" s="25"/>
      <c r="D128" s="25"/>
      <c r="E128" s="25"/>
      <c r="F128" s="25"/>
      <c r="G128" s="25"/>
      <c r="H128" s="25"/>
      <c r="I128" s="25"/>
      <c r="J128" s="29"/>
      <c r="K128" s="29"/>
      <c r="L128" s="29"/>
      <c r="M128" s="29"/>
      <c r="N128" s="9"/>
      <c r="O128" s="9"/>
      <c r="P128" s="7"/>
      <c r="Q128" s="7"/>
      <c r="U128" s="31"/>
      <c r="V128" s="27"/>
      <c r="W128" s="27"/>
      <c r="X128" s="27"/>
      <c r="Y128" s="27"/>
      <c r="Z128" s="27"/>
      <c r="AA128" s="17"/>
    </row>
    <row r="129" spans="1:27" ht="15" customHeight="1" x14ac:dyDescent="0.25">
      <c r="A129" s="28"/>
      <c r="B129" s="28"/>
      <c r="C129" s="25"/>
      <c r="D129" s="25"/>
      <c r="E129" s="25"/>
      <c r="F129" s="25"/>
      <c r="G129" s="25"/>
      <c r="H129" s="25"/>
      <c r="I129" s="25"/>
      <c r="J129" s="29"/>
      <c r="K129" s="29"/>
      <c r="L129" s="29"/>
      <c r="M129" s="29"/>
      <c r="N129" s="9"/>
      <c r="O129" s="9"/>
      <c r="P129" s="7"/>
      <c r="Q129" s="7"/>
      <c r="U129" s="31"/>
      <c r="V129" s="27"/>
      <c r="W129" s="27"/>
      <c r="X129" s="27"/>
      <c r="Y129" s="27"/>
      <c r="Z129" s="27"/>
      <c r="AA129" s="17"/>
    </row>
    <row r="130" spans="1:27" ht="15" customHeight="1" x14ac:dyDescent="0.25">
      <c r="A130" s="28"/>
      <c r="B130" s="28"/>
      <c r="C130" s="25"/>
      <c r="D130" s="25"/>
      <c r="E130" s="25"/>
      <c r="F130" s="25"/>
      <c r="G130" s="25"/>
      <c r="H130" s="25"/>
      <c r="I130" s="25"/>
      <c r="J130" s="29"/>
      <c r="K130" s="29"/>
      <c r="L130" s="29"/>
      <c r="M130" s="29"/>
      <c r="N130" s="9"/>
      <c r="O130" s="9"/>
      <c r="P130" s="7"/>
      <c r="Q130" s="7"/>
      <c r="U130" s="31"/>
      <c r="V130" s="27"/>
      <c r="W130" s="27"/>
      <c r="X130" s="27"/>
      <c r="Y130" s="27"/>
      <c r="Z130" s="27"/>
      <c r="AA130" s="17"/>
    </row>
    <row r="131" spans="1:27" ht="15" customHeight="1" x14ac:dyDescent="0.25">
      <c r="A131" s="28"/>
      <c r="B131" s="28"/>
      <c r="C131" s="25"/>
      <c r="D131" s="25"/>
      <c r="E131" s="25"/>
      <c r="F131" s="25"/>
      <c r="G131" s="25"/>
      <c r="H131" s="25"/>
      <c r="I131" s="25"/>
      <c r="J131" s="29"/>
      <c r="K131" s="29"/>
      <c r="L131" s="29"/>
      <c r="M131" s="29"/>
      <c r="N131" s="9"/>
      <c r="O131" s="9"/>
      <c r="P131" s="7"/>
      <c r="Q131" s="7"/>
      <c r="U131" s="31"/>
      <c r="V131" s="27"/>
      <c r="W131" s="27"/>
      <c r="X131" s="27"/>
      <c r="Y131" s="27"/>
      <c r="Z131" s="27"/>
      <c r="AA131" s="17"/>
    </row>
    <row r="132" spans="1:27" ht="15" customHeight="1" x14ac:dyDescent="0.25">
      <c r="A132" s="28"/>
      <c r="B132" s="28"/>
      <c r="C132" s="25"/>
      <c r="D132" s="25"/>
      <c r="E132" s="25"/>
      <c r="F132" s="25"/>
      <c r="G132" s="25"/>
      <c r="H132" s="25"/>
      <c r="I132" s="25"/>
      <c r="J132" s="29"/>
      <c r="K132" s="29"/>
      <c r="L132" s="29"/>
      <c r="M132" s="29"/>
      <c r="N132" s="9"/>
      <c r="O132" s="9"/>
      <c r="P132" s="7"/>
      <c r="Q132" s="7"/>
      <c r="U132" s="31"/>
      <c r="V132" s="27"/>
      <c r="W132" s="27"/>
      <c r="X132" s="27"/>
      <c r="Y132" s="27"/>
      <c r="Z132" s="27"/>
      <c r="AA132" s="17"/>
    </row>
    <row r="133" spans="1:27" ht="15" customHeight="1" x14ac:dyDescent="0.25">
      <c r="A133" s="28"/>
      <c r="B133" s="28"/>
      <c r="C133" s="25"/>
      <c r="D133" s="25"/>
      <c r="E133" s="25"/>
      <c r="F133" s="25"/>
      <c r="G133" s="25"/>
      <c r="H133" s="25"/>
      <c r="I133" s="25"/>
      <c r="J133" s="29"/>
      <c r="K133" s="29"/>
      <c r="L133" s="29"/>
      <c r="M133" s="29"/>
      <c r="N133" s="9"/>
      <c r="O133" s="9"/>
      <c r="P133" s="7"/>
      <c r="Q133" s="7"/>
      <c r="U133" s="31"/>
      <c r="V133" s="27"/>
      <c r="W133" s="27"/>
      <c r="X133" s="27"/>
      <c r="Y133" s="27"/>
      <c r="Z133" s="27"/>
      <c r="AA133" s="17"/>
    </row>
    <row r="134" spans="1:27" ht="15" customHeight="1" x14ac:dyDescent="0.25">
      <c r="A134" s="28"/>
      <c r="B134" s="28"/>
      <c r="C134" s="25"/>
      <c r="D134" s="25"/>
      <c r="E134" s="25"/>
      <c r="F134" s="25"/>
      <c r="G134" s="25"/>
      <c r="H134" s="25"/>
      <c r="I134" s="25"/>
      <c r="J134" s="29"/>
      <c r="K134" s="29"/>
      <c r="L134" s="29"/>
      <c r="M134" s="29"/>
      <c r="N134" s="9"/>
      <c r="O134" s="9"/>
      <c r="P134" s="7"/>
      <c r="Q134" s="7"/>
      <c r="U134" s="31"/>
      <c r="V134" s="27"/>
      <c r="W134" s="27"/>
      <c r="X134" s="27"/>
      <c r="Y134" s="27"/>
      <c r="Z134" s="27"/>
      <c r="AA134" s="17"/>
    </row>
    <row r="135" spans="1:27" ht="15" customHeight="1" x14ac:dyDescent="0.25">
      <c r="A135" s="28"/>
      <c r="B135" s="28"/>
      <c r="C135" s="25"/>
      <c r="D135" s="25"/>
      <c r="E135" s="25"/>
      <c r="F135" s="25"/>
      <c r="G135" s="25"/>
      <c r="H135" s="25"/>
      <c r="I135" s="25"/>
      <c r="J135" s="29"/>
      <c r="K135" s="29"/>
      <c r="L135" s="29"/>
      <c r="M135" s="29"/>
      <c r="N135" s="9"/>
      <c r="O135" s="9"/>
      <c r="P135" s="7"/>
      <c r="Q135" s="7"/>
      <c r="U135" s="31"/>
      <c r="V135" s="27"/>
      <c r="W135" s="27"/>
      <c r="X135" s="27"/>
      <c r="Y135" s="27"/>
      <c r="Z135" s="27"/>
      <c r="AA135" s="17"/>
    </row>
    <row r="136" spans="1:27" ht="15" customHeight="1" x14ac:dyDescent="0.25">
      <c r="A136" s="28"/>
      <c r="B136" s="28"/>
      <c r="C136" s="25"/>
      <c r="D136" s="25"/>
      <c r="E136" s="25"/>
      <c r="F136" s="25"/>
      <c r="G136" s="25"/>
      <c r="H136" s="25"/>
      <c r="I136" s="25"/>
      <c r="J136" s="29"/>
      <c r="K136" s="29"/>
      <c r="L136" s="29"/>
      <c r="M136" s="29"/>
      <c r="N136" s="9"/>
      <c r="O136" s="9"/>
      <c r="P136" s="7"/>
      <c r="Q136" s="7"/>
      <c r="U136" s="31"/>
      <c r="V136" s="27"/>
      <c r="W136" s="27"/>
      <c r="X136" s="27"/>
      <c r="Y136" s="27"/>
      <c r="Z136" s="27"/>
      <c r="AA136" s="17"/>
    </row>
    <row r="137" spans="1:27" ht="15" customHeight="1" x14ac:dyDescent="0.25">
      <c r="A137" s="28"/>
      <c r="B137" s="28"/>
      <c r="C137" s="25"/>
      <c r="D137" s="25"/>
      <c r="E137" s="25"/>
      <c r="F137" s="25"/>
      <c r="G137" s="25"/>
      <c r="H137" s="25"/>
      <c r="I137" s="25"/>
      <c r="J137" s="29"/>
      <c r="K137" s="29"/>
      <c r="L137" s="29"/>
      <c r="M137" s="29"/>
      <c r="N137" s="9"/>
      <c r="O137" s="9"/>
      <c r="P137" s="7"/>
      <c r="Q137" s="7"/>
      <c r="U137" s="31"/>
      <c r="V137" s="27"/>
      <c r="W137" s="27"/>
      <c r="X137" s="27"/>
      <c r="Y137" s="27"/>
      <c r="Z137" s="27"/>
      <c r="AA137" s="17"/>
    </row>
    <row r="138" spans="1:27" ht="15" customHeight="1" x14ac:dyDescent="0.25">
      <c r="A138" s="28"/>
      <c r="B138" s="28"/>
      <c r="C138" s="25"/>
      <c r="D138" s="25"/>
      <c r="E138" s="25"/>
      <c r="F138" s="25"/>
      <c r="G138" s="25"/>
      <c r="H138" s="25"/>
      <c r="I138" s="25"/>
      <c r="J138" s="29"/>
      <c r="K138" s="29"/>
      <c r="L138" s="29"/>
      <c r="M138" s="29"/>
      <c r="N138" s="9"/>
      <c r="O138" s="9"/>
      <c r="P138" s="7"/>
      <c r="Q138" s="7"/>
      <c r="U138" s="31"/>
      <c r="V138" s="27"/>
      <c r="W138" s="27"/>
      <c r="X138" s="27"/>
      <c r="Y138" s="27"/>
      <c r="Z138" s="27"/>
      <c r="AA138" s="17"/>
    </row>
    <row r="139" spans="1:27" ht="15" customHeight="1" x14ac:dyDescent="0.25">
      <c r="A139" s="28"/>
      <c r="B139" s="28"/>
      <c r="C139" s="25"/>
      <c r="D139" s="25"/>
      <c r="E139" s="25"/>
      <c r="F139" s="25"/>
      <c r="G139" s="25"/>
      <c r="H139" s="25"/>
      <c r="I139" s="25"/>
      <c r="J139" s="29"/>
      <c r="K139" s="29"/>
      <c r="L139" s="29"/>
      <c r="M139" s="29"/>
      <c r="N139" s="9"/>
      <c r="O139" s="9"/>
      <c r="P139" s="7"/>
      <c r="Q139" s="7"/>
      <c r="U139" s="31"/>
      <c r="V139" s="27"/>
      <c r="W139" s="27"/>
      <c r="X139" s="27"/>
      <c r="Y139" s="27"/>
      <c r="Z139" s="27"/>
      <c r="AA139" s="17"/>
    </row>
    <row r="140" spans="1:27" ht="15" customHeight="1" x14ac:dyDescent="0.25">
      <c r="A140" s="28"/>
      <c r="B140" s="28"/>
      <c r="C140" s="25"/>
      <c r="D140" s="25"/>
      <c r="E140" s="25"/>
      <c r="F140" s="25"/>
      <c r="G140" s="25"/>
      <c r="H140" s="25"/>
      <c r="I140" s="25"/>
      <c r="J140" s="29"/>
      <c r="K140" s="29"/>
      <c r="L140" s="29"/>
      <c r="M140" s="29"/>
      <c r="N140" s="7"/>
      <c r="O140" s="7"/>
      <c r="P140" s="7"/>
      <c r="Q140" s="7"/>
      <c r="U140" s="31"/>
      <c r="V140" s="27"/>
      <c r="W140" s="27"/>
      <c r="X140" s="27"/>
      <c r="Y140" s="27"/>
      <c r="Z140" s="27"/>
      <c r="AA140" s="17"/>
    </row>
    <row r="141" spans="1:27" ht="15" customHeight="1" x14ac:dyDescent="0.25">
      <c r="A141" s="28"/>
      <c r="B141" s="28"/>
      <c r="C141" s="25"/>
      <c r="D141" s="25"/>
      <c r="E141" s="25"/>
      <c r="F141" s="25"/>
      <c r="G141" s="25"/>
      <c r="H141" s="25"/>
      <c r="I141" s="25"/>
      <c r="J141" s="29"/>
      <c r="K141" s="29"/>
      <c r="L141" s="29"/>
      <c r="M141" s="29"/>
      <c r="N141" s="7"/>
      <c r="O141" s="7"/>
      <c r="P141" s="7"/>
      <c r="Q141" s="7"/>
      <c r="U141" s="31"/>
      <c r="V141" s="27"/>
      <c r="W141" s="27"/>
      <c r="X141" s="27"/>
      <c r="Y141" s="27"/>
      <c r="Z141" s="27"/>
      <c r="AA141" s="17"/>
    </row>
    <row r="142" spans="1:27" ht="15" customHeight="1" x14ac:dyDescent="0.25">
      <c r="A142" s="28"/>
      <c r="B142" s="28"/>
      <c r="C142" s="25"/>
      <c r="D142" s="25"/>
      <c r="E142" s="25"/>
      <c r="F142" s="25"/>
      <c r="G142" s="25"/>
      <c r="H142" s="25"/>
      <c r="I142" s="25"/>
      <c r="J142" s="29"/>
      <c r="K142" s="29"/>
      <c r="L142" s="29"/>
      <c r="M142" s="29"/>
      <c r="N142" s="7"/>
      <c r="O142" s="7"/>
      <c r="P142" s="7"/>
      <c r="Q142" s="7"/>
      <c r="U142" s="31"/>
      <c r="V142" s="27"/>
      <c r="W142" s="27"/>
      <c r="X142" s="27"/>
      <c r="Y142" s="27"/>
      <c r="Z142" s="27"/>
      <c r="AA142" s="17"/>
    </row>
    <row r="143" spans="1:27" ht="15" customHeight="1" x14ac:dyDescent="0.25">
      <c r="A143" s="28"/>
      <c r="B143" s="28"/>
      <c r="C143" s="25"/>
      <c r="D143" s="25"/>
      <c r="E143" s="25"/>
      <c r="F143" s="25"/>
      <c r="G143" s="25"/>
      <c r="H143" s="25"/>
      <c r="I143" s="25"/>
      <c r="J143" s="29"/>
      <c r="K143" s="29"/>
      <c r="L143" s="29"/>
      <c r="M143" s="29"/>
      <c r="N143" s="7"/>
      <c r="O143" s="7"/>
      <c r="P143" s="7"/>
      <c r="Q143" s="7"/>
      <c r="U143" s="31"/>
      <c r="V143" s="27"/>
      <c r="W143" s="27"/>
      <c r="X143" s="27"/>
      <c r="Y143" s="27"/>
      <c r="Z143" s="27"/>
      <c r="AA143" s="17"/>
    </row>
    <row r="144" spans="1:27" ht="15" customHeight="1" x14ac:dyDescent="0.25">
      <c r="A144" s="28"/>
      <c r="B144" s="28"/>
      <c r="C144" s="25"/>
      <c r="D144" s="25"/>
      <c r="E144" s="25"/>
      <c r="F144" s="25"/>
      <c r="G144" s="25"/>
      <c r="H144" s="25"/>
      <c r="I144" s="25"/>
      <c r="J144" s="29"/>
      <c r="K144" s="29"/>
      <c r="L144" s="29"/>
      <c r="M144" s="29"/>
      <c r="N144" s="7"/>
      <c r="O144" s="7"/>
      <c r="P144" s="7"/>
      <c r="Q144" s="7"/>
      <c r="U144" s="31"/>
      <c r="V144" s="27"/>
      <c r="W144" s="27"/>
      <c r="X144" s="27"/>
      <c r="Y144" s="27"/>
      <c r="Z144" s="27"/>
      <c r="AA144" s="17"/>
    </row>
    <row r="145" spans="1:27" ht="15" customHeight="1" x14ac:dyDescent="0.25">
      <c r="A145" s="28"/>
      <c r="B145" s="28"/>
      <c r="C145" s="25"/>
      <c r="D145" s="25"/>
      <c r="E145" s="25"/>
      <c r="F145" s="25"/>
      <c r="G145" s="25"/>
      <c r="H145" s="25"/>
      <c r="I145" s="25"/>
      <c r="J145" s="29"/>
      <c r="K145" s="29"/>
      <c r="L145" s="29"/>
      <c r="M145" s="29"/>
      <c r="N145" s="7"/>
      <c r="O145" s="7"/>
      <c r="P145" s="7"/>
      <c r="Q145" s="7"/>
      <c r="U145" s="31"/>
      <c r="V145" s="27"/>
      <c r="W145" s="27"/>
      <c r="X145" s="27"/>
      <c r="Y145" s="27"/>
      <c r="Z145" s="27"/>
      <c r="AA145" s="17"/>
    </row>
    <row r="146" spans="1:27" ht="15" customHeight="1" x14ac:dyDescent="0.25">
      <c r="A146" s="28"/>
      <c r="B146" s="28"/>
      <c r="C146" s="25"/>
      <c r="D146" s="25"/>
      <c r="E146" s="25"/>
      <c r="F146" s="25"/>
      <c r="G146" s="25"/>
      <c r="H146" s="25"/>
      <c r="I146" s="25"/>
      <c r="J146" s="29"/>
      <c r="K146" s="29"/>
      <c r="L146" s="29"/>
      <c r="M146" s="29"/>
      <c r="N146" s="7"/>
      <c r="O146" s="7"/>
      <c r="P146" s="7"/>
      <c r="Q146" s="7"/>
      <c r="U146" s="31"/>
      <c r="V146" s="27"/>
      <c r="W146" s="27"/>
      <c r="X146" s="27"/>
      <c r="Y146" s="27"/>
      <c r="Z146" s="27"/>
      <c r="AA146" s="17"/>
    </row>
    <row r="147" spans="1:27" ht="15" customHeight="1" x14ac:dyDescent="0.25">
      <c r="A147" s="28"/>
      <c r="B147" s="28"/>
      <c r="C147" s="25"/>
      <c r="D147" s="25"/>
      <c r="E147" s="25"/>
      <c r="F147" s="25"/>
      <c r="G147" s="25"/>
      <c r="H147" s="25"/>
      <c r="I147" s="25"/>
      <c r="J147" s="29"/>
      <c r="K147" s="29"/>
      <c r="L147" s="29"/>
      <c r="M147" s="29"/>
      <c r="N147" s="7"/>
      <c r="O147" s="7"/>
      <c r="P147" s="7"/>
      <c r="Q147" s="7"/>
      <c r="U147" s="31"/>
      <c r="V147" s="27"/>
      <c r="W147" s="27"/>
      <c r="X147" s="27"/>
      <c r="Y147" s="27"/>
      <c r="Z147" s="27"/>
      <c r="AA147" s="17"/>
    </row>
    <row r="148" spans="1:27" ht="15" customHeight="1" x14ac:dyDescent="0.25">
      <c r="A148" s="28"/>
      <c r="B148" s="28"/>
      <c r="C148" s="25"/>
      <c r="D148" s="25"/>
      <c r="E148" s="25"/>
      <c r="F148" s="25"/>
      <c r="G148" s="25"/>
      <c r="H148" s="25"/>
      <c r="I148" s="25"/>
      <c r="J148" s="29"/>
      <c r="K148" s="29"/>
      <c r="L148" s="29"/>
      <c r="M148" s="29"/>
      <c r="N148" s="7"/>
      <c r="O148" s="7"/>
      <c r="P148" s="7"/>
      <c r="Q148" s="7"/>
      <c r="U148" s="31"/>
      <c r="V148" s="27"/>
      <c r="W148" s="27"/>
      <c r="X148" s="27"/>
      <c r="Y148" s="27"/>
      <c r="Z148" s="27"/>
      <c r="AA148" s="17"/>
    </row>
    <row r="149" spans="1:27" ht="15" customHeight="1" x14ac:dyDescent="0.25">
      <c r="A149" s="28"/>
      <c r="B149" s="28"/>
      <c r="C149" s="25"/>
      <c r="D149" s="25"/>
      <c r="E149" s="25"/>
      <c r="F149" s="25"/>
      <c r="G149" s="25"/>
      <c r="H149" s="25"/>
      <c r="I149" s="25"/>
      <c r="J149" s="29"/>
      <c r="K149" s="29"/>
      <c r="L149" s="29"/>
      <c r="M149" s="29"/>
      <c r="N149" s="7"/>
      <c r="O149" s="7"/>
      <c r="P149" s="7"/>
      <c r="Q149" s="7"/>
      <c r="U149" s="31"/>
      <c r="V149" s="27"/>
      <c r="W149" s="27"/>
      <c r="X149" s="27"/>
      <c r="Y149" s="27"/>
      <c r="Z149" s="27"/>
      <c r="AA149" s="17"/>
    </row>
    <row r="150" spans="1:27" ht="15" customHeight="1" x14ac:dyDescent="0.25">
      <c r="A150" s="28"/>
      <c r="B150" s="28"/>
      <c r="C150" s="25"/>
      <c r="D150" s="25"/>
      <c r="E150" s="25"/>
      <c r="F150" s="25"/>
      <c r="G150" s="25"/>
      <c r="H150" s="25"/>
      <c r="I150" s="25"/>
      <c r="J150" s="29"/>
      <c r="K150" s="29"/>
      <c r="L150" s="29"/>
      <c r="M150" s="29"/>
      <c r="N150" s="7"/>
      <c r="O150" s="7"/>
      <c r="P150" s="7"/>
      <c r="Q150" s="7"/>
      <c r="U150" s="31"/>
      <c r="V150" s="27"/>
      <c r="W150" s="27"/>
      <c r="X150" s="27"/>
      <c r="Y150" s="27"/>
      <c r="Z150" s="27"/>
      <c r="AA150" s="17"/>
    </row>
    <row r="151" spans="1:27" ht="15" customHeight="1" x14ac:dyDescent="0.25">
      <c r="A151" s="28"/>
      <c r="B151" s="28"/>
      <c r="C151" s="25"/>
      <c r="D151" s="25"/>
      <c r="E151" s="25"/>
      <c r="F151" s="25"/>
      <c r="G151" s="25"/>
      <c r="H151" s="25"/>
      <c r="I151" s="25"/>
      <c r="J151" s="29"/>
      <c r="K151" s="29"/>
      <c r="L151" s="29"/>
      <c r="M151" s="29"/>
      <c r="N151" s="7"/>
      <c r="O151" s="7"/>
      <c r="P151" s="7"/>
      <c r="Q151" s="7"/>
      <c r="U151" s="31"/>
      <c r="V151" s="27"/>
      <c r="W151" s="27"/>
      <c r="X151" s="27"/>
      <c r="Y151" s="27"/>
      <c r="Z151" s="27"/>
      <c r="AA151" s="17"/>
    </row>
    <row r="152" spans="1:27" ht="15" customHeight="1" x14ac:dyDescent="0.25">
      <c r="A152" s="28"/>
      <c r="B152" s="28"/>
      <c r="C152" s="25"/>
      <c r="D152" s="25"/>
      <c r="E152" s="25"/>
      <c r="F152" s="25"/>
      <c r="G152" s="25"/>
      <c r="H152" s="25"/>
      <c r="I152" s="25"/>
      <c r="J152" s="29"/>
      <c r="K152" s="29"/>
      <c r="L152" s="29"/>
      <c r="M152" s="29"/>
      <c r="N152" s="7"/>
      <c r="O152" s="7"/>
      <c r="P152" s="7"/>
      <c r="Q152" s="7"/>
      <c r="U152" s="31"/>
      <c r="V152" s="27"/>
      <c r="W152" s="27"/>
      <c r="X152" s="27"/>
      <c r="Y152" s="27"/>
      <c r="Z152" s="27"/>
      <c r="AA152" s="17"/>
    </row>
    <row r="153" spans="1:27" ht="15" customHeight="1" x14ac:dyDescent="0.25">
      <c r="A153" s="28"/>
      <c r="B153" s="28"/>
      <c r="C153" s="25"/>
      <c r="D153" s="25"/>
      <c r="E153" s="25"/>
      <c r="F153" s="25"/>
      <c r="G153" s="25"/>
      <c r="H153" s="25"/>
      <c r="I153" s="25"/>
      <c r="J153" s="29"/>
      <c r="K153" s="29"/>
      <c r="L153" s="29"/>
      <c r="M153" s="29"/>
      <c r="N153" s="7"/>
      <c r="O153" s="7"/>
      <c r="P153" s="7"/>
      <c r="Q153" s="7"/>
      <c r="U153" s="31"/>
      <c r="V153" s="27"/>
      <c r="W153" s="27"/>
      <c r="X153" s="27"/>
      <c r="Y153" s="27"/>
      <c r="Z153" s="27"/>
      <c r="AA153" s="17"/>
    </row>
    <row r="154" spans="1:27" ht="15" customHeight="1" x14ac:dyDescent="0.25">
      <c r="A154" s="28"/>
      <c r="B154" s="28"/>
      <c r="C154" s="25"/>
      <c r="D154" s="25"/>
      <c r="E154" s="25"/>
      <c r="F154" s="25"/>
      <c r="G154" s="25"/>
      <c r="H154" s="25"/>
      <c r="I154" s="25"/>
      <c r="J154" s="29"/>
      <c r="K154" s="29"/>
      <c r="L154" s="29"/>
      <c r="M154" s="29"/>
      <c r="N154" s="7"/>
      <c r="O154" s="7"/>
      <c r="P154" s="7"/>
      <c r="Q154" s="7"/>
      <c r="U154" s="31"/>
      <c r="V154" s="27"/>
      <c r="W154" s="27"/>
      <c r="X154" s="27"/>
      <c r="Y154" s="27"/>
      <c r="Z154" s="27"/>
      <c r="AA154" s="17"/>
    </row>
    <row r="155" spans="1:27" ht="15" customHeight="1" x14ac:dyDescent="0.25">
      <c r="A155" s="28"/>
      <c r="B155" s="28"/>
      <c r="C155" s="25"/>
      <c r="D155" s="25"/>
      <c r="E155" s="25"/>
      <c r="F155" s="25"/>
      <c r="G155" s="25"/>
      <c r="H155" s="25"/>
      <c r="I155" s="25"/>
      <c r="J155" s="29"/>
      <c r="K155" s="29"/>
      <c r="L155" s="29"/>
      <c r="M155" s="29"/>
      <c r="N155" s="7"/>
      <c r="O155" s="7"/>
      <c r="P155" s="7"/>
      <c r="Q155" s="7"/>
      <c r="U155" s="31"/>
      <c r="V155" s="27"/>
      <c r="W155" s="27"/>
      <c r="X155" s="27"/>
      <c r="Y155" s="27"/>
      <c r="Z155" s="27"/>
      <c r="AA155" s="17"/>
    </row>
    <row r="156" spans="1:27" ht="15" customHeight="1" x14ac:dyDescent="0.25">
      <c r="A156" s="7"/>
      <c r="B156" s="7"/>
      <c r="C156" s="25"/>
      <c r="D156" s="25"/>
      <c r="E156" s="7"/>
      <c r="F156" s="7"/>
      <c r="G156" s="25"/>
      <c r="H156" s="7"/>
      <c r="I156" s="25"/>
      <c r="J156" s="29"/>
      <c r="K156" s="29"/>
      <c r="L156" s="29"/>
      <c r="M156" s="29"/>
      <c r="N156" s="7"/>
      <c r="O156" s="7"/>
      <c r="P156" s="7"/>
      <c r="Q156" s="7"/>
      <c r="U156" s="31"/>
      <c r="V156" s="27"/>
      <c r="W156" s="27"/>
      <c r="X156" s="27"/>
      <c r="Y156" s="27"/>
      <c r="Z156" s="27"/>
      <c r="AA156" s="17"/>
    </row>
    <row r="157" spans="1:27" ht="15" customHeight="1" x14ac:dyDescent="0.25">
      <c r="A157" s="7"/>
      <c r="B157" s="7"/>
      <c r="C157" s="25"/>
      <c r="D157" s="25"/>
      <c r="E157" s="7"/>
      <c r="F157" s="7"/>
      <c r="G157" s="25"/>
      <c r="H157" s="7"/>
      <c r="I157" s="25"/>
      <c r="J157" s="29"/>
      <c r="K157" s="29"/>
      <c r="L157" s="29"/>
      <c r="M157" s="29"/>
      <c r="N157" s="7"/>
      <c r="O157" s="7"/>
      <c r="P157" s="7"/>
      <c r="Q157" s="7"/>
      <c r="U157" s="31"/>
      <c r="V157" s="27"/>
      <c r="W157" s="27"/>
      <c r="X157" s="27"/>
      <c r="Y157" s="27"/>
      <c r="Z157" s="27"/>
      <c r="AA157" s="17"/>
    </row>
    <row r="158" spans="1:27" ht="15" customHeight="1" x14ac:dyDescent="0.25">
      <c r="A158" s="7"/>
      <c r="B158" s="7"/>
      <c r="C158" s="25"/>
      <c r="D158" s="25"/>
      <c r="E158" s="7"/>
      <c r="F158" s="7"/>
      <c r="G158" s="25"/>
      <c r="H158" s="7"/>
      <c r="I158" s="25"/>
      <c r="J158" s="29"/>
      <c r="K158" s="29"/>
      <c r="L158" s="29"/>
      <c r="M158" s="29"/>
      <c r="N158" s="7"/>
      <c r="O158" s="7"/>
      <c r="P158" s="7"/>
      <c r="Q158" s="7"/>
      <c r="U158" s="31"/>
      <c r="V158" s="27"/>
      <c r="W158" s="27"/>
      <c r="X158" s="27"/>
      <c r="Y158" s="27"/>
      <c r="Z158" s="27"/>
      <c r="AA158" s="17"/>
    </row>
    <row r="159" spans="1:27" ht="15" customHeight="1" x14ac:dyDescent="0.25">
      <c r="A159" s="7"/>
      <c r="B159" s="7"/>
      <c r="C159" s="25"/>
      <c r="D159" s="25"/>
      <c r="E159" s="7"/>
      <c r="F159" s="7"/>
      <c r="G159" s="25"/>
      <c r="H159" s="7"/>
      <c r="I159" s="25"/>
      <c r="J159" s="29"/>
      <c r="K159" s="29"/>
      <c r="L159" s="29"/>
      <c r="M159" s="29"/>
      <c r="U159" s="31"/>
      <c r="V159" s="27"/>
      <c r="W159" s="27"/>
      <c r="X159" s="27"/>
      <c r="Y159" s="27"/>
      <c r="Z159" s="27"/>
      <c r="AA159" s="17"/>
    </row>
    <row r="160" spans="1:27" ht="15" customHeight="1" x14ac:dyDescent="0.25">
      <c r="A160" s="7"/>
      <c r="B160" s="7"/>
      <c r="C160" s="25"/>
      <c r="D160" s="25"/>
      <c r="E160" s="7"/>
      <c r="F160" s="7"/>
      <c r="G160" s="25"/>
      <c r="H160" s="7"/>
      <c r="I160" s="25"/>
      <c r="J160" s="29"/>
      <c r="K160" s="29"/>
      <c r="L160" s="29"/>
      <c r="M160" s="29"/>
      <c r="U160" s="31"/>
      <c r="V160" s="27"/>
      <c r="W160" s="27"/>
      <c r="X160" s="27"/>
      <c r="Y160" s="27"/>
      <c r="Z160" s="27"/>
      <c r="AA160" s="17"/>
    </row>
    <row r="161" spans="1:27" ht="15" customHeight="1" x14ac:dyDescent="0.25">
      <c r="A161" s="7"/>
      <c r="B161" s="7"/>
      <c r="C161" s="25"/>
      <c r="D161" s="25"/>
      <c r="E161" s="7"/>
      <c r="F161" s="7"/>
      <c r="G161" s="25"/>
      <c r="H161" s="7"/>
      <c r="I161" s="25"/>
      <c r="J161" s="29"/>
      <c r="K161" s="29"/>
      <c r="L161" s="29"/>
      <c r="M161" s="29"/>
      <c r="U161" s="31"/>
      <c r="V161" s="27"/>
      <c r="W161" s="27"/>
      <c r="X161" s="27"/>
      <c r="Y161" s="27"/>
      <c r="Z161" s="27"/>
      <c r="AA161" s="17"/>
    </row>
    <row r="162" spans="1:27" ht="15" customHeight="1" x14ac:dyDescent="0.25">
      <c r="A162" s="7"/>
      <c r="B162" s="7"/>
      <c r="C162" s="25"/>
      <c r="D162" s="25"/>
      <c r="E162" s="7"/>
      <c r="F162" s="7"/>
      <c r="G162" s="25"/>
      <c r="H162" s="7"/>
      <c r="I162" s="25"/>
      <c r="J162" s="29"/>
      <c r="K162" s="29"/>
      <c r="L162" s="29"/>
      <c r="M162" s="29"/>
      <c r="U162" s="31"/>
      <c r="V162" s="27"/>
      <c r="W162" s="27"/>
      <c r="X162" s="27"/>
      <c r="Y162" s="27"/>
      <c r="Z162" s="27"/>
      <c r="AA162" s="17"/>
    </row>
    <row r="163" spans="1:27" ht="15" customHeight="1" x14ac:dyDescent="0.25">
      <c r="A163" s="7"/>
      <c r="B163" s="7"/>
      <c r="C163" s="25"/>
      <c r="D163" s="25"/>
      <c r="E163" s="7"/>
      <c r="F163" s="7"/>
      <c r="G163" s="25"/>
      <c r="H163" s="7"/>
      <c r="I163" s="25"/>
      <c r="J163" s="29"/>
      <c r="K163" s="29"/>
      <c r="L163" s="29"/>
      <c r="M163" s="29"/>
      <c r="U163" s="31"/>
      <c r="V163" s="27"/>
      <c r="W163" s="27"/>
      <c r="X163" s="27"/>
      <c r="Y163" s="27"/>
      <c r="Z163" s="27"/>
      <c r="AA163" s="17"/>
    </row>
    <row r="164" spans="1:27" ht="15" customHeight="1" x14ac:dyDescent="0.25">
      <c r="A164" s="7"/>
      <c r="B164" s="7"/>
      <c r="C164" s="25"/>
      <c r="D164" s="25"/>
      <c r="E164" s="7"/>
      <c r="F164" s="7"/>
      <c r="G164" s="25"/>
      <c r="H164" s="7"/>
      <c r="I164" s="25"/>
      <c r="J164" s="29"/>
      <c r="K164" s="29"/>
      <c r="L164" s="29"/>
      <c r="M164" s="29"/>
      <c r="U164" s="31"/>
      <c r="V164" s="27"/>
      <c r="W164" s="27"/>
      <c r="X164" s="27"/>
      <c r="Y164" s="27"/>
      <c r="Z164" s="27"/>
      <c r="AA164" s="17"/>
    </row>
    <row r="165" spans="1:27" ht="15" customHeight="1" x14ac:dyDescent="0.25">
      <c r="A165" s="7"/>
      <c r="B165" s="7"/>
      <c r="C165" s="7"/>
      <c r="D165" s="7"/>
      <c r="E165" s="7"/>
      <c r="F165" s="7"/>
      <c r="G165" s="25"/>
      <c r="H165" s="7"/>
      <c r="I165" s="25"/>
      <c r="J165" s="29"/>
      <c r="K165" s="29"/>
      <c r="L165" s="29"/>
      <c r="M165" s="29"/>
      <c r="U165" s="31"/>
      <c r="V165" s="27"/>
      <c r="W165" s="27"/>
      <c r="X165" s="27"/>
      <c r="Y165" s="27"/>
      <c r="Z165" s="27"/>
      <c r="AA165" s="17"/>
    </row>
    <row r="166" spans="1:27" ht="15" customHeight="1" x14ac:dyDescent="0.25">
      <c r="A166" s="7"/>
      <c r="B166" s="7"/>
      <c r="C166" s="7"/>
      <c r="D166" s="7"/>
      <c r="E166" s="7"/>
      <c r="F166" s="7"/>
      <c r="G166" s="25"/>
      <c r="H166" s="7"/>
      <c r="I166" s="25"/>
      <c r="J166" s="29"/>
      <c r="K166" s="29"/>
      <c r="L166" s="29"/>
      <c r="M166" s="29"/>
      <c r="U166" s="31"/>
      <c r="V166" s="27"/>
      <c r="W166" s="27"/>
      <c r="X166" s="27"/>
      <c r="Y166" s="27"/>
      <c r="Z166" s="27"/>
      <c r="AA166" s="17"/>
    </row>
    <row r="167" spans="1:27" ht="15" customHeight="1" x14ac:dyDescent="0.25">
      <c r="A167" s="7"/>
      <c r="B167" s="7"/>
      <c r="C167" s="7"/>
      <c r="D167" s="7"/>
      <c r="E167" s="7"/>
      <c r="F167" s="7"/>
      <c r="G167" s="25"/>
      <c r="H167" s="7"/>
      <c r="I167" s="25"/>
      <c r="J167" s="29"/>
      <c r="K167" s="29"/>
      <c r="L167" s="29"/>
      <c r="M167" s="29"/>
      <c r="U167" s="31"/>
      <c r="V167" s="27"/>
      <c r="W167" s="27"/>
      <c r="X167" s="27"/>
      <c r="Y167" s="27"/>
      <c r="Z167" s="27"/>
      <c r="AA167" s="17"/>
    </row>
    <row r="168" spans="1:27" ht="15" customHeight="1" x14ac:dyDescent="0.25">
      <c r="A168" s="7"/>
      <c r="B168" s="7"/>
      <c r="C168" s="7"/>
      <c r="D168" s="7"/>
      <c r="E168" s="7"/>
      <c r="F168" s="7"/>
      <c r="G168" s="25"/>
      <c r="H168" s="7"/>
      <c r="I168" s="25"/>
      <c r="J168" s="29"/>
      <c r="K168" s="29"/>
      <c r="L168" s="29"/>
      <c r="M168" s="29"/>
      <c r="U168" s="31"/>
      <c r="V168" s="27"/>
      <c r="W168" s="27"/>
      <c r="X168" s="27"/>
      <c r="Y168" s="27"/>
      <c r="Z168" s="27"/>
      <c r="AA168" s="17"/>
    </row>
    <row r="169" spans="1:27" ht="15" customHeight="1" x14ac:dyDescent="0.25">
      <c r="A169" s="7"/>
      <c r="B169" s="7"/>
      <c r="C169" s="7"/>
      <c r="D169" s="7"/>
      <c r="E169" s="7"/>
      <c r="F169" s="7"/>
      <c r="G169" s="25"/>
      <c r="H169" s="7"/>
      <c r="I169" s="25"/>
      <c r="J169" s="29"/>
      <c r="K169" s="29"/>
      <c r="L169" s="29"/>
      <c r="M169" s="29"/>
      <c r="U169" s="31"/>
      <c r="V169" s="27"/>
      <c r="W169" s="27"/>
      <c r="X169" s="27"/>
      <c r="Y169" s="27"/>
      <c r="Z169" s="27"/>
      <c r="AA169" s="17"/>
    </row>
    <row r="170" spans="1:27" ht="15" customHeight="1" x14ac:dyDescent="0.25">
      <c r="A170" s="7"/>
      <c r="B170" s="7"/>
      <c r="C170" s="7"/>
      <c r="D170" s="7"/>
      <c r="E170" s="7"/>
      <c r="F170" s="7"/>
      <c r="G170" s="25"/>
      <c r="H170" s="7"/>
      <c r="I170" s="25"/>
      <c r="J170" s="29"/>
      <c r="K170" s="29"/>
      <c r="L170" s="29"/>
      <c r="M170" s="29"/>
      <c r="U170" s="31"/>
      <c r="V170" s="27"/>
      <c r="W170" s="27"/>
      <c r="X170" s="27"/>
      <c r="Y170" s="27"/>
      <c r="Z170" s="27"/>
      <c r="AA170" s="17"/>
    </row>
    <row r="171" spans="1:27" ht="15" customHeight="1" x14ac:dyDescent="0.25">
      <c r="A171" s="7"/>
      <c r="B171" s="7"/>
      <c r="C171" s="7"/>
      <c r="D171" s="7"/>
      <c r="E171" s="7"/>
      <c r="F171" s="7"/>
      <c r="G171" s="25"/>
      <c r="H171" s="7"/>
      <c r="I171" s="25"/>
      <c r="J171" s="29"/>
      <c r="K171" s="29"/>
      <c r="L171" s="29"/>
      <c r="M171" s="29"/>
      <c r="U171" s="31"/>
      <c r="V171" s="27"/>
      <c r="W171" s="27"/>
      <c r="X171" s="27"/>
      <c r="Y171" s="27"/>
      <c r="Z171" s="27"/>
      <c r="AA171" s="17"/>
    </row>
    <row r="172" spans="1:27" ht="15" customHeight="1" x14ac:dyDescent="0.25">
      <c r="A172" s="7"/>
      <c r="B172" s="7"/>
      <c r="C172" s="7"/>
      <c r="D172" s="7"/>
      <c r="E172" s="7"/>
      <c r="F172" s="7"/>
      <c r="G172" s="25"/>
      <c r="H172" s="7"/>
      <c r="I172" s="25"/>
      <c r="J172" s="29"/>
      <c r="K172" s="29"/>
      <c r="L172" s="29"/>
      <c r="M172" s="29"/>
      <c r="U172" s="31"/>
      <c r="V172" s="27"/>
      <c r="W172" s="27"/>
      <c r="X172" s="27"/>
      <c r="Y172" s="27"/>
      <c r="Z172" s="27"/>
      <c r="AA172" s="17"/>
    </row>
    <row r="173" spans="1:27" ht="15" customHeight="1" x14ac:dyDescent="0.25">
      <c r="A173" s="7"/>
      <c r="B173" s="7"/>
      <c r="C173" s="7"/>
      <c r="D173" s="7"/>
      <c r="E173" s="7"/>
      <c r="F173" s="7"/>
      <c r="G173" s="25"/>
      <c r="H173" s="7"/>
      <c r="I173" s="25"/>
      <c r="J173" s="29"/>
      <c r="K173" s="29"/>
      <c r="L173" s="29"/>
      <c r="M173" s="29"/>
      <c r="U173" s="31"/>
      <c r="V173" s="27"/>
      <c r="W173" s="27"/>
      <c r="X173" s="27"/>
      <c r="Y173" s="27"/>
      <c r="Z173" s="27"/>
      <c r="AA173" s="17"/>
    </row>
    <row r="174" spans="1:27" ht="15" customHeight="1" x14ac:dyDescent="0.25">
      <c r="A174" s="7"/>
      <c r="B174" s="7"/>
      <c r="C174" s="7"/>
      <c r="D174" s="7"/>
      <c r="E174" s="7"/>
      <c r="F174" s="7"/>
      <c r="G174" s="25"/>
      <c r="H174" s="7"/>
      <c r="I174" s="25"/>
      <c r="J174" s="29"/>
      <c r="K174" s="29"/>
      <c r="L174" s="29"/>
      <c r="M174" s="29"/>
      <c r="U174" s="31"/>
      <c r="V174" s="27"/>
      <c r="W174" s="27"/>
      <c r="X174" s="27"/>
      <c r="Y174" s="27"/>
      <c r="Z174" s="27"/>
      <c r="AA174" s="17"/>
    </row>
    <row r="175" spans="1:27" x14ac:dyDescent="0.2">
      <c r="U175" s="31"/>
      <c r="V175" s="27"/>
      <c r="W175" s="27"/>
      <c r="X175" s="27"/>
      <c r="Y175" s="27"/>
      <c r="Z175" s="27"/>
      <c r="AA175" s="17"/>
    </row>
    <row r="176" spans="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78"/>
  <sheetViews>
    <sheetView topLeftCell="J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18" style="21" customWidth="1"/>
    <col min="5" max="5" width="21.12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3.75" style="21" customWidth="1"/>
    <col min="16" max="16" width="19.375" style="21" customWidth="1"/>
    <col min="17" max="17" width="11.12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1392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150</v>
      </c>
      <c r="B2" s="28">
        <v>236</v>
      </c>
      <c r="C2" s="25">
        <v>0.67</v>
      </c>
      <c r="D2" s="25">
        <v>263.55</v>
      </c>
      <c r="E2" s="25">
        <v>211.08</v>
      </c>
      <c r="F2" s="25">
        <f t="shared" ref="F2:F34" si="0">($A$35-A2)/(ROW($A$35)-ROW(A2))</f>
        <v>37.636363636363633</v>
      </c>
      <c r="G2" s="25">
        <v>0</v>
      </c>
      <c r="H2" s="25">
        <f t="shared" ref="H2:H34" si="1">($A$35-B2)/(ROW($A$35)-ROW(B2))</f>
        <v>35.030303030303031</v>
      </c>
      <c r="I2" s="25">
        <v>0</v>
      </c>
      <c r="J2" s="29"/>
      <c r="K2" s="29"/>
      <c r="L2" s="29"/>
      <c r="M2" s="29">
        <f t="shared" ref="M2:M33" ca="1" si="2">IF(RAND()&lt;0.5,0,1)</f>
        <v>1</v>
      </c>
      <c r="N2" s="8" t="s">
        <v>38</v>
      </c>
      <c r="O2" s="30">
        <v>0.2</v>
      </c>
      <c r="P2" s="6" t="s">
        <v>39</v>
      </c>
      <c r="Q2" s="7">
        <f>LARGE(A:A,2)</f>
        <v>1382</v>
      </c>
      <c r="T2" s="20">
        <v>0</v>
      </c>
      <c r="U2" s="31">
        <f t="shared" ref="U2:U33" si="3">T2-B2</f>
        <v>-236</v>
      </c>
      <c r="V2" s="27">
        <f t="shared" ref="V2:V33" si="4">ROUND(U2,0)</f>
        <v>-236</v>
      </c>
      <c r="W2" s="27">
        <v>4766</v>
      </c>
      <c r="X2" s="27">
        <f t="shared" ref="X2:X33" si="5">B2/$W$2*$W$3</f>
        <v>259.42173730591691</v>
      </c>
      <c r="Y2" s="27">
        <f t="shared" ref="Y2:Y33" si="6">X2-B2</f>
        <v>23.421737305916906</v>
      </c>
      <c r="Z2" s="27">
        <f t="shared" ref="Z2:Z33" si="7">ROUND(Y2,0)</f>
        <v>23</v>
      </c>
      <c r="AA2" s="17">
        <f t="shared" ref="AA2:AA33" si="8">IF(V2&gt;=0,V2,Z2)</f>
        <v>23</v>
      </c>
      <c r="AB2" s="24">
        <f t="shared" ref="AB2:AB33" si="9">B2+AA2</f>
        <v>259</v>
      </c>
    </row>
    <row r="3" spans="1:28" ht="15" customHeight="1" x14ac:dyDescent="0.25">
      <c r="A3" s="28">
        <v>140</v>
      </c>
      <c r="B3" s="28">
        <v>236</v>
      </c>
      <c r="C3" s="25">
        <v>0.62</v>
      </c>
      <c r="D3" s="25">
        <v>263.52999999999997</v>
      </c>
      <c r="E3" s="25">
        <v>211.08</v>
      </c>
      <c r="F3" s="25">
        <f t="shared" si="0"/>
        <v>39.125</v>
      </c>
      <c r="G3" s="25">
        <v>0</v>
      </c>
      <c r="H3" s="25">
        <f t="shared" si="1"/>
        <v>36.125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109</v>
      </c>
      <c r="P3" s="6" t="s">
        <v>41</v>
      </c>
      <c r="Q3" s="7">
        <f>LARGE(A:A,3)</f>
        <v>1372</v>
      </c>
      <c r="T3" s="20">
        <v>0</v>
      </c>
      <c r="U3" s="31">
        <f t="shared" si="3"/>
        <v>-236</v>
      </c>
      <c r="V3" s="27">
        <f t="shared" si="4"/>
        <v>-236</v>
      </c>
      <c r="W3" s="27">
        <v>5239</v>
      </c>
      <c r="X3" s="27">
        <f t="shared" si="5"/>
        <v>259.42173730591691</v>
      </c>
      <c r="Y3" s="27">
        <f t="shared" si="6"/>
        <v>23.421737305916906</v>
      </c>
      <c r="Z3" s="27">
        <f t="shared" si="7"/>
        <v>23</v>
      </c>
      <c r="AA3" s="17">
        <f t="shared" si="8"/>
        <v>23</v>
      </c>
      <c r="AB3" s="24">
        <f t="shared" si="9"/>
        <v>259</v>
      </c>
    </row>
    <row r="4" spans="1:28" ht="15" customHeight="1" x14ac:dyDescent="0.25">
      <c r="A4" s="28">
        <v>129</v>
      </c>
      <c r="B4" s="28">
        <v>236</v>
      </c>
      <c r="C4" s="25">
        <v>0.56999999999999995</v>
      </c>
      <c r="D4" s="25">
        <v>263.51</v>
      </c>
      <c r="E4" s="25">
        <v>211.08</v>
      </c>
      <c r="F4" s="25">
        <f t="shared" si="0"/>
        <v>40.741935483870968</v>
      </c>
      <c r="G4" s="25">
        <v>0</v>
      </c>
      <c r="H4" s="25">
        <f t="shared" si="1"/>
        <v>37.29032258064516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1</v>
      </c>
      <c r="N4" s="9" t="s">
        <v>42</v>
      </c>
      <c r="O4" s="32">
        <f>MAX(A:A)</f>
        <v>1392</v>
      </c>
      <c r="P4" s="6" t="s">
        <v>43</v>
      </c>
      <c r="Q4" s="7">
        <f>LARGE(B:B,1)</f>
        <v>236</v>
      </c>
      <c r="T4" s="20">
        <v>0</v>
      </c>
      <c r="U4" s="31">
        <f t="shared" si="3"/>
        <v>-236</v>
      </c>
      <c r="V4" s="27">
        <f t="shared" si="4"/>
        <v>-236</v>
      </c>
      <c r="W4" s="27"/>
      <c r="X4" s="27">
        <f t="shared" si="5"/>
        <v>259.42173730591691</v>
      </c>
      <c r="Y4" s="27">
        <f t="shared" si="6"/>
        <v>23.421737305916906</v>
      </c>
      <c r="Z4" s="27">
        <f t="shared" si="7"/>
        <v>23</v>
      </c>
      <c r="AA4" s="17">
        <f t="shared" si="8"/>
        <v>23</v>
      </c>
      <c r="AB4" s="24">
        <f t="shared" si="9"/>
        <v>259</v>
      </c>
    </row>
    <row r="5" spans="1:28" ht="15" customHeight="1" x14ac:dyDescent="0.25">
      <c r="A5" s="28">
        <v>120</v>
      </c>
      <c r="B5" s="40">
        <v>236</v>
      </c>
      <c r="C5" s="25">
        <v>0.53</v>
      </c>
      <c r="D5" s="25">
        <v>263.5</v>
      </c>
      <c r="E5" s="25">
        <v>211.08</v>
      </c>
      <c r="F5" s="25">
        <f t="shared" si="0"/>
        <v>42.4</v>
      </c>
      <c r="G5" s="25">
        <v>0</v>
      </c>
      <c r="H5" s="25">
        <f t="shared" si="1"/>
        <v>38.533333333333331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0.26</v>
      </c>
      <c r="P5" s="6" t="s">
        <v>45</v>
      </c>
      <c r="Q5" s="7">
        <f>LARGE(B:B,2)</f>
        <v>236</v>
      </c>
      <c r="T5" s="20">
        <v>0</v>
      </c>
      <c r="U5" s="31">
        <f t="shared" si="3"/>
        <v>-236</v>
      </c>
      <c r="V5" s="27">
        <f t="shared" si="4"/>
        <v>-236</v>
      </c>
      <c r="W5" s="27"/>
      <c r="X5" s="27">
        <f t="shared" si="5"/>
        <v>259.42173730591691</v>
      </c>
      <c r="Y5" s="27">
        <f t="shared" si="6"/>
        <v>23.421737305916906</v>
      </c>
      <c r="Z5" s="27">
        <f t="shared" si="7"/>
        <v>23</v>
      </c>
      <c r="AA5" s="17">
        <f t="shared" si="8"/>
        <v>23</v>
      </c>
      <c r="AB5" s="24">
        <f t="shared" si="9"/>
        <v>259</v>
      </c>
    </row>
    <row r="6" spans="1:28" ht="15" customHeight="1" x14ac:dyDescent="0.25">
      <c r="A6" s="28">
        <v>120</v>
      </c>
      <c r="B6" s="28">
        <v>236</v>
      </c>
      <c r="C6" s="25">
        <v>0.53</v>
      </c>
      <c r="D6" s="25">
        <v>263.48</v>
      </c>
      <c r="E6" s="25">
        <v>211.08</v>
      </c>
      <c r="F6" s="25">
        <f t="shared" si="0"/>
        <v>43.862068965517238</v>
      </c>
      <c r="G6" s="25">
        <v>0</v>
      </c>
      <c r="H6" s="25">
        <f t="shared" si="1"/>
        <v>39.862068965517238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0.42</v>
      </c>
      <c r="P6" s="6" t="s">
        <v>47</v>
      </c>
      <c r="Q6" s="7">
        <f>LARGE(B:B,3)</f>
        <v>236</v>
      </c>
      <c r="T6" s="20">
        <v>0</v>
      </c>
      <c r="U6" s="31">
        <f t="shared" si="3"/>
        <v>-236</v>
      </c>
      <c r="V6" s="27">
        <f t="shared" si="4"/>
        <v>-236</v>
      </c>
      <c r="W6" s="27"/>
      <c r="X6" s="27">
        <f t="shared" si="5"/>
        <v>259.42173730591691</v>
      </c>
      <c r="Y6" s="27">
        <f t="shared" si="6"/>
        <v>23.421737305916906</v>
      </c>
      <c r="Z6" s="27">
        <f t="shared" si="7"/>
        <v>23</v>
      </c>
      <c r="AA6" s="17">
        <f t="shared" si="8"/>
        <v>23</v>
      </c>
      <c r="AB6" s="24">
        <f t="shared" si="9"/>
        <v>259</v>
      </c>
    </row>
    <row r="7" spans="1:28" ht="15" customHeight="1" x14ac:dyDescent="0.25">
      <c r="A7" s="28">
        <v>120</v>
      </c>
      <c r="B7" s="28">
        <v>236</v>
      </c>
      <c r="C7" s="25">
        <v>0.53</v>
      </c>
      <c r="D7" s="25">
        <v>263.45999999999998</v>
      </c>
      <c r="E7" s="25">
        <v>211.08</v>
      </c>
      <c r="F7" s="25">
        <f t="shared" si="0"/>
        <v>45.428571428571431</v>
      </c>
      <c r="G7" s="25">
        <v>0</v>
      </c>
      <c r="H7" s="25">
        <f t="shared" si="1"/>
        <v>41.285714285714285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0</v>
      </c>
      <c r="N7" s="9" t="s">
        <v>48</v>
      </c>
      <c r="O7" s="33">
        <v>0.56999999999999995</v>
      </c>
      <c r="P7" s="7"/>
      <c r="Q7" s="7"/>
      <c r="T7" s="20">
        <v>0</v>
      </c>
      <c r="U7" s="31">
        <f t="shared" si="3"/>
        <v>-236</v>
      </c>
      <c r="V7" s="27">
        <f t="shared" si="4"/>
        <v>-236</v>
      </c>
      <c r="W7" s="27"/>
      <c r="X7" s="27">
        <f t="shared" si="5"/>
        <v>259.42173730591691</v>
      </c>
      <c r="Y7" s="27">
        <f t="shared" si="6"/>
        <v>23.421737305916906</v>
      </c>
      <c r="Z7" s="27">
        <f t="shared" si="7"/>
        <v>23</v>
      </c>
      <c r="AA7" s="17">
        <f t="shared" si="8"/>
        <v>23</v>
      </c>
      <c r="AB7" s="24">
        <f t="shared" si="9"/>
        <v>259</v>
      </c>
    </row>
    <row r="8" spans="1:28" ht="15" customHeight="1" x14ac:dyDescent="0.25">
      <c r="A8" s="28">
        <v>120</v>
      </c>
      <c r="B8" s="28">
        <v>236</v>
      </c>
      <c r="C8" s="25">
        <v>0.53</v>
      </c>
      <c r="D8" s="25">
        <v>263.44</v>
      </c>
      <c r="E8" s="25">
        <v>211.08</v>
      </c>
      <c r="F8" s="25">
        <f t="shared" si="0"/>
        <v>47.111111111111114</v>
      </c>
      <c r="G8" s="25">
        <v>0</v>
      </c>
      <c r="H8" s="25">
        <f t="shared" si="1"/>
        <v>42.814814814814817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-236</v>
      </c>
      <c r="V8" s="27">
        <f t="shared" si="4"/>
        <v>-236</v>
      </c>
      <c r="W8" s="27"/>
      <c r="X8" s="27">
        <f t="shared" si="5"/>
        <v>259.42173730591691</v>
      </c>
      <c r="Y8" s="27">
        <f t="shared" si="6"/>
        <v>23.421737305916906</v>
      </c>
      <c r="Z8" s="27">
        <f t="shared" si="7"/>
        <v>23</v>
      </c>
      <c r="AA8" s="17">
        <f t="shared" si="8"/>
        <v>23</v>
      </c>
      <c r="AB8" s="24">
        <f t="shared" si="9"/>
        <v>259</v>
      </c>
    </row>
    <row r="9" spans="1:28" ht="15" customHeight="1" x14ac:dyDescent="0.25">
      <c r="A9" s="28">
        <v>130</v>
      </c>
      <c r="B9" s="28">
        <v>236</v>
      </c>
      <c r="C9" s="25">
        <v>0.57999999999999996</v>
      </c>
      <c r="D9" s="25">
        <v>263.43</v>
      </c>
      <c r="E9" s="25">
        <v>211.08</v>
      </c>
      <c r="F9" s="25">
        <f t="shared" si="0"/>
        <v>48.53846153846154</v>
      </c>
      <c r="G9" s="25">
        <v>0</v>
      </c>
      <c r="H9" s="25">
        <f t="shared" si="1"/>
        <v>44.46153846153846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1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-236</v>
      </c>
      <c r="V9" s="27">
        <f t="shared" si="4"/>
        <v>-236</v>
      </c>
      <c r="W9" s="27"/>
      <c r="X9" s="27">
        <f t="shared" si="5"/>
        <v>259.42173730591691</v>
      </c>
      <c r="Y9" s="27">
        <f t="shared" si="6"/>
        <v>23.421737305916906</v>
      </c>
      <c r="Z9" s="27">
        <f t="shared" si="7"/>
        <v>23</v>
      </c>
      <c r="AA9" s="17">
        <f t="shared" si="8"/>
        <v>23</v>
      </c>
      <c r="AB9" s="24">
        <f t="shared" si="9"/>
        <v>259</v>
      </c>
    </row>
    <row r="10" spans="1:28" ht="15" customHeight="1" x14ac:dyDescent="0.25">
      <c r="A10" s="28">
        <v>141</v>
      </c>
      <c r="B10" s="28">
        <v>236</v>
      </c>
      <c r="C10" s="25">
        <v>0.63</v>
      </c>
      <c r="D10" s="25">
        <v>263.41000000000003</v>
      </c>
      <c r="E10" s="25">
        <v>211.08</v>
      </c>
      <c r="F10" s="25">
        <f t="shared" si="0"/>
        <v>50.04</v>
      </c>
      <c r="G10" s="25">
        <v>0</v>
      </c>
      <c r="H10" s="25">
        <f t="shared" si="1"/>
        <v>46.24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-236</v>
      </c>
      <c r="V10" s="27">
        <f t="shared" si="4"/>
        <v>-236</v>
      </c>
      <c r="W10" s="27"/>
      <c r="X10" s="27">
        <f t="shared" si="5"/>
        <v>259.42173730591691</v>
      </c>
      <c r="Y10" s="27">
        <f t="shared" si="6"/>
        <v>23.421737305916906</v>
      </c>
      <c r="Z10" s="27">
        <f t="shared" si="7"/>
        <v>23</v>
      </c>
      <c r="AA10" s="17">
        <f t="shared" si="8"/>
        <v>23</v>
      </c>
      <c r="AB10" s="24">
        <f t="shared" si="9"/>
        <v>259</v>
      </c>
    </row>
    <row r="11" spans="1:28" ht="15" customHeight="1" x14ac:dyDescent="0.25">
      <c r="A11" s="28">
        <v>150</v>
      </c>
      <c r="B11" s="28">
        <v>236</v>
      </c>
      <c r="C11" s="25">
        <v>0.67</v>
      </c>
      <c r="D11" s="25">
        <v>263.39999999999998</v>
      </c>
      <c r="E11" s="25">
        <v>211.08</v>
      </c>
      <c r="F11" s="25">
        <f t="shared" si="0"/>
        <v>51.75</v>
      </c>
      <c r="G11" s="25">
        <v>0</v>
      </c>
      <c r="H11" s="25">
        <f t="shared" si="1"/>
        <v>48.166666666666664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280</v>
      </c>
      <c r="P11" s="14" t="s">
        <v>53</v>
      </c>
      <c r="Q11" s="7">
        <f>MIN(D:D)</f>
        <v>263.3</v>
      </c>
      <c r="T11" s="20">
        <v>0</v>
      </c>
      <c r="U11" s="31">
        <f t="shared" si="3"/>
        <v>-236</v>
      </c>
      <c r="V11" s="27">
        <f t="shared" si="4"/>
        <v>-236</v>
      </c>
      <c r="W11" s="27"/>
      <c r="X11" s="27">
        <f t="shared" si="5"/>
        <v>259.42173730591691</v>
      </c>
      <c r="Y11" s="27">
        <f t="shared" si="6"/>
        <v>23.421737305916906</v>
      </c>
      <c r="Z11" s="27">
        <f t="shared" si="7"/>
        <v>23</v>
      </c>
      <c r="AA11" s="17">
        <f t="shared" si="8"/>
        <v>23</v>
      </c>
      <c r="AB11" s="24">
        <f t="shared" si="9"/>
        <v>259</v>
      </c>
    </row>
    <row r="12" spans="1:28" ht="15" customHeight="1" x14ac:dyDescent="0.25">
      <c r="A12" s="28">
        <v>147</v>
      </c>
      <c r="B12" s="28">
        <v>236</v>
      </c>
      <c r="C12" s="25">
        <v>0.65</v>
      </c>
      <c r="D12" s="25">
        <v>263.38</v>
      </c>
      <c r="E12" s="25">
        <v>211.08</v>
      </c>
      <c r="F12" s="25">
        <f t="shared" si="0"/>
        <v>54.130434782608695</v>
      </c>
      <c r="G12" s="25">
        <v>0</v>
      </c>
      <c r="H12" s="25">
        <f t="shared" si="1"/>
        <v>50.260869565217391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1</v>
      </c>
      <c r="N12" s="9" t="s">
        <v>54</v>
      </c>
      <c r="O12" s="34">
        <v>275</v>
      </c>
      <c r="P12" s="15" t="s">
        <v>55</v>
      </c>
      <c r="Q12" s="35">
        <f>D2</f>
        <v>263.55</v>
      </c>
      <c r="T12" s="20">
        <v>0</v>
      </c>
      <c r="U12" s="31">
        <f t="shared" si="3"/>
        <v>-236</v>
      </c>
      <c r="V12" s="27">
        <f t="shared" si="4"/>
        <v>-236</v>
      </c>
      <c r="W12" s="27"/>
      <c r="X12" s="27">
        <f t="shared" si="5"/>
        <v>259.42173730591691</v>
      </c>
      <c r="Y12" s="27">
        <f t="shared" si="6"/>
        <v>23.421737305916906</v>
      </c>
      <c r="Z12" s="27">
        <f t="shared" si="7"/>
        <v>23</v>
      </c>
      <c r="AA12" s="17">
        <f t="shared" si="8"/>
        <v>23</v>
      </c>
      <c r="AB12" s="24">
        <f t="shared" si="9"/>
        <v>259</v>
      </c>
    </row>
    <row r="13" spans="1:28" ht="15" customHeight="1" x14ac:dyDescent="0.25">
      <c r="A13" s="28">
        <v>144</v>
      </c>
      <c r="B13" s="28">
        <v>236</v>
      </c>
      <c r="C13" s="25">
        <v>0.64</v>
      </c>
      <c r="D13" s="25">
        <v>263.37</v>
      </c>
      <c r="E13" s="25">
        <v>211.08</v>
      </c>
      <c r="F13" s="25">
        <f t="shared" si="0"/>
        <v>56.727272727272727</v>
      </c>
      <c r="G13" s="25">
        <v>0</v>
      </c>
      <c r="H13" s="25">
        <f t="shared" si="1"/>
        <v>52.545454545454547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-236</v>
      </c>
      <c r="V13" s="27">
        <f t="shared" si="4"/>
        <v>-236</v>
      </c>
      <c r="W13" s="27"/>
      <c r="X13" s="27">
        <f t="shared" si="5"/>
        <v>259.42173730591691</v>
      </c>
      <c r="Y13" s="27">
        <f t="shared" si="6"/>
        <v>23.421737305916906</v>
      </c>
      <c r="Z13" s="27">
        <f t="shared" si="7"/>
        <v>23</v>
      </c>
      <c r="AA13" s="17">
        <f t="shared" si="8"/>
        <v>23</v>
      </c>
      <c r="AB13" s="24">
        <f t="shared" si="9"/>
        <v>259</v>
      </c>
    </row>
    <row r="14" spans="1:28" ht="15" customHeight="1" x14ac:dyDescent="0.25">
      <c r="A14" s="28">
        <v>142</v>
      </c>
      <c r="B14" s="28">
        <v>236</v>
      </c>
      <c r="C14" s="25">
        <v>0.63</v>
      </c>
      <c r="D14" s="25">
        <v>263.35000000000002</v>
      </c>
      <c r="E14" s="25">
        <v>211.08</v>
      </c>
      <c r="F14" s="25">
        <f t="shared" si="0"/>
        <v>59.523809523809526</v>
      </c>
      <c r="G14" s="25">
        <v>0</v>
      </c>
      <c r="H14" s="25">
        <f t="shared" si="1"/>
        <v>55.047619047619051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236</v>
      </c>
      <c r="T14" s="20">
        <v>0</v>
      </c>
      <c r="U14" s="31">
        <f t="shared" si="3"/>
        <v>-236</v>
      </c>
      <c r="V14" s="27">
        <f t="shared" si="4"/>
        <v>-236</v>
      </c>
      <c r="W14" s="27"/>
      <c r="X14" s="27">
        <f t="shared" si="5"/>
        <v>259.42173730591691</v>
      </c>
      <c r="Y14" s="27">
        <f t="shared" si="6"/>
        <v>23.421737305916906</v>
      </c>
      <c r="Z14" s="27">
        <f t="shared" si="7"/>
        <v>23</v>
      </c>
      <c r="AA14" s="17">
        <f t="shared" si="8"/>
        <v>23</v>
      </c>
      <c r="AB14" s="24">
        <f t="shared" si="9"/>
        <v>259</v>
      </c>
    </row>
    <row r="15" spans="1:28" ht="15" customHeight="1" x14ac:dyDescent="0.25">
      <c r="A15" s="28">
        <v>141</v>
      </c>
      <c r="B15" s="28">
        <v>236</v>
      </c>
      <c r="C15" s="25">
        <v>0.63</v>
      </c>
      <c r="D15" s="25">
        <v>263.33999999999997</v>
      </c>
      <c r="E15" s="25">
        <v>211.08</v>
      </c>
      <c r="F15" s="25">
        <f t="shared" si="0"/>
        <v>62.55</v>
      </c>
      <c r="G15" s="25">
        <v>0</v>
      </c>
      <c r="H15" s="25">
        <f t="shared" si="1"/>
        <v>57.8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0</v>
      </c>
      <c r="N15" s="9" t="s">
        <v>60</v>
      </c>
      <c r="O15" s="9">
        <f>COUNT(C:C)</f>
        <v>109</v>
      </c>
      <c r="P15" s="14" t="s">
        <v>61</v>
      </c>
      <c r="Q15" s="7">
        <f>MAX(D:D)</f>
        <v>266.58</v>
      </c>
      <c r="R15" s="20">
        <f ca="1">TREND(OFFSET('Z-V'!B1,MATCH(Q15,'Z-V'!A:A,1)-1,,2,1),OFFSET('Z-V'!A1,MATCH(Q15,'Z-V'!A:A,1)-1,,2,1),Q15)</f>
        <v>42991.999999999884</v>
      </c>
      <c r="T15" s="20">
        <v>0</v>
      </c>
      <c r="U15" s="31">
        <f t="shared" si="3"/>
        <v>-236</v>
      </c>
      <c r="V15" s="27">
        <f t="shared" si="4"/>
        <v>-236</v>
      </c>
      <c r="W15" s="27"/>
      <c r="X15" s="27">
        <f t="shared" si="5"/>
        <v>259.42173730591691</v>
      </c>
      <c r="Y15" s="27">
        <f t="shared" si="6"/>
        <v>23.421737305916906</v>
      </c>
      <c r="Z15" s="27">
        <f t="shared" si="7"/>
        <v>23</v>
      </c>
      <c r="AA15" s="17">
        <f t="shared" si="8"/>
        <v>23</v>
      </c>
      <c r="AB15" s="24">
        <f t="shared" si="9"/>
        <v>259</v>
      </c>
    </row>
    <row r="16" spans="1:28" ht="15" customHeight="1" x14ac:dyDescent="0.25">
      <c r="A16" s="28">
        <v>140</v>
      </c>
      <c r="B16" s="28">
        <v>236</v>
      </c>
      <c r="C16" s="25">
        <v>0.62</v>
      </c>
      <c r="D16" s="25">
        <v>263.32</v>
      </c>
      <c r="E16" s="25">
        <v>211.08</v>
      </c>
      <c r="F16" s="25">
        <f t="shared" si="0"/>
        <v>65.89473684210526</v>
      </c>
      <c r="G16" s="25">
        <v>0</v>
      </c>
      <c r="H16" s="25">
        <f t="shared" si="1"/>
        <v>60.842105263157897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1</v>
      </c>
      <c r="N16" s="9" t="s">
        <v>62</v>
      </c>
      <c r="O16" s="36">
        <f>MAX(C:C)</f>
        <v>6.19</v>
      </c>
      <c r="P16" s="14" t="s">
        <v>63</v>
      </c>
      <c r="Q16" s="35">
        <f>D2</f>
        <v>263.55</v>
      </c>
      <c r="R16" s="20">
        <f ca="1">TREND(OFFSET('Z-V'!B1,MATCH(Q16,'Z-V'!A:A,1)-1,,2,1),OFFSET('Z-V'!A1,MATCH(Q16,'Z-V'!A:A,1)-1,,2,1),Q16)</f>
        <v>35965</v>
      </c>
      <c r="T16" s="20">
        <v>0</v>
      </c>
      <c r="U16" s="31">
        <f t="shared" si="3"/>
        <v>-236</v>
      </c>
      <c r="V16" s="27">
        <f t="shared" si="4"/>
        <v>-236</v>
      </c>
      <c r="W16" s="27"/>
      <c r="X16" s="27">
        <f t="shared" si="5"/>
        <v>259.42173730591691</v>
      </c>
      <c r="Y16" s="27">
        <f t="shared" si="6"/>
        <v>23.421737305916906</v>
      </c>
      <c r="Z16" s="27">
        <f t="shared" si="7"/>
        <v>23</v>
      </c>
      <c r="AA16" s="17">
        <f t="shared" si="8"/>
        <v>23</v>
      </c>
      <c r="AB16" s="24">
        <f t="shared" si="9"/>
        <v>259</v>
      </c>
    </row>
    <row r="17" spans="1:28" ht="15" customHeight="1" x14ac:dyDescent="0.25">
      <c r="A17" s="28">
        <v>138</v>
      </c>
      <c r="B17" s="28">
        <v>236</v>
      </c>
      <c r="C17" s="25">
        <v>0.61</v>
      </c>
      <c r="D17" s="25">
        <v>263.31</v>
      </c>
      <c r="E17" s="25">
        <v>211.08</v>
      </c>
      <c r="F17" s="25">
        <f t="shared" si="0"/>
        <v>69.666666666666671</v>
      </c>
      <c r="G17" s="25">
        <v>0</v>
      </c>
      <c r="H17" s="25">
        <f t="shared" si="1"/>
        <v>64.222222222222229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1</v>
      </c>
      <c r="N17" s="9" t="s">
        <v>64</v>
      </c>
      <c r="O17" s="12">
        <v>1000</v>
      </c>
      <c r="P17" s="14" t="s">
        <v>65</v>
      </c>
      <c r="Q17" s="7">
        <f>INDEX(D:D, COUNTA(D:D))</f>
        <v>266.35000000000002</v>
      </c>
      <c r="T17" s="20">
        <v>0</v>
      </c>
      <c r="U17" s="31">
        <f t="shared" si="3"/>
        <v>-236</v>
      </c>
      <c r="V17" s="27">
        <f t="shared" si="4"/>
        <v>-236</v>
      </c>
      <c r="W17" s="27"/>
      <c r="X17" s="27">
        <f t="shared" si="5"/>
        <v>259.42173730591691</v>
      </c>
      <c r="Y17" s="27">
        <f t="shared" si="6"/>
        <v>23.421737305916906</v>
      </c>
      <c r="Z17" s="27">
        <f t="shared" si="7"/>
        <v>23</v>
      </c>
      <c r="AA17" s="17">
        <f t="shared" si="8"/>
        <v>23</v>
      </c>
      <c r="AB17" s="24">
        <f t="shared" si="9"/>
        <v>259</v>
      </c>
    </row>
    <row r="18" spans="1:28" ht="15" customHeight="1" x14ac:dyDescent="0.2">
      <c r="A18" s="28">
        <v>177</v>
      </c>
      <c r="B18" s="28">
        <v>236</v>
      </c>
      <c r="C18" s="25">
        <v>0.79</v>
      </c>
      <c r="D18" s="25">
        <v>263.3</v>
      </c>
      <c r="E18" s="25">
        <v>211.08</v>
      </c>
      <c r="F18" s="25">
        <f t="shared" si="0"/>
        <v>71.470588235294116</v>
      </c>
      <c r="G18" s="25">
        <v>0</v>
      </c>
      <c r="H18" s="25">
        <f t="shared" si="1"/>
        <v>68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1</v>
      </c>
      <c r="N18" s="9" t="s">
        <v>66</v>
      </c>
      <c r="O18" s="9">
        <f>MAX(B:B)</f>
        <v>236</v>
      </c>
      <c r="R18" s="20"/>
      <c r="S18" s="20"/>
      <c r="T18" s="20">
        <v>0</v>
      </c>
      <c r="U18" s="31">
        <f t="shared" si="3"/>
        <v>-236</v>
      </c>
      <c r="V18" s="27">
        <f t="shared" si="4"/>
        <v>-236</v>
      </c>
      <c r="W18" s="27"/>
      <c r="X18" s="27">
        <f t="shared" si="5"/>
        <v>259.42173730591691</v>
      </c>
      <c r="Y18" s="27">
        <f t="shared" si="6"/>
        <v>23.421737305916906</v>
      </c>
      <c r="Z18" s="27">
        <f t="shared" si="7"/>
        <v>23</v>
      </c>
      <c r="AA18" s="17">
        <f t="shared" si="8"/>
        <v>23</v>
      </c>
      <c r="AB18" s="24">
        <f t="shared" si="9"/>
        <v>259</v>
      </c>
    </row>
    <row r="19" spans="1:28" ht="15" customHeight="1" x14ac:dyDescent="0.25">
      <c r="A19" s="28">
        <v>216</v>
      </c>
      <c r="B19" s="28">
        <v>236</v>
      </c>
      <c r="C19" s="25">
        <v>0.96</v>
      </c>
      <c r="D19" s="25">
        <v>263.3</v>
      </c>
      <c r="E19" s="25">
        <v>211.08</v>
      </c>
      <c r="F19" s="25">
        <f t="shared" si="0"/>
        <v>73.5</v>
      </c>
      <c r="G19" s="25">
        <v>0</v>
      </c>
      <c r="H19" s="25">
        <f t="shared" si="1"/>
        <v>72.25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1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0.97118376211159374</v>
      </c>
      <c r="R19" s="37">
        <f>MAX(AB:AB)</f>
        <v>259</v>
      </c>
      <c r="S19" s="37">
        <f>'Z-V'!P8-R19</f>
        <v>8720</v>
      </c>
      <c r="T19" s="20">
        <v>0</v>
      </c>
      <c r="U19" s="31">
        <f t="shared" si="3"/>
        <v>-236</v>
      </c>
      <c r="V19" s="27">
        <f t="shared" si="4"/>
        <v>-236</v>
      </c>
      <c r="W19" s="27"/>
      <c r="X19" s="27">
        <f t="shared" si="5"/>
        <v>259.42173730591691</v>
      </c>
      <c r="Y19" s="27">
        <f t="shared" si="6"/>
        <v>23.421737305916906</v>
      </c>
      <c r="Z19" s="27">
        <f t="shared" si="7"/>
        <v>23</v>
      </c>
      <c r="AA19" s="17">
        <f t="shared" si="8"/>
        <v>23</v>
      </c>
      <c r="AB19" s="24">
        <f t="shared" si="9"/>
        <v>259</v>
      </c>
    </row>
    <row r="20" spans="1:28" ht="15" customHeight="1" x14ac:dyDescent="0.25">
      <c r="A20" s="28">
        <v>255</v>
      </c>
      <c r="B20" s="28">
        <v>236</v>
      </c>
      <c r="C20" s="25">
        <v>1.1299999999999999</v>
      </c>
      <c r="D20" s="25">
        <v>263.3</v>
      </c>
      <c r="E20" s="25">
        <v>211.08</v>
      </c>
      <c r="F20" s="25">
        <f t="shared" si="0"/>
        <v>75.8</v>
      </c>
      <c r="G20" s="25">
        <v>0</v>
      </c>
      <c r="H20" s="25">
        <f t="shared" si="1"/>
        <v>77.066666666666663</v>
      </c>
      <c r="I20" s="25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0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0.8687364809274517</v>
      </c>
      <c r="R20" s="20">
        <f ca="1">R15-R16</f>
        <v>7026.9999999998836</v>
      </c>
      <c r="S20" s="20">
        <f ca="1">'Z-V'!P9-R20</f>
        <v>46453.000000000116</v>
      </c>
      <c r="T20" s="20">
        <v>0</v>
      </c>
      <c r="U20" s="31">
        <f t="shared" si="3"/>
        <v>-236</v>
      </c>
      <c r="V20" s="27">
        <f t="shared" si="4"/>
        <v>-236</v>
      </c>
      <c r="W20" s="27"/>
      <c r="X20" s="27">
        <f t="shared" si="5"/>
        <v>259.42173730591691</v>
      </c>
      <c r="Y20" s="27">
        <f t="shared" si="6"/>
        <v>23.421737305916906</v>
      </c>
      <c r="Z20" s="27">
        <f t="shared" si="7"/>
        <v>23</v>
      </c>
      <c r="AA20" s="17">
        <f t="shared" si="8"/>
        <v>23</v>
      </c>
      <c r="AB20" s="24">
        <f t="shared" si="9"/>
        <v>259</v>
      </c>
    </row>
    <row r="21" spans="1:28" ht="15" customHeight="1" x14ac:dyDescent="0.25">
      <c r="A21" s="28">
        <v>402</v>
      </c>
      <c r="B21" s="28">
        <v>236</v>
      </c>
      <c r="C21" s="25">
        <v>1.79</v>
      </c>
      <c r="D21" s="25">
        <v>263.33</v>
      </c>
      <c r="E21" s="25">
        <v>211.08</v>
      </c>
      <c r="F21" s="25">
        <f t="shared" si="0"/>
        <v>70.714285714285708</v>
      </c>
      <c r="G21" s="25">
        <v>0</v>
      </c>
      <c r="H21" s="25">
        <f t="shared" si="1"/>
        <v>82.571428571428569</v>
      </c>
      <c r="I21" s="25">
        <v>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-1</v>
      </c>
      <c r="P21" s="14" t="s">
        <v>2</v>
      </c>
      <c r="Q21" s="7">
        <f>('Z-V'!R16-'Z-V'!R17)*(S21-'Z-V'!R14)/('Z-V'!R10-'Z-V'!R14)+'Z-V'!R17</f>
        <v>0.87221562357240701</v>
      </c>
      <c r="R21" s="20">
        <f>ABS(Q12-Q17)</f>
        <v>2.8000000000000114</v>
      </c>
      <c r="S21" s="20">
        <f>'Z-V'!P10-R21</f>
        <v>19.089999999999989</v>
      </c>
      <c r="T21" s="20">
        <v>0</v>
      </c>
      <c r="U21" s="31">
        <f t="shared" si="3"/>
        <v>-236</v>
      </c>
      <c r="V21" s="27">
        <f t="shared" si="4"/>
        <v>-236</v>
      </c>
      <c r="W21" s="27"/>
      <c r="X21" s="27">
        <f t="shared" si="5"/>
        <v>259.42173730591691</v>
      </c>
      <c r="Y21" s="27">
        <f t="shared" si="6"/>
        <v>23.421737305916906</v>
      </c>
      <c r="Z21" s="27">
        <f t="shared" si="7"/>
        <v>23</v>
      </c>
      <c r="AA21" s="17">
        <f t="shared" si="8"/>
        <v>23</v>
      </c>
      <c r="AB21" s="24">
        <f t="shared" si="9"/>
        <v>259</v>
      </c>
    </row>
    <row r="22" spans="1:28" ht="15" customHeight="1" x14ac:dyDescent="0.25">
      <c r="A22" s="28">
        <v>549</v>
      </c>
      <c r="B22" s="28">
        <v>236</v>
      </c>
      <c r="C22" s="25">
        <v>2.44</v>
      </c>
      <c r="D22" s="25">
        <v>263.37</v>
      </c>
      <c r="E22" s="25">
        <v>211.08</v>
      </c>
      <c r="F22" s="25">
        <f t="shared" si="0"/>
        <v>64.84615384615384</v>
      </c>
      <c r="G22" s="25">
        <v>0</v>
      </c>
      <c r="H22" s="25">
        <f t="shared" si="1"/>
        <v>88.92307692307692</v>
      </c>
      <c r="I22" s="25">
        <v>0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0</v>
      </c>
      <c r="N22" s="13"/>
      <c r="O22" s="13"/>
      <c r="P22" s="16" t="s">
        <v>71</v>
      </c>
      <c r="Q22" s="13">
        <f ca="1">ROUND(('Z-V'!R21*Q19+'Z-V'!R22*Q20+'Z-V'!R23*Q21)/'Z-V'!R19,4)</f>
        <v>0.91979999999999995</v>
      </c>
      <c r="R22" s="20"/>
      <c r="S22" s="20"/>
      <c r="T22" s="20">
        <v>0</v>
      </c>
      <c r="U22" s="31">
        <f t="shared" si="3"/>
        <v>-236</v>
      </c>
      <c r="V22" s="27">
        <f t="shared" si="4"/>
        <v>-236</v>
      </c>
      <c r="W22" s="27"/>
      <c r="X22" s="27">
        <f t="shared" si="5"/>
        <v>259.42173730591691</v>
      </c>
      <c r="Y22" s="27">
        <f t="shared" si="6"/>
        <v>23.421737305916906</v>
      </c>
      <c r="Z22" s="27">
        <f t="shared" si="7"/>
        <v>23</v>
      </c>
      <c r="AA22" s="17">
        <f t="shared" si="8"/>
        <v>23</v>
      </c>
      <c r="AB22" s="24">
        <f t="shared" si="9"/>
        <v>259</v>
      </c>
    </row>
    <row r="23" spans="1:28" ht="15" customHeight="1" x14ac:dyDescent="0.25">
      <c r="A23" s="28">
        <v>696</v>
      </c>
      <c r="B23" s="28">
        <v>236</v>
      </c>
      <c r="C23" s="25">
        <v>3.09</v>
      </c>
      <c r="D23" s="25">
        <v>263.45</v>
      </c>
      <c r="E23" s="25">
        <v>211.08</v>
      </c>
      <c r="F23" s="25">
        <f t="shared" si="0"/>
        <v>58</v>
      </c>
      <c r="G23" s="25">
        <v>0</v>
      </c>
      <c r="H23" s="25">
        <f t="shared" si="1"/>
        <v>96.333333333333329</v>
      </c>
      <c r="I23" s="25">
        <v>0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0</v>
      </c>
      <c r="N23" s="9"/>
      <c r="O23" s="9"/>
      <c r="P23" s="7"/>
      <c r="Q23" s="7"/>
      <c r="T23" s="20">
        <v>0</v>
      </c>
      <c r="U23" s="31">
        <f t="shared" si="3"/>
        <v>-236</v>
      </c>
      <c r="V23" s="27">
        <f t="shared" si="4"/>
        <v>-236</v>
      </c>
      <c r="W23" s="27"/>
      <c r="X23" s="27">
        <f t="shared" si="5"/>
        <v>259.42173730591691</v>
      </c>
      <c r="Y23" s="27">
        <f t="shared" si="6"/>
        <v>23.421737305916906</v>
      </c>
      <c r="Z23" s="27">
        <f t="shared" si="7"/>
        <v>23</v>
      </c>
      <c r="AA23" s="17">
        <f t="shared" si="8"/>
        <v>23</v>
      </c>
      <c r="AB23" s="24">
        <f t="shared" si="9"/>
        <v>259</v>
      </c>
    </row>
    <row r="24" spans="1:28" ht="15" customHeight="1" x14ac:dyDescent="0.25">
      <c r="A24" s="28">
        <v>772</v>
      </c>
      <c r="B24" s="28">
        <v>236</v>
      </c>
      <c r="C24" s="25">
        <v>3.43</v>
      </c>
      <c r="D24" s="25">
        <v>263.52999999999997</v>
      </c>
      <c r="E24" s="25">
        <v>211.08</v>
      </c>
      <c r="F24" s="25">
        <f t="shared" si="0"/>
        <v>56.363636363636367</v>
      </c>
      <c r="G24" s="25">
        <v>0</v>
      </c>
      <c r="H24" s="25">
        <f t="shared" si="1"/>
        <v>105.09090909090909</v>
      </c>
      <c r="I24" s="25">
        <v>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-236</v>
      </c>
      <c r="V24" s="27">
        <f t="shared" si="4"/>
        <v>-236</v>
      </c>
      <c r="W24" s="27"/>
      <c r="X24" s="27">
        <f t="shared" si="5"/>
        <v>259.42173730591691</v>
      </c>
      <c r="Y24" s="27">
        <f t="shared" si="6"/>
        <v>23.421737305916906</v>
      </c>
      <c r="Z24" s="27">
        <f t="shared" si="7"/>
        <v>23</v>
      </c>
      <c r="AA24" s="17">
        <f t="shared" si="8"/>
        <v>23</v>
      </c>
      <c r="AB24" s="24">
        <f t="shared" si="9"/>
        <v>259</v>
      </c>
    </row>
    <row r="25" spans="1:28" ht="15" customHeight="1" x14ac:dyDescent="0.25">
      <c r="A25" s="28">
        <v>849</v>
      </c>
      <c r="B25" s="28">
        <v>236</v>
      </c>
      <c r="C25" s="25">
        <v>3.77</v>
      </c>
      <c r="D25" s="25">
        <v>263.63</v>
      </c>
      <c r="E25" s="25">
        <v>211.08</v>
      </c>
      <c r="F25" s="25">
        <f t="shared" si="0"/>
        <v>54.3</v>
      </c>
      <c r="G25" s="25">
        <v>0</v>
      </c>
      <c r="H25" s="25">
        <f t="shared" si="1"/>
        <v>115.6</v>
      </c>
      <c r="I25" s="25">
        <v>0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1</v>
      </c>
      <c r="N25" s="9"/>
      <c r="O25" s="9"/>
      <c r="P25" s="7"/>
      <c r="Q25" s="7"/>
      <c r="T25" s="20">
        <v>0</v>
      </c>
      <c r="U25" s="31">
        <f t="shared" si="3"/>
        <v>-236</v>
      </c>
      <c r="V25" s="27">
        <f t="shared" si="4"/>
        <v>-236</v>
      </c>
      <c r="W25" s="27"/>
      <c r="X25" s="27">
        <f t="shared" si="5"/>
        <v>259.42173730591691</v>
      </c>
      <c r="Y25" s="27">
        <f t="shared" si="6"/>
        <v>23.421737305916906</v>
      </c>
      <c r="Z25" s="27">
        <f t="shared" si="7"/>
        <v>23</v>
      </c>
      <c r="AA25" s="17">
        <f t="shared" si="8"/>
        <v>23</v>
      </c>
      <c r="AB25" s="24">
        <f t="shared" si="9"/>
        <v>259</v>
      </c>
    </row>
    <row r="26" spans="1:28" ht="15" customHeight="1" x14ac:dyDescent="0.25">
      <c r="A26" s="28">
        <v>926</v>
      </c>
      <c r="B26" s="28">
        <v>236</v>
      </c>
      <c r="C26" s="25">
        <v>4.1100000000000003</v>
      </c>
      <c r="D26" s="25">
        <v>263.73</v>
      </c>
      <c r="E26" s="25">
        <v>211.08</v>
      </c>
      <c r="F26" s="25">
        <f t="shared" si="0"/>
        <v>51.777777777777779</v>
      </c>
      <c r="G26" s="25">
        <v>0</v>
      </c>
      <c r="H26" s="25">
        <f t="shared" si="1"/>
        <v>128.44444444444446</v>
      </c>
      <c r="I26" s="25">
        <v>0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-236</v>
      </c>
      <c r="V26" s="27">
        <f t="shared" si="4"/>
        <v>-236</v>
      </c>
      <c r="W26" s="27"/>
      <c r="X26" s="27">
        <f t="shared" si="5"/>
        <v>259.42173730591691</v>
      </c>
      <c r="Y26" s="27">
        <f t="shared" si="6"/>
        <v>23.421737305916906</v>
      </c>
      <c r="Z26" s="27">
        <f t="shared" si="7"/>
        <v>23</v>
      </c>
      <c r="AA26" s="17">
        <f t="shared" si="8"/>
        <v>23</v>
      </c>
      <c r="AB26" s="24">
        <f t="shared" si="9"/>
        <v>259</v>
      </c>
    </row>
    <row r="27" spans="1:28" ht="15" customHeight="1" x14ac:dyDescent="0.25">
      <c r="A27" s="28">
        <v>993</v>
      </c>
      <c r="B27" s="28">
        <v>236</v>
      </c>
      <c r="C27" s="25">
        <v>4.41</v>
      </c>
      <c r="D27" s="25">
        <v>263.85000000000002</v>
      </c>
      <c r="E27" s="25">
        <v>211.08</v>
      </c>
      <c r="F27" s="25">
        <f t="shared" si="0"/>
        <v>49.875</v>
      </c>
      <c r="G27" s="25">
        <v>0</v>
      </c>
      <c r="H27" s="25">
        <f t="shared" si="1"/>
        <v>144.5</v>
      </c>
      <c r="I27" s="25">
        <v>0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1</v>
      </c>
      <c r="N27" s="9"/>
      <c r="O27" s="9"/>
      <c r="P27" s="7"/>
      <c r="Q27" s="7"/>
      <c r="T27" s="20">
        <v>0</v>
      </c>
      <c r="U27" s="31">
        <f t="shared" si="3"/>
        <v>-236</v>
      </c>
      <c r="V27" s="27">
        <f t="shared" si="4"/>
        <v>-236</v>
      </c>
      <c r="W27" s="27"/>
      <c r="X27" s="27">
        <f t="shared" si="5"/>
        <v>259.42173730591691</v>
      </c>
      <c r="Y27" s="27">
        <f t="shared" si="6"/>
        <v>23.421737305916906</v>
      </c>
      <c r="Z27" s="27">
        <f t="shared" si="7"/>
        <v>23</v>
      </c>
      <c r="AA27" s="17">
        <f t="shared" si="8"/>
        <v>23</v>
      </c>
      <c r="AB27" s="24">
        <f t="shared" si="9"/>
        <v>259</v>
      </c>
    </row>
    <row r="28" spans="1:28" ht="15" customHeight="1" x14ac:dyDescent="0.25">
      <c r="A28" s="28">
        <v>1060</v>
      </c>
      <c r="B28" s="28">
        <v>236</v>
      </c>
      <c r="C28" s="25">
        <v>4.71</v>
      </c>
      <c r="D28" s="25">
        <v>263.98</v>
      </c>
      <c r="E28" s="25">
        <v>211.08</v>
      </c>
      <c r="F28" s="25">
        <f t="shared" si="0"/>
        <v>47.428571428571431</v>
      </c>
      <c r="G28" s="25">
        <v>0</v>
      </c>
      <c r="H28" s="25">
        <f t="shared" si="1"/>
        <v>165.14285714285714</v>
      </c>
      <c r="I28" s="25">
        <v>0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-236</v>
      </c>
      <c r="V28" s="27">
        <f t="shared" si="4"/>
        <v>-236</v>
      </c>
      <c r="W28" s="27"/>
      <c r="X28" s="27">
        <f t="shared" si="5"/>
        <v>259.42173730591691</v>
      </c>
      <c r="Y28" s="27">
        <f t="shared" si="6"/>
        <v>23.421737305916906</v>
      </c>
      <c r="Z28" s="27">
        <f t="shared" si="7"/>
        <v>23</v>
      </c>
      <c r="AA28" s="17">
        <f t="shared" si="8"/>
        <v>23</v>
      </c>
      <c r="AB28" s="24">
        <f t="shared" si="9"/>
        <v>259</v>
      </c>
    </row>
    <row r="29" spans="1:28" ht="15" customHeight="1" x14ac:dyDescent="0.25">
      <c r="A29" s="28">
        <v>1130</v>
      </c>
      <c r="B29" s="28">
        <v>236</v>
      </c>
      <c r="C29" s="25">
        <v>5.0199999999999996</v>
      </c>
      <c r="D29" s="25">
        <v>264.12</v>
      </c>
      <c r="E29" s="25">
        <v>211.08</v>
      </c>
      <c r="F29" s="25">
        <f t="shared" si="0"/>
        <v>43.666666666666664</v>
      </c>
      <c r="G29" s="25">
        <v>0</v>
      </c>
      <c r="H29" s="25">
        <f t="shared" si="1"/>
        <v>192.66666666666666</v>
      </c>
      <c r="I29" s="25">
        <v>0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0</v>
      </c>
      <c r="N29" s="9"/>
      <c r="O29" s="9"/>
      <c r="P29" s="7"/>
      <c r="Q29" s="7"/>
      <c r="T29" s="20">
        <v>0</v>
      </c>
      <c r="U29" s="31">
        <f t="shared" si="3"/>
        <v>-236</v>
      </c>
      <c r="V29" s="27">
        <f t="shared" si="4"/>
        <v>-236</v>
      </c>
      <c r="W29" s="27"/>
      <c r="X29" s="27">
        <f t="shared" si="5"/>
        <v>259.42173730591691</v>
      </c>
      <c r="Y29" s="27">
        <f t="shared" si="6"/>
        <v>23.421737305916906</v>
      </c>
      <c r="Z29" s="27">
        <f t="shared" si="7"/>
        <v>23</v>
      </c>
      <c r="AA29" s="17">
        <f t="shared" si="8"/>
        <v>23</v>
      </c>
      <c r="AB29" s="24">
        <f t="shared" si="9"/>
        <v>259</v>
      </c>
    </row>
    <row r="30" spans="1:28" ht="15" customHeight="1" x14ac:dyDescent="0.25">
      <c r="A30" s="28">
        <v>1208</v>
      </c>
      <c r="B30" s="28">
        <v>236</v>
      </c>
      <c r="C30" s="25">
        <v>5.37</v>
      </c>
      <c r="D30" s="25">
        <v>264.27</v>
      </c>
      <c r="E30" s="25">
        <v>211.08</v>
      </c>
      <c r="F30" s="25">
        <f t="shared" si="0"/>
        <v>36.799999999999997</v>
      </c>
      <c r="G30" s="25">
        <v>0</v>
      </c>
      <c r="H30" s="25">
        <f t="shared" si="1"/>
        <v>231.2</v>
      </c>
      <c r="I30" s="25">
        <v>0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-236</v>
      </c>
      <c r="V30" s="27">
        <f t="shared" si="4"/>
        <v>-236</v>
      </c>
      <c r="W30" s="27"/>
      <c r="X30" s="27">
        <f t="shared" si="5"/>
        <v>259.42173730591691</v>
      </c>
      <c r="Y30" s="27">
        <f t="shared" si="6"/>
        <v>23.421737305916906</v>
      </c>
      <c r="Z30" s="27">
        <f t="shared" si="7"/>
        <v>23</v>
      </c>
      <c r="AA30" s="17">
        <f t="shared" si="8"/>
        <v>23</v>
      </c>
      <c r="AB30" s="24">
        <f t="shared" si="9"/>
        <v>259</v>
      </c>
    </row>
    <row r="31" spans="1:28" ht="15" customHeight="1" x14ac:dyDescent="0.25">
      <c r="A31" s="28">
        <v>1286</v>
      </c>
      <c r="B31" s="28">
        <v>236</v>
      </c>
      <c r="C31" s="25">
        <v>5.71</v>
      </c>
      <c r="D31" s="25">
        <v>264.44</v>
      </c>
      <c r="E31" s="25">
        <v>211.08</v>
      </c>
      <c r="F31" s="25">
        <f t="shared" si="0"/>
        <v>26.5</v>
      </c>
      <c r="G31" s="25">
        <v>0</v>
      </c>
      <c r="H31" s="25">
        <f t="shared" si="1"/>
        <v>289</v>
      </c>
      <c r="I31" s="25">
        <v>0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1</v>
      </c>
      <c r="N31" s="9"/>
      <c r="O31" s="9"/>
      <c r="P31" s="7"/>
      <c r="Q31" s="7"/>
      <c r="T31" s="20">
        <v>0</v>
      </c>
      <c r="U31" s="31">
        <f t="shared" si="3"/>
        <v>-236</v>
      </c>
      <c r="V31" s="27">
        <f t="shared" si="4"/>
        <v>-236</v>
      </c>
      <c r="W31" s="27"/>
      <c r="X31" s="27">
        <f t="shared" si="5"/>
        <v>259.42173730591691</v>
      </c>
      <c r="Y31" s="27">
        <f t="shared" si="6"/>
        <v>23.421737305916906</v>
      </c>
      <c r="Z31" s="27">
        <f t="shared" si="7"/>
        <v>23</v>
      </c>
      <c r="AA31" s="17">
        <f t="shared" si="8"/>
        <v>23</v>
      </c>
      <c r="AB31" s="24">
        <f t="shared" si="9"/>
        <v>259</v>
      </c>
    </row>
    <row r="32" spans="1:28" ht="15" customHeight="1" x14ac:dyDescent="0.25">
      <c r="A32" s="28">
        <v>1364</v>
      </c>
      <c r="B32" s="28">
        <v>236</v>
      </c>
      <c r="C32" s="25">
        <v>6.06</v>
      </c>
      <c r="D32" s="25">
        <v>264.61</v>
      </c>
      <c r="E32" s="25">
        <v>211.08</v>
      </c>
      <c r="F32" s="25">
        <f t="shared" si="0"/>
        <v>9.3333333333333339</v>
      </c>
      <c r="G32" s="25">
        <v>0</v>
      </c>
      <c r="H32" s="25">
        <f t="shared" si="1"/>
        <v>385.33333333333331</v>
      </c>
      <c r="I32" s="25">
        <v>0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1</v>
      </c>
      <c r="N32" s="9"/>
      <c r="O32" s="9"/>
      <c r="P32" s="7"/>
      <c r="Q32" s="7"/>
      <c r="T32" s="20">
        <v>0</v>
      </c>
      <c r="U32" s="31">
        <f t="shared" si="3"/>
        <v>-236</v>
      </c>
      <c r="V32" s="27">
        <f t="shared" si="4"/>
        <v>-236</v>
      </c>
      <c r="W32" s="27"/>
      <c r="X32" s="27">
        <f t="shared" si="5"/>
        <v>259.42173730591691</v>
      </c>
      <c r="Y32" s="27">
        <f t="shared" si="6"/>
        <v>23.421737305916906</v>
      </c>
      <c r="Z32" s="27">
        <f t="shared" si="7"/>
        <v>23</v>
      </c>
      <c r="AA32" s="17">
        <f t="shared" si="8"/>
        <v>23</v>
      </c>
      <c r="AB32" s="24">
        <f t="shared" si="9"/>
        <v>259</v>
      </c>
    </row>
    <row r="33" spans="1:28" ht="15" customHeight="1" x14ac:dyDescent="0.25">
      <c r="A33" s="28">
        <v>1372</v>
      </c>
      <c r="B33" s="28">
        <v>236</v>
      </c>
      <c r="C33" s="25">
        <v>6.1</v>
      </c>
      <c r="D33" s="25">
        <v>264.79000000000002</v>
      </c>
      <c r="E33" s="25">
        <v>211.08</v>
      </c>
      <c r="F33" s="25">
        <f t="shared" si="0"/>
        <v>10</v>
      </c>
      <c r="G33" s="25">
        <v>0</v>
      </c>
      <c r="H33" s="25">
        <f t="shared" si="1"/>
        <v>578</v>
      </c>
      <c r="I33" s="25">
        <v>0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-236</v>
      </c>
      <c r="V33" s="27">
        <f t="shared" si="4"/>
        <v>-236</v>
      </c>
      <c r="W33" s="27"/>
      <c r="X33" s="27">
        <f t="shared" si="5"/>
        <v>259.42173730591691</v>
      </c>
      <c r="Y33" s="27">
        <f t="shared" si="6"/>
        <v>23.421737305916906</v>
      </c>
      <c r="Z33" s="27">
        <f t="shared" si="7"/>
        <v>23</v>
      </c>
      <c r="AA33" s="17">
        <f t="shared" si="8"/>
        <v>23</v>
      </c>
      <c r="AB33" s="24">
        <f t="shared" si="9"/>
        <v>259</v>
      </c>
    </row>
    <row r="34" spans="1:28" ht="15" customHeight="1" x14ac:dyDescent="0.25">
      <c r="A34" s="28">
        <v>1382</v>
      </c>
      <c r="B34" s="28">
        <v>236</v>
      </c>
      <c r="C34" s="25">
        <v>6.14</v>
      </c>
      <c r="D34" s="25">
        <v>264.97000000000003</v>
      </c>
      <c r="E34" s="25">
        <v>211.08</v>
      </c>
      <c r="F34" s="25">
        <f t="shared" si="0"/>
        <v>10</v>
      </c>
      <c r="G34" s="25">
        <v>0</v>
      </c>
      <c r="H34" s="25">
        <f t="shared" si="1"/>
        <v>1156</v>
      </c>
      <c r="I34" s="25">
        <v>0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3">IF(RAND()&lt;0.5,0,1)</f>
        <v>0</v>
      </c>
      <c r="N34" s="9"/>
      <c r="O34" s="9"/>
      <c r="P34" s="7"/>
      <c r="Q34" s="7"/>
      <c r="T34" s="20">
        <v>0</v>
      </c>
      <c r="U34" s="31">
        <f t="shared" ref="U34:U65" si="14">T34-B34</f>
        <v>-236</v>
      </c>
      <c r="V34" s="27">
        <f t="shared" ref="V34:V65" si="15">ROUND(U34,0)</f>
        <v>-236</v>
      </c>
      <c r="W34" s="27"/>
      <c r="X34" s="27">
        <f t="shared" ref="X34:X65" si="16">B34/$W$2*$W$3</f>
        <v>259.42173730591691</v>
      </c>
      <c r="Y34" s="27">
        <f t="shared" ref="Y34:Y65" si="17">X34-B34</f>
        <v>23.421737305916906</v>
      </c>
      <c r="Z34" s="27">
        <f t="shared" ref="Z34:Z65" si="18">ROUND(Y34,0)</f>
        <v>23</v>
      </c>
      <c r="AA34" s="17">
        <f t="shared" ref="AA34:AA65" si="19">IF(V34&gt;=0,V34,Z34)</f>
        <v>23</v>
      </c>
      <c r="AB34" s="24">
        <f t="shared" ref="AB34:AB65" si="20">B34+AA34</f>
        <v>259</v>
      </c>
    </row>
    <row r="35" spans="1:28" ht="15" customHeight="1" x14ac:dyDescent="0.25">
      <c r="A35" s="40">
        <v>1392</v>
      </c>
      <c r="B35" s="28">
        <v>236</v>
      </c>
      <c r="C35" s="25">
        <v>6.19</v>
      </c>
      <c r="D35" s="25">
        <v>265.14999999999998</v>
      </c>
      <c r="E35" s="25">
        <v>211.08</v>
      </c>
      <c r="F35" s="39">
        <v>0</v>
      </c>
      <c r="G35" s="39">
        <v>0</v>
      </c>
      <c r="H35" s="39">
        <v>0</v>
      </c>
      <c r="I35" s="39">
        <v>0</v>
      </c>
      <c r="J35" s="29">
        <f t="shared" ref="J35:J66" si="21">IF(ABS(B35-B34)&lt;=50,1,0)</f>
        <v>1</v>
      </c>
      <c r="K35" s="29">
        <f t="shared" ref="K35:K66" si="22">IF(ABS((B35-B34))&lt;=50,1,IF((B35-B34)*(1)&gt;=0,1,-1))</f>
        <v>1</v>
      </c>
      <c r="L35" s="29">
        <f t="shared" si="12"/>
        <v>1</v>
      </c>
      <c r="M35" s="29">
        <f t="shared" ca="1" si="13"/>
        <v>1</v>
      </c>
      <c r="N35" s="9"/>
      <c r="O35" s="9"/>
      <c r="P35" s="7"/>
      <c r="Q35" s="7"/>
      <c r="T35" s="20">
        <v>0</v>
      </c>
      <c r="U35" s="31">
        <f t="shared" si="14"/>
        <v>-236</v>
      </c>
      <c r="V35" s="27">
        <f t="shared" si="15"/>
        <v>-236</v>
      </c>
      <c r="W35" s="27"/>
      <c r="X35" s="27">
        <f t="shared" si="16"/>
        <v>259.42173730591691</v>
      </c>
      <c r="Y35" s="27">
        <f t="shared" si="17"/>
        <v>23.421737305916906</v>
      </c>
      <c r="Z35" s="27">
        <f t="shared" si="18"/>
        <v>23</v>
      </c>
      <c r="AA35" s="17">
        <f t="shared" si="19"/>
        <v>23</v>
      </c>
      <c r="AB35" s="24">
        <f t="shared" si="20"/>
        <v>259</v>
      </c>
    </row>
    <row r="36" spans="1:28" ht="15" customHeight="1" x14ac:dyDescent="0.25">
      <c r="A36" s="28">
        <v>1275</v>
      </c>
      <c r="B36" s="28">
        <v>236</v>
      </c>
      <c r="C36" s="25">
        <v>5.67</v>
      </c>
      <c r="D36" s="25">
        <v>265.32</v>
      </c>
      <c r="E36" s="25">
        <v>211.08</v>
      </c>
      <c r="F36" s="25">
        <v>0</v>
      </c>
      <c r="G36" s="25">
        <f t="shared" ref="G36:G67" si="23">($A$35-A36)/(ROW(A36)-ROW($A$35))</f>
        <v>117</v>
      </c>
      <c r="H36" s="25">
        <v>0</v>
      </c>
      <c r="I36" s="25">
        <f t="shared" ref="I36:I67" si="24">($A$35-B36)/(ROW(B36)-ROW($A$35))</f>
        <v>1156</v>
      </c>
      <c r="J36" s="29">
        <f t="shared" si="21"/>
        <v>1</v>
      </c>
      <c r="K36" s="29">
        <f t="shared" si="22"/>
        <v>1</v>
      </c>
      <c r="L36" s="29">
        <f t="shared" si="12"/>
        <v>1</v>
      </c>
      <c r="M36" s="29">
        <f t="shared" ca="1" si="13"/>
        <v>0</v>
      </c>
      <c r="N36" s="9"/>
      <c r="O36" s="9"/>
      <c r="P36" s="7"/>
      <c r="Q36" s="7"/>
      <c r="T36" s="20">
        <v>0</v>
      </c>
      <c r="U36" s="31">
        <f t="shared" si="14"/>
        <v>-236</v>
      </c>
      <c r="V36" s="27">
        <f t="shared" si="15"/>
        <v>-236</v>
      </c>
      <c r="W36" s="27"/>
      <c r="X36" s="27">
        <f t="shared" si="16"/>
        <v>259.42173730591691</v>
      </c>
      <c r="Y36" s="27">
        <f t="shared" si="17"/>
        <v>23.421737305916906</v>
      </c>
      <c r="Z36" s="27">
        <f t="shared" si="18"/>
        <v>23</v>
      </c>
      <c r="AA36" s="17">
        <f t="shared" si="19"/>
        <v>23</v>
      </c>
      <c r="AB36" s="24">
        <f t="shared" si="20"/>
        <v>259</v>
      </c>
    </row>
    <row r="37" spans="1:28" ht="15" customHeight="1" x14ac:dyDescent="0.25">
      <c r="A37" s="28">
        <v>1158</v>
      </c>
      <c r="B37" s="28">
        <v>236</v>
      </c>
      <c r="C37" s="25">
        <v>5.15</v>
      </c>
      <c r="D37" s="25">
        <v>265.45999999999998</v>
      </c>
      <c r="E37" s="25">
        <v>211.08</v>
      </c>
      <c r="F37" s="25">
        <v>0</v>
      </c>
      <c r="G37" s="25">
        <f t="shared" si="23"/>
        <v>117</v>
      </c>
      <c r="H37" s="25">
        <v>0</v>
      </c>
      <c r="I37" s="25">
        <f t="shared" si="24"/>
        <v>578</v>
      </c>
      <c r="J37" s="29">
        <f t="shared" si="21"/>
        <v>1</v>
      </c>
      <c r="K37" s="29">
        <f t="shared" si="22"/>
        <v>1</v>
      </c>
      <c r="L37" s="29">
        <f t="shared" si="12"/>
        <v>1</v>
      </c>
      <c r="M37" s="29">
        <f t="shared" ca="1" si="13"/>
        <v>1</v>
      </c>
      <c r="N37" s="9"/>
      <c r="O37" s="9"/>
      <c r="P37" s="7"/>
      <c r="Q37" s="7"/>
      <c r="T37" s="20">
        <v>0</v>
      </c>
      <c r="U37" s="31">
        <f t="shared" si="14"/>
        <v>-236</v>
      </c>
      <c r="V37" s="27">
        <f t="shared" si="15"/>
        <v>-236</v>
      </c>
      <c r="W37" s="27"/>
      <c r="X37" s="27">
        <f t="shared" si="16"/>
        <v>259.42173730591691</v>
      </c>
      <c r="Y37" s="27">
        <f t="shared" si="17"/>
        <v>23.421737305916906</v>
      </c>
      <c r="Z37" s="27">
        <f t="shared" si="18"/>
        <v>23</v>
      </c>
      <c r="AA37" s="17">
        <f t="shared" si="19"/>
        <v>23</v>
      </c>
      <c r="AB37" s="24">
        <f t="shared" si="20"/>
        <v>259</v>
      </c>
    </row>
    <row r="38" spans="1:28" ht="15" customHeight="1" x14ac:dyDescent="0.25">
      <c r="A38" s="28">
        <v>1042</v>
      </c>
      <c r="B38" s="28">
        <v>236</v>
      </c>
      <c r="C38" s="25">
        <v>4.63</v>
      </c>
      <c r="D38" s="25">
        <v>265.58999999999997</v>
      </c>
      <c r="E38" s="25">
        <v>211.08</v>
      </c>
      <c r="F38" s="25">
        <v>0</v>
      </c>
      <c r="G38" s="25">
        <f t="shared" si="23"/>
        <v>116.66666666666667</v>
      </c>
      <c r="H38" s="25">
        <v>0</v>
      </c>
      <c r="I38" s="25">
        <f t="shared" si="24"/>
        <v>385.33333333333331</v>
      </c>
      <c r="J38" s="29">
        <f t="shared" si="21"/>
        <v>1</v>
      </c>
      <c r="K38" s="29">
        <f t="shared" si="22"/>
        <v>1</v>
      </c>
      <c r="L38" s="29">
        <f t="shared" si="12"/>
        <v>1</v>
      </c>
      <c r="M38" s="29">
        <f t="shared" ca="1" si="13"/>
        <v>1</v>
      </c>
      <c r="N38" s="9"/>
      <c r="O38" s="9"/>
      <c r="P38" s="7"/>
      <c r="Q38" s="7"/>
      <c r="T38" s="20">
        <v>0</v>
      </c>
      <c r="U38" s="31">
        <f t="shared" si="14"/>
        <v>-236</v>
      </c>
      <c r="V38" s="27">
        <f t="shared" si="15"/>
        <v>-236</v>
      </c>
      <c r="W38" s="27"/>
      <c r="X38" s="27">
        <f t="shared" si="16"/>
        <v>259.42173730591691</v>
      </c>
      <c r="Y38" s="27">
        <f t="shared" si="17"/>
        <v>23.421737305916906</v>
      </c>
      <c r="Z38" s="27">
        <f t="shared" si="18"/>
        <v>23</v>
      </c>
      <c r="AA38" s="17">
        <f t="shared" si="19"/>
        <v>23</v>
      </c>
      <c r="AB38" s="24">
        <f t="shared" si="20"/>
        <v>259</v>
      </c>
    </row>
    <row r="39" spans="1:28" ht="15" customHeight="1" x14ac:dyDescent="0.25">
      <c r="A39" s="28">
        <v>956</v>
      </c>
      <c r="B39" s="28">
        <v>236</v>
      </c>
      <c r="C39" s="25">
        <v>4.25</v>
      </c>
      <c r="D39" s="25">
        <v>265.7</v>
      </c>
      <c r="E39" s="25">
        <v>211.08</v>
      </c>
      <c r="F39" s="25">
        <v>0</v>
      </c>
      <c r="G39" s="25">
        <f t="shared" si="23"/>
        <v>109</v>
      </c>
      <c r="H39" s="25">
        <v>0</v>
      </c>
      <c r="I39" s="25">
        <f t="shared" si="24"/>
        <v>289</v>
      </c>
      <c r="J39" s="29">
        <f t="shared" si="21"/>
        <v>1</v>
      </c>
      <c r="K39" s="29">
        <f t="shared" si="22"/>
        <v>1</v>
      </c>
      <c r="L39" s="29">
        <f t="shared" ref="L39:L70" si="25">IF(OR(COUNTIF(K35:K39,1)=5,COUNTIF(K35:K39,-1)=5),1,0)</f>
        <v>1</v>
      </c>
      <c r="M39" s="29">
        <f t="shared" ca="1" si="13"/>
        <v>1</v>
      </c>
      <c r="N39" s="9"/>
      <c r="O39" s="9"/>
      <c r="P39" s="7"/>
      <c r="Q39" s="7"/>
      <c r="T39" s="20">
        <v>0</v>
      </c>
      <c r="U39" s="31">
        <f t="shared" si="14"/>
        <v>-236</v>
      </c>
      <c r="V39" s="27">
        <f t="shared" si="15"/>
        <v>-236</v>
      </c>
      <c r="W39" s="27"/>
      <c r="X39" s="27">
        <f t="shared" si="16"/>
        <v>259.42173730591691</v>
      </c>
      <c r="Y39" s="27">
        <f t="shared" si="17"/>
        <v>23.421737305916906</v>
      </c>
      <c r="Z39" s="27">
        <f t="shared" si="18"/>
        <v>23</v>
      </c>
      <c r="AA39" s="17">
        <f t="shared" si="19"/>
        <v>23</v>
      </c>
      <c r="AB39" s="24">
        <f t="shared" si="20"/>
        <v>259</v>
      </c>
    </row>
    <row r="40" spans="1:28" ht="15" customHeight="1" x14ac:dyDescent="0.25">
      <c r="A40" s="28">
        <v>868</v>
      </c>
      <c r="B40" s="28">
        <v>236</v>
      </c>
      <c r="C40" s="25">
        <v>3.86</v>
      </c>
      <c r="D40" s="25">
        <v>265.8</v>
      </c>
      <c r="E40" s="25">
        <v>211.08</v>
      </c>
      <c r="F40" s="25">
        <v>0</v>
      </c>
      <c r="G40" s="25">
        <f t="shared" si="23"/>
        <v>104.8</v>
      </c>
      <c r="H40" s="25">
        <v>0</v>
      </c>
      <c r="I40" s="25">
        <f t="shared" si="24"/>
        <v>231.2</v>
      </c>
      <c r="J40" s="29">
        <f t="shared" si="21"/>
        <v>1</v>
      </c>
      <c r="K40" s="29">
        <f t="shared" si="22"/>
        <v>1</v>
      </c>
      <c r="L40" s="29">
        <f t="shared" si="25"/>
        <v>1</v>
      </c>
      <c r="M40" s="29">
        <f t="shared" ca="1" si="13"/>
        <v>1</v>
      </c>
      <c r="N40" s="9"/>
      <c r="O40" s="9"/>
      <c r="P40" s="7"/>
      <c r="Q40" s="7"/>
      <c r="T40" s="20">
        <v>0</v>
      </c>
      <c r="U40" s="31">
        <f t="shared" si="14"/>
        <v>-236</v>
      </c>
      <c r="V40" s="27">
        <f t="shared" si="15"/>
        <v>-236</v>
      </c>
      <c r="W40" s="27"/>
      <c r="X40" s="27">
        <f t="shared" si="16"/>
        <v>259.42173730591691</v>
      </c>
      <c r="Y40" s="27">
        <f t="shared" si="17"/>
        <v>23.421737305916906</v>
      </c>
      <c r="Z40" s="27">
        <f t="shared" si="18"/>
        <v>23</v>
      </c>
      <c r="AA40" s="17">
        <f t="shared" si="19"/>
        <v>23</v>
      </c>
      <c r="AB40" s="24">
        <f t="shared" si="20"/>
        <v>259</v>
      </c>
    </row>
    <row r="41" spans="1:28" ht="15" customHeight="1" x14ac:dyDescent="0.25">
      <c r="A41" s="28">
        <v>783</v>
      </c>
      <c r="B41" s="28">
        <v>236</v>
      </c>
      <c r="C41" s="25">
        <v>3.48</v>
      </c>
      <c r="D41" s="25">
        <v>265.88</v>
      </c>
      <c r="E41" s="25">
        <v>211.08</v>
      </c>
      <c r="F41" s="25">
        <v>0</v>
      </c>
      <c r="G41" s="25">
        <f t="shared" si="23"/>
        <v>101.5</v>
      </c>
      <c r="H41" s="25">
        <v>0</v>
      </c>
      <c r="I41" s="25">
        <f t="shared" si="24"/>
        <v>192.66666666666666</v>
      </c>
      <c r="J41" s="29">
        <f t="shared" si="21"/>
        <v>1</v>
      </c>
      <c r="K41" s="29">
        <f t="shared" si="22"/>
        <v>1</v>
      </c>
      <c r="L41" s="29">
        <f t="shared" si="25"/>
        <v>1</v>
      </c>
      <c r="M41" s="29">
        <f t="shared" ca="1" si="13"/>
        <v>1</v>
      </c>
      <c r="N41" s="9"/>
      <c r="O41" s="9"/>
      <c r="P41" s="7"/>
      <c r="Q41" s="7"/>
      <c r="T41" s="20">
        <v>0</v>
      </c>
      <c r="U41" s="31">
        <f t="shared" si="14"/>
        <v>-236</v>
      </c>
      <c r="V41" s="27">
        <f t="shared" si="15"/>
        <v>-236</v>
      </c>
      <c r="W41" s="27"/>
      <c r="X41" s="27">
        <f t="shared" si="16"/>
        <v>259.42173730591691</v>
      </c>
      <c r="Y41" s="27">
        <f t="shared" si="17"/>
        <v>23.421737305916906</v>
      </c>
      <c r="Z41" s="27">
        <f t="shared" si="18"/>
        <v>23</v>
      </c>
      <c r="AA41" s="17">
        <f t="shared" si="19"/>
        <v>23</v>
      </c>
      <c r="AB41" s="24">
        <f t="shared" si="20"/>
        <v>259</v>
      </c>
    </row>
    <row r="42" spans="1:28" ht="15" customHeight="1" x14ac:dyDescent="0.25">
      <c r="A42" s="28">
        <v>724</v>
      </c>
      <c r="B42" s="28">
        <v>236</v>
      </c>
      <c r="C42" s="25">
        <v>3.22</v>
      </c>
      <c r="D42" s="25">
        <v>265.95999999999998</v>
      </c>
      <c r="E42" s="25">
        <v>211.08</v>
      </c>
      <c r="F42" s="25">
        <v>0</v>
      </c>
      <c r="G42" s="25">
        <f t="shared" si="23"/>
        <v>95.428571428571431</v>
      </c>
      <c r="H42" s="25">
        <v>0</v>
      </c>
      <c r="I42" s="25">
        <f t="shared" si="24"/>
        <v>165.14285714285714</v>
      </c>
      <c r="J42" s="29">
        <f t="shared" si="21"/>
        <v>1</v>
      </c>
      <c r="K42" s="29">
        <f t="shared" si="22"/>
        <v>1</v>
      </c>
      <c r="L42" s="29">
        <f t="shared" si="25"/>
        <v>1</v>
      </c>
      <c r="M42" s="29">
        <f t="shared" ca="1" si="13"/>
        <v>1</v>
      </c>
      <c r="N42" s="9"/>
      <c r="O42" s="9"/>
      <c r="P42" s="7"/>
      <c r="Q42" s="7"/>
      <c r="T42" s="20">
        <v>0</v>
      </c>
      <c r="U42" s="31">
        <f t="shared" si="14"/>
        <v>-236</v>
      </c>
      <c r="V42" s="27">
        <f t="shared" si="15"/>
        <v>-236</v>
      </c>
      <c r="W42" s="27"/>
      <c r="X42" s="27">
        <f t="shared" si="16"/>
        <v>259.42173730591691</v>
      </c>
      <c r="Y42" s="27">
        <f t="shared" si="17"/>
        <v>23.421737305916906</v>
      </c>
      <c r="Z42" s="27">
        <f t="shared" si="18"/>
        <v>23</v>
      </c>
      <c r="AA42" s="17">
        <f t="shared" si="19"/>
        <v>23</v>
      </c>
      <c r="AB42" s="24">
        <f t="shared" si="20"/>
        <v>259</v>
      </c>
    </row>
    <row r="43" spans="1:28" ht="15" customHeight="1" x14ac:dyDescent="0.25">
      <c r="A43" s="28">
        <v>666</v>
      </c>
      <c r="B43" s="28">
        <v>236</v>
      </c>
      <c r="C43" s="25">
        <v>2.96</v>
      </c>
      <c r="D43" s="25">
        <v>266.02999999999997</v>
      </c>
      <c r="E43" s="25">
        <v>211.08</v>
      </c>
      <c r="F43" s="25">
        <v>0</v>
      </c>
      <c r="G43" s="25">
        <f t="shared" si="23"/>
        <v>90.75</v>
      </c>
      <c r="H43" s="25">
        <v>0</v>
      </c>
      <c r="I43" s="25">
        <f t="shared" si="24"/>
        <v>144.5</v>
      </c>
      <c r="J43" s="29">
        <f t="shared" si="21"/>
        <v>1</v>
      </c>
      <c r="K43" s="29">
        <f t="shared" si="22"/>
        <v>1</v>
      </c>
      <c r="L43" s="29">
        <f t="shared" si="25"/>
        <v>1</v>
      </c>
      <c r="M43" s="29">
        <f t="shared" ca="1" si="13"/>
        <v>0</v>
      </c>
      <c r="N43" s="9"/>
      <c r="O43" s="9"/>
      <c r="P43" s="7"/>
      <c r="Q43" s="7"/>
      <c r="T43" s="20">
        <v>0</v>
      </c>
      <c r="U43" s="31">
        <f t="shared" si="14"/>
        <v>-236</v>
      </c>
      <c r="V43" s="27">
        <f t="shared" si="15"/>
        <v>-236</v>
      </c>
      <c r="W43" s="27"/>
      <c r="X43" s="27">
        <f t="shared" si="16"/>
        <v>259.42173730591691</v>
      </c>
      <c r="Y43" s="27">
        <f t="shared" si="17"/>
        <v>23.421737305916906</v>
      </c>
      <c r="Z43" s="27">
        <f t="shared" si="18"/>
        <v>23</v>
      </c>
      <c r="AA43" s="17">
        <f t="shared" si="19"/>
        <v>23</v>
      </c>
      <c r="AB43" s="24">
        <f t="shared" si="20"/>
        <v>259</v>
      </c>
    </row>
    <row r="44" spans="1:28" ht="15" customHeight="1" x14ac:dyDescent="0.25">
      <c r="A44" s="28">
        <v>609</v>
      </c>
      <c r="B44" s="28">
        <v>236</v>
      </c>
      <c r="C44" s="25">
        <v>2.71</v>
      </c>
      <c r="D44" s="25">
        <v>266.08</v>
      </c>
      <c r="E44" s="25">
        <v>211.08</v>
      </c>
      <c r="F44" s="25">
        <v>0</v>
      </c>
      <c r="G44" s="25">
        <f t="shared" si="23"/>
        <v>87</v>
      </c>
      <c r="H44" s="25">
        <v>0</v>
      </c>
      <c r="I44" s="25">
        <f t="shared" si="24"/>
        <v>128.44444444444446</v>
      </c>
      <c r="J44" s="29">
        <f t="shared" si="21"/>
        <v>1</v>
      </c>
      <c r="K44" s="29">
        <f t="shared" si="22"/>
        <v>1</v>
      </c>
      <c r="L44" s="29">
        <f t="shared" si="25"/>
        <v>1</v>
      </c>
      <c r="M44" s="29">
        <f t="shared" ca="1" si="13"/>
        <v>1</v>
      </c>
      <c r="N44" s="9"/>
      <c r="O44" s="9"/>
      <c r="P44" s="7"/>
      <c r="Q44" s="7"/>
      <c r="T44" s="20">
        <v>0</v>
      </c>
      <c r="U44" s="31">
        <f t="shared" si="14"/>
        <v>-236</v>
      </c>
      <c r="V44" s="27">
        <f t="shared" si="15"/>
        <v>-236</v>
      </c>
      <c r="W44" s="27"/>
      <c r="X44" s="27">
        <f t="shared" si="16"/>
        <v>259.42173730591691</v>
      </c>
      <c r="Y44" s="27">
        <f t="shared" si="17"/>
        <v>23.421737305916906</v>
      </c>
      <c r="Z44" s="27">
        <f t="shared" si="18"/>
        <v>23</v>
      </c>
      <c r="AA44" s="17">
        <f t="shared" si="19"/>
        <v>23</v>
      </c>
      <c r="AB44" s="24">
        <f t="shared" si="20"/>
        <v>259</v>
      </c>
    </row>
    <row r="45" spans="1:28" ht="15" customHeight="1" x14ac:dyDescent="0.25">
      <c r="A45" s="28">
        <v>579</v>
      </c>
      <c r="B45" s="28">
        <v>236</v>
      </c>
      <c r="C45" s="25">
        <v>2.57</v>
      </c>
      <c r="D45" s="25">
        <v>266.13</v>
      </c>
      <c r="E45" s="25">
        <v>211.08</v>
      </c>
      <c r="F45" s="25">
        <v>0</v>
      </c>
      <c r="G45" s="25">
        <f t="shared" si="23"/>
        <v>81.3</v>
      </c>
      <c r="H45" s="25">
        <v>0</v>
      </c>
      <c r="I45" s="25">
        <f t="shared" si="24"/>
        <v>115.6</v>
      </c>
      <c r="J45" s="29">
        <f t="shared" si="21"/>
        <v>1</v>
      </c>
      <c r="K45" s="29">
        <f t="shared" si="22"/>
        <v>1</v>
      </c>
      <c r="L45" s="29">
        <f t="shared" si="25"/>
        <v>1</v>
      </c>
      <c r="M45" s="29">
        <f t="shared" ca="1" si="13"/>
        <v>0</v>
      </c>
      <c r="N45" s="9"/>
      <c r="O45" s="9"/>
      <c r="P45" s="7"/>
      <c r="Q45" s="7"/>
      <c r="T45" s="20">
        <v>0</v>
      </c>
      <c r="U45" s="31">
        <f t="shared" si="14"/>
        <v>-236</v>
      </c>
      <c r="V45" s="27">
        <f t="shared" si="15"/>
        <v>-236</v>
      </c>
      <c r="W45" s="27"/>
      <c r="X45" s="27">
        <f t="shared" si="16"/>
        <v>259.42173730591691</v>
      </c>
      <c r="Y45" s="27">
        <f t="shared" si="17"/>
        <v>23.421737305916906</v>
      </c>
      <c r="Z45" s="27">
        <f t="shared" si="18"/>
        <v>23</v>
      </c>
      <c r="AA45" s="17">
        <f t="shared" si="19"/>
        <v>23</v>
      </c>
      <c r="AB45" s="24">
        <f t="shared" si="20"/>
        <v>259</v>
      </c>
    </row>
    <row r="46" spans="1:28" ht="15" customHeight="1" x14ac:dyDescent="0.25">
      <c r="A46" s="28">
        <v>549</v>
      </c>
      <c r="B46" s="28">
        <v>236</v>
      </c>
      <c r="C46" s="25">
        <v>2.44</v>
      </c>
      <c r="D46" s="25">
        <v>266.18</v>
      </c>
      <c r="E46" s="25">
        <v>211.08</v>
      </c>
      <c r="F46" s="25">
        <v>0</v>
      </c>
      <c r="G46" s="25">
        <f t="shared" si="23"/>
        <v>76.63636363636364</v>
      </c>
      <c r="H46" s="25">
        <v>0</v>
      </c>
      <c r="I46" s="25">
        <f t="shared" si="24"/>
        <v>105.09090909090909</v>
      </c>
      <c r="J46" s="29">
        <f t="shared" si="21"/>
        <v>1</v>
      </c>
      <c r="K46" s="29">
        <f t="shared" si="22"/>
        <v>1</v>
      </c>
      <c r="L46" s="29">
        <f t="shared" si="25"/>
        <v>1</v>
      </c>
      <c r="M46" s="29">
        <f t="shared" ca="1" si="13"/>
        <v>1</v>
      </c>
      <c r="N46" s="9"/>
      <c r="O46" s="9"/>
      <c r="P46" s="7"/>
      <c r="Q46" s="7"/>
      <c r="T46" s="20">
        <v>0</v>
      </c>
      <c r="U46" s="31">
        <f t="shared" si="14"/>
        <v>-236</v>
      </c>
      <c r="V46" s="27">
        <f t="shared" si="15"/>
        <v>-236</v>
      </c>
      <c r="W46" s="27"/>
      <c r="X46" s="27">
        <f t="shared" si="16"/>
        <v>259.42173730591691</v>
      </c>
      <c r="Y46" s="27">
        <f t="shared" si="17"/>
        <v>23.421737305916906</v>
      </c>
      <c r="Z46" s="27">
        <f t="shared" si="18"/>
        <v>23</v>
      </c>
      <c r="AA46" s="17">
        <f t="shared" si="19"/>
        <v>23</v>
      </c>
      <c r="AB46" s="24">
        <f t="shared" si="20"/>
        <v>259</v>
      </c>
    </row>
    <row r="47" spans="1:28" ht="15" customHeight="1" x14ac:dyDescent="0.25">
      <c r="A47" s="28">
        <v>519</v>
      </c>
      <c r="B47" s="28">
        <v>236</v>
      </c>
      <c r="C47" s="25">
        <v>2.31</v>
      </c>
      <c r="D47" s="25">
        <v>266.22000000000003</v>
      </c>
      <c r="E47" s="25">
        <v>211.08</v>
      </c>
      <c r="F47" s="25">
        <v>0</v>
      </c>
      <c r="G47" s="25">
        <f t="shared" si="23"/>
        <v>72.75</v>
      </c>
      <c r="H47" s="25">
        <v>0</v>
      </c>
      <c r="I47" s="25">
        <f t="shared" si="24"/>
        <v>96.333333333333329</v>
      </c>
      <c r="J47" s="29">
        <f t="shared" si="21"/>
        <v>1</v>
      </c>
      <c r="K47" s="29">
        <f t="shared" si="22"/>
        <v>1</v>
      </c>
      <c r="L47" s="29">
        <f t="shared" si="25"/>
        <v>1</v>
      </c>
      <c r="M47" s="29">
        <f t="shared" ca="1" si="13"/>
        <v>1</v>
      </c>
      <c r="N47" s="9"/>
      <c r="O47" s="9"/>
      <c r="P47" s="7"/>
      <c r="Q47" s="7"/>
      <c r="T47" s="20">
        <v>0</v>
      </c>
      <c r="U47" s="31">
        <f t="shared" si="14"/>
        <v>-236</v>
      </c>
      <c r="V47" s="27">
        <f t="shared" si="15"/>
        <v>-236</v>
      </c>
      <c r="W47" s="27"/>
      <c r="X47" s="27">
        <f t="shared" si="16"/>
        <v>259.42173730591691</v>
      </c>
      <c r="Y47" s="27">
        <f t="shared" si="17"/>
        <v>23.421737305916906</v>
      </c>
      <c r="Z47" s="27">
        <f t="shared" si="18"/>
        <v>23</v>
      </c>
      <c r="AA47" s="17">
        <f t="shared" si="19"/>
        <v>23</v>
      </c>
      <c r="AB47" s="24">
        <f t="shared" si="20"/>
        <v>259</v>
      </c>
    </row>
    <row r="48" spans="1:28" ht="15" customHeight="1" x14ac:dyDescent="0.25">
      <c r="A48" s="28">
        <v>471</v>
      </c>
      <c r="B48" s="28">
        <v>236</v>
      </c>
      <c r="C48" s="25">
        <v>2.09</v>
      </c>
      <c r="D48" s="25">
        <v>266.26</v>
      </c>
      <c r="E48" s="25">
        <v>211.08</v>
      </c>
      <c r="F48" s="25">
        <v>0</v>
      </c>
      <c r="G48" s="25">
        <f t="shared" si="23"/>
        <v>70.84615384615384</v>
      </c>
      <c r="H48" s="25">
        <v>0</v>
      </c>
      <c r="I48" s="25">
        <f t="shared" si="24"/>
        <v>88.92307692307692</v>
      </c>
      <c r="J48" s="29">
        <f t="shared" si="21"/>
        <v>1</v>
      </c>
      <c r="K48" s="29">
        <f t="shared" si="22"/>
        <v>1</v>
      </c>
      <c r="L48" s="29">
        <f t="shared" si="25"/>
        <v>1</v>
      </c>
      <c r="M48" s="29">
        <f t="shared" ca="1" si="13"/>
        <v>1</v>
      </c>
      <c r="N48" s="9"/>
      <c r="O48" s="9"/>
      <c r="P48" s="7"/>
      <c r="Q48" s="7"/>
      <c r="T48" s="20">
        <v>0</v>
      </c>
      <c r="U48" s="31">
        <f t="shared" si="14"/>
        <v>-236</v>
      </c>
      <c r="V48" s="27">
        <f t="shared" si="15"/>
        <v>-236</v>
      </c>
      <c r="W48" s="27"/>
      <c r="X48" s="27">
        <f t="shared" si="16"/>
        <v>259.42173730591691</v>
      </c>
      <c r="Y48" s="27">
        <f t="shared" si="17"/>
        <v>23.421737305916906</v>
      </c>
      <c r="Z48" s="27">
        <f t="shared" si="18"/>
        <v>23</v>
      </c>
      <c r="AA48" s="17">
        <f t="shared" si="19"/>
        <v>23</v>
      </c>
      <c r="AB48" s="24">
        <f t="shared" si="20"/>
        <v>259</v>
      </c>
    </row>
    <row r="49" spans="1:28" ht="15" customHeight="1" x14ac:dyDescent="0.25">
      <c r="A49" s="28">
        <v>423</v>
      </c>
      <c r="B49" s="28">
        <v>236</v>
      </c>
      <c r="C49" s="25">
        <v>1.88</v>
      </c>
      <c r="D49" s="25">
        <v>266.29000000000002</v>
      </c>
      <c r="E49" s="25">
        <v>211.08</v>
      </c>
      <c r="F49" s="25">
        <v>0</v>
      </c>
      <c r="G49" s="25">
        <f t="shared" si="23"/>
        <v>69.214285714285708</v>
      </c>
      <c r="H49" s="25">
        <v>0</v>
      </c>
      <c r="I49" s="25">
        <f t="shared" si="24"/>
        <v>82.571428571428569</v>
      </c>
      <c r="J49" s="29">
        <f t="shared" si="21"/>
        <v>1</v>
      </c>
      <c r="K49" s="29">
        <f t="shared" si="22"/>
        <v>1</v>
      </c>
      <c r="L49" s="29">
        <f t="shared" si="25"/>
        <v>1</v>
      </c>
      <c r="M49" s="29">
        <f t="shared" ca="1" si="13"/>
        <v>0</v>
      </c>
      <c r="N49" s="9"/>
      <c r="O49" s="9"/>
      <c r="P49" s="7"/>
      <c r="Q49" s="7"/>
      <c r="T49" s="20">
        <v>0</v>
      </c>
      <c r="U49" s="31">
        <f t="shared" si="14"/>
        <v>-236</v>
      </c>
      <c r="V49" s="27">
        <f t="shared" si="15"/>
        <v>-236</v>
      </c>
      <c r="W49" s="27"/>
      <c r="X49" s="27">
        <f t="shared" si="16"/>
        <v>259.42173730591691</v>
      </c>
      <c r="Y49" s="27">
        <f t="shared" si="17"/>
        <v>23.421737305916906</v>
      </c>
      <c r="Z49" s="27">
        <f t="shared" si="18"/>
        <v>23</v>
      </c>
      <c r="AA49" s="17">
        <f t="shared" si="19"/>
        <v>23</v>
      </c>
      <c r="AB49" s="24">
        <f t="shared" si="20"/>
        <v>259</v>
      </c>
    </row>
    <row r="50" spans="1:28" ht="15" customHeight="1" x14ac:dyDescent="0.25">
      <c r="A50" s="28">
        <v>376</v>
      </c>
      <c r="B50" s="28">
        <v>236</v>
      </c>
      <c r="C50" s="25">
        <v>1.67</v>
      </c>
      <c r="D50" s="25">
        <v>266.31</v>
      </c>
      <c r="E50" s="25">
        <v>211.08</v>
      </c>
      <c r="F50" s="25">
        <v>0</v>
      </c>
      <c r="G50" s="25">
        <f t="shared" si="23"/>
        <v>67.733333333333334</v>
      </c>
      <c r="H50" s="25">
        <v>0</v>
      </c>
      <c r="I50" s="25">
        <f t="shared" si="24"/>
        <v>77.066666666666663</v>
      </c>
      <c r="J50" s="29">
        <f t="shared" si="21"/>
        <v>1</v>
      </c>
      <c r="K50" s="29">
        <f t="shared" si="22"/>
        <v>1</v>
      </c>
      <c r="L50" s="29">
        <f t="shared" si="25"/>
        <v>1</v>
      </c>
      <c r="M50" s="29">
        <f t="shared" ca="1" si="13"/>
        <v>0</v>
      </c>
      <c r="N50" s="9"/>
      <c r="O50" s="9"/>
      <c r="P50" s="7"/>
      <c r="Q50" s="7"/>
      <c r="T50" s="20">
        <v>0</v>
      </c>
      <c r="U50" s="31">
        <f t="shared" si="14"/>
        <v>-236</v>
      </c>
      <c r="V50" s="27">
        <f t="shared" si="15"/>
        <v>-236</v>
      </c>
      <c r="W50" s="27"/>
      <c r="X50" s="27">
        <f t="shared" si="16"/>
        <v>259.42173730591691</v>
      </c>
      <c r="Y50" s="27">
        <f t="shared" si="17"/>
        <v>23.421737305916906</v>
      </c>
      <c r="Z50" s="27">
        <f t="shared" si="18"/>
        <v>23</v>
      </c>
      <c r="AA50" s="17">
        <f t="shared" si="19"/>
        <v>23</v>
      </c>
      <c r="AB50" s="24">
        <f t="shared" si="20"/>
        <v>259</v>
      </c>
    </row>
    <row r="51" spans="1:28" ht="15" customHeight="1" x14ac:dyDescent="0.25">
      <c r="A51" s="28">
        <v>386</v>
      </c>
      <c r="B51" s="28">
        <v>236</v>
      </c>
      <c r="C51" s="25">
        <v>1.71</v>
      </c>
      <c r="D51" s="25">
        <v>266.33</v>
      </c>
      <c r="E51" s="25">
        <v>211.08</v>
      </c>
      <c r="F51" s="25">
        <v>0</v>
      </c>
      <c r="G51" s="25">
        <f t="shared" si="23"/>
        <v>62.875</v>
      </c>
      <c r="H51" s="25">
        <v>0</v>
      </c>
      <c r="I51" s="25">
        <f t="shared" si="24"/>
        <v>72.25</v>
      </c>
      <c r="J51" s="29">
        <f t="shared" si="21"/>
        <v>1</v>
      </c>
      <c r="K51" s="29">
        <f t="shared" si="22"/>
        <v>1</v>
      </c>
      <c r="L51" s="29">
        <f t="shared" si="25"/>
        <v>1</v>
      </c>
      <c r="M51" s="29">
        <f t="shared" ca="1" si="13"/>
        <v>0</v>
      </c>
      <c r="N51" s="9"/>
      <c r="O51" s="9"/>
      <c r="P51" s="7"/>
      <c r="Q51" s="7"/>
      <c r="T51" s="20">
        <v>0</v>
      </c>
      <c r="U51" s="31">
        <f t="shared" si="14"/>
        <v>-236</v>
      </c>
      <c r="V51" s="27">
        <f t="shared" si="15"/>
        <v>-236</v>
      </c>
      <c r="W51" s="27"/>
      <c r="X51" s="27">
        <f t="shared" si="16"/>
        <v>259.42173730591691</v>
      </c>
      <c r="Y51" s="27">
        <f t="shared" si="17"/>
        <v>23.421737305916906</v>
      </c>
      <c r="Z51" s="27">
        <f t="shared" si="18"/>
        <v>23</v>
      </c>
      <c r="AA51" s="17">
        <f t="shared" si="19"/>
        <v>23</v>
      </c>
      <c r="AB51" s="24">
        <f t="shared" si="20"/>
        <v>259</v>
      </c>
    </row>
    <row r="52" spans="1:28" ht="15" customHeight="1" x14ac:dyDescent="0.25">
      <c r="A52" s="28">
        <v>394</v>
      </c>
      <c r="B52" s="28">
        <v>236</v>
      </c>
      <c r="C52" s="25">
        <v>1.75</v>
      </c>
      <c r="D52" s="25">
        <v>266.35000000000002</v>
      </c>
      <c r="E52" s="25">
        <v>211.08</v>
      </c>
      <c r="F52" s="25">
        <v>0</v>
      </c>
      <c r="G52" s="25">
        <f t="shared" si="23"/>
        <v>58.705882352941174</v>
      </c>
      <c r="H52" s="25">
        <v>0</v>
      </c>
      <c r="I52" s="25">
        <f t="shared" si="24"/>
        <v>68</v>
      </c>
      <c r="J52" s="29">
        <f t="shared" si="21"/>
        <v>1</v>
      </c>
      <c r="K52" s="29">
        <f t="shared" si="22"/>
        <v>1</v>
      </c>
      <c r="L52" s="29">
        <f t="shared" si="25"/>
        <v>1</v>
      </c>
      <c r="M52" s="29">
        <f t="shared" ca="1" si="13"/>
        <v>0</v>
      </c>
      <c r="N52" s="9"/>
      <c r="O52" s="9"/>
      <c r="P52" s="7"/>
      <c r="Q52" s="7"/>
      <c r="T52" s="20">
        <v>0</v>
      </c>
      <c r="U52" s="31">
        <f t="shared" si="14"/>
        <v>-236</v>
      </c>
      <c r="V52" s="27">
        <f t="shared" si="15"/>
        <v>-236</v>
      </c>
      <c r="W52" s="27"/>
      <c r="X52" s="27">
        <f t="shared" si="16"/>
        <v>259.42173730591691</v>
      </c>
      <c r="Y52" s="27">
        <f t="shared" si="17"/>
        <v>23.421737305916906</v>
      </c>
      <c r="Z52" s="27">
        <f t="shared" si="18"/>
        <v>23</v>
      </c>
      <c r="AA52" s="17">
        <f t="shared" si="19"/>
        <v>23</v>
      </c>
      <c r="AB52" s="24">
        <f t="shared" si="20"/>
        <v>259</v>
      </c>
    </row>
    <row r="53" spans="1:28" ht="15" customHeight="1" x14ac:dyDescent="0.25">
      <c r="A53" s="28">
        <v>405</v>
      </c>
      <c r="B53" s="28">
        <v>236</v>
      </c>
      <c r="C53" s="25">
        <v>1.8</v>
      </c>
      <c r="D53" s="25">
        <v>266.38</v>
      </c>
      <c r="E53" s="25">
        <v>211.08</v>
      </c>
      <c r="F53" s="25">
        <v>0</v>
      </c>
      <c r="G53" s="25">
        <f t="shared" si="23"/>
        <v>54.833333333333336</v>
      </c>
      <c r="H53" s="25">
        <v>0</v>
      </c>
      <c r="I53" s="25">
        <f t="shared" si="24"/>
        <v>64.222222222222229</v>
      </c>
      <c r="J53" s="29">
        <f t="shared" si="21"/>
        <v>1</v>
      </c>
      <c r="K53" s="29">
        <f t="shared" si="22"/>
        <v>1</v>
      </c>
      <c r="L53" s="29">
        <f t="shared" si="25"/>
        <v>1</v>
      </c>
      <c r="M53" s="29">
        <f t="shared" ca="1" si="13"/>
        <v>0</v>
      </c>
      <c r="N53" s="9"/>
      <c r="O53" s="9"/>
      <c r="P53" s="7"/>
      <c r="Q53" s="7"/>
      <c r="T53" s="20">
        <v>0</v>
      </c>
      <c r="U53" s="31">
        <f t="shared" si="14"/>
        <v>-236</v>
      </c>
      <c r="V53" s="27">
        <f t="shared" si="15"/>
        <v>-236</v>
      </c>
      <c r="W53" s="27"/>
      <c r="X53" s="27">
        <f t="shared" si="16"/>
        <v>259.42173730591691</v>
      </c>
      <c r="Y53" s="27">
        <f t="shared" si="17"/>
        <v>23.421737305916906</v>
      </c>
      <c r="Z53" s="27">
        <f t="shared" si="18"/>
        <v>23</v>
      </c>
      <c r="AA53" s="17">
        <f t="shared" si="19"/>
        <v>23</v>
      </c>
      <c r="AB53" s="24">
        <f t="shared" si="20"/>
        <v>259</v>
      </c>
    </row>
    <row r="54" spans="1:28" ht="15" customHeight="1" x14ac:dyDescent="0.25">
      <c r="A54" s="28">
        <v>398</v>
      </c>
      <c r="B54" s="28">
        <v>236</v>
      </c>
      <c r="C54" s="25">
        <v>1.77</v>
      </c>
      <c r="D54" s="25">
        <v>266.39999999999998</v>
      </c>
      <c r="E54" s="25">
        <v>211.08</v>
      </c>
      <c r="F54" s="25">
        <v>0</v>
      </c>
      <c r="G54" s="25">
        <f t="shared" si="23"/>
        <v>52.315789473684212</v>
      </c>
      <c r="H54" s="25">
        <v>0</v>
      </c>
      <c r="I54" s="25">
        <f t="shared" si="24"/>
        <v>60.842105263157897</v>
      </c>
      <c r="J54" s="29">
        <f t="shared" si="21"/>
        <v>1</v>
      </c>
      <c r="K54" s="29">
        <f t="shared" si="22"/>
        <v>1</v>
      </c>
      <c r="L54" s="29">
        <f t="shared" si="25"/>
        <v>1</v>
      </c>
      <c r="M54" s="29">
        <f t="shared" ca="1" si="13"/>
        <v>0</v>
      </c>
      <c r="N54" s="9"/>
      <c r="O54" s="9"/>
      <c r="P54" s="7"/>
      <c r="Q54" s="7"/>
      <c r="T54" s="20">
        <v>0</v>
      </c>
      <c r="U54" s="31">
        <f t="shared" si="14"/>
        <v>-236</v>
      </c>
      <c r="V54" s="27">
        <f t="shared" si="15"/>
        <v>-236</v>
      </c>
      <c r="W54" s="27"/>
      <c r="X54" s="27">
        <f t="shared" si="16"/>
        <v>259.42173730591691</v>
      </c>
      <c r="Y54" s="27">
        <f t="shared" si="17"/>
        <v>23.421737305916906</v>
      </c>
      <c r="Z54" s="27">
        <f t="shared" si="18"/>
        <v>23</v>
      </c>
      <c r="AA54" s="17">
        <f t="shared" si="19"/>
        <v>23</v>
      </c>
      <c r="AB54" s="24">
        <f t="shared" si="20"/>
        <v>259</v>
      </c>
    </row>
    <row r="55" spans="1:28" ht="15" customHeight="1" x14ac:dyDescent="0.25">
      <c r="A55" s="28">
        <v>390</v>
      </c>
      <c r="B55" s="28">
        <v>236</v>
      </c>
      <c r="C55" s="25">
        <v>1.73</v>
      </c>
      <c r="D55" s="25">
        <v>266.43</v>
      </c>
      <c r="E55" s="25">
        <v>211.08</v>
      </c>
      <c r="F55" s="25">
        <v>0</v>
      </c>
      <c r="G55" s="25">
        <f t="shared" si="23"/>
        <v>50.1</v>
      </c>
      <c r="H55" s="25">
        <v>0</v>
      </c>
      <c r="I55" s="25">
        <f t="shared" si="24"/>
        <v>57.8</v>
      </c>
      <c r="J55" s="29">
        <f t="shared" si="21"/>
        <v>1</v>
      </c>
      <c r="K55" s="29">
        <f t="shared" si="22"/>
        <v>1</v>
      </c>
      <c r="L55" s="29">
        <f t="shared" si="25"/>
        <v>1</v>
      </c>
      <c r="M55" s="29">
        <f t="shared" ca="1" si="13"/>
        <v>0</v>
      </c>
      <c r="N55" s="9"/>
      <c r="O55" s="9"/>
      <c r="P55" s="7"/>
      <c r="Q55" s="7"/>
      <c r="T55" s="20">
        <v>0</v>
      </c>
      <c r="U55" s="31">
        <f t="shared" si="14"/>
        <v>-236</v>
      </c>
      <c r="V55" s="27">
        <f t="shared" si="15"/>
        <v>-236</v>
      </c>
      <c r="W55" s="27"/>
      <c r="X55" s="27">
        <f t="shared" si="16"/>
        <v>259.42173730591691</v>
      </c>
      <c r="Y55" s="27">
        <f t="shared" si="17"/>
        <v>23.421737305916906</v>
      </c>
      <c r="Z55" s="27">
        <f t="shared" si="18"/>
        <v>23</v>
      </c>
      <c r="AA55" s="17">
        <f t="shared" si="19"/>
        <v>23</v>
      </c>
      <c r="AB55" s="24">
        <f t="shared" si="20"/>
        <v>259</v>
      </c>
    </row>
    <row r="56" spans="1:28" ht="15" customHeight="1" x14ac:dyDescent="0.25">
      <c r="A56" s="28">
        <v>382</v>
      </c>
      <c r="B56" s="28">
        <v>236</v>
      </c>
      <c r="C56" s="25">
        <v>1.7</v>
      </c>
      <c r="D56" s="25">
        <v>266.45</v>
      </c>
      <c r="E56" s="25">
        <v>211.08</v>
      </c>
      <c r="F56" s="25">
        <v>0</v>
      </c>
      <c r="G56" s="25">
        <f t="shared" si="23"/>
        <v>48.095238095238095</v>
      </c>
      <c r="H56" s="25">
        <v>0</v>
      </c>
      <c r="I56" s="25">
        <f t="shared" si="24"/>
        <v>55.047619047619051</v>
      </c>
      <c r="J56" s="29">
        <f t="shared" si="21"/>
        <v>1</v>
      </c>
      <c r="K56" s="29">
        <f t="shared" si="22"/>
        <v>1</v>
      </c>
      <c r="L56" s="29">
        <f t="shared" si="25"/>
        <v>1</v>
      </c>
      <c r="M56" s="29">
        <f t="shared" ca="1" si="13"/>
        <v>0</v>
      </c>
      <c r="N56" s="9"/>
      <c r="O56" s="9"/>
      <c r="P56" s="7"/>
      <c r="Q56" s="7"/>
      <c r="T56" s="20">
        <v>0</v>
      </c>
      <c r="U56" s="31">
        <f t="shared" si="14"/>
        <v>-236</v>
      </c>
      <c r="V56" s="27">
        <f t="shared" si="15"/>
        <v>-236</v>
      </c>
      <c r="W56" s="27"/>
      <c r="X56" s="27">
        <f t="shared" si="16"/>
        <v>259.42173730591691</v>
      </c>
      <c r="Y56" s="27">
        <f t="shared" si="17"/>
        <v>23.421737305916906</v>
      </c>
      <c r="Z56" s="27">
        <f t="shared" si="18"/>
        <v>23</v>
      </c>
      <c r="AA56" s="17">
        <f t="shared" si="19"/>
        <v>23</v>
      </c>
      <c r="AB56" s="24">
        <f t="shared" si="20"/>
        <v>259</v>
      </c>
    </row>
    <row r="57" spans="1:28" ht="15" customHeight="1" x14ac:dyDescent="0.25">
      <c r="A57" s="28">
        <v>339</v>
      </c>
      <c r="B57" s="28">
        <v>236</v>
      </c>
      <c r="C57" s="25">
        <v>1.51</v>
      </c>
      <c r="D57" s="25">
        <v>266.45999999999998</v>
      </c>
      <c r="E57" s="25">
        <v>211.08</v>
      </c>
      <c r="F57" s="25">
        <v>0</v>
      </c>
      <c r="G57" s="25">
        <f t="shared" si="23"/>
        <v>47.863636363636367</v>
      </c>
      <c r="H57" s="25">
        <v>0</v>
      </c>
      <c r="I57" s="25">
        <f t="shared" si="24"/>
        <v>52.545454545454547</v>
      </c>
      <c r="J57" s="29">
        <f t="shared" si="21"/>
        <v>1</v>
      </c>
      <c r="K57" s="29">
        <f t="shared" si="22"/>
        <v>1</v>
      </c>
      <c r="L57" s="29">
        <f t="shared" si="25"/>
        <v>1</v>
      </c>
      <c r="M57" s="29">
        <f t="shared" ca="1" si="13"/>
        <v>0</v>
      </c>
      <c r="N57" s="9"/>
      <c r="O57" s="9"/>
      <c r="P57" s="7"/>
      <c r="Q57" s="7"/>
      <c r="T57" s="20">
        <v>0</v>
      </c>
      <c r="U57" s="31">
        <f t="shared" si="14"/>
        <v>-236</v>
      </c>
      <c r="V57" s="27">
        <f t="shared" si="15"/>
        <v>-236</v>
      </c>
      <c r="W57" s="27"/>
      <c r="X57" s="27">
        <f t="shared" si="16"/>
        <v>259.42173730591691</v>
      </c>
      <c r="Y57" s="27">
        <f t="shared" si="17"/>
        <v>23.421737305916906</v>
      </c>
      <c r="Z57" s="27">
        <f t="shared" si="18"/>
        <v>23</v>
      </c>
      <c r="AA57" s="17">
        <f t="shared" si="19"/>
        <v>23</v>
      </c>
      <c r="AB57" s="24">
        <f t="shared" si="20"/>
        <v>259</v>
      </c>
    </row>
    <row r="58" spans="1:28" ht="15" customHeight="1" x14ac:dyDescent="0.25">
      <c r="A58" s="28">
        <v>296</v>
      </c>
      <c r="B58" s="28">
        <v>236</v>
      </c>
      <c r="C58" s="25">
        <v>1.31</v>
      </c>
      <c r="D58" s="25">
        <v>266.47000000000003</v>
      </c>
      <c r="E58" s="25">
        <v>211.08</v>
      </c>
      <c r="F58" s="25">
        <v>0</v>
      </c>
      <c r="G58" s="25">
        <f t="shared" si="23"/>
        <v>47.652173913043477</v>
      </c>
      <c r="H58" s="25">
        <v>0</v>
      </c>
      <c r="I58" s="25">
        <f t="shared" si="24"/>
        <v>50.260869565217391</v>
      </c>
      <c r="J58" s="29">
        <f t="shared" si="21"/>
        <v>1</v>
      </c>
      <c r="K58" s="29">
        <f t="shared" si="22"/>
        <v>1</v>
      </c>
      <c r="L58" s="29">
        <f t="shared" si="25"/>
        <v>1</v>
      </c>
      <c r="M58" s="29">
        <f t="shared" ca="1" si="13"/>
        <v>0</v>
      </c>
      <c r="N58" s="9"/>
      <c r="O58" s="9"/>
      <c r="P58" s="7"/>
      <c r="Q58" s="7"/>
      <c r="T58" s="20">
        <v>0</v>
      </c>
      <c r="U58" s="31">
        <f t="shared" si="14"/>
        <v>-236</v>
      </c>
      <c r="V58" s="27">
        <f t="shared" si="15"/>
        <v>-236</v>
      </c>
      <c r="W58" s="27"/>
      <c r="X58" s="27">
        <f t="shared" si="16"/>
        <v>259.42173730591691</v>
      </c>
      <c r="Y58" s="27">
        <f t="shared" si="17"/>
        <v>23.421737305916906</v>
      </c>
      <c r="Z58" s="27">
        <f t="shared" si="18"/>
        <v>23</v>
      </c>
      <c r="AA58" s="17">
        <f t="shared" si="19"/>
        <v>23</v>
      </c>
      <c r="AB58" s="24">
        <f t="shared" si="20"/>
        <v>259</v>
      </c>
    </row>
    <row r="59" spans="1:28" ht="15" customHeight="1" x14ac:dyDescent="0.25">
      <c r="A59" s="28">
        <v>254</v>
      </c>
      <c r="B59" s="28">
        <v>236</v>
      </c>
      <c r="C59" s="25">
        <v>1.1299999999999999</v>
      </c>
      <c r="D59" s="25">
        <v>266.47000000000003</v>
      </c>
      <c r="E59" s="25">
        <v>211.08</v>
      </c>
      <c r="F59" s="25">
        <v>0</v>
      </c>
      <c r="G59" s="25">
        <f t="shared" si="23"/>
        <v>47.416666666666664</v>
      </c>
      <c r="H59" s="25">
        <v>0</v>
      </c>
      <c r="I59" s="25">
        <f t="shared" si="24"/>
        <v>48.166666666666664</v>
      </c>
      <c r="J59" s="29">
        <f t="shared" si="21"/>
        <v>1</v>
      </c>
      <c r="K59" s="29">
        <f t="shared" si="22"/>
        <v>1</v>
      </c>
      <c r="L59" s="29">
        <f t="shared" si="25"/>
        <v>1</v>
      </c>
      <c r="M59" s="29">
        <f t="shared" ca="1" si="13"/>
        <v>0</v>
      </c>
      <c r="N59" s="9"/>
      <c r="O59" s="9"/>
      <c r="P59" s="7"/>
      <c r="Q59" s="7"/>
      <c r="T59" s="20">
        <v>0</v>
      </c>
      <c r="U59" s="31">
        <f t="shared" si="14"/>
        <v>-236</v>
      </c>
      <c r="V59" s="27">
        <f t="shared" si="15"/>
        <v>-236</v>
      </c>
      <c r="W59" s="27"/>
      <c r="X59" s="27">
        <f t="shared" si="16"/>
        <v>259.42173730591691</v>
      </c>
      <c r="Y59" s="27">
        <f t="shared" si="17"/>
        <v>23.421737305916906</v>
      </c>
      <c r="Z59" s="27">
        <f t="shared" si="18"/>
        <v>23</v>
      </c>
      <c r="AA59" s="17">
        <f t="shared" si="19"/>
        <v>23</v>
      </c>
      <c r="AB59" s="24">
        <f t="shared" si="20"/>
        <v>259</v>
      </c>
    </row>
    <row r="60" spans="1:28" ht="15" customHeight="1" x14ac:dyDescent="0.25">
      <c r="A60" s="28">
        <v>266</v>
      </c>
      <c r="B60" s="28">
        <v>236</v>
      </c>
      <c r="C60" s="25">
        <v>1.18</v>
      </c>
      <c r="D60" s="25">
        <v>266.48</v>
      </c>
      <c r="E60" s="25">
        <v>211.08</v>
      </c>
      <c r="F60" s="25">
        <v>0</v>
      </c>
      <c r="G60" s="25">
        <f t="shared" si="23"/>
        <v>45.04</v>
      </c>
      <c r="H60" s="25">
        <v>0</v>
      </c>
      <c r="I60" s="25">
        <f t="shared" si="24"/>
        <v>46.24</v>
      </c>
      <c r="J60" s="29">
        <f t="shared" si="21"/>
        <v>1</v>
      </c>
      <c r="K60" s="29">
        <f t="shared" si="22"/>
        <v>1</v>
      </c>
      <c r="L60" s="29">
        <f t="shared" si="25"/>
        <v>1</v>
      </c>
      <c r="M60" s="29">
        <f t="shared" ca="1" si="13"/>
        <v>0</v>
      </c>
      <c r="N60" s="9"/>
      <c r="O60" s="9"/>
      <c r="P60" s="7"/>
      <c r="Q60" s="7"/>
      <c r="T60" s="20">
        <v>0</v>
      </c>
      <c r="U60" s="31">
        <f t="shared" si="14"/>
        <v>-236</v>
      </c>
      <c r="V60" s="27">
        <f t="shared" si="15"/>
        <v>-236</v>
      </c>
      <c r="W60" s="27"/>
      <c r="X60" s="27">
        <f t="shared" si="16"/>
        <v>259.42173730591691</v>
      </c>
      <c r="Y60" s="27">
        <f t="shared" si="17"/>
        <v>23.421737305916906</v>
      </c>
      <c r="Z60" s="27">
        <f t="shared" si="18"/>
        <v>23</v>
      </c>
      <c r="AA60" s="17">
        <f t="shared" si="19"/>
        <v>23</v>
      </c>
      <c r="AB60" s="24">
        <f t="shared" si="20"/>
        <v>259</v>
      </c>
    </row>
    <row r="61" spans="1:28" ht="15" customHeight="1" x14ac:dyDescent="0.25">
      <c r="A61" s="28">
        <v>278</v>
      </c>
      <c r="B61" s="28">
        <v>236</v>
      </c>
      <c r="C61" s="25">
        <v>1.23</v>
      </c>
      <c r="D61" s="25">
        <v>266.49</v>
      </c>
      <c r="E61" s="25">
        <v>211.08</v>
      </c>
      <c r="F61" s="25">
        <v>0</v>
      </c>
      <c r="G61" s="25">
        <f t="shared" si="23"/>
        <v>42.846153846153847</v>
      </c>
      <c r="H61" s="25">
        <v>0</v>
      </c>
      <c r="I61" s="25">
        <f t="shared" si="24"/>
        <v>44.46153846153846</v>
      </c>
      <c r="J61" s="29">
        <f t="shared" si="21"/>
        <v>1</v>
      </c>
      <c r="K61" s="29">
        <f t="shared" si="22"/>
        <v>1</v>
      </c>
      <c r="L61" s="29">
        <f t="shared" si="25"/>
        <v>1</v>
      </c>
      <c r="M61" s="29">
        <f t="shared" ca="1" si="13"/>
        <v>0</v>
      </c>
      <c r="N61" s="9"/>
      <c r="O61" s="9"/>
      <c r="P61" s="7"/>
      <c r="Q61" s="7"/>
      <c r="T61" s="20">
        <v>0</v>
      </c>
      <c r="U61" s="31">
        <f t="shared" si="14"/>
        <v>-236</v>
      </c>
      <c r="V61" s="27">
        <f t="shared" si="15"/>
        <v>-236</v>
      </c>
      <c r="W61" s="27"/>
      <c r="X61" s="27">
        <f t="shared" si="16"/>
        <v>259.42173730591691</v>
      </c>
      <c r="Y61" s="27">
        <f t="shared" si="17"/>
        <v>23.421737305916906</v>
      </c>
      <c r="Z61" s="27">
        <f t="shared" si="18"/>
        <v>23</v>
      </c>
      <c r="AA61" s="17">
        <f t="shared" si="19"/>
        <v>23</v>
      </c>
      <c r="AB61" s="24">
        <f t="shared" si="20"/>
        <v>259</v>
      </c>
    </row>
    <row r="62" spans="1:28" ht="15" customHeight="1" x14ac:dyDescent="0.25">
      <c r="A62" s="28">
        <v>290</v>
      </c>
      <c r="B62" s="28">
        <v>236</v>
      </c>
      <c r="C62" s="25">
        <v>1.29</v>
      </c>
      <c r="D62" s="25">
        <v>266.49</v>
      </c>
      <c r="E62" s="25">
        <v>211.08</v>
      </c>
      <c r="F62" s="25">
        <v>0</v>
      </c>
      <c r="G62" s="25">
        <f t="shared" si="23"/>
        <v>40.814814814814817</v>
      </c>
      <c r="H62" s="25">
        <v>0</v>
      </c>
      <c r="I62" s="25">
        <f t="shared" si="24"/>
        <v>42.814814814814817</v>
      </c>
      <c r="J62" s="29">
        <f t="shared" si="21"/>
        <v>1</v>
      </c>
      <c r="K62" s="29">
        <f t="shared" si="22"/>
        <v>1</v>
      </c>
      <c r="L62" s="29">
        <f t="shared" si="25"/>
        <v>1</v>
      </c>
      <c r="M62" s="29">
        <f t="shared" ca="1" si="13"/>
        <v>0</v>
      </c>
      <c r="N62" s="9"/>
      <c r="O62" s="9"/>
      <c r="P62" s="7"/>
      <c r="Q62" s="7"/>
      <c r="T62" s="20">
        <v>0</v>
      </c>
      <c r="U62" s="31">
        <f t="shared" si="14"/>
        <v>-236</v>
      </c>
      <c r="V62" s="27">
        <f t="shared" si="15"/>
        <v>-236</v>
      </c>
      <c r="W62" s="27"/>
      <c r="X62" s="27">
        <f t="shared" si="16"/>
        <v>259.42173730591691</v>
      </c>
      <c r="Y62" s="27">
        <f t="shared" si="17"/>
        <v>23.421737305916906</v>
      </c>
      <c r="Z62" s="27">
        <f t="shared" si="18"/>
        <v>23</v>
      </c>
      <c r="AA62" s="17">
        <f t="shared" si="19"/>
        <v>23</v>
      </c>
      <c r="AB62" s="24">
        <f t="shared" si="20"/>
        <v>259</v>
      </c>
    </row>
    <row r="63" spans="1:28" ht="15" customHeight="1" x14ac:dyDescent="0.25">
      <c r="A63" s="28">
        <v>302</v>
      </c>
      <c r="B63" s="28">
        <v>236</v>
      </c>
      <c r="C63" s="25">
        <v>1.34</v>
      </c>
      <c r="D63" s="25">
        <v>266.5</v>
      </c>
      <c r="E63" s="25">
        <v>211.08</v>
      </c>
      <c r="F63" s="25">
        <v>0</v>
      </c>
      <c r="G63" s="25">
        <f t="shared" si="23"/>
        <v>38.928571428571431</v>
      </c>
      <c r="H63" s="25">
        <v>0</v>
      </c>
      <c r="I63" s="25">
        <f t="shared" si="24"/>
        <v>41.285714285714285</v>
      </c>
      <c r="J63" s="29">
        <f t="shared" si="21"/>
        <v>1</v>
      </c>
      <c r="K63" s="29">
        <f t="shared" si="22"/>
        <v>1</v>
      </c>
      <c r="L63" s="29">
        <f t="shared" si="25"/>
        <v>1</v>
      </c>
      <c r="M63" s="29">
        <f t="shared" ca="1" si="13"/>
        <v>1</v>
      </c>
      <c r="N63" s="9"/>
      <c r="O63" s="9"/>
      <c r="P63" s="7"/>
      <c r="Q63" s="7"/>
      <c r="T63" s="20">
        <v>0</v>
      </c>
      <c r="U63" s="31">
        <f t="shared" si="14"/>
        <v>-236</v>
      </c>
      <c r="V63" s="27">
        <f t="shared" si="15"/>
        <v>-236</v>
      </c>
      <c r="W63" s="27"/>
      <c r="X63" s="27">
        <f t="shared" si="16"/>
        <v>259.42173730591691</v>
      </c>
      <c r="Y63" s="27">
        <f t="shared" si="17"/>
        <v>23.421737305916906</v>
      </c>
      <c r="Z63" s="27">
        <f t="shared" si="18"/>
        <v>23</v>
      </c>
      <c r="AA63" s="17">
        <f t="shared" si="19"/>
        <v>23</v>
      </c>
      <c r="AB63" s="24">
        <f t="shared" si="20"/>
        <v>259</v>
      </c>
    </row>
    <row r="64" spans="1:28" ht="15" customHeight="1" x14ac:dyDescent="0.25">
      <c r="A64" s="28">
        <v>314</v>
      </c>
      <c r="B64" s="28">
        <v>236</v>
      </c>
      <c r="C64" s="25">
        <v>1.39</v>
      </c>
      <c r="D64" s="25">
        <v>266.52</v>
      </c>
      <c r="E64" s="25">
        <v>211.08</v>
      </c>
      <c r="F64" s="25">
        <v>0</v>
      </c>
      <c r="G64" s="25">
        <f t="shared" si="23"/>
        <v>37.172413793103445</v>
      </c>
      <c r="H64" s="25">
        <v>0</v>
      </c>
      <c r="I64" s="25">
        <f t="shared" si="24"/>
        <v>39.862068965517238</v>
      </c>
      <c r="J64" s="29">
        <f t="shared" si="21"/>
        <v>1</v>
      </c>
      <c r="K64" s="29">
        <f t="shared" si="22"/>
        <v>1</v>
      </c>
      <c r="L64" s="29">
        <f t="shared" si="25"/>
        <v>1</v>
      </c>
      <c r="M64" s="29">
        <f t="shared" ca="1" si="13"/>
        <v>1</v>
      </c>
      <c r="N64" s="9"/>
      <c r="O64" s="9"/>
      <c r="P64" s="7"/>
      <c r="Q64" s="7"/>
      <c r="T64" s="20">
        <v>0</v>
      </c>
      <c r="U64" s="31">
        <f t="shared" si="14"/>
        <v>-236</v>
      </c>
      <c r="V64" s="27">
        <f t="shared" si="15"/>
        <v>-236</v>
      </c>
      <c r="W64" s="27"/>
      <c r="X64" s="27">
        <f t="shared" si="16"/>
        <v>259.42173730591691</v>
      </c>
      <c r="Y64" s="27">
        <f t="shared" si="17"/>
        <v>23.421737305916906</v>
      </c>
      <c r="Z64" s="27">
        <f t="shared" si="18"/>
        <v>23</v>
      </c>
      <c r="AA64" s="17">
        <f t="shared" si="19"/>
        <v>23</v>
      </c>
      <c r="AB64" s="24">
        <f t="shared" si="20"/>
        <v>259</v>
      </c>
    </row>
    <row r="65" spans="1:28" ht="15" customHeight="1" x14ac:dyDescent="0.25">
      <c r="A65" s="28">
        <v>324</v>
      </c>
      <c r="B65" s="28">
        <v>236</v>
      </c>
      <c r="C65" s="25">
        <v>1.44</v>
      </c>
      <c r="D65" s="25">
        <v>266.52999999999997</v>
      </c>
      <c r="E65" s="25">
        <v>211.08</v>
      </c>
      <c r="F65" s="25">
        <v>0</v>
      </c>
      <c r="G65" s="25">
        <f t="shared" si="23"/>
        <v>35.6</v>
      </c>
      <c r="H65" s="25">
        <v>0</v>
      </c>
      <c r="I65" s="25">
        <f t="shared" si="24"/>
        <v>38.533333333333331</v>
      </c>
      <c r="J65" s="29">
        <f t="shared" si="21"/>
        <v>1</v>
      </c>
      <c r="K65" s="29">
        <f t="shared" si="22"/>
        <v>1</v>
      </c>
      <c r="L65" s="29">
        <f t="shared" si="25"/>
        <v>1</v>
      </c>
      <c r="M65" s="29">
        <f t="shared" ca="1" si="13"/>
        <v>1</v>
      </c>
      <c r="N65" s="9"/>
      <c r="O65" s="9"/>
      <c r="P65" s="7"/>
      <c r="Q65" s="7"/>
      <c r="T65" s="20">
        <v>0</v>
      </c>
      <c r="U65" s="31">
        <f t="shared" si="14"/>
        <v>-236</v>
      </c>
      <c r="V65" s="27">
        <f t="shared" si="15"/>
        <v>-236</v>
      </c>
      <c r="W65" s="27"/>
      <c r="X65" s="27">
        <f t="shared" si="16"/>
        <v>259.42173730591691</v>
      </c>
      <c r="Y65" s="27">
        <f t="shared" si="17"/>
        <v>23.421737305916906</v>
      </c>
      <c r="Z65" s="27">
        <f t="shared" si="18"/>
        <v>23</v>
      </c>
      <c r="AA65" s="17">
        <f t="shared" si="19"/>
        <v>23</v>
      </c>
      <c r="AB65" s="24">
        <f t="shared" si="20"/>
        <v>259</v>
      </c>
    </row>
    <row r="66" spans="1:28" ht="15" customHeight="1" x14ac:dyDescent="0.25">
      <c r="A66" s="28">
        <v>315</v>
      </c>
      <c r="B66" s="28">
        <v>236</v>
      </c>
      <c r="C66" s="25">
        <v>1.4</v>
      </c>
      <c r="D66" s="25">
        <v>266.54000000000002</v>
      </c>
      <c r="E66" s="25">
        <v>211.08</v>
      </c>
      <c r="F66" s="25">
        <v>0</v>
      </c>
      <c r="G66" s="25">
        <f t="shared" si="23"/>
        <v>34.741935483870968</v>
      </c>
      <c r="H66" s="25">
        <v>0</v>
      </c>
      <c r="I66" s="25">
        <f t="shared" si="24"/>
        <v>37.29032258064516</v>
      </c>
      <c r="J66" s="29">
        <f t="shared" si="21"/>
        <v>1</v>
      </c>
      <c r="K66" s="29">
        <f t="shared" si="22"/>
        <v>1</v>
      </c>
      <c r="L66" s="29">
        <f t="shared" si="25"/>
        <v>1</v>
      </c>
      <c r="M66" s="29">
        <f t="shared" ref="M66:M97" ca="1" si="26">IF(RAND()&lt;0.5,0,1)</f>
        <v>0</v>
      </c>
      <c r="N66" s="9"/>
      <c r="O66" s="9"/>
      <c r="P66" s="7"/>
      <c r="Q66" s="7"/>
      <c r="T66" s="20">
        <v>0</v>
      </c>
      <c r="U66" s="31">
        <f t="shared" ref="U66:U97" si="27">T66-B66</f>
        <v>-236</v>
      </c>
      <c r="V66" s="27">
        <f t="shared" ref="V66:V97" si="28">ROUND(U66,0)</f>
        <v>-236</v>
      </c>
      <c r="W66" s="27"/>
      <c r="X66" s="27">
        <f t="shared" ref="X66:X97" si="29">B66/$W$2*$W$3</f>
        <v>259.42173730591691</v>
      </c>
      <c r="Y66" s="27">
        <f t="shared" ref="Y66:Y97" si="30">X66-B66</f>
        <v>23.421737305916906</v>
      </c>
      <c r="Z66" s="27">
        <f t="shared" ref="Z66:Z97" si="31">ROUND(Y66,0)</f>
        <v>23</v>
      </c>
      <c r="AA66" s="17">
        <f t="shared" ref="AA66:AA97" si="32">IF(V66&gt;=0,V66,Z66)</f>
        <v>23</v>
      </c>
      <c r="AB66" s="24">
        <f t="shared" ref="AB66:AB97" si="33">B66+AA66</f>
        <v>259</v>
      </c>
    </row>
    <row r="67" spans="1:28" ht="15" customHeight="1" x14ac:dyDescent="0.25">
      <c r="A67" s="28">
        <v>306</v>
      </c>
      <c r="B67" s="28">
        <v>236</v>
      </c>
      <c r="C67" s="25">
        <v>1.36</v>
      </c>
      <c r="D67" s="25">
        <v>266.55</v>
      </c>
      <c r="E67" s="25">
        <v>211.08</v>
      </c>
      <c r="F67" s="25">
        <v>0</v>
      </c>
      <c r="G67" s="25">
        <f t="shared" si="23"/>
        <v>33.9375</v>
      </c>
      <c r="H67" s="25">
        <v>0</v>
      </c>
      <c r="I67" s="25">
        <f t="shared" si="24"/>
        <v>36.125</v>
      </c>
      <c r="J67" s="29">
        <f t="shared" ref="J67:J98" si="34">IF(ABS(B67-B66)&lt;=50,1,0)</f>
        <v>1</v>
      </c>
      <c r="K67" s="29">
        <f t="shared" ref="K67:K98" si="35">IF(ABS((B67-B66))&lt;=50,1,IF((B67-B66)*(1)&gt;=0,1,-1))</f>
        <v>1</v>
      </c>
      <c r="L67" s="29">
        <f t="shared" si="25"/>
        <v>1</v>
      </c>
      <c r="M67" s="29">
        <f t="shared" ca="1" si="26"/>
        <v>1</v>
      </c>
      <c r="N67" s="9"/>
      <c r="O67" s="9"/>
      <c r="P67" s="7"/>
      <c r="Q67" s="7"/>
      <c r="T67" s="20">
        <v>0</v>
      </c>
      <c r="U67" s="31">
        <f t="shared" si="27"/>
        <v>-236</v>
      </c>
      <c r="V67" s="27">
        <f t="shared" si="28"/>
        <v>-236</v>
      </c>
      <c r="W67" s="27"/>
      <c r="X67" s="27">
        <f t="shared" si="29"/>
        <v>259.42173730591691</v>
      </c>
      <c r="Y67" s="27">
        <f t="shared" si="30"/>
        <v>23.421737305916906</v>
      </c>
      <c r="Z67" s="27">
        <f t="shared" si="31"/>
        <v>23</v>
      </c>
      <c r="AA67" s="17">
        <f t="shared" si="32"/>
        <v>23</v>
      </c>
      <c r="AB67" s="24">
        <f t="shared" si="33"/>
        <v>259</v>
      </c>
    </row>
    <row r="68" spans="1:28" ht="15" customHeight="1" x14ac:dyDescent="0.25">
      <c r="A68" s="28">
        <v>298</v>
      </c>
      <c r="B68" s="28">
        <v>236</v>
      </c>
      <c r="C68" s="25">
        <v>1.33</v>
      </c>
      <c r="D68" s="25">
        <v>266.56</v>
      </c>
      <c r="E68" s="25">
        <v>211.08</v>
      </c>
      <c r="F68" s="25">
        <v>0</v>
      </c>
      <c r="G68" s="25">
        <f t="shared" ref="G68:G99" si="36">($A$35-A68)/(ROW(A68)-ROW($A$35))</f>
        <v>33.151515151515149</v>
      </c>
      <c r="H68" s="25">
        <v>0</v>
      </c>
      <c r="I68" s="25">
        <f t="shared" ref="I68:I99" si="37">($A$35-B68)/(ROW(B68)-ROW($A$35))</f>
        <v>35.030303030303031</v>
      </c>
      <c r="J68" s="29">
        <f t="shared" si="34"/>
        <v>1</v>
      </c>
      <c r="K68" s="29">
        <f t="shared" si="35"/>
        <v>1</v>
      </c>
      <c r="L68" s="29">
        <f t="shared" si="25"/>
        <v>1</v>
      </c>
      <c r="M68" s="29">
        <f t="shared" ca="1" si="26"/>
        <v>1</v>
      </c>
      <c r="N68" s="9"/>
      <c r="O68" s="9"/>
      <c r="P68" s="7"/>
      <c r="Q68" s="7"/>
      <c r="T68" s="20">
        <v>0</v>
      </c>
      <c r="U68" s="31">
        <f t="shared" si="27"/>
        <v>-236</v>
      </c>
      <c r="V68" s="27">
        <f t="shared" si="28"/>
        <v>-236</v>
      </c>
      <c r="W68" s="27"/>
      <c r="X68" s="27">
        <f t="shared" si="29"/>
        <v>259.42173730591691</v>
      </c>
      <c r="Y68" s="27">
        <f t="shared" si="30"/>
        <v>23.421737305916906</v>
      </c>
      <c r="Z68" s="27">
        <f t="shared" si="31"/>
        <v>23</v>
      </c>
      <c r="AA68" s="17">
        <f t="shared" si="32"/>
        <v>23</v>
      </c>
      <c r="AB68" s="24">
        <f t="shared" si="33"/>
        <v>259</v>
      </c>
    </row>
    <row r="69" spans="1:28" ht="15" customHeight="1" x14ac:dyDescent="0.25">
      <c r="A69" s="28">
        <v>279</v>
      </c>
      <c r="B69" s="28">
        <v>236</v>
      </c>
      <c r="C69" s="25">
        <v>1.24</v>
      </c>
      <c r="D69" s="25">
        <v>266.57</v>
      </c>
      <c r="E69" s="25">
        <v>211.08</v>
      </c>
      <c r="F69" s="25">
        <v>0</v>
      </c>
      <c r="G69" s="25">
        <f t="shared" si="36"/>
        <v>32.735294117647058</v>
      </c>
      <c r="H69" s="25">
        <v>0</v>
      </c>
      <c r="I69" s="25">
        <f t="shared" si="37"/>
        <v>34</v>
      </c>
      <c r="J69" s="29">
        <f t="shared" si="34"/>
        <v>1</v>
      </c>
      <c r="K69" s="29">
        <f t="shared" si="35"/>
        <v>1</v>
      </c>
      <c r="L69" s="29">
        <f t="shared" si="25"/>
        <v>1</v>
      </c>
      <c r="M69" s="29">
        <f t="shared" ca="1" si="26"/>
        <v>0</v>
      </c>
      <c r="N69" s="9"/>
      <c r="O69" s="9"/>
      <c r="P69" s="7"/>
      <c r="Q69" s="7"/>
      <c r="T69" s="20">
        <v>0</v>
      </c>
      <c r="U69" s="31">
        <f t="shared" si="27"/>
        <v>-236</v>
      </c>
      <c r="V69" s="27">
        <f t="shared" si="28"/>
        <v>-236</v>
      </c>
      <c r="W69" s="27"/>
      <c r="X69" s="27">
        <f t="shared" si="29"/>
        <v>259.42173730591691</v>
      </c>
      <c r="Y69" s="27">
        <f t="shared" si="30"/>
        <v>23.421737305916906</v>
      </c>
      <c r="Z69" s="27">
        <f t="shared" si="31"/>
        <v>23</v>
      </c>
      <c r="AA69" s="17">
        <f t="shared" si="32"/>
        <v>23</v>
      </c>
      <c r="AB69" s="24">
        <f t="shared" si="33"/>
        <v>259</v>
      </c>
    </row>
    <row r="70" spans="1:28" ht="15" customHeight="1" x14ac:dyDescent="0.25">
      <c r="A70" s="28">
        <v>260</v>
      </c>
      <c r="B70" s="28">
        <v>236</v>
      </c>
      <c r="C70" s="25">
        <v>1.1499999999999999</v>
      </c>
      <c r="D70" s="25">
        <v>266.57</v>
      </c>
      <c r="E70" s="25">
        <v>211.08</v>
      </c>
      <c r="F70" s="25">
        <v>0</v>
      </c>
      <c r="G70" s="25">
        <f t="shared" si="36"/>
        <v>32.342857142857142</v>
      </c>
      <c r="H70" s="25">
        <v>0</v>
      </c>
      <c r="I70" s="25">
        <f t="shared" si="37"/>
        <v>33.028571428571432</v>
      </c>
      <c r="J70" s="29">
        <f t="shared" si="34"/>
        <v>1</v>
      </c>
      <c r="K70" s="29">
        <f t="shared" si="35"/>
        <v>1</v>
      </c>
      <c r="L70" s="29">
        <f t="shared" si="25"/>
        <v>1</v>
      </c>
      <c r="M70" s="29">
        <f t="shared" ca="1" si="26"/>
        <v>1</v>
      </c>
      <c r="N70" s="9"/>
      <c r="O70" s="9"/>
      <c r="P70" s="7"/>
      <c r="Q70" s="7"/>
      <c r="T70" s="20">
        <v>0</v>
      </c>
      <c r="U70" s="31">
        <f t="shared" si="27"/>
        <v>-236</v>
      </c>
      <c r="V70" s="27">
        <f t="shared" si="28"/>
        <v>-236</v>
      </c>
      <c r="W70" s="27"/>
      <c r="X70" s="27">
        <f t="shared" si="29"/>
        <v>259.42173730591691</v>
      </c>
      <c r="Y70" s="27">
        <f t="shared" si="30"/>
        <v>23.421737305916906</v>
      </c>
      <c r="Z70" s="27">
        <f t="shared" si="31"/>
        <v>23</v>
      </c>
      <c r="AA70" s="17">
        <f t="shared" si="32"/>
        <v>23</v>
      </c>
      <c r="AB70" s="24">
        <f t="shared" si="33"/>
        <v>259</v>
      </c>
    </row>
    <row r="71" spans="1:28" ht="15" customHeight="1" x14ac:dyDescent="0.25">
      <c r="A71" s="28">
        <v>240</v>
      </c>
      <c r="B71" s="28">
        <v>236</v>
      </c>
      <c r="C71" s="25">
        <v>1.07</v>
      </c>
      <c r="D71" s="25">
        <v>266.57</v>
      </c>
      <c r="E71" s="25">
        <v>211.08</v>
      </c>
      <c r="F71" s="25">
        <v>0</v>
      </c>
      <c r="G71" s="25">
        <f t="shared" si="36"/>
        <v>32</v>
      </c>
      <c r="H71" s="25">
        <v>0</v>
      </c>
      <c r="I71" s="25">
        <f t="shared" si="37"/>
        <v>32.111111111111114</v>
      </c>
      <c r="J71" s="29">
        <f t="shared" si="34"/>
        <v>1</v>
      </c>
      <c r="K71" s="29">
        <f t="shared" si="35"/>
        <v>1</v>
      </c>
      <c r="L71" s="29">
        <f t="shared" ref="L71:L102" si="38">IF(OR(COUNTIF(K67:K71,1)=5,COUNTIF(K67:K71,-1)=5),1,0)</f>
        <v>1</v>
      </c>
      <c r="M71" s="29">
        <f t="shared" ca="1" si="26"/>
        <v>0</v>
      </c>
      <c r="N71" s="9"/>
      <c r="O71" s="9"/>
      <c r="P71" s="7"/>
      <c r="Q71" s="7"/>
      <c r="T71" s="20">
        <v>0</v>
      </c>
      <c r="U71" s="31">
        <f t="shared" si="27"/>
        <v>-236</v>
      </c>
      <c r="V71" s="27">
        <f t="shared" si="28"/>
        <v>-236</v>
      </c>
      <c r="W71" s="27"/>
      <c r="X71" s="27">
        <f t="shared" si="29"/>
        <v>259.42173730591691</v>
      </c>
      <c r="Y71" s="27">
        <f t="shared" si="30"/>
        <v>23.421737305916906</v>
      </c>
      <c r="Z71" s="27">
        <f t="shared" si="31"/>
        <v>23</v>
      </c>
      <c r="AA71" s="17">
        <f t="shared" si="32"/>
        <v>23</v>
      </c>
      <c r="AB71" s="24">
        <f t="shared" si="33"/>
        <v>259</v>
      </c>
    </row>
    <row r="72" spans="1:28" ht="15" customHeight="1" x14ac:dyDescent="0.25">
      <c r="A72" s="28">
        <v>244</v>
      </c>
      <c r="B72" s="28">
        <v>236</v>
      </c>
      <c r="C72" s="25">
        <v>1.0900000000000001</v>
      </c>
      <c r="D72" s="25">
        <v>266.57</v>
      </c>
      <c r="E72" s="25">
        <v>211.08</v>
      </c>
      <c r="F72" s="25">
        <v>0</v>
      </c>
      <c r="G72" s="25">
        <f t="shared" si="36"/>
        <v>31.027027027027028</v>
      </c>
      <c r="H72" s="25">
        <v>0</v>
      </c>
      <c r="I72" s="25">
        <f t="shared" si="37"/>
        <v>31.243243243243242</v>
      </c>
      <c r="J72" s="29">
        <f t="shared" si="34"/>
        <v>1</v>
      </c>
      <c r="K72" s="29">
        <f t="shared" si="35"/>
        <v>1</v>
      </c>
      <c r="L72" s="29">
        <f t="shared" si="38"/>
        <v>1</v>
      </c>
      <c r="M72" s="29">
        <f t="shared" ca="1" si="26"/>
        <v>0</v>
      </c>
      <c r="N72" s="9"/>
      <c r="O72" s="9"/>
      <c r="P72" s="7"/>
      <c r="Q72" s="7"/>
      <c r="T72" s="20">
        <v>0</v>
      </c>
      <c r="U72" s="31">
        <f t="shared" si="27"/>
        <v>-236</v>
      </c>
      <c r="V72" s="27">
        <f t="shared" si="28"/>
        <v>-236</v>
      </c>
      <c r="W72" s="27"/>
      <c r="X72" s="27">
        <f t="shared" si="29"/>
        <v>259.42173730591691</v>
      </c>
      <c r="Y72" s="27">
        <f t="shared" si="30"/>
        <v>23.421737305916906</v>
      </c>
      <c r="Z72" s="27">
        <f t="shared" si="31"/>
        <v>23</v>
      </c>
      <c r="AA72" s="17">
        <f t="shared" si="32"/>
        <v>23</v>
      </c>
      <c r="AB72" s="24">
        <f t="shared" si="33"/>
        <v>259</v>
      </c>
    </row>
    <row r="73" spans="1:28" ht="15" customHeight="1" x14ac:dyDescent="0.25">
      <c r="A73" s="28">
        <v>249</v>
      </c>
      <c r="B73" s="28">
        <v>236</v>
      </c>
      <c r="C73" s="25">
        <v>1.1100000000000001</v>
      </c>
      <c r="D73" s="25">
        <v>266.57</v>
      </c>
      <c r="E73" s="25">
        <v>211.08</v>
      </c>
      <c r="F73" s="25">
        <v>0</v>
      </c>
      <c r="G73" s="25">
        <f t="shared" si="36"/>
        <v>30.078947368421051</v>
      </c>
      <c r="H73" s="25">
        <v>0</v>
      </c>
      <c r="I73" s="25">
        <f t="shared" si="37"/>
        <v>30.421052631578949</v>
      </c>
      <c r="J73" s="29">
        <f t="shared" si="34"/>
        <v>1</v>
      </c>
      <c r="K73" s="29">
        <f t="shared" si="35"/>
        <v>1</v>
      </c>
      <c r="L73" s="29">
        <f t="shared" si="38"/>
        <v>1</v>
      </c>
      <c r="M73" s="29">
        <f t="shared" ca="1" si="26"/>
        <v>0</v>
      </c>
      <c r="N73" s="9"/>
      <c r="O73" s="9"/>
      <c r="P73" s="7"/>
      <c r="Q73" s="7"/>
      <c r="T73" s="20">
        <v>0</v>
      </c>
      <c r="U73" s="31">
        <f t="shared" si="27"/>
        <v>-236</v>
      </c>
      <c r="V73" s="27">
        <f t="shared" si="28"/>
        <v>-236</v>
      </c>
      <c r="W73" s="27"/>
      <c r="X73" s="27">
        <f t="shared" si="29"/>
        <v>259.42173730591691</v>
      </c>
      <c r="Y73" s="27">
        <f t="shared" si="30"/>
        <v>23.421737305916906</v>
      </c>
      <c r="Z73" s="27">
        <f t="shared" si="31"/>
        <v>23</v>
      </c>
      <c r="AA73" s="17">
        <f t="shared" si="32"/>
        <v>23</v>
      </c>
      <c r="AB73" s="24">
        <f t="shared" si="33"/>
        <v>259</v>
      </c>
    </row>
    <row r="74" spans="1:28" ht="15" customHeight="1" x14ac:dyDescent="0.25">
      <c r="A74" s="28">
        <v>252</v>
      </c>
      <c r="B74" s="28">
        <v>236</v>
      </c>
      <c r="C74" s="25">
        <v>1.1200000000000001</v>
      </c>
      <c r="D74" s="25">
        <v>266.58</v>
      </c>
      <c r="E74" s="25">
        <v>211.08</v>
      </c>
      <c r="F74" s="25">
        <v>0</v>
      </c>
      <c r="G74" s="25">
        <f t="shared" si="36"/>
        <v>29.23076923076923</v>
      </c>
      <c r="H74" s="25">
        <v>0</v>
      </c>
      <c r="I74" s="25">
        <f t="shared" si="37"/>
        <v>29.641025641025642</v>
      </c>
      <c r="J74" s="29">
        <f t="shared" si="34"/>
        <v>1</v>
      </c>
      <c r="K74" s="29">
        <f t="shared" si="35"/>
        <v>1</v>
      </c>
      <c r="L74" s="29">
        <f t="shared" si="38"/>
        <v>1</v>
      </c>
      <c r="M74" s="29">
        <f t="shared" ca="1" si="26"/>
        <v>0</v>
      </c>
      <c r="N74" s="9"/>
      <c r="O74" s="9"/>
      <c r="P74" s="7"/>
      <c r="Q74" s="7"/>
      <c r="T74" s="20">
        <v>0</v>
      </c>
      <c r="U74" s="31">
        <f t="shared" si="27"/>
        <v>-236</v>
      </c>
      <c r="V74" s="27">
        <f t="shared" si="28"/>
        <v>-236</v>
      </c>
      <c r="W74" s="27"/>
      <c r="X74" s="27">
        <f t="shared" si="29"/>
        <v>259.42173730591691</v>
      </c>
      <c r="Y74" s="27">
        <f t="shared" si="30"/>
        <v>23.421737305916906</v>
      </c>
      <c r="Z74" s="27">
        <f t="shared" si="31"/>
        <v>23</v>
      </c>
      <c r="AA74" s="17">
        <f t="shared" si="32"/>
        <v>23</v>
      </c>
      <c r="AB74" s="24">
        <f t="shared" si="33"/>
        <v>259</v>
      </c>
    </row>
    <row r="75" spans="1:28" ht="15" customHeight="1" x14ac:dyDescent="0.25">
      <c r="A75" s="28">
        <v>242</v>
      </c>
      <c r="B75" s="28">
        <v>236</v>
      </c>
      <c r="C75" s="25">
        <v>1.07</v>
      </c>
      <c r="D75" s="25">
        <v>266.58</v>
      </c>
      <c r="E75" s="25">
        <v>211.08</v>
      </c>
      <c r="F75" s="25">
        <v>0</v>
      </c>
      <c r="G75" s="25">
        <f t="shared" si="36"/>
        <v>28.75</v>
      </c>
      <c r="H75" s="25">
        <v>0</v>
      </c>
      <c r="I75" s="25">
        <f t="shared" si="37"/>
        <v>28.9</v>
      </c>
      <c r="J75" s="29">
        <f t="shared" si="34"/>
        <v>1</v>
      </c>
      <c r="K75" s="29">
        <f t="shared" si="35"/>
        <v>1</v>
      </c>
      <c r="L75" s="29">
        <f t="shared" si="38"/>
        <v>1</v>
      </c>
      <c r="M75" s="29">
        <f t="shared" ca="1" si="26"/>
        <v>0</v>
      </c>
      <c r="N75" s="9"/>
      <c r="O75" s="9"/>
      <c r="P75" s="7"/>
      <c r="Q75" s="7"/>
      <c r="T75" s="20">
        <v>0</v>
      </c>
      <c r="U75" s="31">
        <f t="shared" si="27"/>
        <v>-236</v>
      </c>
      <c r="V75" s="27">
        <f t="shared" si="28"/>
        <v>-236</v>
      </c>
      <c r="W75" s="27"/>
      <c r="X75" s="27">
        <f t="shared" si="29"/>
        <v>259.42173730591691</v>
      </c>
      <c r="Y75" s="27">
        <f t="shared" si="30"/>
        <v>23.421737305916906</v>
      </c>
      <c r="Z75" s="27">
        <f t="shared" si="31"/>
        <v>23</v>
      </c>
      <c r="AA75" s="17">
        <f t="shared" si="32"/>
        <v>23</v>
      </c>
      <c r="AB75" s="24">
        <f t="shared" si="33"/>
        <v>259</v>
      </c>
    </row>
    <row r="76" spans="1:28" ht="15" customHeight="1" x14ac:dyDescent="0.25">
      <c r="A76" s="28">
        <v>231</v>
      </c>
      <c r="B76" s="28">
        <v>236</v>
      </c>
      <c r="C76" s="25">
        <v>1.03</v>
      </c>
      <c r="D76" s="25">
        <v>266.58</v>
      </c>
      <c r="E76" s="25">
        <v>211.08</v>
      </c>
      <c r="F76" s="25">
        <v>0</v>
      </c>
      <c r="G76" s="25">
        <f t="shared" si="36"/>
        <v>28.317073170731707</v>
      </c>
      <c r="H76" s="25">
        <v>0</v>
      </c>
      <c r="I76" s="25">
        <f t="shared" si="37"/>
        <v>28.195121951219512</v>
      </c>
      <c r="J76" s="29">
        <f t="shared" si="34"/>
        <v>1</v>
      </c>
      <c r="K76" s="29">
        <f t="shared" si="35"/>
        <v>1</v>
      </c>
      <c r="L76" s="29">
        <f t="shared" si="38"/>
        <v>1</v>
      </c>
      <c r="M76" s="29">
        <f t="shared" ca="1" si="26"/>
        <v>1</v>
      </c>
      <c r="N76" s="7"/>
      <c r="O76" s="7"/>
      <c r="P76" s="7"/>
      <c r="Q76" s="7"/>
      <c r="T76" s="20">
        <v>0</v>
      </c>
      <c r="U76" s="31">
        <f t="shared" si="27"/>
        <v>-236</v>
      </c>
      <c r="V76" s="27">
        <f t="shared" si="28"/>
        <v>-236</v>
      </c>
      <c r="W76" s="27"/>
      <c r="X76" s="27">
        <f t="shared" si="29"/>
        <v>259.42173730591691</v>
      </c>
      <c r="Y76" s="27">
        <f t="shared" si="30"/>
        <v>23.421737305916906</v>
      </c>
      <c r="Z76" s="27">
        <f t="shared" si="31"/>
        <v>23</v>
      </c>
      <c r="AA76" s="17">
        <f t="shared" si="32"/>
        <v>23</v>
      </c>
      <c r="AB76" s="24">
        <f t="shared" si="33"/>
        <v>259</v>
      </c>
    </row>
    <row r="77" spans="1:28" ht="15" customHeight="1" x14ac:dyDescent="0.25">
      <c r="A77" s="28">
        <v>222</v>
      </c>
      <c r="B77" s="28">
        <v>236</v>
      </c>
      <c r="C77" s="25">
        <v>0.99</v>
      </c>
      <c r="D77" s="25">
        <v>266.57</v>
      </c>
      <c r="E77" s="25">
        <v>211.08</v>
      </c>
      <c r="F77" s="25">
        <v>0</v>
      </c>
      <c r="G77" s="25">
        <f t="shared" si="36"/>
        <v>27.857142857142858</v>
      </c>
      <c r="H77" s="25">
        <v>0</v>
      </c>
      <c r="I77" s="25">
        <f t="shared" si="37"/>
        <v>27.523809523809526</v>
      </c>
      <c r="J77" s="29">
        <f t="shared" si="34"/>
        <v>1</v>
      </c>
      <c r="K77" s="29">
        <f t="shared" si="35"/>
        <v>1</v>
      </c>
      <c r="L77" s="29">
        <f t="shared" si="38"/>
        <v>1</v>
      </c>
      <c r="M77" s="29">
        <f t="shared" ca="1" si="26"/>
        <v>1</v>
      </c>
      <c r="N77" s="7"/>
      <c r="O77" s="7"/>
      <c r="P77" s="7"/>
      <c r="Q77" s="7"/>
      <c r="T77" s="20">
        <v>0</v>
      </c>
      <c r="U77" s="31">
        <f t="shared" si="27"/>
        <v>-236</v>
      </c>
      <c r="V77" s="27">
        <f t="shared" si="28"/>
        <v>-236</v>
      </c>
      <c r="W77" s="27"/>
      <c r="X77" s="27">
        <f t="shared" si="29"/>
        <v>259.42173730591691</v>
      </c>
      <c r="Y77" s="27">
        <f t="shared" si="30"/>
        <v>23.421737305916906</v>
      </c>
      <c r="Z77" s="27">
        <f t="shared" si="31"/>
        <v>23</v>
      </c>
      <c r="AA77" s="17">
        <f t="shared" si="32"/>
        <v>23</v>
      </c>
      <c r="AB77" s="24">
        <f t="shared" si="33"/>
        <v>259</v>
      </c>
    </row>
    <row r="78" spans="1:28" ht="15" customHeight="1" x14ac:dyDescent="0.25">
      <c r="A78" s="28">
        <v>222</v>
      </c>
      <c r="B78" s="28">
        <v>236</v>
      </c>
      <c r="C78" s="25">
        <v>0.99</v>
      </c>
      <c r="D78" s="25">
        <v>266.57</v>
      </c>
      <c r="E78" s="25">
        <v>211.08</v>
      </c>
      <c r="F78" s="25">
        <v>0</v>
      </c>
      <c r="G78" s="25">
        <f t="shared" si="36"/>
        <v>27.209302325581394</v>
      </c>
      <c r="H78" s="25">
        <v>0</v>
      </c>
      <c r="I78" s="25">
        <f t="shared" si="37"/>
        <v>26.88372093023256</v>
      </c>
      <c r="J78" s="29">
        <f t="shared" si="34"/>
        <v>1</v>
      </c>
      <c r="K78" s="29">
        <f t="shared" si="35"/>
        <v>1</v>
      </c>
      <c r="L78" s="29">
        <f t="shared" si="38"/>
        <v>1</v>
      </c>
      <c r="M78" s="29">
        <f t="shared" ca="1" si="26"/>
        <v>0</v>
      </c>
      <c r="N78" s="7"/>
      <c r="O78" s="7"/>
      <c r="P78" s="7"/>
      <c r="Q78" s="7"/>
      <c r="T78" s="20">
        <v>0</v>
      </c>
      <c r="U78" s="31">
        <f t="shared" si="27"/>
        <v>-236</v>
      </c>
      <c r="V78" s="27">
        <f t="shared" si="28"/>
        <v>-236</v>
      </c>
      <c r="W78" s="27"/>
      <c r="X78" s="27">
        <f t="shared" si="29"/>
        <v>259.42173730591691</v>
      </c>
      <c r="Y78" s="27">
        <f t="shared" si="30"/>
        <v>23.421737305916906</v>
      </c>
      <c r="Z78" s="27">
        <f t="shared" si="31"/>
        <v>23</v>
      </c>
      <c r="AA78" s="17">
        <f t="shared" si="32"/>
        <v>23</v>
      </c>
      <c r="AB78" s="24">
        <f t="shared" si="33"/>
        <v>259</v>
      </c>
    </row>
    <row r="79" spans="1:28" ht="15" customHeight="1" x14ac:dyDescent="0.25">
      <c r="A79" s="28">
        <v>222</v>
      </c>
      <c r="B79" s="28">
        <v>236</v>
      </c>
      <c r="C79" s="25">
        <v>0.99</v>
      </c>
      <c r="D79" s="25">
        <v>266.57</v>
      </c>
      <c r="E79" s="25">
        <v>211.08</v>
      </c>
      <c r="F79" s="25">
        <v>0</v>
      </c>
      <c r="G79" s="25">
        <f t="shared" si="36"/>
        <v>26.59090909090909</v>
      </c>
      <c r="H79" s="25">
        <v>0</v>
      </c>
      <c r="I79" s="25">
        <f t="shared" si="37"/>
        <v>26.272727272727273</v>
      </c>
      <c r="J79" s="29">
        <f t="shared" si="34"/>
        <v>1</v>
      </c>
      <c r="K79" s="29">
        <f t="shared" si="35"/>
        <v>1</v>
      </c>
      <c r="L79" s="29">
        <f t="shared" si="38"/>
        <v>1</v>
      </c>
      <c r="M79" s="29">
        <f t="shared" ca="1" si="26"/>
        <v>1</v>
      </c>
      <c r="N79" s="7"/>
      <c r="O79" s="7"/>
      <c r="P79" s="7"/>
      <c r="Q79" s="7"/>
      <c r="T79" s="20">
        <v>0</v>
      </c>
      <c r="U79" s="31">
        <f t="shared" si="27"/>
        <v>-236</v>
      </c>
      <c r="V79" s="27">
        <f t="shared" si="28"/>
        <v>-236</v>
      </c>
      <c r="W79" s="27"/>
      <c r="X79" s="27">
        <f t="shared" si="29"/>
        <v>259.42173730591691</v>
      </c>
      <c r="Y79" s="27">
        <f t="shared" si="30"/>
        <v>23.421737305916906</v>
      </c>
      <c r="Z79" s="27">
        <f t="shared" si="31"/>
        <v>23</v>
      </c>
      <c r="AA79" s="17">
        <f t="shared" si="32"/>
        <v>23</v>
      </c>
      <c r="AB79" s="24">
        <f t="shared" si="33"/>
        <v>259</v>
      </c>
    </row>
    <row r="80" spans="1:28" ht="15" customHeight="1" x14ac:dyDescent="0.25">
      <c r="A80" s="28">
        <v>222</v>
      </c>
      <c r="B80" s="28">
        <v>236</v>
      </c>
      <c r="C80" s="25">
        <v>0.99</v>
      </c>
      <c r="D80" s="25">
        <v>266.57</v>
      </c>
      <c r="E80" s="25">
        <v>211.08</v>
      </c>
      <c r="F80" s="25">
        <v>0</v>
      </c>
      <c r="G80" s="25">
        <f t="shared" si="36"/>
        <v>26</v>
      </c>
      <c r="H80" s="25">
        <v>0</v>
      </c>
      <c r="I80" s="25">
        <f t="shared" si="37"/>
        <v>25.68888888888889</v>
      </c>
      <c r="J80" s="29">
        <f t="shared" si="34"/>
        <v>1</v>
      </c>
      <c r="K80" s="29">
        <f t="shared" si="35"/>
        <v>1</v>
      </c>
      <c r="L80" s="29">
        <f t="shared" si="38"/>
        <v>1</v>
      </c>
      <c r="M80" s="29">
        <f t="shared" ca="1" si="26"/>
        <v>0</v>
      </c>
      <c r="N80" s="7"/>
      <c r="O80" s="7"/>
      <c r="P80" s="7"/>
      <c r="Q80" s="7"/>
      <c r="T80" s="20">
        <v>0</v>
      </c>
      <c r="U80" s="31">
        <f t="shared" si="27"/>
        <v>-236</v>
      </c>
      <c r="V80" s="27">
        <f t="shared" si="28"/>
        <v>-236</v>
      </c>
      <c r="W80" s="27"/>
      <c r="X80" s="27">
        <f t="shared" si="29"/>
        <v>259.42173730591691</v>
      </c>
      <c r="Y80" s="27">
        <f t="shared" si="30"/>
        <v>23.421737305916906</v>
      </c>
      <c r="Z80" s="27">
        <f t="shared" si="31"/>
        <v>23</v>
      </c>
      <c r="AA80" s="17">
        <f t="shared" si="32"/>
        <v>23</v>
      </c>
      <c r="AB80" s="24">
        <f t="shared" si="33"/>
        <v>259</v>
      </c>
    </row>
    <row r="81" spans="1:28" ht="15" customHeight="1" x14ac:dyDescent="0.25">
      <c r="A81" s="28">
        <v>222</v>
      </c>
      <c r="B81" s="28">
        <v>236</v>
      </c>
      <c r="C81" s="25">
        <v>0.99</v>
      </c>
      <c r="D81" s="25">
        <v>266.57</v>
      </c>
      <c r="E81" s="25">
        <v>211.08</v>
      </c>
      <c r="F81" s="25">
        <v>0</v>
      </c>
      <c r="G81" s="25">
        <f t="shared" si="36"/>
        <v>25.434782608695652</v>
      </c>
      <c r="H81" s="25">
        <v>0</v>
      </c>
      <c r="I81" s="25">
        <f t="shared" si="37"/>
        <v>25.130434782608695</v>
      </c>
      <c r="J81" s="29">
        <f t="shared" si="34"/>
        <v>1</v>
      </c>
      <c r="K81" s="29">
        <f t="shared" si="35"/>
        <v>1</v>
      </c>
      <c r="L81" s="29">
        <f t="shared" si="38"/>
        <v>1</v>
      </c>
      <c r="M81" s="29">
        <f t="shared" ca="1" si="26"/>
        <v>0</v>
      </c>
      <c r="N81" s="7"/>
      <c r="O81" s="7"/>
      <c r="P81" s="7"/>
      <c r="Q81" s="7"/>
      <c r="T81" s="20">
        <v>0</v>
      </c>
      <c r="U81" s="31">
        <f t="shared" si="27"/>
        <v>-236</v>
      </c>
      <c r="V81" s="27">
        <f t="shared" si="28"/>
        <v>-236</v>
      </c>
      <c r="W81" s="27"/>
      <c r="X81" s="27">
        <f t="shared" si="29"/>
        <v>259.42173730591691</v>
      </c>
      <c r="Y81" s="27">
        <f t="shared" si="30"/>
        <v>23.421737305916906</v>
      </c>
      <c r="Z81" s="27">
        <f t="shared" si="31"/>
        <v>23</v>
      </c>
      <c r="AA81" s="17">
        <f t="shared" si="32"/>
        <v>23</v>
      </c>
      <c r="AB81" s="24">
        <f t="shared" si="33"/>
        <v>259</v>
      </c>
    </row>
    <row r="82" spans="1:28" ht="15" customHeight="1" x14ac:dyDescent="0.25">
      <c r="A82" s="28">
        <v>222</v>
      </c>
      <c r="B82" s="28">
        <v>236</v>
      </c>
      <c r="C82" s="25">
        <v>0.99</v>
      </c>
      <c r="D82" s="25">
        <v>266.56</v>
      </c>
      <c r="E82" s="25">
        <v>211.08</v>
      </c>
      <c r="F82" s="25">
        <v>0</v>
      </c>
      <c r="G82" s="25">
        <f t="shared" si="36"/>
        <v>24.893617021276597</v>
      </c>
      <c r="H82" s="25">
        <v>0</v>
      </c>
      <c r="I82" s="25">
        <f t="shared" si="37"/>
        <v>24.595744680851062</v>
      </c>
      <c r="J82" s="29">
        <f t="shared" si="34"/>
        <v>1</v>
      </c>
      <c r="K82" s="29">
        <f t="shared" si="35"/>
        <v>1</v>
      </c>
      <c r="L82" s="29">
        <f t="shared" si="38"/>
        <v>1</v>
      </c>
      <c r="M82" s="29">
        <f t="shared" ca="1" si="26"/>
        <v>1</v>
      </c>
      <c r="N82" s="7"/>
      <c r="O82" s="7"/>
      <c r="P82" s="7"/>
      <c r="Q82" s="7"/>
      <c r="T82" s="20">
        <v>0</v>
      </c>
      <c r="U82" s="31">
        <f t="shared" si="27"/>
        <v>-236</v>
      </c>
      <c r="V82" s="27">
        <f t="shared" si="28"/>
        <v>-236</v>
      </c>
      <c r="W82" s="27"/>
      <c r="X82" s="27">
        <f t="shared" si="29"/>
        <v>259.42173730591691</v>
      </c>
      <c r="Y82" s="27">
        <f t="shared" si="30"/>
        <v>23.421737305916906</v>
      </c>
      <c r="Z82" s="27">
        <f t="shared" si="31"/>
        <v>23</v>
      </c>
      <c r="AA82" s="17">
        <f t="shared" si="32"/>
        <v>23</v>
      </c>
      <c r="AB82" s="24">
        <f t="shared" si="33"/>
        <v>259</v>
      </c>
    </row>
    <row r="83" spans="1:28" ht="15" customHeight="1" x14ac:dyDescent="0.25">
      <c r="A83" s="28">
        <v>222</v>
      </c>
      <c r="B83" s="28">
        <v>236</v>
      </c>
      <c r="C83" s="25">
        <v>0.99</v>
      </c>
      <c r="D83" s="25">
        <v>266.56</v>
      </c>
      <c r="E83" s="25">
        <v>211.08</v>
      </c>
      <c r="F83" s="25">
        <v>0</v>
      </c>
      <c r="G83" s="25">
        <f t="shared" si="36"/>
        <v>24.375</v>
      </c>
      <c r="H83" s="25">
        <v>0</v>
      </c>
      <c r="I83" s="25">
        <f t="shared" si="37"/>
        <v>24.083333333333332</v>
      </c>
      <c r="J83" s="29">
        <f t="shared" si="34"/>
        <v>1</v>
      </c>
      <c r="K83" s="29">
        <f t="shared" si="35"/>
        <v>1</v>
      </c>
      <c r="L83" s="29">
        <f t="shared" si="38"/>
        <v>1</v>
      </c>
      <c r="M83" s="29">
        <f t="shared" ca="1" si="26"/>
        <v>0</v>
      </c>
      <c r="N83" s="7"/>
      <c r="O83" s="7"/>
      <c r="P83" s="7"/>
      <c r="Q83" s="7"/>
      <c r="T83" s="20">
        <v>0</v>
      </c>
      <c r="U83" s="31">
        <f t="shared" si="27"/>
        <v>-236</v>
      </c>
      <c r="V83" s="27">
        <f t="shared" si="28"/>
        <v>-236</v>
      </c>
      <c r="W83" s="27"/>
      <c r="X83" s="27">
        <f t="shared" si="29"/>
        <v>259.42173730591691</v>
      </c>
      <c r="Y83" s="27">
        <f t="shared" si="30"/>
        <v>23.421737305916906</v>
      </c>
      <c r="Z83" s="27">
        <f t="shared" si="31"/>
        <v>23</v>
      </c>
      <c r="AA83" s="17">
        <f t="shared" si="32"/>
        <v>23</v>
      </c>
      <c r="AB83" s="24">
        <f t="shared" si="33"/>
        <v>259</v>
      </c>
    </row>
    <row r="84" spans="1:28" ht="15" customHeight="1" x14ac:dyDescent="0.25">
      <c r="A84" s="28">
        <v>213</v>
      </c>
      <c r="B84" s="28">
        <v>236</v>
      </c>
      <c r="C84" s="25">
        <v>0.95</v>
      </c>
      <c r="D84" s="25">
        <v>266.56</v>
      </c>
      <c r="E84" s="25">
        <v>211.08</v>
      </c>
      <c r="F84" s="25">
        <v>0</v>
      </c>
      <c r="G84" s="25">
        <f t="shared" si="36"/>
        <v>24.061224489795919</v>
      </c>
      <c r="H84" s="25">
        <v>0</v>
      </c>
      <c r="I84" s="25">
        <f t="shared" si="37"/>
        <v>23.591836734693878</v>
      </c>
      <c r="J84" s="29">
        <f t="shared" si="34"/>
        <v>1</v>
      </c>
      <c r="K84" s="29">
        <f t="shared" si="35"/>
        <v>1</v>
      </c>
      <c r="L84" s="29">
        <f t="shared" si="38"/>
        <v>1</v>
      </c>
      <c r="M84" s="29">
        <f t="shared" ca="1" si="26"/>
        <v>0</v>
      </c>
      <c r="N84" s="7"/>
      <c r="O84" s="7"/>
      <c r="P84" s="7"/>
      <c r="Q84" s="7"/>
      <c r="T84" s="20">
        <v>0</v>
      </c>
      <c r="U84" s="31">
        <f t="shared" si="27"/>
        <v>-236</v>
      </c>
      <c r="V84" s="27">
        <f t="shared" si="28"/>
        <v>-236</v>
      </c>
      <c r="W84" s="27"/>
      <c r="X84" s="27">
        <f t="shared" si="29"/>
        <v>259.42173730591691</v>
      </c>
      <c r="Y84" s="27">
        <f t="shared" si="30"/>
        <v>23.421737305916906</v>
      </c>
      <c r="Z84" s="27">
        <f t="shared" si="31"/>
        <v>23</v>
      </c>
      <c r="AA84" s="17">
        <f t="shared" si="32"/>
        <v>23</v>
      </c>
      <c r="AB84" s="24">
        <f t="shared" si="33"/>
        <v>259</v>
      </c>
    </row>
    <row r="85" spans="1:28" ht="15" customHeight="1" x14ac:dyDescent="0.2">
      <c r="A85" s="28">
        <v>204</v>
      </c>
      <c r="B85" s="28">
        <v>236</v>
      </c>
      <c r="C85" s="25">
        <v>0.91</v>
      </c>
      <c r="D85" s="25">
        <v>266.55</v>
      </c>
      <c r="E85" s="25">
        <v>211.08</v>
      </c>
      <c r="F85" s="25">
        <v>0</v>
      </c>
      <c r="G85" s="25">
        <f t="shared" si="36"/>
        <v>23.76</v>
      </c>
      <c r="H85" s="25">
        <v>0</v>
      </c>
      <c r="I85" s="25">
        <f t="shared" si="37"/>
        <v>23.12</v>
      </c>
      <c r="J85" s="29">
        <f t="shared" si="34"/>
        <v>1</v>
      </c>
      <c r="K85" s="29">
        <f t="shared" si="35"/>
        <v>1</v>
      </c>
      <c r="L85" s="29">
        <f t="shared" si="38"/>
        <v>1</v>
      </c>
      <c r="M85" s="29">
        <f t="shared" ca="1" si="26"/>
        <v>0</v>
      </c>
      <c r="T85" s="20">
        <v>0</v>
      </c>
      <c r="U85" s="31">
        <f t="shared" si="27"/>
        <v>-236</v>
      </c>
      <c r="V85" s="27">
        <f t="shared" si="28"/>
        <v>-236</v>
      </c>
      <c r="W85" s="27"/>
      <c r="X85" s="27">
        <f t="shared" si="29"/>
        <v>259.42173730591691</v>
      </c>
      <c r="Y85" s="27">
        <f t="shared" si="30"/>
        <v>23.421737305916906</v>
      </c>
      <c r="Z85" s="27">
        <f t="shared" si="31"/>
        <v>23</v>
      </c>
      <c r="AA85" s="17">
        <f t="shared" si="32"/>
        <v>23</v>
      </c>
      <c r="AB85" s="24">
        <f t="shared" si="33"/>
        <v>259</v>
      </c>
    </row>
    <row r="86" spans="1:28" ht="15" customHeight="1" x14ac:dyDescent="0.2">
      <c r="A86" s="28">
        <v>194</v>
      </c>
      <c r="B86" s="28">
        <v>236</v>
      </c>
      <c r="C86" s="25">
        <v>0.86</v>
      </c>
      <c r="D86" s="25">
        <v>266.55</v>
      </c>
      <c r="E86" s="25">
        <v>211.08</v>
      </c>
      <c r="F86" s="25">
        <v>0</v>
      </c>
      <c r="G86" s="25">
        <f t="shared" si="36"/>
        <v>23.490196078431371</v>
      </c>
      <c r="H86" s="25">
        <v>0</v>
      </c>
      <c r="I86" s="25">
        <f t="shared" si="37"/>
        <v>22.666666666666668</v>
      </c>
      <c r="J86" s="29">
        <f t="shared" si="34"/>
        <v>1</v>
      </c>
      <c r="K86" s="29">
        <f t="shared" si="35"/>
        <v>1</v>
      </c>
      <c r="L86" s="29">
        <f t="shared" si="38"/>
        <v>1</v>
      </c>
      <c r="M86" s="29">
        <f t="shared" ca="1" si="26"/>
        <v>1</v>
      </c>
      <c r="T86" s="20">
        <v>0</v>
      </c>
      <c r="U86" s="31">
        <f t="shared" si="27"/>
        <v>-236</v>
      </c>
      <c r="V86" s="27">
        <f t="shared" si="28"/>
        <v>-236</v>
      </c>
      <c r="W86" s="27"/>
      <c r="X86" s="27">
        <f t="shared" si="29"/>
        <v>259.42173730591691</v>
      </c>
      <c r="Y86" s="27">
        <f t="shared" si="30"/>
        <v>23.421737305916906</v>
      </c>
      <c r="Z86" s="27">
        <f t="shared" si="31"/>
        <v>23</v>
      </c>
      <c r="AA86" s="17">
        <f t="shared" si="32"/>
        <v>23</v>
      </c>
      <c r="AB86" s="24">
        <f t="shared" si="33"/>
        <v>259</v>
      </c>
    </row>
    <row r="87" spans="1:28" ht="15" customHeight="1" x14ac:dyDescent="0.2">
      <c r="A87" s="28">
        <v>183</v>
      </c>
      <c r="B87" s="28">
        <v>236</v>
      </c>
      <c r="C87" s="25">
        <v>0.81</v>
      </c>
      <c r="D87" s="25">
        <v>266.54000000000002</v>
      </c>
      <c r="E87" s="25">
        <v>211.08</v>
      </c>
      <c r="F87" s="25">
        <v>0</v>
      </c>
      <c r="G87" s="25">
        <f t="shared" si="36"/>
        <v>23.25</v>
      </c>
      <c r="H87" s="25">
        <v>0</v>
      </c>
      <c r="I87" s="25">
        <f t="shared" si="37"/>
        <v>22.23076923076923</v>
      </c>
      <c r="J87" s="29">
        <f t="shared" si="34"/>
        <v>1</v>
      </c>
      <c r="K87" s="29">
        <f t="shared" si="35"/>
        <v>1</v>
      </c>
      <c r="L87" s="29">
        <f t="shared" si="38"/>
        <v>1</v>
      </c>
      <c r="M87" s="29">
        <f t="shared" ca="1" si="26"/>
        <v>0</v>
      </c>
      <c r="T87" s="20">
        <v>0</v>
      </c>
      <c r="U87" s="31">
        <f t="shared" si="27"/>
        <v>-236</v>
      </c>
      <c r="V87" s="27">
        <f t="shared" si="28"/>
        <v>-236</v>
      </c>
      <c r="W87" s="27"/>
      <c r="X87" s="27">
        <f t="shared" si="29"/>
        <v>259.42173730591691</v>
      </c>
      <c r="Y87" s="27">
        <f t="shared" si="30"/>
        <v>23.421737305916906</v>
      </c>
      <c r="Z87" s="27">
        <f t="shared" si="31"/>
        <v>23</v>
      </c>
      <c r="AA87" s="17">
        <f t="shared" si="32"/>
        <v>23</v>
      </c>
      <c r="AB87" s="24">
        <f t="shared" si="33"/>
        <v>259</v>
      </c>
    </row>
    <row r="88" spans="1:28" ht="15" customHeight="1" x14ac:dyDescent="0.2">
      <c r="A88" s="28">
        <v>172</v>
      </c>
      <c r="B88" s="28">
        <v>236</v>
      </c>
      <c r="C88" s="25">
        <v>0.77</v>
      </c>
      <c r="D88" s="25">
        <v>266.52999999999997</v>
      </c>
      <c r="E88" s="25">
        <v>211.08</v>
      </c>
      <c r="F88" s="25">
        <v>0</v>
      </c>
      <c r="G88" s="25">
        <f t="shared" si="36"/>
        <v>23.018867924528301</v>
      </c>
      <c r="H88" s="25">
        <v>0</v>
      </c>
      <c r="I88" s="25">
        <f t="shared" si="37"/>
        <v>21.811320754716981</v>
      </c>
      <c r="J88" s="29">
        <f t="shared" si="34"/>
        <v>1</v>
      </c>
      <c r="K88" s="29">
        <f t="shared" si="35"/>
        <v>1</v>
      </c>
      <c r="L88" s="29">
        <f t="shared" si="38"/>
        <v>1</v>
      </c>
      <c r="M88" s="29">
        <f t="shared" ca="1" si="26"/>
        <v>1</v>
      </c>
      <c r="T88" s="20">
        <v>0</v>
      </c>
      <c r="U88" s="31">
        <f t="shared" si="27"/>
        <v>-236</v>
      </c>
      <c r="V88" s="27">
        <f t="shared" si="28"/>
        <v>-236</v>
      </c>
      <c r="W88" s="27"/>
      <c r="X88" s="27">
        <f t="shared" si="29"/>
        <v>259.42173730591691</v>
      </c>
      <c r="Y88" s="27">
        <f t="shared" si="30"/>
        <v>23.421737305916906</v>
      </c>
      <c r="Z88" s="27">
        <f t="shared" si="31"/>
        <v>23</v>
      </c>
      <c r="AA88" s="17">
        <f t="shared" si="32"/>
        <v>23</v>
      </c>
      <c r="AB88" s="24">
        <f t="shared" si="33"/>
        <v>259</v>
      </c>
    </row>
    <row r="89" spans="1:28" ht="15" customHeight="1" x14ac:dyDescent="0.2">
      <c r="A89" s="28">
        <v>164</v>
      </c>
      <c r="B89" s="28">
        <v>236</v>
      </c>
      <c r="C89" s="25">
        <v>0.73</v>
      </c>
      <c r="D89" s="25">
        <v>266.52</v>
      </c>
      <c r="E89" s="25">
        <v>211.08</v>
      </c>
      <c r="F89" s="25">
        <v>0</v>
      </c>
      <c r="G89" s="25">
        <f t="shared" si="36"/>
        <v>22.74074074074074</v>
      </c>
      <c r="H89" s="25">
        <v>0</v>
      </c>
      <c r="I89" s="25">
        <f t="shared" si="37"/>
        <v>21.407407407407408</v>
      </c>
      <c r="J89" s="29">
        <f t="shared" si="34"/>
        <v>1</v>
      </c>
      <c r="K89" s="29">
        <f t="shared" si="35"/>
        <v>1</v>
      </c>
      <c r="L89" s="29">
        <f t="shared" si="38"/>
        <v>1</v>
      </c>
      <c r="M89" s="29">
        <f t="shared" ca="1" si="26"/>
        <v>1</v>
      </c>
      <c r="T89" s="20">
        <v>0</v>
      </c>
      <c r="U89" s="31">
        <f t="shared" si="27"/>
        <v>-236</v>
      </c>
      <c r="V89" s="27">
        <f t="shared" si="28"/>
        <v>-236</v>
      </c>
      <c r="W89" s="27"/>
      <c r="X89" s="27">
        <f t="shared" si="29"/>
        <v>259.42173730591691</v>
      </c>
      <c r="Y89" s="27">
        <f t="shared" si="30"/>
        <v>23.421737305916906</v>
      </c>
      <c r="Z89" s="27">
        <f t="shared" si="31"/>
        <v>23</v>
      </c>
      <c r="AA89" s="17">
        <f t="shared" si="32"/>
        <v>23</v>
      </c>
      <c r="AB89" s="24">
        <f t="shared" si="33"/>
        <v>259</v>
      </c>
    </row>
    <row r="90" spans="1:28" ht="15" customHeight="1" x14ac:dyDescent="0.2">
      <c r="A90" s="28">
        <v>174</v>
      </c>
      <c r="B90" s="28">
        <v>236</v>
      </c>
      <c r="C90" s="25">
        <v>0.77</v>
      </c>
      <c r="D90" s="25">
        <v>266.51</v>
      </c>
      <c r="E90" s="25">
        <v>211.08</v>
      </c>
      <c r="F90" s="25">
        <v>0</v>
      </c>
      <c r="G90" s="25">
        <f t="shared" si="36"/>
        <v>22.145454545454545</v>
      </c>
      <c r="H90" s="25">
        <v>0</v>
      </c>
      <c r="I90" s="25">
        <f t="shared" si="37"/>
        <v>21.018181818181819</v>
      </c>
      <c r="J90" s="29">
        <f t="shared" si="34"/>
        <v>1</v>
      </c>
      <c r="K90" s="29">
        <f t="shared" si="35"/>
        <v>1</v>
      </c>
      <c r="L90" s="29">
        <f t="shared" si="38"/>
        <v>1</v>
      </c>
      <c r="M90" s="29">
        <f t="shared" ca="1" si="26"/>
        <v>1</v>
      </c>
      <c r="T90" s="20">
        <v>0</v>
      </c>
      <c r="U90" s="31">
        <f t="shared" si="27"/>
        <v>-236</v>
      </c>
      <c r="V90" s="27">
        <f t="shared" si="28"/>
        <v>-236</v>
      </c>
      <c r="W90" s="27"/>
      <c r="X90" s="27">
        <f t="shared" si="29"/>
        <v>259.42173730591691</v>
      </c>
      <c r="Y90" s="27">
        <f t="shared" si="30"/>
        <v>23.421737305916906</v>
      </c>
      <c r="Z90" s="27">
        <f t="shared" si="31"/>
        <v>23</v>
      </c>
      <c r="AA90" s="17">
        <f t="shared" si="32"/>
        <v>23</v>
      </c>
      <c r="AB90" s="24">
        <f t="shared" si="33"/>
        <v>259</v>
      </c>
    </row>
    <row r="91" spans="1:28" ht="15" customHeight="1" x14ac:dyDescent="0.2">
      <c r="A91" s="28">
        <v>184</v>
      </c>
      <c r="B91" s="28">
        <v>236</v>
      </c>
      <c r="C91" s="25">
        <v>0.82</v>
      </c>
      <c r="D91" s="25">
        <v>266.5</v>
      </c>
      <c r="E91" s="25">
        <v>211.08</v>
      </c>
      <c r="F91" s="25">
        <v>0</v>
      </c>
      <c r="G91" s="25">
        <f t="shared" si="36"/>
        <v>21.571428571428573</v>
      </c>
      <c r="H91" s="25">
        <v>0</v>
      </c>
      <c r="I91" s="25">
        <f t="shared" si="37"/>
        <v>20.642857142857142</v>
      </c>
      <c r="J91" s="29">
        <f t="shared" si="34"/>
        <v>1</v>
      </c>
      <c r="K91" s="29">
        <f t="shared" si="35"/>
        <v>1</v>
      </c>
      <c r="L91" s="29">
        <f t="shared" si="38"/>
        <v>1</v>
      </c>
      <c r="M91" s="29">
        <f t="shared" ca="1" si="26"/>
        <v>0</v>
      </c>
      <c r="T91" s="20">
        <v>0</v>
      </c>
      <c r="U91" s="31">
        <f t="shared" si="27"/>
        <v>-236</v>
      </c>
      <c r="V91" s="27">
        <f t="shared" si="28"/>
        <v>-236</v>
      </c>
      <c r="W91" s="27"/>
      <c r="X91" s="27">
        <f t="shared" si="29"/>
        <v>259.42173730591691</v>
      </c>
      <c r="Y91" s="27">
        <f t="shared" si="30"/>
        <v>23.421737305916906</v>
      </c>
      <c r="Z91" s="27">
        <f t="shared" si="31"/>
        <v>23</v>
      </c>
      <c r="AA91" s="17">
        <f t="shared" si="32"/>
        <v>23</v>
      </c>
      <c r="AB91" s="24">
        <f t="shared" si="33"/>
        <v>259</v>
      </c>
    </row>
    <row r="92" spans="1:28" ht="15" customHeight="1" x14ac:dyDescent="0.2">
      <c r="A92" s="28">
        <v>194</v>
      </c>
      <c r="B92" s="28">
        <v>236</v>
      </c>
      <c r="C92" s="25">
        <v>0.86</v>
      </c>
      <c r="D92" s="25">
        <v>266.5</v>
      </c>
      <c r="E92" s="25">
        <v>211.08</v>
      </c>
      <c r="F92" s="25">
        <v>0</v>
      </c>
      <c r="G92" s="25">
        <f t="shared" si="36"/>
        <v>21.017543859649123</v>
      </c>
      <c r="H92" s="25">
        <v>0</v>
      </c>
      <c r="I92" s="25">
        <f t="shared" si="37"/>
        <v>20.280701754385966</v>
      </c>
      <c r="J92" s="29">
        <f t="shared" si="34"/>
        <v>1</v>
      </c>
      <c r="K92" s="29">
        <f t="shared" si="35"/>
        <v>1</v>
      </c>
      <c r="L92" s="29">
        <f t="shared" si="38"/>
        <v>1</v>
      </c>
      <c r="M92" s="29">
        <f t="shared" ca="1" si="26"/>
        <v>0</v>
      </c>
      <c r="T92" s="20">
        <v>0</v>
      </c>
      <c r="U92" s="31">
        <f t="shared" si="27"/>
        <v>-236</v>
      </c>
      <c r="V92" s="27">
        <f t="shared" si="28"/>
        <v>-236</v>
      </c>
      <c r="W92" s="27"/>
      <c r="X92" s="27">
        <f t="shared" si="29"/>
        <v>259.42173730591691</v>
      </c>
      <c r="Y92" s="27">
        <f t="shared" si="30"/>
        <v>23.421737305916906</v>
      </c>
      <c r="Z92" s="27">
        <f t="shared" si="31"/>
        <v>23</v>
      </c>
      <c r="AA92" s="17">
        <f t="shared" si="32"/>
        <v>23</v>
      </c>
      <c r="AB92" s="24">
        <f t="shared" si="33"/>
        <v>259</v>
      </c>
    </row>
    <row r="93" spans="1:28" ht="15" customHeight="1" x14ac:dyDescent="0.2">
      <c r="A93" s="28">
        <v>194</v>
      </c>
      <c r="B93" s="28">
        <v>236</v>
      </c>
      <c r="C93" s="25">
        <v>0.86</v>
      </c>
      <c r="D93" s="25">
        <v>266.49</v>
      </c>
      <c r="E93" s="25">
        <v>211.08</v>
      </c>
      <c r="F93" s="25">
        <v>0</v>
      </c>
      <c r="G93" s="25">
        <f t="shared" si="36"/>
        <v>20.655172413793103</v>
      </c>
      <c r="H93" s="25">
        <v>0</v>
      </c>
      <c r="I93" s="25">
        <f t="shared" si="37"/>
        <v>19.931034482758619</v>
      </c>
      <c r="J93" s="29">
        <f t="shared" si="34"/>
        <v>1</v>
      </c>
      <c r="K93" s="29">
        <f t="shared" si="35"/>
        <v>1</v>
      </c>
      <c r="L93" s="29">
        <f t="shared" si="38"/>
        <v>1</v>
      </c>
      <c r="M93" s="29">
        <f t="shared" ca="1" si="26"/>
        <v>0</v>
      </c>
      <c r="T93" s="20">
        <v>0</v>
      </c>
      <c r="U93" s="31">
        <f t="shared" si="27"/>
        <v>-236</v>
      </c>
      <c r="V93" s="27">
        <f t="shared" si="28"/>
        <v>-236</v>
      </c>
      <c r="W93" s="27"/>
      <c r="X93" s="27">
        <f t="shared" si="29"/>
        <v>259.42173730591691</v>
      </c>
      <c r="Y93" s="27">
        <f t="shared" si="30"/>
        <v>23.421737305916906</v>
      </c>
      <c r="Z93" s="27">
        <f t="shared" si="31"/>
        <v>23</v>
      </c>
      <c r="AA93" s="17">
        <f t="shared" si="32"/>
        <v>23</v>
      </c>
      <c r="AB93" s="24">
        <f t="shared" si="33"/>
        <v>259</v>
      </c>
    </row>
    <row r="94" spans="1:28" ht="15" customHeight="1" x14ac:dyDescent="0.2">
      <c r="A94" s="28">
        <v>194</v>
      </c>
      <c r="B94" s="28">
        <v>236</v>
      </c>
      <c r="C94" s="25">
        <v>0.86</v>
      </c>
      <c r="D94" s="25">
        <v>266.48</v>
      </c>
      <c r="E94" s="25">
        <v>211.08</v>
      </c>
      <c r="F94" s="25">
        <v>0</v>
      </c>
      <c r="G94" s="25">
        <f t="shared" si="36"/>
        <v>20.305084745762713</v>
      </c>
      <c r="H94" s="25">
        <v>0</v>
      </c>
      <c r="I94" s="25">
        <f t="shared" si="37"/>
        <v>19.593220338983052</v>
      </c>
      <c r="J94" s="29">
        <f t="shared" si="34"/>
        <v>1</v>
      </c>
      <c r="K94" s="29">
        <f t="shared" si="35"/>
        <v>1</v>
      </c>
      <c r="L94" s="29">
        <f t="shared" si="38"/>
        <v>1</v>
      </c>
      <c r="M94" s="29">
        <f t="shared" ca="1" si="26"/>
        <v>0</v>
      </c>
      <c r="T94" s="20">
        <v>0</v>
      </c>
      <c r="U94" s="31">
        <f t="shared" si="27"/>
        <v>-236</v>
      </c>
      <c r="V94" s="27">
        <f t="shared" si="28"/>
        <v>-236</v>
      </c>
      <c r="W94" s="27"/>
      <c r="X94" s="27">
        <f t="shared" si="29"/>
        <v>259.42173730591691</v>
      </c>
      <c r="Y94" s="27">
        <f t="shared" si="30"/>
        <v>23.421737305916906</v>
      </c>
      <c r="Z94" s="27">
        <f t="shared" si="31"/>
        <v>23</v>
      </c>
      <c r="AA94" s="17">
        <f t="shared" si="32"/>
        <v>23</v>
      </c>
      <c r="AB94" s="24">
        <f t="shared" si="33"/>
        <v>259</v>
      </c>
    </row>
    <row r="95" spans="1:28" ht="15" customHeight="1" x14ac:dyDescent="0.2">
      <c r="A95" s="28">
        <v>194</v>
      </c>
      <c r="B95" s="28">
        <v>236</v>
      </c>
      <c r="C95" s="25">
        <v>0.86</v>
      </c>
      <c r="D95" s="25">
        <v>266.48</v>
      </c>
      <c r="E95" s="25">
        <v>211.08</v>
      </c>
      <c r="F95" s="25">
        <v>0</v>
      </c>
      <c r="G95" s="25">
        <f t="shared" si="36"/>
        <v>19.966666666666665</v>
      </c>
      <c r="H95" s="25">
        <v>0</v>
      </c>
      <c r="I95" s="25">
        <f t="shared" si="37"/>
        <v>19.266666666666666</v>
      </c>
      <c r="J95" s="29">
        <f t="shared" si="34"/>
        <v>1</v>
      </c>
      <c r="K95" s="29">
        <f t="shared" si="35"/>
        <v>1</v>
      </c>
      <c r="L95" s="29">
        <f t="shared" si="38"/>
        <v>1</v>
      </c>
      <c r="M95" s="29">
        <f t="shared" ca="1" si="26"/>
        <v>0</v>
      </c>
      <c r="T95" s="20">
        <v>0</v>
      </c>
      <c r="U95" s="31">
        <f t="shared" si="27"/>
        <v>-236</v>
      </c>
      <c r="V95" s="27">
        <f t="shared" si="28"/>
        <v>-236</v>
      </c>
      <c r="W95" s="27"/>
      <c r="X95" s="27">
        <f t="shared" si="29"/>
        <v>259.42173730591691</v>
      </c>
      <c r="Y95" s="27">
        <f t="shared" si="30"/>
        <v>23.421737305916906</v>
      </c>
      <c r="Z95" s="27">
        <f t="shared" si="31"/>
        <v>23</v>
      </c>
      <c r="AA95" s="17">
        <f t="shared" si="32"/>
        <v>23</v>
      </c>
      <c r="AB95" s="24">
        <f t="shared" si="33"/>
        <v>259</v>
      </c>
    </row>
    <row r="96" spans="1:28" ht="15" customHeight="1" x14ac:dyDescent="0.2">
      <c r="A96" s="28">
        <v>194</v>
      </c>
      <c r="B96" s="28">
        <v>236</v>
      </c>
      <c r="C96" s="25">
        <v>0.86</v>
      </c>
      <c r="D96" s="25">
        <v>266.47000000000003</v>
      </c>
      <c r="E96" s="25">
        <v>211.08</v>
      </c>
      <c r="F96" s="25">
        <v>0</v>
      </c>
      <c r="G96" s="25">
        <f t="shared" si="36"/>
        <v>19.639344262295083</v>
      </c>
      <c r="H96" s="25">
        <v>0</v>
      </c>
      <c r="I96" s="25">
        <f t="shared" si="37"/>
        <v>18.950819672131146</v>
      </c>
      <c r="J96" s="29">
        <f t="shared" si="34"/>
        <v>1</v>
      </c>
      <c r="K96" s="29">
        <f t="shared" si="35"/>
        <v>1</v>
      </c>
      <c r="L96" s="29">
        <f t="shared" si="38"/>
        <v>1</v>
      </c>
      <c r="M96" s="29">
        <f t="shared" ca="1" si="26"/>
        <v>0</v>
      </c>
      <c r="T96" s="20">
        <v>0</v>
      </c>
      <c r="U96" s="31">
        <f t="shared" si="27"/>
        <v>-236</v>
      </c>
      <c r="V96" s="27">
        <f t="shared" si="28"/>
        <v>-236</v>
      </c>
      <c r="W96" s="27"/>
      <c r="X96" s="27">
        <f t="shared" si="29"/>
        <v>259.42173730591691</v>
      </c>
      <c r="Y96" s="27">
        <f t="shared" si="30"/>
        <v>23.421737305916906</v>
      </c>
      <c r="Z96" s="27">
        <f t="shared" si="31"/>
        <v>23</v>
      </c>
      <c r="AA96" s="17">
        <f t="shared" si="32"/>
        <v>23</v>
      </c>
      <c r="AB96" s="24">
        <f t="shared" si="33"/>
        <v>259</v>
      </c>
    </row>
    <row r="97" spans="1:28" ht="15" customHeight="1" x14ac:dyDescent="0.2">
      <c r="A97" s="28">
        <v>194</v>
      </c>
      <c r="B97" s="28">
        <v>236</v>
      </c>
      <c r="C97" s="25">
        <v>0.86</v>
      </c>
      <c r="D97" s="25">
        <v>266.45999999999998</v>
      </c>
      <c r="E97" s="25">
        <v>211.08</v>
      </c>
      <c r="F97" s="25">
        <v>0</v>
      </c>
      <c r="G97" s="25">
        <f t="shared" si="36"/>
        <v>19.322580645161292</v>
      </c>
      <c r="H97" s="25">
        <v>0</v>
      </c>
      <c r="I97" s="25">
        <f t="shared" si="37"/>
        <v>18.64516129032258</v>
      </c>
      <c r="J97" s="29">
        <f t="shared" si="34"/>
        <v>1</v>
      </c>
      <c r="K97" s="29">
        <f t="shared" si="35"/>
        <v>1</v>
      </c>
      <c r="L97" s="29">
        <f t="shared" si="38"/>
        <v>1</v>
      </c>
      <c r="M97" s="29">
        <f t="shared" ca="1" si="26"/>
        <v>1</v>
      </c>
      <c r="T97" s="20">
        <v>0</v>
      </c>
      <c r="U97" s="31">
        <f t="shared" si="27"/>
        <v>-236</v>
      </c>
      <c r="V97" s="27">
        <f t="shared" si="28"/>
        <v>-236</v>
      </c>
      <c r="W97" s="27"/>
      <c r="X97" s="27">
        <f t="shared" si="29"/>
        <v>259.42173730591691</v>
      </c>
      <c r="Y97" s="27">
        <f t="shared" si="30"/>
        <v>23.421737305916906</v>
      </c>
      <c r="Z97" s="27">
        <f t="shared" si="31"/>
        <v>23</v>
      </c>
      <c r="AA97" s="17">
        <f t="shared" si="32"/>
        <v>23</v>
      </c>
      <c r="AB97" s="24">
        <f t="shared" si="33"/>
        <v>259</v>
      </c>
    </row>
    <row r="98" spans="1:28" ht="15" customHeight="1" x14ac:dyDescent="0.2">
      <c r="A98" s="28">
        <v>194</v>
      </c>
      <c r="B98" s="28">
        <v>236</v>
      </c>
      <c r="C98" s="25">
        <v>0.86</v>
      </c>
      <c r="D98" s="25">
        <v>266.45999999999998</v>
      </c>
      <c r="E98" s="25">
        <v>211.08</v>
      </c>
      <c r="F98" s="25">
        <v>0</v>
      </c>
      <c r="G98" s="25">
        <f t="shared" si="36"/>
        <v>19.015873015873016</v>
      </c>
      <c r="H98" s="25">
        <v>0</v>
      </c>
      <c r="I98" s="25">
        <f t="shared" si="37"/>
        <v>18.349206349206348</v>
      </c>
      <c r="J98" s="29">
        <f t="shared" si="34"/>
        <v>1</v>
      </c>
      <c r="K98" s="29">
        <f t="shared" si="35"/>
        <v>1</v>
      </c>
      <c r="L98" s="29">
        <f t="shared" si="38"/>
        <v>1</v>
      </c>
      <c r="M98" s="29">
        <f t="shared" ref="M98:M110" ca="1" si="39">IF(RAND()&lt;0.5,0,1)</f>
        <v>1</v>
      </c>
      <c r="T98" s="20">
        <v>0</v>
      </c>
      <c r="U98" s="31">
        <f t="shared" ref="U98:U129" si="40">T98-B98</f>
        <v>-236</v>
      </c>
      <c r="V98" s="27">
        <f t="shared" ref="V98:V129" si="41">ROUND(U98,0)</f>
        <v>-236</v>
      </c>
      <c r="W98" s="27"/>
      <c r="X98" s="27">
        <f t="shared" ref="X98:X110" si="42">B98/$W$2*$W$3</f>
        <v>259.42173730591691</v>
      </c>
      <c r="Y98" s="27">
        <f t="shared" ref="Y98:Y129" si="43">X98-B98</f>
        <v>23.421737305916906</v>
      </c>
      <c r="Z98" s="27">
        <f t="shared" ref="Z98:Z129" si="44">ROUND(Y98,0)</f>
        <v>23</v>
      </c>
      <c r="AA98" s="17">
        <f t="shared" ref="AA98:AA129" si="45">IF(V98&gt;=0,V98,Z98)</f>
        <v>23</v>
      </c>
      <c r="AB98" s="24">
        <f t="shared" ref="AB98:AB129" si="46">B98+AA98</f>
        <v>259</v>
      </c>
    </row>
    <row r="99" spans="1:28" ht="15" customHeight="1" x14ac:dyDescent="0.2">
      <c r="A99" s="28">
        <v>194</v>
      </c>
      <c r="B99" s="28">
        <v>236</v>
      </c>
      <c r="C99" s="25">
        <v>0.86</v>
      </c>
      <c r="D99" s="25">
        <v>266.45</v>
      </c>
      <c r="E99" s="25">
        <v>211.08</v>
      </c>
      <c r="F99" s="25">
        <v>0</v>
      </c>
      <c r="G99" s="25">
        <f t="shared" si="36"/>
        <v>18.71875</v>
      </c>
      <c r="H99" s="25">
        <v>0</v>
      </c>
      <c r="I99" s="25">
        <f t="shared" si="37"/>
        <v>18.0625</v>
      </c>
      <c r="J99" s="29">
        <f t="shared" ref="J99:J110" si="47">IF(ABS(B99-B98)&lt;=50,1,0)</f>
        <v>1</v>
      </c>
      <c r="K99" s="29">
        <f t="shared" ref="K99:K110" si="48">IF(ABS((B99-B98))&lt;=50,1,IF((B99-B98)*(1)&gt;=0,1,-1))</f>
        <v>1</v>
      </c>
      <c r="L99" s="29">
        <f t="shared" si="38"/>
        <v>1</v>
      </c>
      <c r="M99" s="29">
        <f t="shared" ca="1" si="39"/>
        <v>1</v>
      </c>
      <c r="T99" s="20">
        <v>0</v>
      </c>
      <c r="U99" s="31">
        <f t="shared" si="40"/>
        <v>-236</v>
      </c>
      <c r="V99" s="27">
        <f t="shared" si="41"/>
        <v>-236</v>
      </c>
      <c r="W99" s="27"/>
      <c r="X99" s="27">
        <f t="shared" si="42"/>
        <v>259.42173730591691</v>
      </c>
      <c r="Y99" s="27">
        <f t="shared" si="43"/>
        <v>23.421737305916906</v>
      </c>
      <c r="Z99" s="27">
        <f t="shared" si="44"/>
        <v>23</v>
      </c>
      <c r="AA99" s="17">
        <f t="shared" si="45"/>
        <v>23</v>
      </c>
      <c r="AB99" s="24">
        <f t="shared" si="46"/>
        <v>259</v>
      </c>
    </row>
    <row r="100" spans="1:28" ht="15" customHeight="1" x14ac:dyDescent="0.2">
      <c r="A100" s="28">
        <v>194</v>
      </c>
      <c r="B100" s="28">
        <v>236</v>
      </c>
      <c r="C100" s="25">
        <v>0.86</v>
      </c>
      <c r="D100" s="25">
        <v>266.45</v>
      </c>
      <c r="E100" s="25">
        <v>211.08</v>
      </c>
      <c r="F100" s="25">
        <v>0</v>
      </c>
      <c r="G100" s="25">
        <f t="shared" ref="G100:G110" si="49">($A$35-A100)/(ROW(A100)-ROW($A$35))</f>
        <v>18.430769230769229</v>
      </c>
      <c r="H100" s="25">
        <v>0</v>
      </c>
      <c r="I100" s="25">
        <f t="shared" ref="I100:I110" si="50">($A$35-B100)/(ROW(B100)-ROW($A$35))</f>
        <v>17.784615384615385</v>
      </c>
      <c r="J100" s="29">
        <f t="shared" si="47"/>
        <v>1</v>
      </c>
      <c r="K100" s="29">
        <f t="shared" si="48"/>
        <v>1</v>
      </c>
      <c r="L100" s="29">
        <f t="shared" si="38"/>
        <v>1</v>
      </c>
      <c r="M100" s="29">
        <f t="shared" ca="1" si="39"/>
        <v>0</v>
      </c>
      <c r="T100" s="20">
        <v>0</v>
      </c>
      <c r="U100" s="31">
        <f t="shared" si="40"/>
        <v>-236</v>
      </c>
      <c r="V100" s="27">
        <f t="shared" si="41"/>
        <v>-236</v>
      </c>
      <c r="W100" s="27"/>
      <c r="X100" s="27">
        <f t="shared" si="42"/>
        <v>259.42173730591691</v>
      </c>
      <c r="Y100" s="27">
        <f t="shared" si="43"/>
        <v>23.421737305916906</v>
      </c>
      <c r="Z100" s="27">
        <f t="shared" si="44"/>
        <v>23</v>
      </c>
      <c r="AA100" s="17">
        <f t="shared" si="45"/>
        <v>23</v>
      </c>
      <c r="AB100" s="24">
        <f t="shared" si="46"/>
        <v>259</v>
      </c>
    </row>
    <row r="101" spans="1:28" ht="15" customHeight="1" x14ac:dyDescent="0.2">
      <c r="A101" s="28">
        <v>194</v>
      </c>
      <c r="B101" s="28">
        <v>236</v>
      </c>
      <c r="C101" s="25">
        <v>0.86</v>
      </c>
      <c r="D101" s="25">
        <v>266.44</v>
      </c>
      <c r="E101" s="25">
        <v>211.08</v>
      </c>
      <c r="F101" s="25">
        <v>0</v>
      </c>
      <c r="G101" s="25">
        <f t="shared" si="49"/>
        <v>18.151515151515152</v>
      </c>
      <c r="H101" s="25">
        <v>0</v>
      </c>
      <c r="I101" s="25">
        <f t="shared" si="50"/>
        <v>17.515151515151516</v>
      </c>
      <c r="J101" s="29">
        <f t="shared" si="47"/>
        <v>1</v>
      </c>
      <c r="K101" s="29">
        <f t="shared" si="48"/>
        <v>1</v>
      </c>
      <c r="L101" s="29">
        <f t="shared" si="38"/>
        <v>1</v>
      </c>
      <c r="M101" s="29">
        <f t="shared" ca="1" si="39"/>
        <v>1</v>
      </c>
      <c r="T101" s="20">
        <v>0</v>
      </c>
      <c r="U101" s="31">
        <f t="shared" si="40"/>
        <v>-236</v>
      </c>
      <c r="V101" s="27">
        <f t="shared" si="41"/>
        <v>-236</v>
      </c>
      <c r="W101" s="27"/>
      <c r="X101" s="27">
        <f t="shared" si="42"/>
        <v>259.42173730591691</v>
      </c>
      <c r="Y101" s="27">
        <f t="shared" si="43"/>
        <v>23.421737305916906</v>
      </c>
      <c r="Z101" s="27">
        <f t="shared" si="44"/>
        <v>23</v>
      </c>
      <c r="AA101" s="17">
        <f t="shared" si="45"/>
        <v>23</v>
      </c>
      <c r="AB101" s="24">
        <f t="shared" si="46"/>
        <v>259</v>
      </c>
    </row>
    <row r="102" spans="1:28" ht="15" customHeight="1" x14ac:dyDescent="0.2">
      <c r="A102" s="28">
        <v>184</v>
      </c>
      <c r="B102" s="28">
        <v>236</v>
      </c>
      <c r="C102" s="25">
        <v>0.82</v>
      </c>
      <c r="D102" s="25">
        <v>266.43</v>
      </c>
      <c r="E102" s="25">
        <v>211.08</v>
      </c>
      <c r="F102" s="25">
        <v>0</v>
      </c>
      <c r="G102" s="25">
        <f t="shared" si="49"/>
        <v>18.029850746268657</v>
      </c>
      <c r="H102" s="25">
        <v>0</v>
      </c>
      <c r="I102" s="25">
        <f t="shared" si="50"/>
        <v>17.253731343283583</v>
      </c>
      <c r="J102" s="29">
        <f t="shared" si="47"/>
        <v>1</v>
      </c>
      <c r="K102" s="29">
        <f t="shared" si="48"/>
        <v>1</v>
      </c>
      <c r="L102" s="29">
        <f t="shared" si="38"/>
        <v>1</v>
      </c>
      <c r="M102" s="29">
        <f t="shared" ca="1" si="39"/>
        <v>1</v>
      </c>
      <c r="T102" s="20">
        <v>0</v>
      </c>
      <c r="U102" s="31">
        <f t="shared" si="40"/>
        <v>-236</v>
      </c>
      <c r="V102" s="27">
        <f t="shared" si="41"/>
        <v>-236</v>
      </c>
      <c r="W102" s="27"/>
      <c r="X102" s="27">
        <f t="shared" si="42"/>
        <v>259.42173730591691</v>
      </c>
      <c r="Y102" s="27">
        <f t="shared" si="43"/>
        <v>23.421737305916906</v>
      </c>
      <c r="Z102" s="27">
        <f t="shared" si="44"/>
        <v>23</v>
      </c>
      <c r="AA102" s="17">
        <f t="shared" si="45"/>
        <v>23</v>
      </c>
      <c r="AB102" s="24">
        <f t="shared" si="46"/>
        <v>259</v>
      </c>
    </row>
    <row r="103" spans="1:28" ht="15" customHeight="1" x14ac:dyDescent="0.2">
      <c r="A103" s="28">
        <v>176</v>
      </c>
      <c r="B103" s="28">
        <v>236</v>
      </c>
      <c r="C103" s="25">
        <v>0.78</v>
      </c>
      <c r="D103" s="25">
        <v>266.42</v>
      </c>
      <c r="E103" s="25">
        <v>211.08</v>
      </c>
      <c r="F103" s="25">
        <v>0</v>
      </c>
      <c r="G103" s="25">
        <f t="shared" si="49"/>
        <v>17.882352941176471</v>
      </c>
      <c r="H103" s="25">
        <v>0</v>
      </c>
      <c r="I103" s="25">
        <f t="shared" si="50"/>
        <v>17</v>
      </c>
      <c r="J103" s="29">
        <f t="shared" si="47"/>
        <v>1</v>
      </c>
      <c r="K103" s="29">
        <f t="shared" si="48"/>
        <v>1</v>
      </c>
      <c r="L103" s="29">
        <f t="shared" ref="L103:L134" si="51">IF(OR(COUNTIF(K99:K103,1)=5,COUNTIF(K99:K103,-1)=5),1,0)</f>
        <v>1</v>
      </c>
      <c r="M103" s="29">
        <f t="shared" ca="1" si="39"/>
        <v>1</v>
      </c>
      <c r="T103" s="20">
        <v>0</v>
      </c>
      <c r="U103" s="31">
        <f t="shared" si="40"/>
        <v>-236</v>
      </c>
      <c r="V103" s="27">
        <f t="shared" si="41"/>
        <v>-236</v>
      </c>
      <c r="W103" s="27"/>
      <c r="X103" s="27">
        <f t="shared" si="42"/>
        <v>259.42173730591691</v>
      </c>
      <c r="Y103" s="27">
        <f t="shared" si="43"/>
        <v>23.421737305916906</v>
      </c>
      <c r="Z103" s="27">
        <f t="shared" si="44"/>
        <v>23</v>
      </c>
      <c r="AA103" s="17">
        <f t="shared" si="45"/>
        <v>23</v>
      </c>
      <c r="AB103" s="24">
        <f t="shared" si="46"/>
        <v>259</v>
      </c>
    </row>
    <row r="104" spans="1:28" ht="15" customHeight="1" x14ac:dyDescent="0.2">
      <c r="A104" s="28">
        <v>166</v>
      </c>
      <c r="B104" s="28">
        <v>236</v>
      </c>
      <c r="C104" s="25">
        <v>0.74</v>
      </c>
      <c r="D104" s="25">
        <v>266.41000000000003</v>
      </c>
      <c r="E104" s="25">
        <v>211.08</v>
      </c>
      <c r="F104" s="25">
        <v>0</v>
      </c>
      <c r="G104" s="25">
        <f t="shared" si="49"/>
        <v>17.768115942028984</v>
      </c>
      <c r="H104" s="25">
        <v>0</v>
      </c>
      <c r="I104" s="25">
        <f t="shared" si="50"/>
        <v>16.753623188405797</v>
      </c>
      <c r="J104" s="29">
        <f t="shared" si="47"/>
        <v>1</v>
      </c>
      <c r="K104" s="29">
        <f t="shared" si="48"/>
        <v>1</v>
      </c>
      <c r="L104" s="29">
        <f t="shared" si="51"/>
        <v>1</v>
      </c>
      <c r="M104" s="29">
        <f t="shared" ca="1" si="39"/>
        <v>0</v>
      </c>
      <c r="T104" s="20">
        <v>0</v>
      </c>
      <c r="U104" s="31">
        <f t="shared" si="40"/>
        <v>-236</v>
      </c>
      <c r="V104" s="27">
        <f t="shared" si="41"/>
        <v>-236</v>
      </c>
      <c r="W104" s="27"/>
      <c r="X104" s="27">
        <f t="shared" si="42"/>
        <v>259.42173730591691</v>
      </c>
      <c r="Y104" s="27">
        <f t="shared" si="43"/>
        <v>23.421737305916906</v>
      </c>
      <c r="Z104" s="27">
        <f t="shared" si="44"/>
        <v>23</v>
      </c>
      <c r="AA104" s="17">
        <f t="shared" si="45"/>
        <v>23</v>
      </c>
      <c r="AB104" s="24">
        <f t="shared" si="46"/>
        <v>259</v>
      </c>
    </row>
    <row r="105" spans="1:28" ht="15" customHeight="1" x14ac:dyDescent="0.2">
      <c r="A105" s="28">
        <v>166</v>
      </c>
      <c r="B105" s="28">
        <v>236</v>
      </c>
      <c r="C105" s="25">
        <v>0.74</v>
      </c>
      <c r="D105" s="25">
        <v>266.39999999999998</v>
      </c>
      <c r="E105" s="25">
        <v>211.08</v>
      </c>
      <c r="F105" s="25">
        <v>0</v>
      </c>
      <c r="G105" s="25">
        <f t="shared" si="49"/>
        <v>17.514285714285716</v>
      </c>
      <c r="H105" s="25">
        <v>0</v>
      </c>
      <c r="I105" s="25">
        <f t="shared" si="50"/>
        <v>16.514285714285716</v>
      </c>
      <c r="J105" s="29">
        <f t="shared" si="47"/>
        <v>1</v>
      </c>
      <c r="K105" s="29">
        <f t="shared" si="48"/>
        <v>1</v>
      </c>
      <c r="L105" s="29">
        <f t="shared" si="51"/>
        <v>1</v>
      </c>
      <c r="M105" s="29">
        <f t="shared" ca="1" si="39"/>
        <v>1</v>
      </c>
      <c r="T105" s="20">
        <v>0</v>
      </c>
      <c r="U105" s="31">
        <f t="shared" si="40"/>
        <v>-236</v>
      </c>
      <c r="V105" s="27">
        <f t="shared" si="41"/>
        <v>-236</v>
      </c>
      <c r="W105" s="27"/>
      <c r="X105" s="27">
        <f t="shared" si="42"/>
        <v>259.42173730591691</v>
      </c>
      <c r="Y105" s="27">
        <f t="shared" si="43"/>
        <v>23.421737305916906</v>
      </c>
      <c r="Z105" s="27">
        <f t="shared" si="44"/>
        <v>23</v>
      </c>
      <c r="AA105" s="17">
        <f t="shared" si="45"/>
        <v>23</v>
      </c>
      <c r="AB105" s="24">
        <f t="shared" si="46"/>
        <v>259</v>
      </c>
    </row>
    <row r="106" spans="1:28" ht="15" customHeight="1" x14ac:dyDescent="0.2">
      <c r="A106" s="28">
        <v>166</v>
      </c>
      <c r="B106" s="28">
        <v>236</v>
      </c>
      <c r="C106" s="25">
        <v>0.74</v>
      </c>
      <c r="D106" s="25">
        <v>266.39</v>
      </c>
      <c r="E106" s="25">
        <v>211.08</v>
      </c>
      <c r="F106" s="25">
        <v>0</v>
      </c>
      <c r="G106" s="25">
        <f t="shared" si="49"/>
        <v>17.267605633802816</v>
      </c>
      <c r="H106" s="25">
        <v>0</v>
      </c>
      <c r="I106" s="25">
        <f t="shared" si="50"/>
        <v>16.281690140845072</v>
      </c>
      <c r="J106" s="29">
        <f t="shared" si="47"/>
        <v>1</v>
      </c>
      <c r="K106" s="29">
        <f t="shared" si="48"/>
        <v>1</v>
      </c>
      <c r="L106" s="29">
        <f t="shared" si="51"/>
        <v>1</v>
      </c>
      <c r="M106" s="29">
        <f t="shared" ca="1" si="39"/>
        <v>0</v>
      </c>
      <c r="T106" s="20">
        <v>0</v>
      </c>
      <c r="U106" s="31">
        <f t="shared" si="40"/>
        <v>-236</v>
      </c>
      <c r="V106" s="27">
        <f t="shared" si="41"/>
        <v>-236</v>
      </c>
      <c r="W106" s="27"/>
      <c r="X106" s="27">
        <f t="shared" si="42"/>
        <v>259.42173730591691</v>
      </c>
      <c r="Y106" s="27">
        <f t="shared" si="43"/>
        <v>23.421737305916906</v>
      </c>
      <c r="Z106" s="27">
        <f t="shared" si="44"/>
        <v>23</v>
      </c>
      <c r="AA106" s="17">
        <f t="shared" si="45"/>
        <v>23</v>
      </c>
      <c r="AB106" s="24">
        <f t="shared" si="46"/>
        <v>259</v>
      </c>
    </row>
    <row r="107" spans="1:28" ht="15" customHeight="1" x14ac:dyDescent="0.2">
      <c r="A107" s="28">
        <v>166</v>
      </c>
      <c r="B107" s="28">
        <v>236</v>
      </c>
      <c r="C107" s="25">
        <v>0.74</v>
      </c>
      <c r="D107" s="25">
        <v>266.38</v>
      </c>
      <c r="E107" s="25">
        <v>211.08</v>
      </c>
      <c r="F107" s="25">
        <v>0</v>
      </c>
      <c r="G107" s="25">
        <f t="shared" si="49"/>
        <v>17.027777777777779</v>
      </c>
      <c r="H107" s="25">
        <v>0</v>
      </c>
      <c r="I107" s="25">
        <f t="shared" si="50"/>
        <v>16.055555555555557</v>
      </c>
      <c r="J107" s="29">
        <f t="shared" si="47"/>
        <v>1</v>
      </c>
      <c r="K107" s="29">
        <f t="shared" si="48"/>
        <v>1</v>
      </c>
      <c r="L107" s="29">
        <f t="shared" si="51"/>
        <v>1</v>
      </c>
      <c r="M107" s="29">
        <f t="shared" ca="1" si="39"/>
        <v>1</v>
      </c>
      <c r="T107" s="20">
        <v>0</v>
      </c>
      <c r="U107" s="31">
        <f t="shared" si="40"/>
        <v>-236</v>
      </c>
      <c r="V107" s="27">
        <f t="shared" si="41"/>
        <v>-236</v>
      </c>
      <c r="W107" s="27"/>
      <c r="X107" s="27">
        <f t="shared" si="42"/>
        <v>259.42173730591691</v>
      </c>
      <c r="Y107" s="27">
        <f t="shared" si="43"/>
        <v>23.421737305916906</v>
      </c>
      <c r="Z107" s="27">
        <f t="shared" si="44"/>
        <v>23</v>
      </c>
      <c r="AA107" s="17">
        <f t="shared" si="45"/>
        <v>23</v>
      </c>
      <c r="AB107" s="24">
        <f t="shared" si="46"/>
        <v>259</v>
      </c>
    </row>
    <row r="108" spans="1:28" ht="15" customHeight="1" x14ac:dyDescent="0.2">
      <c r="A108" s="28">
        <v>166</v>
      </c>
      <c r="B108" s="28">
        <v>236</v>
      </c>
      <c r="C108" s="25">
        <v>0.74</v>
      </c>
      <c r="D108" s="25">
        <v>266.37</v>
      </c>
      <c r="E108" s="25">
        <v>211.08</v>
      </c>
      <c r="F108" s="25">
        <v>0</v>
      </c>
      <c r="G108" s="25">
        <f t="shared" si="49"/>
        <v>16.794520547945204</v>
      </c>
      <c r="H108" s="25">
        <v>0</v>
      </c>
      <c r="I108" s="25">
        <f t="shared" si="50"/>
        <v>15.835616438356164</v>
      </c>
      <c r="J108" s="29">
        <f t="shared" si="47"/>
        <v>1</v>
      </c>
      <c r="K108" s="29">
        <f t="shared" si="48"/>
        <v>1</v>
      </c>
      <c r="L108" s="29">
        <f t="shared" si="51"/>
        <v>1</v>
      </c>
      <c r="M108" s="29">
        <f t="shared" ca="1" si="39"/>
        <v>1</v>
      </c>
      <c r="T108" s="20">
        <v>0</v>
      </c>
      <c r="U108" s="31">
        <f t="shared" si="40"/>
        <v>-236</v>
      </c>
      <c r="V108" s="27">
        <f t="shared" si="41"/>
        <v>-236</v>
      </c>
      <c r="W108" s="27"/>
      <c r="X108" s="27">
        <f t="shared" si="42"/>
        <v>259.42173730591691</v>
      </c>
      <c r="Y108" s="27">
        <f t="shared" si="43"/>
        <v>23.421737305916906</v>
      </c>
      <c r="Z108" s="27">
        <f t="shared" si="44"/>
        <v>23</v>
      </c>
      <c r="AA108" s="17">
        <f t="shared" si="45"/>
        <v>23</v>
      </c>
      <c r="AB108" s="24">
        <f t="shared" si="46"/>
        <v>259</v>
      </c>
    </row>
    <row r="109" spans="1:28" ht="15" customHeight="1" x14ac:dyDescent="0.2">
      <c r="A109" s="28">
        <v>166</v>
      </c>
      <c r="B109" s="28">
        <v>236</v>
      </c>
      <c r="C109" s="25">
        <v>0.74</v>
      </c>
      <c r="D109" s="25">
        <v>266.36</v>
      </c>
      <c r="E109" s="25">
        <v>211.08</v>
      </c>
      <c r="F109" s="25">
        <v>0</v>
      </c>
      <c r="G109" s="25">
        <f t="shared" si="49"/>
        <v>16.567567567567568</v>
      </c>
      <c r="H109" s="25">
        <v>0</v>
      </c>
      <c r="I109" s="25">
        <f t="shared" si="50"/>
        <v>15.621621621621621</v>
      </c>
      <c r="J109" s="29">
        <f t="shared" si="47"/>
        <v>1</v>
      </c>
      <c r="K109" s="29">
        <f t="shared" si="48"/>
        <v>1</v>
      </c>
      <c r="L109" s="29">
        <f t="shared" si="51"/>
        <v>1</v>
      </c>
      <c r="M109" s="29">
        <f t="shared" ca="1" si="39"/>
        <v>1</v>
      </c>
      <c r="T109" s="20">
        <v>0</v>
      </c>
      <c r="U109" s="31">
        <f t="shared" si="40"/>
        <v>-236</v>
      </c>
      <c r="V109" s="27">
        <f t="shared" si="41"/>
        <v>-236</v>
      </c>
      <c r="W109" s="27"/>
      <c r="X109" s="27">
        <f t="shared" si="42"/>
        <v>259.42173730591691</v>
      </c>
      <c r="Y109" s="27">
        <f t="shared" si="43"/>
        <v>23.421737305916906</v>
      </c>
      <c r="Z109" s="27">
        <f t="shared" si="44"/>
        <v>23</v>
      </c>
      <c r="AA109" s="17">
        <f t="shared" si="45"/>
        <v>23</v>
      </c>
      <c r="AB109" s="24">
        <f t="shared" si="46"/>
        <v>259</v>
      </c>
    </row>
    <row r="110" spans="1:28" ht="15" customHeight="1" x14ac:dyDescent="0.2">
      <c r="A110" s="28">
        <v>166</v>
      </c>
      <c r="B110" s="28">
        <v>236</v>
      </c>
      <c r="C110" s="25">
        <v>0.74</v>
      </c>
      <c r="D110" s="25">
        <v>266.35000000000002</v>
      </c>
      <c r="E110" s="25">
        <v>211.08</v>
      </c>
      <c r="F110" s="25">
        <v>0</v>
      </c>
      <c r="G110" s="25">
        <f t="shared" si="49"/>
        <v>16.346666666666668</v>
      </c>
      <c r="H110" s="25">
        <v>0</v>
      </c>
      <c r="I110" s="25">
        <f t="shared" si="50"/>
        <v>15.413333333333334</v>
      </c>
      <c r="J110" s="29">
        <f t="shared" si="47"/>
        <v>1</v>
      </c>
      <c r="K110" s="29">
        <f t="shared" si="48"/>
        <v>1</v>
      </c>
      <c r="L110" s="29">
        <f t="shared" si="51"/>
        <v>1</v>
      </c>
      <c r="M110" s="29">
        <f t="shared" ca="1" si="39"/>
        <v>1</v>
      </c>
      <c r="T110" s="20">
        <v>0</v>
      </c>
      <c r="U110" s="31">
        <f t="shared" si="40"/>
        <v>-236</v>
      </c>
      <c r="V110" s="27">
        <f t="shared" si="41"/>
        <v>-236</v>
      </c>
      <c r="W110" s="27"/>
      <c r="X110" s="27">
        <f t="shared" si="42"/>
        <v>259.42173730591691</v>
      </c>
      <c r="Y110" s="27">
        <f t="shared" si="43"/>
        <v>23.421737305916906</v>
      </c>
      <c r="Z110" s="27">
        <f t="shared" si="44"/>
        <v>23</v>
      </c>
      <c r="AA110" s="17">
        <f t="shared" si="45"/>
        <v>23</v>
      </c>
      <c r="AB110" s="24">
        <f t="shared" si="46"/>
        <v>259</v>
      </c>
    </row>
    <row r="111" spans="1:28" ht="15" customHeight="1" x14ac:dyDescent="0.2">
      <c r="A111" s="28"/>
      <c r="B111" s="28"/>
      <c r="C111" s="25"/>
      <c r="D111" s="25"/>
      <c r="E111" s="25"/>
      <c r="F111" s="25"/>
      <c r="G111" s="25"/>
      <c r="H111" s="25"/>
      <c r="I111" s="25"/>
      <c r="J111" s="29"/>
      <c r="K111" s="29"/>
      <c r="L111" s="29"/>
      <c r="M111" s="29"/>
      <c r="U111" s="31"/>
      <c r="V111" s="27"/>
      <c r="W111" s="27"/>
      <c r="X111" s="27"/>
      <c r="Y111" s="27"/>
      <c r="Z111" s="27"/>
      <c r="AA111" s="17"/>
    </row>
    <row r="112" spans="1:28" ht="15" customHeight="1" x14ac:dyDescent="0.2">
      <c r="A112" s="28"/>
      <c r="B112" s="28"/>
      <c r="C112" s="25"/>
      <c r="D112" s="25"/>
      <c r="E112" s="25"/>
      <c r="F112" s="25"/>
      <c r="G112" s="25"/>
      <c r="H112" s="25"/>
      <c r="I112" s="25"/>
      <c r="J112" s="29"/>
      <c r="K112" s="29"/>
      <c r="L112" s="29"/>
      <c r="M112" s="29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">
      <c r="A113" s="28"/>
      <c r="B113" s="28"/>
      <c r="C113" s="25"/>
      <c r="D113" s="25"/>
      <c r="E113" s="25"/>
      <c r="F113" s="25"/>
      <c r="G113" s="25"/>
      <c r="H113" s="25"/>
      <c r="I113" s="25"/>
      <c r="J113" s="29"/>
      <c r="K113" s="29"/>
      <c r="L113" s="29"/>
      <c r="M113" s="29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">
      <c r="A114" s="28"/>
      <c r="B114" s="28"/>
      <c r="C114" s="25"/>
      <c r="D114" s="25"/>
      <c r="E114" s="25"/>
      <c r="F114" s="25"/>
      <c r="G114" s="25"/>
      <c r="H114" s="25"/>
      <c r="I114" s="25"/>
      <c r="J114" s="29"/>
      <c r="K114" s="29"/>
      <c r="L114" s="29"/>
      <c r="M114" s="29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">
      <c r="A115" s="28"/>
      <c r="B115" s="28"/>
      <c r="C115" s="25"/>
      <c r="D115" s="25"/>
      <c r="E115" s="25"/>
      <c r="F115" s="25"/>
      <c r="G115" s="25"/>
      <c r="H115" s="25"/>
      <c r="I115" s="25"/>
      <c r="J115" s="29"/>
      <c r="K115" s="29"/>
      <c r="L115" s="29"/>
      <c r="M115" s="29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">
      <c r="A116" s="28"/>
      <c r="B116" s="28"/>
      <c r="C116" s="25"/>
      <c r="D116" s="25"/>
      <c r="E116" s="25"/>
      <c r="F116" s="25"/>
      <c r="G116" s="25"/>
      <c r="H116" s="25"/>
      <c r="I116" s="25"/>
      <c r="J116" s="29"/>
      <c r="K116" s="29"/>
      <c r="L116" s="29"/>
      <c r="M116" s="29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">
      <c r="A117" s="28"/>
      <c r="B117" s="28"/>
      <c r="C117" s="25"/>
      <c r="D117" s="25"/>
      <c r="E117" s="25"/>
      <c r="F117" s="25"/>
      <c r="G117" s="25"/>
      <c r="H117" s="25"/>
      <c r="I117" s="25"/>
      <c r="J117" s="29"/>
      <c r="K117" s="29"/>
      <c r="L117" s="29"/>
      <c r="M117" s="29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">
      <c r="A118" s="28"/>
      <c r="B118" s="28"/>
      <c r="C118" s="25"/>
      <c r="D118" s="25"/>
      <c r="E118" s="25"/>
      <c r="F118" s="25"/>
      <c r="G118" s="25"/>
      <c r="H118" s="25"/>
      <c r="I118" s="25"/>
      <c r="J118" s="29"/>
      <c r="K118" s="29"/>
      <c r="L118" s="29"/>
      <c r="M118" s="29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">
      <c r="A119" s="28"/>
      <c r="B119" s="28"/>
      <c r="C119" s="25"/>
      <c r="D119" s="25"/>
      <c r="E119" s="25"/>
      <c r="F119" s="25"/>
      <c r="G119" s="25"/>
      <c r="H119" s="25"/>
      <c r="I119" s="25"/>
      <c r="J119" s="29"/>
      <c r="K119" s="29"/>
      <c r="L119" s="29"/>
      <c r="M119" s="29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">
      <c r="A120" s="28"/>
      <c r="B120" s="28"/>
      <c r="C120" s="25"/>
      <c r="D120" s="25"/>
      <c r="E120" s="25"/>
      <c r="F120" s="25"/>
      <c r="G120" s="25"/>
      <c r="H120" s="25"/>
      <c r="I120" s="25"/>
      <c r="J120" s="29"/>
      <c r="K120" s="29"/>
      <c r="L120" s="29"/>
      <c r="M120" s="29"/>
      <c r="U120" s="31"/>
      <c r="V120" s="27"/>
      <c r="W120" s="27"/>
      <c r="X120" s="27"/>
      <c r="Y120" s="27"/>
      <c r="Z120" s="27"/>
      <c r="AA120" s="17"/>
    </row>
    <row r="121" spans="1:27" x14ac:dyDescent="0.2">
      <c r="U121" s="31"/>
      <c r="V121" s="27"/>
      <c r="W121" s="27"/>
      <c r="X121" s="27"/>
      <c r="Y121" s="27"/>
      <c r="Z121" s="27"/>
      <c r="AA121" s="17"/>
    </row>
    <row r="122" spans="1:27" x14ac:dyDescent="0.2">
      <c r="U122" s="31"/>
      <c r="V122" s="27"/>
      <c r="W122" s="27"/>
      <c r="X122" s="27"/>
      <c r="Y122" s="27"/>
      <c r="Z122" s="27"/>
      <c r="AA122" s="17"/>
    </row>
    <row r="123" spans="1:27" x14ac:dyDescent="0.2">
      <c r="U123" s="31"/>
      <c r="V123" s="27"/>
      <c r="W123" s="27"/>
      <c r="X123" s="27"/>
      <c r="Y123" s="27"/>
      <c r="Z123" s="27"/>
      <c r="AA123" s="17"/>
    </row>
    <row r="124" spans="1:27" x14ac:dyDescent="0.2">
      <c r="U124" s="31"/>
      <c r="V124" s="27"/>
      <c r="W124" s="27"/>
      <c r="X124" s="27"/>
      <c r="Y124" s="27"/>
      <c r="Z124" s="27"/>
      <c r="AA124" s="17"/>
    </row>
    <row r="125" spans="1:27" x14ac:dyDescent="0.2">
      <c r="U125" s="31"/>
      <c r="V125" s="27"/>
      <c r="W125" s="27"/>
      <c r="X125" s="27"/>
      <c r="Y125" s="27"/>
      <c r="Z125" s="27"/>
      <c r="AA125" s="17"/>
    </row>
    <row r="126" spans="1:27" x14ac:dyDescent="0.2">
      <c r="U126" s="31"/>
      <c r="V126" s="27"/>
      <c r="W126" s="27"/>
      <c r="X126" s="27"/>
      <c r="Y126" s="27"/>
      <c r="Z126" s="27"/>
      <c r="AA126" s="17"/>
    </row>
    <row r="127" spans="1:27" x14ac:dyDescent="0.2">
      <c r="U127" s="31"/>
      <c r="V127" s="27"/>
      <c r="W127" s="27"/>
      <c r="X127" s="27"/>
      <c r="Y127" s="27"/>
      <c r="Z127" s="27"/>
      <c r="AA127" s="17"/>
    </row>
    <row r="128" spans="1:27" x14ac:dyDescent="0.2">
      <c r="U128" s="31"/>
      <c r="V128" s="27"/>
      <c r="W128" s="27"/>
      <c r="X128" s="27"/>
      <c r="Y128" s="27"/>
      <c r="Z128" s="27"/>
      <c r="AA128" s="17"/>
    </row>
    <row r="129" spans="21:27" x14ac:dyDescent="0.2">
      <c r="U129" s="31"/>
      <c r="V129" s="27"/>
      <c r="W129" s="27"/>
      <c r="X129" s="27"/>
      <c r="Y129" s="27"/>
      <c r="Z129" s="27"/>
      <c r="AA129" s="17"/>
    </row>
    <row r="130" spans="21:27" x14ac:dyDescent="0.2">
      <c r="U130" s="31"/>
      <c r="V130" s="27"/>
      <c r="W130" s="27"/>
      <c r="X130" s="27"/>
      <c r="Y130" s="27"/>
      <c r="Z130" s="27"/>
      <c r="AA130" s="17"/>
    </row>
    <row r="131" spans="21:27" x14ac:dyDescent="0.2">
      <c r="U131" s="31"/>
      <c r="V131" s="27"/>
      <c r="W131" s="27"/>
      <c r="X131" s="27"/>
      <c r="Y131" s="27"/>
      <c r="Z131" s="27"/>
      <c r="AA131" s="17"/>
    </row>
    <row r="132" spans="21:27" x14ac:dyDescent="0.2">
      <c r="U132" s="31"/>
      <c r="V132" s="27"/>
      <c r="W132" s="27"/>
      <c r="X132" s="27"/>
      <c r="Y132" s="27"/>
      <c r="Z132" s="27"/>
      <c r="AA132" s="17"/>
    </row>
    <row r="133" spans="21:27" x14ac:dyDescent="0.2">
      <c r="U133" s="31"/>
      <c r="V133" s="27"/>
      <c r="W133" s="27"/>
      <c r="X133" s="27"/>
      <c r="Y133" s="27"/>
      <c r="Z133" s="27"/>
      <c r="AA133" s="17"/>
    </row>
    <row r="134" spans="21:27" x14ac:dyDescent="0.2">
      <c r="U134" s="31"/>
      <c r="V134" s="27"/>
      <c r="W134" s="27"/>
      <c r="X134" s="27"/>
      <c r="Y134" s="27"/>
      <c r="Z134" s="27"/>
      <c r="AA134" s="17"/>
    </row>
    <row r="135" spans="21:27" x14ac:dyDescent="0.2">
      <c r="U135" s="31"/>
      <c r="V135" s="27"/>
      <c r="W135" s="27"/>
      <c r="X135" s="27"/>
      <c r="Y135" s="27"/>
      <c r="Z135" s="27"/>
      <c r="AA135" s="17"/>
    </row>
    <row r="136" spans="21:27" x14ac:dyDescent="0.2">
      <c r="U136" s="31"/>
      <c r="V136" s="27"/>
      <c r="W136" s="27"/>
      <c r="X136" s="27"/>
      <c r="Y136" s="27"/>
      <c r="Z136" s="27"/>
      <c r="AA136" s="17"/>
    </row>
    <row r="137" spans="21:27" x14ac:dyDescent="0.2">
      <c r="U137" s="31"/>
      <c r="V137" s="27"/>
      <c r="W137" s="27"/>
      <c r="X137" s="27"/>
      <c r="Y137" s="27"/>
      <c r="Z137" s="27"/>
      <c r="AA137" s="17"/>
    </row>
    <row r="138" spans="21:27" x14ac:dyDescent="0.2">
      <c r="U138" s="31"/>
      <c r="V138" s="27"/>
      <c r="W138" s="27"/>
      <c r="X138" s="27"/>
      <c r="Y138" s="27"/>
      <c r="Z138" s="27"/>
      <c r="AA138" s="17"/>
    </row>
    <row r="139" spans="21:27" x14ac:dyDescent="0.2">
      <c r="U139" s="31"/>
      <c r="V139" s="27"/>
      <c r="W139" s="27"/>
      <c r="X139" s="27"/>
      <c r="Y139" s="27"/>
      <c r="Z139" s="27"/>
      <c r="AA139" s="17"/>
    </row>
    <row r="140" spans="21:27" x14ac:dyDescent="0.2">
      <c r="U140" s="31"/>
      <c r="V140" s="27"/>
      <c r="W140" s="27"/>
      <c r="X140" s="27"/>
      <c r="Y140" s="27"/>
      <c r="Z140" s="27"/>
      <c r="AA140" s="17"/>
    </row>
    <row r="141" spans="21:27" x14ac:dyDescent="0.2">
      <c r="U141" s="31"/>
      <c r="V141" s="27"/>
      <c r="W141" s="27"/>
      <c r="X141" s="27"/>
      <c r="Y141" s="27"/>
      <c r="Z141" s="27"/>
      <c r="AA141" s="17"/>
    </row>
    <row r="142" spans="21:27" x14ac:dyDescent="0.2">
      <c r="U142" s="31"/>
      <c r="V142" s="27"/>
      <c r="W142" s="27"/>
      <c r="X142" s="27"/>
      <c r="Y142" s="27"/>
      <c r="Z142" s="27"/>
      <c r="AA142" s="17"/>
    </row>
    <row r="143" spans="21:27" x14ac:dyDescent="0.2">
      <c r="U143" s="31"/>
      <c r="V143" s="27"/>
      <c r="W143" s="27"/>
      <c r="X143" s="27"/>
      <c r="Y143" s="27"/>
      <c r="Z143" s="27"/>
      <c r="AA143" s="17"/>
    </row>
    <row r="144" spans="21:27" x14ac:dyDescent="0.2">
      <c r="U144" s="31"/>
      <c r="V144" s="27"/>
      <c r="W144" s="27"/>
      <c r="X144" s="27"/>
      <c r="Y144" s="27"/>
      <c r="Z144" s="27"/>
      <c r="AA144" s="17"/>
    </row>
    <row r="145" spans="21:27" x14ac:dyDescent="0.2">
      <c r="U145" s="31"/>
      <c r="V145" s="27"/>
      <c r="W145" s="27"/>
      <c r="X145" s="27"/>
      <c r="Y145" s="27"/>
      <c r="Z145" s="27"/>
      <c r="AA145" s="17"/>
    </row>
    <row r="146" spans="21:27" x14ac:dyDescent="0.2">
      <c r="U146" s="31"/>
      <c r="V146" s="27"/>
      <c r="W146" s="27"/>
      <c r="X146" s="27"/>
      <c r="Y146" s="27"/>
      <c r="Z146" s="27"/>
      <c r="AA146" s="17"/>
    </row>
    <row r="147" spans="21:27" x14ac:dyDescent="0.2">
      <c r="U147" s="31"/>
      <c r="V147" s="27"/>
      <c r="W147" s="27"/>
      <c r="X147" s="27"/>
      <c r="Y147" s="27"/>
      <c r="Z147" s="27"/>
      <c r="AA147" s="17"/>
    </row>
    <row r="148" spans="21:27" x14ac:dyDescent="0.2">
      <c r="U148" s="31"/>
      <c r="V148" s="27"/>
      <c r="W148" s="27"/>
      <c r="X148" s="27"/>
      <c r="Y148" s="27"/>
      <c r="Z148" s="27"/>
      <c r="AA148" s="17"/>
    </row>
    <row r="149" spans="21:27" x14ac:dyDescent="0.2">
      <c r="U149" s="31"/>
      <c r="V149" s="27"/>
      <c r="W149" s="27"/>
      <c r="X149" s="27"/>
      <c r="Y149" s="27"/>
      <c r="Z149" s="27"/>
      <c r="AA149" s="17"/>
    </row>
    <row r="150" spans="21:27" x14ac:dyDescent="0.2">
      <c r="U150" s="31"/>
      <c r="V150" s="27"/>
      <c r="W150" s="27"/>
      <c r="X150" s="27"/>
      <c r="Y150" s="27"/>
      <c r="Z150" s="27"/>
      <c r="AA150" s="17"/>
    </row>
    <row r="151" spans="21:27" x14ac:dyDescent="0.2">
      <c r="U151" s="31"/>
      <c r="V151" s="27"/>
      <c r="W151" s="27"/>
      <c r="X151" s="27"/>
      <c r="Y151" s="27"/>
      <c r="Z151" s="27"/>
      <c r="AA151" s="17"/>
    </row>
    <row r="152" spans="21:27" x14ac:dyDescent="0.2">
      <c r="U152" s="31"/>
      <c r="V152" s="27"/>
      <c r="W152" s="27"/>
      <c r="X152" s="27"/>
      <c r="Y152" s="27"/>
      <c r="Z152" s="27"/>
      <c r="AA152" s="17"/>
    </row>
    <row r="153" spans="21:27" x14ac:dyDescent="0.2">
      <c r="U153" s="31"/>
      <c r="V153" s="27"/>
      <c r="W153" s="27"/>
      <c r="X153" s="27"/>
      <c r="Y153" s="27"/>
      <c r="Z153" s="27"/>
      <c r="AA153" s="17"/>
    </row>
    <row r="154" spans="21:27" x14ac:dyDescent="0.2">
      <c r="U154" s="31"/>
      <c r="V154" s="27"/>
      <c r="W154" s="27"/>
      <c r="X154" s="27"/>
      <c r="Y154" s="27"/>
      <c r="Z154" s="27"/>
      <c r="AA154" s="17"/>
    </row>
    <row r="155" spans="21:27" x14ac:dyDescent="0.2">
      <c r="U155" s="31"/>
      <c r="V155" s="27"/>
      <c r="W155" s="27"/>
      <c r="X155" s="27"/>
      <c r="Y155" s="27"/>
      <c r="Z155" s="27"/>
      <c r="AA155" s="17"/>
    </row>
    <row r="156" spans="21:27" x14ac:dyDescent="0.2">
      <c r="U156" s="31"/>
      <c r="V156" s="27"/>
      <c r="W156" s="27"/>
      <c r="X156" s="27"/>
      <c r="Y156" s="27"/>
      <c r="Z156" s="27"/>
      <c r="AA156" s="17"/>
    </row>
    <row r="157" spans="21:27" x14ac:dyDescent="0.2">
      <c r="U157" s="31"/>
      <c r="V157" s="27"/>
      <c r="W157" s="27"/>
      <c r="X157" s="27"/>
      <c r="Y157" s="27"/>
      <c r="Z157" s="27"/>
      <c r="AA157" s="17"/>
    </row>
    <row r="158" spans="21:27" x14ac:dyDescent="0.2">
      <c r="U158" s="31"/>
      <c r="V158" s="27"/>
      <c r="W158" s="27"/>
      <c r="X158" s="27"/>
      <c r="Y158" s="27"/>
      <c r="Z158" s="27"/>
      <c r="AA158" s="17"/>
    </row>
    <row r="159" spans="21:27" x14ac:dyDescent="0.2">
      <c r="U159" s="31"/>
      <c r="V159" s="27"/>
      <c r="W159" s="27"/>
      <c r="X159" s="27"/>
      <c r="Y159" s="27"/>
      <c r="Z159" s="27"/>
      <c r="AA159" s="17"/>
    </row>
    <row r="160" spans="2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78"/>
  <sheetViews>
    <sheetView topLeftCell="J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21.875" style="21" customWidth="1"/>
    <col min="5" max="5" width="24.87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2.625" style="21" customWidth="1"/>
    <col min="16" max="16" width="18" style="21" customWidth="1"/>
    <col min="17" max="17" width="14.37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1378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429</v>
      </c>
      <c r="B2" s="28">
        <v>218</v>
      </c>
      <c r="C2" s="25">
        <v>0</v>
      </c>
      <c r="D2" s="25">
        <v>271.26</v>
      </c>
      <c r="E2" s="25">
        <v>211.04</v>
      </c>
      <c r="F2" s="25">
        <f t="shared" ref="F2:F19" si="0">($A$20-A2)/(ROW($A$20)-ROW(A2))</f>
        <v>52.722222222222221</v>
      </c>
      <c r="G2" s="25">
        <v>0</v>
      </c>
      <c r="H2" s="25">
        <f t="shared" ref="H2:H19" si="1">($A$20-B2)/(ROW($A$20)-ROW(B2))</f>
        <v>64.444444444444443</v>
      </c>
      <c r="I2" s="25">
        <v>0</v>
      </c>
      <c r="J2" s="29"/>
      <c r="K2" s="29"/>
      <c r="L2" s="29"/>
      <c r="M2" s="29">
        <f t="shared" ref="M2:M33" ca="1" si="2">IF(RAND()&lt;0.5,0,1)</f>
        <v>1</v>
      </c>
      <c r="N2" s="8" t="s">
        <v>38</v>
      </c>
      <c r="O2" s="30">
        <v>0.2</v>
      </c>
      <c r="P2" s="6" t="s">
        <v>39</v>
      </c>
      <c r="Q2" s="7">
        <f>LARGE(A:A,2)</f>
        <v>1320</v>
      </c>
      <c r="T2" s="20">
        <v>0</v>
      </c>
      <c r="U2" s="31">
        <f t="shared" ref="U2:U33" si="3">T2-B2</f>
        <v>-218</v>
      </c>
      <c r="V2" s="27">
        <f t="shared" ref="V2:V33" si="4">ROUND(U2,0)</f>
        <v>-218</v>
      </c>
      <c r="W2" s="27">
        <v>4766</v>
      </c>
      <c r="X2" s="27">
        <f t="shared" ref="X2:X33" si="5">B2/$W$2*$W$3</f>
        <v>239.63533361309274</v>
      </c>
      <c r="Y2" s="27">
        <f t="shared" ref="Y2:Y33" si="6">X2-B2</f>
        <v>21.63533361309274</v>
      </c>
      <c r="Z2" s="27">
        <f t="shared" ref="Z2:Z33" si="7">ROUND(Y2,0)</f>
        <v>22</v>
      </c>
      <c r="AA2" s="17">
        <f t="shared" ref="AA2:AA33" si="8">IF(V2&gt;=0,V2,Z2)</f>
        <v>22</v>
      </c>
      <c r="AB2" s="24">
        <f t="shared" ref="AB2:AB33" si="9">B2+AA2</f>
        <v>240</v>
      </c>
    </row>
    <row r="3" spans="1:28" ht="15" customHeight="1" x14ac:dyDescent="0.25">
      <c r="A3" s="28">
        <v>382</v>
      </c>
      <c r="B3" s="28">
        <v>218</v>
      </c>
      <c r="C3" s="25">
        <v>0</v>
      </c>
      <c r="D3" s="25">
        <v>271.27999999999997</v>
      </c>
      <c r="E3" s="25">
        <v>211.04</v>
      </c>
      <c r="F3" s="25">
        <f t="shared" si="0"/>
        <v>58.588235294117645</v>
      </c>
      <c r="G3" s="25">
        <v>0</v>
      </c>
      <c r="H3" s="25">
        <f t="shared" si="1"/>
        <v>68.235294117647058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0</v>
      </c>
      <c r="N3" s="9" t="s">
        <v>40</v>
      </c>
      <c r="O3" s="9">
        <f>COUNT(A:A)</f>
        <v>58</v>
      </c>
      <c r="P3" s="6" t="s">
        <v>41</v>
      </c>
      <c r="Q3" s="7">
        <f>LARGE(A:A,3)</f>
        <v>1262</v>
      </c>
      <c r="T3" s="20">
        <v>0</v>
      </c>
      <c r="U3" s="31">
        <f t="shared" si="3"/>
        <v>-218</v>
      </c>
      <c r="V3" s="27">
        <f t="shared" si="4"/>
        <v>-218</v>
      </c>
      <c r="W3" s="27">
        <v>5239</v>
      </c>
      <c r="X3" s="27">
        <f t="shared" si="5"/>
        <v>239.63533361309274</v>
      </c>
      <c r="Y3" s="27">
        <f t="shared" si="6"/>
        <v>21.63533361309274</v>
      </c>
      <c r="Z3" s="27">
        <f t="shared" si="7"/>
        <v>22</v>
      </c>
      <c r="AA3" s="17">
        <f t="shared" si="8"/>
        <v>22</v>
      </c>
      <c r="AB3" s="24">
        <f t="shared" si="9"/>
        <v>240</v>
      </c>
    </row>
    <row r="4" spans="1:28" ht="15" customHeight="1" x14ac:dyDescent="0.25">
      <c r="A4" s="28">
        <v>336</v>
      </c>
      <c r="B4" s="28">
        <v>218</v>
      </c>
      <c r="C4" s="25">
        <v>0</v>
      </c>
      <c r="D4" s="25">
        <v>271.29000000000002</v>
      </c>
      <c r="E4" s="25">
        <v>211.04</v>
      </c>
      <c r="F4" s="25">
        <f t="shared" si="0"/>
        <v>65.125</v>
      </c>
      <c r="G4" s="25">
        <v>0</v>
      </c>
      <c r="H4" s="25">
        <f t="shared" si="1"/>
        <v>72.5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0</v>
      </c>
      <c r="N4" s="9" t="s">
        <v>42</v>
      </c>
      <c r="O4" s="32">
        <f>MAX(A:A)</f>
        <v>1378</v>
      </c>
      <c r="P4" s="6" t="s">
        <v>43</v>
      </c>
      <c r="Q4" s="7">
        <f>LARGE(B:B,1)</f>
        <v>870</v>
      </c>
      <c r="T4" s="20">
        <v>0</v>
      </c>
      <c r="U4" s="31">
        <f t="shared" si="3"/>
        <v>-218</v>
      </c>
      <c r="V4" s="27">
        <f t="shared" si="4"/>
        <v>-218</v>
      </c>
      <c r="W4" s="27"/>
      <c r="X4" s="27">
        <f t="shared" si="5"/>
        <v>239.63533361309274</v>
      </c>
      <c r="Y4" s="27">
        <f t="shared" si="6"/>
        <v>21.63533361309274</v>
      </c>
      <c r="Z4" s="27">
        <f t="shared" si="7"/>
        <v>22</v>
      </c>
      <c r="AA4" s="17">
        <f t="shared" si="8"/>
        <v>22</v>
      </c>
      <c r="AB4" s="24">
        <f t="shared" si="9"/>
        <v>240</v>
      </c>
    </row>
    <row r="5" spans="1:28" ht="15" customHeight="1" x14ac:dyDescent="0.25">
      <c r="A5" s="28">
        <v>288</v>
      </c>
      <c r="B5" s="28">
        <v>218</v>
      </c>
      <c r="C5" s="25">
        <v>1.28</v>
      </c>
      <c r="D5" s="25">
        <v>271.3</v>
      </c>
      <c r="E5" s="25">
        <v>211.04</v>
      </c>
      <c r="F5" s="25">
        <f t="shared" si="0"/>
        <v>72.666666666666671</v>
      </c>
      <c r="G5" s="25">
        <v>0</v>
      </c>
      <c r="H5" s="25">
        <f t="shared" si="1"/>
        <v>77.333333333333329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0</v>
      </c>
      <c r="N5" s="9" t="s">
        <v>44</v>
      </c>
      <c r="O5" s="33">
        <v>0.39</v>
      </c>
      <c r="P5" s="6" t="s">
        <v>45</v>
      </c>
      <c r="Q5" s="7">
        <f>LARGE(B:B,2)</f>
        <v>844</v>
      </c>
      <c r="T5" s="20">
        <v>0</v>
      </c>
      <c r="U5" s="31">
        <f t="shared" si="3"/>
        <v>-218</v>
      </c>
      <c r="V5" s="27">
        <f t="shared" si="4"/>
        <v>-218</v>
      </c>
      <c r="W5" s="27"/>
      <c r="X5" s="27">
        <f t="shared" si="5"/>
        <v>239.63533361309274</v>
      </c>
      <c r="Y5" s="27">
        <f t="shared" si="6"/>
        <v>21.63533361309274</v>
      </c>
      <c r="Z5" s="27">
        <f t="shared" si="7"/>
        <v>22</v>
      </c>
      <c r="AA5" s="17">
        <f t="shared" si="8"/>
        <v>22</v>
      </c>
      <c r="AB5" s="24">
        <f t="shared" si="9"/>
        <v>240</v>
      </c>
    </row>
    <row r="6" spans="1:28" ht="15" customHeight="1" x14ac:dyDescent="0.25">
      <c r="A6" s="28">
        <v>322</v>
      </c>
      <c r="B6" s="28">
        <v>218</v>
      </c>
      <c r="C6" s="25">
        <v>1.43</v>
      </c>
      <c r="D6" s="25">
        <v>271.31</v>
      </c>
      <c r="E6" s="25">
        <v>211.04</v>
      </c>
      <c r="F6" s="25">
        <f t="shared" si="0"/>
        <v>75.428571428571431</v>
      </c>
      <c r="G6" s="25">
        <v>0</v>
      </c>
      <c r="H6" s="25">
        <f t="shared" si="1"/>
        <v>82.857142857142861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0.52</v>
      </c>
      <c r="P6" s="6" t="s">
        <v>47</v>
      </c>
      <c r="Q6" s="7">
        <f>LARGE(B:B,3)</f>
        <v>819</v>
      </c>
      <c r="T6" s="20">
        <v>0</v>
      </c>
      <c r="U6" s="31">
        <f t="shared" si="3"/>
        <v>-218</v>
      </c>
      <c r="V6" s="27">
        <f t="shared" si="4"/>
        <v>-218</v>
      </c>
      <c r="W6" s="27"/>
      <c r="X6" s="27">
        <f t="shared" si="5"/>
        <v>239.63533361309274</v>
      </c>
      <c r="Y6" s="27">
        <f t="shared" si="6"/>
        <v>21.63533361309274</v>
      </c>
      <c r="Z6" s="27">
        <f t="shared" si="7"/>
        <v>22</v>
      </c>
      <c r="AA6" s="17">
        <f t="shared" si="8"/>
        <v>22</v>
      </c>
      <c r="AB6" s="24">
        <f t="shared" si="9"/>
        <v>240</v>
      </c>
    </row>
    <row r="7" spans="1:28" ht="15" customHeight="1" x14ac:dyDescent="0.25">
      <c r="A7" s="28">
        <v>357</v>
      </c>
      <c r="B7" s="28">
        <v>218</v>
      </c>
      <c r="C7" s="25">
        <v>1.59</v>
      </c>
      <c r="D7" s="25">
        <v>271.32</v>
      </c>
      <c r="E7" s="25">
        <v>211.04</v>
      </c>
      <c r="F7" s="25">
        <f t="shared" si="0"/>
        <v>78.538461538461533</v>
      </c>
      <c r="G7" s="25">
        <v>0</v>
      </c>
      <c r="H7" s="25">
        <f t="shared" si="1"/>
        <v>89.230769230769226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1</v>
      </c>
      <c r="N7" s="9" t="s">
        <v>48</v>
      </c>
      <c r="O7" s="33">
        <v>0.67</v>
      </c>
      <c r="P7" s="7"/>
      <c r="Q7" s="7"/>
      <c r="T7" s="20">
        <v>0</v>
      </c>
      <c r="U7" s="31">
        <f t="shared" si="3"/>
        <v>-218</v>
      </c>
      <c r="V7" s="27">
        <f t="shared" si="4"/>
        <v>-218</v>
      </c>
      <c r="W7" s="27"/>
      <c r="X7" s="27">
        <f t="shared" si="5"/>
        <v>239.63533361309274</v>
      </c>
      <c r="Y7" s="27">
        <f t="shared" si="6"/>
        <v>21.63533361309274</v>
      </c>
      <c r="Z7" s="27">
        <f t="shared" si="7"/>
        <v>22</v>
      </c>
      <c r="AA7" s="17">
        <f t="shared" si="8"/>
        <v>22</v>
      </c>
      <c r="AB7" s="24">
        <f t="shared" si="9"/>
        <v>240</v>
      </c>
    </row>
    <row r="8" spans="1:28" ht="15" customHeight="1" x14ac:dyDescent="0.25">
      <c r="A8" s="28">
        <v>392</v>
      </c>
      <c r="B8" s="28">
        <v>218</v>
      </c>
      <c r="C8" s="25">
        <v>1.74</v>
      </c>
      <c r="D8" s="25">
        <v>271.33999999999997</v>
      </c>
      <c r="E8" s="25">
        <v>211.04</v>
      </c>
      <c r="F8" s="25">
        <f t="shared" si="0"/>
        <v>82.166666666666671</v>
      </c>
      <c r="G8" s="25">
        <v>0</v>
      </c>
      <c r="H8" s="25">
        <f t="shared" si="1"/>
        <v>96.666666666666671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0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-218</v>
      </c>
      <c r="V8" s="27">
        <f t="shared" si="4"/>
        <v>-218</v>
      </c>
      <c r="W8" s="27"/>
      <c r="X8" s="27">
        <f t="shared" si="5"/>
        <v>239.63533361309274</v>
      </c>
      <c r="Y8" s="27">
        <f t="shared" si="6"/>
        <v>21.63533361309274</v>
      </c>
      <c r="Z8" s="27">
        <f t="shared" si="7"/>
        <v>22</v>
      </c>
      <c r="AA8" s="17">
        <f t="shared" si="8"/>
        <v>22</v>
      </c>
      <c r="AB8" s="24">
        <f t="shared" si="9"/>
        <v>240</v>
      </c>
    </row>
    <row r="9" spans="1:28" ht="15" customHeight="1" x14ac:dyDescent="0.25">
      <c r="A9" s="28">
        <v>518</v>
      </c>
      <c r="B9" s="28">
        <v>218</v>
      </c>
      <c r="C9" s="25">
        <v>2.2999999999999998</v>
      </c>
      <c r="D9" s="25">
        <v>271.37</v>
      </c>
      <c r="E9" s="25">
        <v>211.04</v>
      </c>
      <c r="F9" s="25">
        <f t="shared" si="0"/>
        <v>78.181818181818187</v>
      </c>
      <c r="G9" s="25">
        <v>0</v>
      </c>
      <c r="H9" s="25">
        <f t="shared" si="1"/>
        <v>105.45454545454545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1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-218</v>
      </c>
      <c r="V9" s="27">
        <f t="shared" si="4"/>
        <v>-218</v>
      </c>
      <c r="W9" s="27"/>
      <c r="X9" s="27">
        <f t="shared" si="5"/>
        <v>239.63533361309274</v>
      </c>
      <c r="Y9" s="27">
        <f t="shared" si="6"/>
        <v>21.63533361309274</v>
      </c>
      <c r="Z9" s="27">
        <f t="shared" si="7"/>
        <v>22</v>
      </c>
      <c r="AA9" s="17">
        <f t="shared" si="8"/>
        <v>22</v>
      </c>
      <c r="AB9" s="24">
        <f t="shared" si="9"/>
        <v>240</v>
      </c>
    </row>
    <row r="10" spans="1:28" ht="15" customHeight="1" x14ac:dyDescent="0.25">
      <c r="A10" s="28">
        <v>644</v>
      </c>
      <c r="B10" s="28">
        <v>218</v>
      </c>
      <c r="C10" s="25">
        <v>2.86</v>
      </c>
      <c r="D10" s="25">
        <v>271.41000000000003</v>
      </c>
      <c r="E10" s="25">
        <v>211.04</v>
      </c>
      <c r="F10" s="25">
        <f t="shared" si="0"/>
        <v>73.400000000000006</v>
      </c>
      <c r="G10" s="25">
        <v>0</v>
      </c>
      <c r="H10" s="25">
        <f t="shared" si="1"/>
        <v>116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-218</v>
      </c>
      <c r="V10" s="27">
        <f t="shared" si="4"/>
        <v>-218</v>
      </c>
      <c r="W10" s="27"/>
      <c r="X10" s="27">
        <f t="shared" si="5"/>
        <v>239.63533361309274</v>
      </c>
      <c r="Y10" s="27">
        <f t="shared" si="6"/>
        <v>21.63533361309274</v>
      </c>
      <c r="Z10" s="27">
        <f t="shared" si="7"/>
        <v>22</v>
      </c>
      <c r="AA10" s="17">
        <f t="shared" si="8"/>
        <v>22</v>
      </c>
      <c r="AB10" s="24">
        <f t="shared" si="9"/>
        <v>240</v>
      </c>
    </row>
    <row r="11" spans="1:28" ht="15" customHeight="1" x14ac:dyDescent="0.25">
      <c r="A11" s="28">
        <v>770</v>
      </c>
      <c r="B11" s="28">
        <v>218</v>
      </c>
      <c r="C11" s="25">
        <v>3.42</v>
      </c>
      <c r="D11" s="25">
        <v>271.47000000000003</v>
      </c>
      <c r="E11" s="25">
        <v>211.04</v>
      </c>
      <c r="F11" s="25">
        <f t="shared" si="0"/>
        <v>67.555555555555557</v>
      </c>
      <c r="G11" s="25">
        <v>0</v>
      </c>
      <c r="H11" s="25">
        <f t="shared" si="1"/>
        <v>128.88888888888889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0</v>
      </c>
      <c r="N11" s="9" t="s">
        <v>52</v>
      </c>
      <c r="O11" s="34">
        <v>280</v>
      </c>
      <c r="P11" s="14" t="s">
        <v>53</v>
      </c>
      <c r="Q11" s="7">
        <f>MIN(D:D)</f>
        <v>271.26</v>
      </c>
      <c r="T11" s="20">
        <v>0</v>
      </c>
      <c r="U11" s="31">
        <f t="shared" si="3"/>
        <v>-218</v>
      </c>
      <c r="V11" s="27">
        <f t="shared" si="4"/>
        <v>-218</v>
      </c>
      <c r="W11" s="27"/>
      <c r="X11" s="27">
        <f t="shared" si="5"/>
        <v>239.63533361309274</v>
      </c>
      <c r="Y11" s="27">
        <f t="shared" si="6"/>
        <v>21.63533361309274</v>
      </c>
      <c r="Z11" s="27">
        <f t="shared" si="7"/>
        <v>22</v>
      </c>
      <c r="AA11" s="17">
        <f t="shared" si="8"/>
        <v>22</v>
      </c>
      <c r="AB11" s="24">
        <f t="shared" si="9"/>
        <v>240</v>
      </c>
    </row>
    <row r="12" spans="1:28" ht="15" customHeight="1" x14ac:dyDescent="0.25">
      <c r="A12" s="28">
        <v>890</v>
      </c>
      <c r="B12" s="28">
        <v>218</v>
      </c>
      <c r="C12" s="25">
        <v>3.95</v>
      </c>
      <c r="D12" s="25">
        <v>271.52999999999997</v>
      </c>
      <c r="E12" s="25">
        <v>211.04</v>
      </c>
      <c r="F12" s="25">
        <f t="shared" si="0"/>
        <v>61</v>
      </c>
      <c r="G12" s="25">
        <v>0</v>
      </c>
      <c r="H12" s="25">
        <f t="shared" si="1"/>
        <v>145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271.26</v>
      </c>
      <c r="T12" s="20">
        <v>0</v>
      </c>
      <c r="U12" s="31">
        <f t="shared" si="3"/>
        <v>-218</v>
      </c>
      <c r="V12" s="27">
        <f t="shared" si="4"/>
        <v>-218</v>
      </c>
      <c r="W12" s="27"/>
      <c r="X12" s="27">
        <f t="shared" si="5"/>
        <v>239.63533361309274</v>
      </c>
      <c r="Y12" s="27">
        <f t="shared" si="6"/>
        <v>21.63533361309274</v>
      </c>
      <c r="Z12" s="27">
        <f t="shared" si="7"/>
        <v>22</v>
      </c>
      <c r="AA12" s="17">
        <f t="shared" si="8"/>
        <v>22</v>
      </c>
      <c r="AB12" s="24">
        <f t="shared" si="9"/>
        <v>240</v>
      </c>
    </row>
    <row r="13" spans="1:28" ht="15" customHeight="1" x14ac:dyDescent="0.25">
      <c r="A13" s="28">
        <v>1010</v>
      </c>
      <c r="B13" s="28">
        <v>218</v>
      </c>
      <c r="C13" s="25">
        <v>4.49</v>
      </c>
      <c r="D13" s="25">
        <v>271.61</v>
      </c>
      <c r="E13" s="25">
        <v>211.04</v>
      </c>
      <c r="F13" s="25">
        <f t="shared" si="0"/>
        <v>52.571428571428569</v>
      </c>
      <c r="G13" s="25">
        <v>0</v>
      </c>
      <c r="H13" s="25">
        <f t="shared" si="1"/>
        <v>165.71428571428572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-218</v>
      </c>
      <c r="V13" s="27">
        <f t="shared" si="4"/>
        <v>-218</v>
      </c>
      <c r="W13" s="27"/>
      <c r="X13" s="27">
        <f t="shared" si="5"/>
        <v>239.63533361309274</v>
      </c>
      <c r="Y13" s="27">
        <f t="shared" si="6"/>
        <v>21.63533361309274</v>
      </c>
      <c r="Z13" s="27">
        <f t="shared" si="7"/>
        <v>22</v>
      </c>
      <c r="AA13" s="17">
        <f t="shared" si="8"/>
        <v>22</v>
      </c>
      <c r="AB13" s="24">
        <f t="shared" si="9"/>
        <v>240</v>
      </c>
    </row>
    <row r="14" spans="1:28" ht="15" customHeight="1" x14ac:dyDescent="0.25">
      <c r="A14" s="28">
        <v>1128</v>
      </c>
      <c r="B14" s="28">
        <v>218</v>
      </c>
      <c r="C14" s="25">
        <v>5.01</v>
      </c>
      <c r="D14" s="25">
        <v>271.7</v>
      </c>
      <c r="E14" s="25">
        <v>211.04</v>
      </c>
      <c r="F14" s="25">
        <f t="shared" si="0"/>
        <v>41.666666666666664</v>
      </c>
      <c r="G14" s="25">
        <v>0</v>
      </c>
      <c r="H14" s="25">
        <f t="shared" si="1"/>
        <v>193.33333333333334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0</v>
      </c>
      <c r="N14" s="11" t="s">
        <v>58</v>
      </c>
      <c r="O14" s="34">
        <v>245</v>
      </c>
      <c r="P14" s="14" t="s">
        <v>59</v>
      </c>
      <c r="Q14" s="7">
        <f>MAX(B:B)</f>
        <v>870</v>
      </c>
      <c r="T14" s="20">
        <v>0</v>
      </c>
      <c r="U14" s="31">
        <f t="shared" si="3"/>
        <v>-218</v>
      </c>
      <c r="V14" s="27">
        <f t="shared" si="4"/>
        <v>-218</v>
      </c>
      <c r="W14" s="27"/>
      <c r="X14" s="27">
        <f t="shared" si="5"/>
        <v>239.63533361309274</v>
      </c>
      <c r="Y14" s="27">
        <f t="shared" si="6"/>
        <v>21.63533361309274</v>
      </c>
      <c r="Z14" s="27">
        <f t="shared" si="7"/>
        <v>22</v>
      </c>
      <c r="AA14" s="17">
        <f t="shared" si="8"/>
        <v>22</v>
      </c>
      <c r="AB14" s="24">
        <f t="shared" si="9"/>
        <v>240</v>
      </c>
    </row>
    <row r="15" spans="1:28" ht="15" customHeight="1" x14ac:dyDescent="0.25">
      <c r="A15" s="28">
        <v>1154</v>
      </c>
      <c r="B15" s="28">
        <v>218</v>
      </c>
      <c r="C15" s="25">
        <v>5.13</v>
      </c>
      <c r="D15" s="25">
        <v>271.8</v>
      </c>
      <c r="E15" s="25">
        <v>211.04</v>
      </c>
      <c r="F15" s="25">
        <f t="shared" si="0"/>
        <v>44.8</v>
      </c>
      <c r="G15" s="25">
        <v>0</v>
      </c>
      <c r="H15" s="25">
        <f t="shared" si="1"/>
        <v>232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58</v>
      </c>
      <c r="P15" s="14" t="s">
        <v>61</v>
      </c>
      <c r="Q15" s="7">
        <f>MAX(D:D)</f>
        <v>272.66000000000003</v>
      </c>
      <c r="R15" s="20">
        <f ca="1">TREND(OFFSET('Z-V'!B1,MATCH(Q15,'Z-V'!A:A,1)-1,,2,1),OFFSET('Z-V'!A1,MATCH(Q15,'Z-V'!A:A,1)-1,,2,1),Q15)</f>
        <v>61776.000000000233</v>
      </c>
      <c r="T15" s="20">
        <v>0</v>
      </c>
      <c r="U15" s="31">
        <f t="shared" si="3"/>
        <v>-218</v>
      </c>
      <c r="V15" s="27">
        <f t="shared" si="4"/>
        <v>-218</v>
      </c>
      <c r="W15" s="27"/>
      <c r="X15" s="27">
        <f t="shared" si="5"/>
        <v>239.63533361309274</v>
      </c>
      <c r="Y15" s="27">
        <f t="shared" si="6"/>
        <v>21.63533361309274</v>
      </c>
      <c r="Z15" s="27">
        <f t="shared" si="7"/>
        <v>22</v>
      </c>
      <c r="AA15" s="17">
        <f t="shared" si="8"/>
        <v>22</v>
      </c>
      <c r="AB15" s="24">
        <f t="shared" si="9"/>
        <v>240</v>
      </c>
    </row>
    <row r="16" spans="1:28" ht="15" customHeight="1" x14ac:dyDescent="0.25">
      <c r="A16" s="28">
        <v>1179</v>
      </c>
      <c r="B16" s="28">
        <v>218</v>
      </c>
      <c r="C16" s="25">
        <v>5.24</v>
      </c>
      <c r="D16" s="25">
        <v>271.89</v>
      </c>
      <c r="E16" s="25">
        <v>211.04</v>
      </c>
      <c r="F16" s="25">
        <f t="shared" si="0"/>
        <v>49.75</v>
      </c>
      <c r="G16" s="25">
        <v>0</v>
      </c>
      <c r="H16" s="25">
        <f t="shared" si="1"/>
        <v>290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1</v>
      </c>
      <c r="N16" s="9" t="s">
        <v>62</v>
      </c>
      <c r="O16" s="36">
        <f>MAX(C:C)</f>
        <v>6.13</v>
      </c>
      <c r="P16" s="14" t="s">
        <v>63</v>
      </c>
      <c r="Q16" s="35">
        <f>D2</f>
        <v>271.26</v>
      </c>
      <c r="R16" s="20">
        <f ca="1">TREND(OFFSET('Z-V'!B1,MATCH(Q16,'Z-V'!A:A,1)-1,,2,1),OFFSET('Z-V'!A1,MATCH(Q16,'Z-V'!A:A,1)-1,,2,1),Q16)</f>
        <v>56736</v>
      </c>
      <c r="T16" s="20">
        <v>0</v>
      </c>
      <c r="U16" s="31">
        <f t="shared" si="3"/>
        <v>-218</v>
      </c>
      <c r="V16" s="27">
        <f t="shared" si="4"/>
        <v>-218</v>
      </c>
      <c r="W16" s="27"/>
      <c r="X16" s="27">
        <f t="shared" si="5"/>
        <v>239.63533361309274</v>
      </c>
      <c r="Y16" s="27">
        <f t="shared" si="6"/>
        <v>21.63533361309274</v>
      </c>
      <c r="Z16" s="27">
        <f t="shared" si="7"/>
        <v>22</v>
      </c>
      <c r="AA16" s="17">
        <f t="shared" si="8"/>
        <v>22</v>
      </c>
      <c r="AB16" s="24">
        <f t="shared" si="9"/>
        <v>240</v>
      </c>
    </row>
    <row r="17" spans="1:28" ht="15" customHeight="1" x14ac:dyDescent="0.25">
      <c r="A17" s="28">
        <v>1203</v>
      </c>
      <c r="B17" s="28">
        <v>218</v>
      </c>
      <c r="C17" s="25">
        <v>5.35</v>
      </c>
      <c r="D17" s="25">
        <v>271.99</v>
      </c>
      <c r="E17" s="25">
        <v>211.04</v>
      </c>
      <c r="F17" s="25">
        <f t="shared" si="0"/>
        <v>58.333333333333336</v>
      </c>
      <c r="G17" s="25">
        <v>0</v>
      </c>
      <c r="H17" s="25">
        <f t="shared" si="1"/>
        <v>386.66666666666669</v>
      </c>
      <c r="I17" s="25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272.66000000000003</v>
      </c>
      <c r="T17" s="20">
        <v>0</v>
      </c>
      <c r="U17" s="31">
        <f t="shared" si="3"/>
        <v>-218</v>
      </c>
      <c r="V17" s="27">
        <f t="shared" si="4"/>
        <v>-218</v>
      </c>
      <c r="W17" s="27"/>
      <c r="X17" s="27">
        <f t="shared" si="5"/>
        <v>239.63533361309274</v>
      </c>
      <c r="Y17" s="27">
        <f t="shared" si="6"/>
        <v>21.63533361309274</v>
      </c>
      <c r="Z17" s="27">
        <f t="shared" si="7"/>
        <v>22</v>
      </c>
      <c r="AA17" s="17">
        <f t="shared" si="8"/>
        <v>22</v>
      </c>
      <c r="AB17" s="24">
        <f t="shared" si="9"/>
        <v>240</v>
      </c>
    </row>
    <row r="18" spans="1:28" ht="15" customHeight="1" x14ac:dyDescent="0.2">
      <c r="A18" s="28">
        <v>1262</v>
      </c>
      <c r="B18" s="28">
        <v>218</v>
      </c>
      <c r="C18" s="25">
        <v>5.61</v>
      </c>
      <c r="D18" s="25">
        <v>272.10000000000002</v>
      </c>
      <c r="E18" s="25">
        <v>211.04</v>
      </c>
      <c r="F18" s="25">
        <f t="shared" si="0"/>
        <v>58</v>
      </c>
      <c r="G18" s="25">
        <v>0</v>
      </c>
      <c r="H18" s="25">
        <f t="shared" si="1"/>
        <v>580</v>
      </c>
      <c r="I18" s="25">
        <v>0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870</v>
      </c>
      <c r="R18" s="20"/>
      <c r="S18" s="20"/>
      <c r="T18" s="20">
        <v>0</v>
      </c>
      <c r="U18" s="31">
        <f t="shared" si="3"/>
        <v>-218</v>
      </c>
      <c r="V18" s="27">
        <f t="shared" si="4"/>
        <v>-218</v>
      </c>
      <c r="W18" s="27"/>
      <c r="X18" s="27">
        <f t="shared" si="5"/>
        <v>239.63533361309274</v>
      </c>
      <c r="Y18" s="27">
        <f t="shared" si="6"/>
        <v>21.63533361309274</v>
      </c>
      <c r="Z18" s="27">
        <f t="shared" si="7"/>
        <v>22</v>
      </c>
      <c r="AA18" s="17">
        <f t="shared" si="8"/>
        <v>22</v>
      </c>
      <c r="AB18" s="24">
        <f t="shared" si="9"/>
        <v>240</v>
      </c>
    </row>
    <row r="19" spans="1:28" ht="15" customHeight="1" x14ac:dyDescent="0.25">
      <c r="A19" s="28">
        <v>1320</v>
      </c>
      <c r="B19" s="28">
        <v>218</v>
      </c>
      <c r="C19" s="25">
        <v>5.87</v>
      </c>
      <c r="D19" s="25">
        <v>272.20999999999998</v>
      </c>
      <c r="E19" s="25">
        <v>211.04</v>
      </c>
      <c r="F19" s="25">
        <f t="shared" si="0"/>
        <v>58</v>
      </c>
      <c r="G19" s="25">
        <v>0</v>
      </c>
      <c r="H19" s="25">
        <f t="shared" si="1"/>
        <v>1160</v>
      </c>
      <c r="I19" s="25">
        <v>0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0.89363581690611427</v>
      </c>
      <c r="R19" s="37">
        <f>MAX(AB:AB)</f>
        <v>956</v>
      </c>
      <c r="S19" s="37">
        <f>'Z-V'!P8-R19</f>
        <v>8023</v>
      </c>
      <c r="T19" s="20">
        <v>0</v>
      </c>
      <c r="U19" s="31">
        <f t="shared" si="3"/>
        <v>-218</v>
      </c>
      <c r="V19" s="27">
        <f t="shared" si="4"/>
        <v>-218</v>
      </c>
      <c r="W19" s="27"/>
      <c r="X19" s="27">
        <f t="shared" si="5"/>
        <v>239.63533361309274</v>
      </c>
      <c r="Y19" s="27">
        <f t="shared" si="6"/>
        <v>21.63533361309274</v>
      </c>
      <c r="Z19" s="27">
        <f t="shared" si="7"/>
        <v>22</v>
      </c>
      <c r="AA19" s="17">
        <f t="shared" si="8"/>
        <v>22</v>
      </c>
      <c r="AB19" s="24">
        <f t="shared" si="9"/>
        <v>240</v>
      </c>
    </row>
    <row r="20" spans="1:28" ht="15" customHeight="1" x14ac:dyDescent="0.25">
      <c r="A20" s="40">
        <v>1378</v>
      </c>
      <c r="B20" s="28">
        <v>218</v>
      </c>
      <c r="C20" s="25">
        <v>6.13</v>
      </c>
      <c r="D20" s="25">
        <v>272.32</v>
      </c>
      <c r="E20" s="25">
        <v>211.04</v>
      </c>
      <c r="F20" s="39">
        <v>0</v>
      </c>
      <c r="G20" s="39">
        <v>0</v>
      </c>
      <c r="H20" s="39">
        <v>0</v>
      </c>
      <c r="I20" s="39">
        <v>0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1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0.90585340314135687</v>
      </c>
      <c r="R20" s="20">
        <f ca="1">R15-R16</f>
        <v>5040.0000000002328</v>
      </c>
      <c r="S20" s="20">
        <f ca="1">'Z-V'!P9-R20</f>
        <v>48439.999999999767</v>
      </c>
      <c r="T20" s="20">
        <v>0</v>
      </c>
      <c r="U20" s="31">
        <f t="shared" si="3"/>
        <v>-218</v>
      </c>
      <c r="V20" s="27">
        <f t="shared" si="4"/>
        <v>-218</v>
      </c>
      <c r="W20" s="27"/>
      <c r="X20" s="27">
        <f t="shared" si="5"/>
        <v>239.63533361309274</v>
      </c>
      <c r="Y20" s="27">
        <f t="shared" si="6"/>
        <v>21.63533361309274</v>
      </c>
      <c r="Z20" s="27">
        <f t="shared" si="7"/>
        <v>22</v>
      </c>
      <c r="AA20" s="17">
        <f t="shared" si="8"/>
        <v>22</v>
      </c>
      <c r="AB20" s="24">
        <f t="shared" si="9"/>
        <v>240</v>
      </c>
    </row>
    <row r="21" spans="1:28" ht="15" customHeight="1" x14ac:dyDescent="0.25">
      <c r="A21" s="28">
        <v>1228</v>
      </c>
      <c r="B21" s="28">
        <v>218</v>
      </c>
      <c r="C21" s="25">
        <v>5.46</v>
      </c>
      <c r="D21" s="25">
        <v>272.42</v>
      </c>
      <c r="E21" s="25">
        <v>211.04</v>
      </c>
      <c r="F21" s="25">
        <v>0</v>
      </c>
      <c r="G21" s="25">
        <f t="shared" ref="G21:G59" si="13">($A$66-A21)/(ROW(A21)-ROW($A$66))</f>
        <v>27.288888888888888</v>
      </c>
      <c r="H21" s="25">
        <v>0</v>
      </c>
      <c r="I21" s="25">
        <f t="shared" ref="I21:I59" si="14">($A$20-B21)/(ROW(B21)-ROW($A$20))</f>
        <v>1160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0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0.93610781178620228</v>
      </c>
      <c r="R21" s="20">
        <f>ABS(Q12-Q17)</f>
        <v>1.4000000000000341</v>
      </c>
      <c r="S21" s="20">
        <f>'Z-V'!P10-R21</f>
        <v>20.489999999999966</v>
      </c>
      <c r="T21" s="20">
        <v>0</v>
      </c>
      <c r="U21" s="31">
        <f t="shared" si="3"/>
        <v>-218</v>
      </c>
      <c r="V21" s="27">
        <f t="shared" si="4"/>
        <v>-218</v>
      </c>
      <c r="W21" s="27"/>
      <c r="X21" s="27">
        <f t="shared" si="5"/>
        <v>239.63533361309274</v>
      </c>
      <c r="Y21" s="27">
        <f t="shared" si="6"/>
        <v>21.63533361309274</v>
      </c>
      <c r="Z21" s="27">
        <f t="shared" si="7"/>
        <v>22</v>
      </c>
      <c r="AA21" s="17">
        <f t="shared" si="8"/>
        <v>22</v>
      </c>
      <c r="AB21" s="24">
        <f t="shared" si="9"/>
        <v>240</v>
      </c>
    </row>
    <row r="22" spans="1:28" ht="15" customHeight="1" x14ac:dyDescent="0.25">
      <c r="A22" s="28">
        <v>1078</v>
      </c>
      <c r="B22" s="28">
        <v>218</v>
      </c>
      <c r="C22" s="25">
        <v>4.79</v>
      </c>
      <c r="D22" s="25">
        <v>272.51</v>
      </c>
      <c r="E22" s="25">
        <v>211.04</v>
      </c>
      <c r="F22" s="25">
        <v>0</v>
      </c>
      <c r="G22" s="25">
        <f t="shared" si="13"/>
        <v>24.5</v>
      </c>
      <c r="H22" s="25">
        <v>0</v>
      </c>
      <c r="I22" s="25">
        <f t="shared" si="14"/>
        <v>580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0</v>
      </c>
      <c r="N22" s="13"/>
      <c r="O22" s="13"/>
      <c r="P22" s="16" t="s">
        <v>71</v>
      </c>
      <c r="Q22" s="13">
        <f ca="1">ROUND(('Z-V'!R21*Q19+'Z-V'!R22*Q20+'Z-V'!R23*Q21)/'Z-V'!R19,4)</f>
        <v>0.9224</v>
      </c>
      <c r="R22" s="20"/>
      <c r="S22" s="20"/>
      <c r="T22" s="20">
        <v>0</v>
      </c>
      <c r="U22" s="31">
        <f t="shared" si="3"/>
        <v>-218</v>
      </c>
      <c r="V22" s="27">
        <f t="shared" si="4"/>
        <v>-218</v>
      </c>
      <c r="W22" s="27"/>
      <c r="X22" s="27">
        <f t="shared" si="5"/>
        <v>239.63533361309274</v>
      </c>
      <c r="Y22" s="27">
        <f t="shared" si="6"/>
        <v>21.63533361309274</v>
      </c>
      <c r="Z22" s="27">
        <f t="shared" si="7"/>
        <v>22</v>
      </c>
      <c r="AA22" s="17">
        <f t="shared" si="8"/>
        <v>22</v>
      </c>
      <c r="AB22" s="24">
        <f t="shared" si="9"/>
        <v>240</v>
      </c>
    </row>
    <row r="23" spans="1:28" ht="15" customHeight="1" x14ac:dyDescent="0.25">
      <c r="A23" s="28">
        <v>930</v>
      </c>
      <c r="B23" s="28">
        <v>218</v>
      </c>
      <c r="C23" s="25">
        <v>0</v>
      </c>
      <c r="D23" s="25">
        <v>272.58</v>
      </c>
      <c r="E23" s="25">
        <v>211.04</v>
      </c>
      <c r="F23" s="25">
        <v>0</v>
      </c>
      <c r="G23" s="25">
        <f t="shared" si="13"/>
        <v>21.627906976744185</v>
      </c>
      <c r="H23" s="25">
        <v>0</v>
      </c>
      <c r="I23" s="25">
        <f t="shared" si="14"/>
        <v>386.66666666666669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-218</v>
      </c>
      <c r="V23" s="27">
        <f t="shared" si="4"/>
        <v>-218</v>
      </c>
      <c r="W23" s="27"/>
      <c r="X23" s="27">
        <f t="shared" si="5"/>
        <v>239.63533361309274</v>
      </c>
      <c r="Y23" s="27">
        <f t="shared" si="6"/>
        <v>21.63533361309274</v>
      </c>
      <c r="Z23" s="27">
        <f t="shared" si="7"/>
        <v>22</v>
      </c>
      <c r="AA23" s="17">
        <f t="shared" si="8"/>
        <v>22</v>
      </c>
      <c r="AB23" s="24">
        <f t="shared" si="9"/>
        <v>240</v>
      </c>
    </row>
    <row r="24" spans="1:28" ht="15" customHeight="1" x14ac:dyDescent="0.25">
      <c r="A24" s="28">
        <v>910</v>
      </c>
      <c r="B24" s="28">
        <v>218</v>
      </c>
      <c r="C24" s="25">
        <v>4.05</v>
      </c>
      <c r="D24" s="25">
        <v>272.64999999999998</v>
      </c>
      <c r="E24" s="25">
        <v>211.04</v>
      </c>
      <c r="F24" s="25">
        <v>0</v>
      </c>
      <c r="G24" s="25">
        <f t="shared" si="13"/>
        <v>21.666666666666668</v>
      </c>
      <c r="H24" s="25">
        <v>0</v>
      </c>
      <c r="I24" s="25">
        <f t="shared" si="14"/>
        <v>290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0</v>
      </c>
      <c r="N24" s="9"/>
      <c r="O24" s="9"/>
      <c r="P24" s="7"/>
      <c r="Q24" s="7"/>
      <c r="T24" s="20">
        <v>0</v>
      </c>
      <c r="U24" s="31">
        <f t="shared" si="3"/>
        <v>-218</v>
      </c>
      <c r="V24" s="27">
        <f t="shared" si="4"/>
        <v>-218</v>
      </c>
      <c r="W24" s="27"/>
      <c r="X24" s="27">
        <f t="shared" si="5"/>
        <v>239.63533361309274</v>
      </c>
      <c r="Y24" s="27">
        <f t="shared" si="6"/>
        <v>21.63533361309274</v>
      </c>
      <c r="Z24" s="27">
        <f t="shared" si="7"/>
        <v>22</v>
      </c>
      <c r="AA24" s="17">
        <f t="shared" si="8"/>
        <v>22</v>
      </c>
      <c r="AB24" s="24">
        <f t="shared" si="9"/>
        <v>240</v>
      </c>
    </row>
    <row r="25" spans="1:28" ht="15" customHeight="1" x14ac:dyDescent="0.25">
      <c r="A25" s="28">
        <v>891</v>
      </c>
      <c r="B25" s="28">
        <v>785</v>
      </c>
      <c r="C25" s="25">
        <v>3.96</v>
      </c>
      <c r="D25" s="25">
        <v>272.66000000000003</v>
      </c>
      <c r="E25" s="25">
        <v>211.98</v>
      </c>
      <c r="F25" s="25">
        <v>0</v>
      </c>
      <c r="G25" s="25">
        <f t="shared" si="13"/>
        <v>21.73170731707317</v>
      </c>
      <c r="H25" s="25">
        <v>0</v>
      </c>
      <c r="I25" s="25">
        <f t="shared" si="14"/>
        <v>118.6</v>
      </c>
      <c r="J25" s="29">
        <f t="shared" si="10"/>
        <v>0</v>
      </c>
      <c r="K25" s="29">
        <f t="shared" si="11"/>
        <v>1</v>
      </c>
      <c r="L25" s="29">
        <f t="shared" si="12"/>
        <v>1</v>
      </c>
      <c r="M25" s="29">
        <f t="shared" ca="1" si="2"/>
        <v>0</v>
      </c>
      <c r="N25" s="9"/>
      <c r="O25" s="9"/>
      <c r="P25" s="7"/>
      <c r="Q25" s="7"/>
      <c r="T25" s="20">
        <v>0</v>
      </c>
      <c r="U25" s="31">
        <f t="shared" si="3"/>
        <v>-785</v>
      </c>
      <c r="V25" s="27">
        <f t="shared" si="4"/>
        <v>-785</v>
      </c>
      <c r="W25" s="27"/>
      <c r="X25" s="27">
        <f t="shared" si="5"/>
        <v>862.90704993705413</v>
      </c>
      <c r="Y25" s="27">
        <f t="shared" si="6"/>
        <v>77.907049937054126</v>
      </c>
      <c r="Z25" s="27">
        <f t="shared" si="7"/>
        <v>78</v>
      </c>
      <c r="AA25" s="17">
        <f t="shared" si="8"/>
        <v>78</v>
      </c>
      <c r="AB25" s="24">
        <f t="shared" si="9"/>
        <v>863</v>
      </c>
    </row>
    <row r="26" spans="1:28" ht="15" customHeight="1" x14ac:dyDescent="0.25">
      <c r="A26" s="28">
        <v>870</v>
      </c>
      <c r="B26" s="28">
        <v>870</v>
      </c>
      <c r="C26" s="25">
        <v>3.87</v>
      </c>
      <c r="D26" s="25">
        <v>272.66000000000003</v>
      </c>
      <c r="E26" s="25">
        <v>212.06</v>
      </c>
      <c r="F26" s="25">
        <v>0</v>
      </c>
      <c r="G26" s="25">
        <f t="shared" si="13"/>
        <v>21.75</v>
      </c>
      <c r="H26" s="25">
        <v>0</v>
      </c>
      <c r="I26" s="25">
        <f t="shared" si="14"/>
        <v>84.666666666666671</v>
      </c>
      <c r="J26" s="29">
        <f t="shared" si="10"/>
        <v>0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-870</v>
      </c>
      <c r="V26" s="27">
        <f t="shared" si="4"/>
        <v>-870</v>
      </c>
      <c r="W26" s="27"/>
      <c r="X26" s="27">
        <f t="shared" si="5"/>
        <v>956.34284515316835</v>
      </c>
      <c r="Y26" s="27">
        <f t="shared" si="6"/>
        <v>86.342845153168355</v>
      </c>
      <c r="Z26" s="27">
        <f t="shared" si="7"/>
        <v>86</v>
      </c>
      <c r="AA26" s="17">
        <f t="shared" si="8"/>
        <v>86</v>
      </c>
      <c r="AB26" s="24">
        <f t="shared" si="9"/>
        <v>956</v>
      </c>
    </row>
    <row r="27" spans="1:28" ht="15" customHeight="1" x14ac:dyDescent="0.25">
      <c r="A27" s="28">
        <v>844</v>
      </c>
      <c r="B27" s="28">
        <v>844</v>
      </c>
      <c r="C27" s="25">
        <v>3.75</v>
      </c>
      <c r="D27" s="25">
        <v>272.66000000000003</v>
      </c>
      <c r="E27" s="25">
        <v>212.04</v>
      </c>
      <c r="F27" s="25">
        <v>0</v>
      </c>
      <c r="G27" s="25">
        <f t="shared" si="13"/>
        <v>21.641025641025642</v>
      </c>
      <c r="H27" s="25">
        <v>0</v>
      </c>
      <c r="I27" s="25">
        <f t="shared" si="14"/>
        <v>76.285714285714292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-844</v>
      </c>
      <c r="V27" s="27">
        <f t="shared" si="4"/>
        <v>-844</v>
      </c>
      <c r="W27" s="27"/>
      <c r="X27" s="27">
        <f t="shared" si="5"/>
        <v>927.76248426353334</v>
      </c>
      <c r="Y27" s="27">
        <f t="shared" si="6"/>
        <v>83.762484263533338</v>
      </c>
      <c r="Z27" s="27">
        <f t="shared" si="7"/>
        <v>84</v>
      </c>
      <c r="AA27" s="17">
        <f t="shared" si="8"/>
        <v>84</v>
      </c>
      <c r="AB27" s="24">
        <f t="shared" si="9"/>
        <v>928</v>
      </c>
    </row>
    <row r="28" spans="1:28" ht="15" customHeight="1" x14ac:dyDescent="0.25">
      <c r="A28" s="28">
        <v>819</v>
      </c>
      <c r="B28" s="28">
        <v>819</v>
      </c>
      <c r="C28" s="25">
        <v>0</v>
      </c>
      <c r="D28" s="25">
        <v>272.66000000000003</v>
      </c>
      <c r="E28" s="25">
        <v>212.02</v>
      </c>
      <c r="F28" s="25">
        <v>0</v>
      </c>
      <c r="G28" s="25">
        <f t="shared" si="13"/>
        <v>21.55263157894737</v>
      </c>
      <c r="H28" s="25">
        <v>0</v>
      </c>
      <c r="I28" s="25">
        <f t="shared" si="14"/>
        <v>69.875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-819</v>
      </c>
      <c r="V28" s="27">
        <f t="shared" si="4"/>
        <v>-819</v>
      </c>
      <c r="W28" s="27"/>
      <c r="X28" s="27">
        <f t="shared" si="5"/>
        <v>900.28136802349979</v>
      </c>
      <c r="Y28" s="27">
        <f t="shared" si="6"/>
        <v>81.281368023499795</v>
      </c>
      <c r="Z28" s="27">
        <f t="shared" si="7"/>
        <v>81</v>
      </c>
      <c r="AA28" s="17">
        <f t="shared" si="8"/>
        <v>81</v>
      </c>
      <c r="AB28" s="24">
        <f t="shared" si="9"/>
        <v>900</v>
      </c>
    </row>
    <row r="29" spans="1:28" ht="15" customHeight="1" x14ac:dyDescent="0.25">
      <c r="A29" s="28">
        <v>792</v>
      </c>
      <c r="B29" s="28">
        <v>792</v>
      </c>
      <c r="C29" s="25">
        <v>3.52</v>
      </c>
      <c r="D29" s="25">
        <v>272.66000000000003</v>
      </c>
      <c r="E29" s="25">
        <v>211.99</v>
      </c>
      <c r="F29" s="25">
        <v>0</v>
      </c>
      <c r="G29" s="25">
        <f t="shared" si="13"/>
        <v>21.405405405405407</v>
      </c>
      <c r="H29" s="25">
        <v>0</v>
      </c>
      <c r="I29" s="25">
        <f t="shared" si="14"/>
        <v>65.111111111111114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-792</v>
      </c>
      <c r="V29" s="27">
        <f t="shared" si="4"/>
        <v>-792</v>
      </c>
      <c r="W29" s="27"/>
      <c r="X29" s="27">
        <f t="shared" si="5"/>
        <v>870.60176248426353</v>
      </c>
      <c r="Y29" s="27">
        <f t="shared" si="6"/>
        <v>78.601762484263531</v>
      </c>
      <c r="Z29" s="27">
        <f t="shared" si="7"/>
        <v>79</v>
      </c>
      <c r="AA29" s="17">
        <f t="shared" si="8"/>
        <v>79</v>
      </c>
      <c r="AB29" s="24">
        <f t="shared" si="9"/>
        <v>871</v>
      </c>
    </row>
    <row r="30" spans="1:28" ht="15" customHeight="1" x14ac:dyDescent="0.25">
      <c r="A30" s="28">
        <v>736</v>
      </c>
      <c r="B30" s="28">
        <v>736</v>
      </c>
      <c r="C30" s="25">
        <v>3.27</v>
      </c>
      <c r="D30" s="25">
        <v>272.66000000000003</v>
      </c>
      <c r="E30" s="25">
        <v>211.92</v>
      </c>
      <c r="F30" s="25">
        <v>0</v>
      </c>
      <c r="G30" s="25">
        <f t="shared" si="13"/>
        <v>20.444444444444443</v>
      </c>
      <c r="H30" s="25">
        <v>0</v>
      </c>
      <c r="I30" s="25">
        <f t="shared" si="14"/>
        <v>64.2</v>
      </c>
      <c r="J30" s="29">
        <f t="shared" si="10"/>
        <v>0</v>
      </c>
      <c r="K30" s="29">
        <f t="shared" si="11"/>
        <v>-1</v>
      </c>
      <c r="L30" s="29">
        <f t="shared" si="12"/>
        <v>0</v>
      </c>
      <c r="M30" s="29">
        <f t="shared" ca="1" si="2"/>
        <v>1</v>
      </c>
      <c r="N30" s="9"/>
      <c r="O30" s="9"/>
      <c r="P30" s="7"/>
      <c r="Q30" s="7"/>
      <c r="T30" s="20">
        <v>0</v>
      </c>
      <c r="U30" s="31">
        <f t="shared" si="3"/>
        <v>-736</v>
      </c>
      <c r="V30" s="27">
        <f t="shared" si="4"/>
        <v>-736</v>
      </c>
      <c r="W30" s="27"/>
      <c r="X30" s="27">
        <f t="shared" si="5"/>
        <v>809.04406210658829</v>
      </c>
      <c r="Y30" s="27">
        <f t="shared" si="6"/>
        <v>73.044062106588285</v>
      </c>
      <c r="Z30" s="27">
        <f t="shared" si="7"/>
        <v>73</v>
      </c>
      <c r="AA30" s="17">
        <f t="shared" si="8"/>
        <v>73</v>
      </c>
      <c r="AB30" s="24">
        <f t="shared" si="9"/>
        <v>809</v>
      </c>
    </row>
    <row r="31" spans="1:28" ht="15" customHeight="1" x14ac:dyDescent="0.25">
      <c r="A31" s="28">
        <v>681</v>
      </c>
      <c r="B31" s="28">
        <v>681</v>
      </c>
      <c r="C31" s="25">
        <v>3.03</v>
      </c>
      <c r="D31" s="25">
        <v>272.66000000000003</v>
      </c>
      <c r="E31" s="25">
        <v>211.84</v>
      </c>
      <c r="F31" s="25">
        <v>0</v>
      </c>
      <c r="G31" s="25">
        <f t="shared" si="13"/>
        <v>19.457142857142856</v>
      </c>
      <c r="H31" s="25">
        <v>0</v>
      </c>
      <c r="I31" s="25">
        <f t="shared" si="14"/>
        <v>63.363636363636367</v>
      </c>
      <c r="J31" s="29">
        <f t="shared" si="10"/>
        <v>0</v>
      </c>
      <c r="K31" s="29">
        <f t="shared" si="11"/>
        <v>-1</v>
      </c>
      <c r="L31" s="29">
        <f t="shared" si="12"/>
        <v>0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-681</v>
      </c>
      <c r="V31" s="27">
        <f t="shared" si="4"/>
        <v>-681</v>
      </c>
      <c r="W31" s="27"/>
      <c r="X31" s="27">
        <f t="shared" si="5"/>
        <v>748.5856063785144</v>
      </c>
      <c r="Y31" s="27">
        <f t="shared" si="6"/>
        <v>67.585606378514399</v>
      </c>
      <c r="Z31" s="27">
        <f t="shared" si="7"/>
        <v>68</v>
      </c>
      <c r="AA31" s="17">
        <f t="shared" si="8"/>
        <v>68</v>
      </c>
      <c r="AB31" s="24">
        <f t="shared" si="9"/>
        <v>749</v>
      </c>
    </row>
    <row r="32" spans="1:28" ht="15" customHeight="1" x14ac:dyDescent="0.25">
      <c r="A32" s="28">
        <v>624</v>
      </c>
      <c r="B32" s="28">
        <v>624</v>
      </c>
      <c r="C32" s="25">
        <v>2.77</v>
      </c>
      <c r="D32" s="25">
        <v>272.66000000000003</v>
      </c>
      <c r="E32" s="25">
        <v>211.77</v>
      </c>
      <c r="F32" s="25">
        <v>0</v>
      </c>
      <c r="G32" s="25">
        <f t="shared" si="13"/>
        <v>18.352941176470587</v>
      </c>
      <c r="H32" s="25">
        <v>0</v>
      </c>
      <c r="I32" s="25">
        <f t="shared" si="14"/>
        <v>62.833333333333336</v>
      </c>
      <c r="J32" s="29">
        <f t="shared" si="10"/>
        <v>0</v>
      </c>
      <c r="K32" s="29">
        <f t="shared" si="11"/>
        <v>-1</v>
      </c>
      <c r="L32" s="29">
        <f t="shared" si="12"/>
        <v>0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-624</v>
      </c>
      <c r="V32" s="27">
        <f t="shared" si="4"/>
        <v>-624</v>
      </c>
      <c r="W32" s="27"/>
      <c r="X32" s="27">
        <f t="shared" si="5"/>
        <v>685.92866135123802</v>
      </c>
      <c r="Y32" s="27">
        <f t="shared" si="6"/>
        <v>61.92866135123802</v>
      </c>
      <c r="Z32" s="27">
        <f t="shared" si="7"/>
        <v>62</v>
      </c>
      <c r="AA32" s="17">
        <f t="shared" si="8"/>
        <v>62</v>
      </c>
      <c r="AB32" s="24">
        <f t="shared" si="9"/>
        <v>686</v>
      </c>
    </row>
    <row r="33" spans="1:28" ht="15" customHeight="1" x14ac:dyDescent="0.25">
      <c r="A33" s="28">
        <v>600</v>
      </c>
      <c r="B33" s="28">
        <v>600</v>
      </c>
      <c r="C33" s="25">
        <v>2.67</v>
      </c>
      <c r="D33" s="25">
        <v>272.66000000000003</v>
      </c>
      <c r="E33" s="25">
        <v>211.74</v>
      </c>
      <c r="F33" s="25">
        <v>0</v>
      </c>
      <c r="G33" s="25">
        <f t="shared" si="13"/>
        <v>18.181818181818183</v>
      </c>
      <c r="H33" s="25">
        <v>0</v>
      </c>
      <c r="I33" s="25">
        <f t="shared" si="14"/>
        <v>59.846153846153847</v>
      </c>
      <c r="J33" s="29">
        <f t="shared" si="10"/>
        <v>1</v>
      </c>
      <c r="K33" s="29">
        <f t="shared" si="11"/>
        <v>1</v>
      </c>
      <c r="L33" s="29">
        <f t="shared" si="12"/>
        <v>0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-600</v>
      </c>
      <c r="V33" s="27">
        <f t="shared" si="4"/>
        <v>-600</v>
      </c>
      <c r="W33" s="27"/>
      <c r="X33" s="27">
        <f t="shared" si="5"/>
        <v>659.54678976080572</v>
      </c>
      <c r="Y33" s="27">
        <f t="shared" si="6"/>
        <v>59.546789760805723</v>
      </c>
      <c r="Z33" s="27">
        <f t="shared" si="7"/>
        <v>60</v>
      </c>
      <c r="AA33" s="17">
        <f t="shared" si="8"/>
        <v>60</v>
      </c>
      <c r="AB33" s="24">
        <f t="shared" si="9"/>
        <v>660</v>
      </c>
    </row>
    <row r="34" spans="1:28" ht="15" customHeight="1" x14ac:dyDescent="0.25">
      <c r="A34" s="28">
        <v>576</v>
      </c>
      <c r="B34" s="28">
        <v>576</v>
      </c>
      <c r="C34" s="25">
        <v>2.56</v>
      </c>
      <c r="D34" s="25">
        <v>272.66000000000003</v>
      </c>
      <c r="E34" s="25">
        <v>211.71</v>
      </c>
      <c r="F34" s="25">
        <v>0</v>
      </c>
      <c r="G34" s="25">
        <f t="shared" si="13"/>
        <v>18</v>
      </c>
      <c r="H34" s="25">
        <v>0</v>
      </c>
      <c r="I34" s="25">
        <f t="shared" si="14"/>
        <v>57.285714285714285</v>
      </c>
      <c r="J34" s="29">
        <f t="shared" si="10"/>
        <v>1</v>
      </c>
      <c r="K34" s="29">
        <f t="shared" si="11"/>
        <v>1</v>
      </c>
      <c r="L34" s="29">
        <f t="shared" si="12"/>
        <v>0</v>
      </c>
      <c r="M34" s="29">
        <f t="shared" ref="M34:M59" ca="1" si="15">IF(RAND()&lt;0.5,0,1)</f>
        <v>1</v>
      </c>
      <c r="N34" s="9"/>
      <c r="O34" s="9"/>
      <c r="P34" s="7"/>
      <c r="Q34" s="7"/>
      <c r="T34" s="20">
        <v>0</v>
      </c>
      <c r="U34" s="31">
        <f t="shared" ref="U34:U65" si="16">T34-B34</f>
        <v>-576</v>
      </c>
      <c r="V34" s="27">
        <f t="shared" ref="V34:V65" si="17">ROUND(U34,0)</f>
        <v>-576</v>
      </c>
      <c r="W34" s="27"/>
      <c r="X34" s="27">
        <f t="shared" ref="X34:X59" si="18">B34/$W$2*$W$3</f>
        <v>633.16491817037354</v>
      </c>
      <c r="Y34" s="27">
        <f t="shared" ref="Y34:Y65" si="19">X34-B34</f>
        <v>57.164918170373539</v>
      </c>
      <c r="Z34" s="27">
        <f t="shared" ref="Z34:Z65" si="20">ROUND(Y34,0)</f>
        <v>57</v>
      </c>
      <c r="AA34" s="17">
        <f t="shared" ref="AA34:AA65" si="21">IF(V34&gt;=0,V34,Z34)</f>
        <v>57</v>
      </c>
      <c r="AB34" s="24">
        <f t="shared" ref="AB34:AB65" si="22">B34+AA34</f>
        <v>633</v>
      </c>
    </row>
    <row r="35" spans="1:28" ht="15" customHeight="1" x14ac:dyDescent="0.25">
      <c r="A35" s="28">
        <v>550</v>
      </c>
      <c r="B35" s="40">
        <v>550</v>
      </c>
      <c r="C35" s="25">
        <v>2.4500000000000002</v>
      </c>
      <c r="D35" s="25">
        <v>272.66000000000003</v>
      </c>
      <c r="E35" s="25">
        <v>211.67</v>
      </c>
      <c r="F35" s="25">
        <v>0</v>
      </c>
      <c r="G35" s="25">
        <f t="shared" si="13"/>
        <v>17.741935483870968</v>
      </c>
      <c r="H35" s="25">
        <v>0</v>
      </c>
      <c r="I35" s="25">
        <f t="shared" si="14"/>
        <v>55.2</v>
      </c>
      <c r="J35" s="29">
        <f t="shared" ref="J35:J59" si="23">IF(ABS(B35-B34)&lt;=50,1,0)</f>
        <v>1</v>
      </c>
      <c r="K35" s="29">
        <f t="shared" ref="K35:K59" si="24">IF(ABS((B35-B34))&lt;=50,1,IF((B35-B34)*(1)&gt;=0,1,-1))</f>
        <v>1</v>
      </c>
      <c r="L35" s="29">
        <f t="shared" si="12"/>
        <v>0</v>
      </c>
      <c r="M35" s="29">
        <f t="shared" ca="1" si="15"/>
        <v>1</v>
      </c>
      <c r="N35" s="9"/>
      <c r="O35" s="9"/>
      <c r="P35" s="7"/>
      <c r="Q35" s="7"/>
      <c r="T35" s="20">
        <v>0</v>
      </c>
      <c r="U35" s="31">
        <f t="shared" si="16"/>
        <v>-550</v>
      </c>
      <c r="V35" s="27">
        <f t="shared" si="17"/>
        <v>-550</v>
      </c>
      <c r="W35" s="27"/>
      <c r="X35" s="27">
        <f t="shared" si="18"/>
        <v>604.58455728073864</v>
      </c>
      <c r="Y35" s="27">
        <f t="shared" si="19"/>
        <v>54.584557280738636</v>
      </c>
      <c r="Z35" s="27">
        <f t="shared" si="20"/>
        <v>55</v>
      </c>
      <c r="AA35" s="17">
        <f t="shared" si="21"/>
        <v>55</v>
      </c>
      <c r="AB35" s="24">
        <f t="shared" si="22"/>
        <v>605</v>
      </c>
    </row>
    <row r="36" spans="1:28" ht="15" customHeight="1" x14ac:dyDescent="0.25">
      <c r="A36" s="28">
        <v>561</v>
      </c>
      <c r="B36" s="28">
        <v>561</v>
      </c>
      <c r="C36" s="25">
        <v>2.4900000000000002</v>
      </c>
      <c r="D36" s="25">
        <v>272.66000000000003</v>
      </c>
      <c r="E36" s="25">
        <v>211.69</v>
      </c>
      <c r="F36" s="25">
        <v>0</v>
      </c>
      <c r="G36" s="25">
        <f t="shared" si="13"/>
        <v>18.7</v>
      </c>
      <c r="H36" s="25">
        <v>0</v>
      </c>
      <c r="I36" s="25">
        <f t="shared" si="14"/>
        <v>51.0625</v>
      </c>
      <c r="J36" s="29">
        <f t="shared" si="23"/>
        <v>1</v>
      </c>
      <c r="K36" s="29">
        <f t="shared" si="24"/>
        <v>1</v>
      </c>
      <c r="L36" s="29">
        <f t="shared" si="12"/>
        <v>0</v>
      </c>
      <c r="M36" s="29">
        <f t="shared" ca="1" si="15"/>
        <v>0</v>
      </c>
      <c r="N36" s="9"/>
      <c r="O36" s="9"/>
      <c r="P36" s="7"/>
      <c r="Q36" s="7"/>
      <c r="T36" s="20">
        <v>0</v>
      </c>
      <c r="U36" s="31">
        <f t="shared" si="16"/>
        <v>-561</v>
      </c>
      <c r="V36" s="27">
        <f t="shared" si="17"/>
        <v>-561</v>
      </c>
      <c r="W36" s="27"/>
      <c r="X36" s="27">
        <f t="shared" si="18"/>
        <v>616.67624842635337</v>
      </c>
      <c r="Y36" s="27">
        <f t="shared" si="19"/>
        <v>55.676248426353368</v>
      </c>
      <c r="Z36" s="27">
        <f t="shared" si="20"/>
        <v>56</v>
      </c>
      <c r="AA36" s="17">
        <f t="shared" si="21"/>
        <v>56</v>
      </c>
      <c r="AB36" s="24">
        <f t="shared" si="22"/>
        <v>617</v>
      </c>
    </row>
    <row r="37" spans="1:28" ht="15" customHeight="1" x14ac:dyDescent="0.25">
      <c r="A37" s="28">
        <v>572</v>
      </c>
      <c r="B37" s="28">
        <v>572</v>
      </c>
      <c r="C37" s="25">
        <v>2.54</v>
      </c>
      <c r="D37" s="25">
        <v>272.66000000000003</v>
      </c>
      <c r="E37" s="25">
        <v>211.7</v>
      </c>
      <c r="F37" s="25">
        <v>0</v>
      </c>
      <c r="G37" s="25">
        <f t="shared" si="13"/>
        <v>19.724137931034484</v>
      </c>
      <c r="H37" s="25">
        <v>0</v>
      </c>
      <c r="I37" s="25">
        <f t="shared" si="14"/>
        <v>47.411764705882355</v>
      </c>
      <c r="J37" s="29">
        <f t="shared" si="23"/>
        <v>1</v>
      </c>
      <c r="K37" s="29">
        <f t="shared" si="24"/>
        <v>1</v>
      </c>
      <c r="L37" s="29">
        <f t="shared" si="12"/>
        <v>1</v>
      </c>
      <c r="M37" s="29">
        <f t="shared" ca="1" si="15"/>
        <v>0</v>
      </c>
      <c r="N37" s="9"/>
      <c r="O37" s="9"/>
      <c r="P37" s="7"/>
      <c r="Q37" s="7"/>
      <c r="T37" s="20">
        <v>0</v>
      </c>
      <c r="U37" s="31">
        <f t="shared" si="16"/>
        <v>-572</v>
      </c>
      <c r="V37" s="27">
        <f t="shared" si="17"/>
        <v>-572</v>
      </c>
      <c r="W37" s="27"/>
      <c r="X37" s="27">
        <f t="shared" si="18"/>
        <v>628.7679395719681</v>
      </c>
      <c r="Y37" s="27">
        <f t="shared" si="19"/>
        <v>56.7679395719681</v>
      </c>
      <c r="Z37" s="27">
        <f t="shared" si="20"/>
        <v>57</v>
      </c>
      <c r="AA37" s="17">
        <f t="shared" si="21"/>
        <v>57</v>
      </c>
      <c r="AB37" s="24">
        <f t="shared" si="22"/>
        <v>629</v>
      </c>
    </row>
    <row r="38" spans="1:28" ht="15" customHeight="1" x14ac:dyDescent="0.25">
      <c r="A38" s="28">
        <v>582</v>
      </c>
      <c r="B38" s="28">
        <v>582</v>
      </c>
      <c r="C38" s="25">
        <v>2.59</v>
      </c>
      <c r="D38" s="25">
        <v>272.66000000000003</v>
      </c>
      <c r="E38" s="25">
        <v>211.71</v>
      </c>
      <c r="F38" s="25">
        <v>0</v>
      </c>
      <c r="G38" s="25">
        <f t="shared" si="13"/>
        <v>20.785714285714285</v>
      </c>
      <c r="H38" s="25">
        <v>0</v>
      </c>
      <c r="I38" s="25">
        <f t="shared" si="14"/>
        <v>44.222222222222221</v>
      </c>
      <c r="J38" s="29">
        <f t="shared" si="23"/>
        <v>1</v>
      </c>
      <c r="K38" s="29">
        <f t="shared" si="24"/>
        <v>1</v>
      </c>
      <c r="L38" s="29">
        <f t="shared" si="12"/>
        <v>1</v>
      </c>
      <c r="M38" s="29">
        <f t="shared" ca="1" si="15"/>
        <v>1</v>
      </c>
      <c r="N38" s="9"/>
      <c r="O38" s="9"/>
      <c r="P38" s="7"/>
      <c r="Q38" s="7"/>
      <c r="T38" s="20">
        <v>0</v>
      </c>
      <c r="U38" s="31">
        <f t="shared" si="16"/>
        <v>-582</v>
      </c>
      <c r="V38" s="27">
        <f t="shared" si="17"/>
        <v>-582</v>
      </c>
      <c r="W38" s="27"/>
      <c r="X38" s="27">
        <f t="shared" si="18"/>
        <v>639.76038606798147</v>
      </c>
      <c r="Y38" s="27">
        <f t="shared" si="19"/>
        <v>57.760386067981472</v>
      </c>
      <c r="Z38" s="27">
        <f t="shared" si="20"/>
        <v>58</v>
      </c>
      <c r="AA38" s="17">
        <f t="shared" si="21"/>
        <v>58</v>
      </c>
      <c r="AB38" s="24">
        <f t="shared" si="22"/>
        <v>640</v>
      </c>
    </row>
    <row r="39" spans="1:28" ht="15" customHeight="1" x14ac:dyDescent="0.25">
      <c r="A39" s="28">
        <v>552</v>
      </c>
      <c r="B39" s="28">
        <v>552</v>
      </c>
      <c r="C39" s="25">
        <v>2.4500000000000002</v>
      </c>
      <c r="D39" s="25">
        <v>272.66000000000003</v>
      </c>
      <c r="E39" s="25">
        <v>211.67</v>
      </c>
      <c r="F39" s="25">
        <v>0</v>
      </c>
      <c r="G39" s="25">
        <f t="shared" si="13"/>
        <v>20.444444444444443</v>
      </c>
      <c r="H39" s="25">
        <v>0</v>
      </c>
      <c r="I39" s="25">
        <f t="shared" si="14"/>
        <v>43.473684210526315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1</v>
      </c>
      <c r="M39" s="29">
        <f t="shared" ca="1" si="15"/>
        <v>1</v>
      </c>
      <c r="N39" s="9"/>
      <c r="O39" s="9"/>
      <c r="P39" s="7"/>
      <c r="Q39" s="7"/>
      <c r="T39" s="20">
        <v>0</v>
      </c>
      <c r="U39" s="31">
        <f t="shared" si="16"/>
        <v>-552</v>
      </c>
      <c r="V39" s="27">
        <f t="shared" si="17"/>
        <v>-552</v>
      </c>
      <c r="W39" s="27"/>
      <c r="X39" s="27">
        <f t="shared" si="18"/>
        <v>606.78304657994124</v>
      </c>
      <c r="Y39" s="27">
        <f t="shared" si="19"/>
        <v>54.783046579941242</v>
      </c>
      <c r="Z39" s="27">
        <f t="shared" si="20"/>
        <v>55</v>
      </c>
      <c r="AA39" s="17">
        <f t="shared" si="21"/>
        <v>55</v>
      </c>
      <c r="AB39" s="24">
        <f t="shared" si="22"/>
        <v>607</v>
      </c>
    </row>
    <row r="40" spans="1:28" ht="15" customHeight="1" x14ac:dyDescent="0.25">
      <c r="A40" s="28">
        <v>522</v>
      </c>
      <c r="B40" s="28">
        <v>522</v>
      </c>
      <c r="C40" s="25">
        <v>2.3199999999999998</v>
      </c>
      <c r="D40" s="25">
        <v>272.66000000000003</v>
      </c>
      <c r="E40" s="25">
        <v>211.63</v>
      </c>
      <c r="F40" s="25">
        <v>0</v>
      </c>
      <c r="G40" s="25">
        <f t="shared" si="13"/>
        <v>20.076923076923077</v>
      </c>
      <c r="H40" s="25">
        <v>0</v>
      </c>
      <c r="I40" s="25">
        <f t="shared" si="14"/>
        <v>42.8</v>
      </c>
      <c r="J40" s="29">
        <f t="shared" si="23"/>
        <v>1</v>
      </c>
      <c r="K40" s="29">
        <f t="shared" si="24"/>
        <v>1</v>
      </c>
      <c r="L40" s="29">
        <f t="shared" si="25"/>
        <v>1</v>
      </c>
      <c r="M40" s="29">
        <f t="shared" ca="1" si="15"/>
        <v>1</v>
      </c>
      <c r="N40" s="9"/>
      <c r="O40" s="9"/>
      <c r="P40" s="7"/>
      <c r="Q40" s="7"/>
      <c r="T40" s="20">
        <v>0</v>
      </c>
      <c r="U40" s="31">
        <f t="shared" si="16"/>
        <v>-522</v>
      </c>
      <c r="V40" s="27">
        <f t="shared" si="17"/>
        <v>-522</v>
      </c>
      <c r="W40" s="27"/>
      <c r="X40" s="27">
        <f t="shared" si="18"/>
        <v>573.8057070919009</v>
      </c>
      <c r="Y40" s="27">
        <f t="shared" si="19"/>
        <v>51.805707091900899</v>
      </c>
      <c r="Z40" s="27">
        <f t="shared" si="20"/>
        <v>52</v>
      </c>
      <c r="AA40" s="17">
        <f t="shared" si="21"/>
        <v>52</v>
      </c>
      <c r="AB40" s="24">
        <f t="shared" si="22"/>
        <v>574</v>
      </c>
    </row>
    <row r="41" spans="1:28" ht="15" customHeight="1" x14ac:dyDescent="0.25">
      <c r="A41" s="28">
        <v>494</v>
      </c>
      <c r="B41" s="28">
        <v>494</v>
      </c>
      <c r="C41" s="25">
        <v>2.19</v>
      </c>
      <c r="D41" s="25">
        <v>272.66000000000003</v>
      </c>
      <c r="E41" s="25">
        <v>211.6</v>
      </c>
      <c r="F41" s="25">
        <v>0</v>
      </c>
      <c r="G41" s="25">
        <f t="shared" si="13"/>
        <v>19.760000000000002</v>
      </c>
      <c r="H41" s="25">
        <v>0</v>
      </c>
      <c r="I41" s="25">
        <f t="shared" si="14"/>
        <v>42.095238095238095</v>
      </c>
      <c r="J41" s="29">
        <f t="shared" si="23"/>
        <v>1</v>
      </c>
      <c r="K41" s="29">
        <f t="shared" si="24"/>
        <v>1</v>
      </c>
      <c r="L41" s="29">
        <f t="shared" si="25"/>
        <v>1</v>
      </c>
      <c r="M41" s="29">
        <f t="shared" ca="1" si="15"/>
        <v>0</v>
      </c>
      <c r="N41" s="9"/>
      <c r="O41" s="9"/>
      <c r="P41" s="7"/>
      <c r="Q41" s="7"/>
      <c r="T41" s="20">
        <v>0</v>
      </c>
      <c r="U41" s="31">
        <f t="shared" si="16"/>
        <v>-494</v>
      </c>
      <c r="V41" s="27">
        <f t="shared" si="17"/>
        <v>-494</v>
      </c>
      <c r="W41" s="27"/>
      <c r="X41" s="27">
        <f t="shared" si="18"/>
        <v>543.02685690306339</v>
      </c>
      <c r="Y41" s="27">
        <f t="shared" si="19"/>
        <v>49.02685690306339</v>
      </c>
      <c r="Z41" s="27">
        <f t="shared" si="20"/>
        <v>49</v>
      </c>
      <c r="AA41" s="17">
        <f t="shared" si="21"/>
        <v>49</v>
      </c>
      <c r="AB41" s="24">
        <f t="shared" si="22"/>
        <v>543</v>
      </c>
    </row>
    <row r="42" spans="1:28" ht="15" customHeight="1" x14ac:dyDescent="0.25">
      <c r="A42" s="28">
        <v>470</v>
      </c>
      <c r="B42" s="28">
        <v>470</v>
      </c>
      <c r="C42" s="25">
        <v>2.09</v>
      </c>
      <c r="D42" s="25">
        <v>272.66000000000003</v>
      </c>
      <c r="E42" s="25">
        <v>211.57</v>
      </c>
      <c r="F42" s="25">
        <v>0</v>
      </c>
      <c r="G42" s="25">
        <f t="shared" si="13"/>
        <v>19.583333333333332</v>
      </c>
      <c r="H42" s="25">
        <v>0</v>
      </c>
      <c r="I42" s="25">
        <f t="shared" si="14"/>
        <v>41.272727272727273</v>
      </c>
      <c r="J42" s="29">
        <f t="shared" si="23"/>
        <v>1</v>
      </c>
      <c r="K42" s="29">
        <f t="shared" si="24"/>
        <v>1</v>
      </c>
      <c r="L42" s="29">
        <f t="shared" si="25"/>
        <v>1</v>
      </c>
      <c r="M42" s="29">
        <f t="shared" ca="1" si="15"/>
        <v>0</v>
      </c>
      <c r="N42" s="9"/>
      <c r="O42" s="9"/>
      <c r="P42" s="7"/>
      <c r="Q42" s="7"/>
      <c r="T42" s="20">
        <v>0</v>
      </c>
      <c r="U42" s="31">
        <f t="shared" si="16"/>
        <v>-470</v>
      </c>
      <c r="V42" s="27">
        <f t="shared" si="17"/>
        <v>-470</v>
      </c>
      <c r="W42" s="27"/>
      <c r="X42" s="27">
        <f t="shared" si="18"/>
        <v>516.64498531263109</v>
      </c>
      <c r="Y42" s="27">
        <f t="shared" si="19"/>
        <v>46.644985312631093</v>
      </c>
      <c r="Z42" s="27">
        <f t="shared" si="20"/>
        <v>47</v>
      </c>
      <c r="AA42" s="17">
        <f t="shared" si="21"/>
        <v>47</v>
      </c>
      <c r="AB42" s="24">
        <f t="shared" si="22"/>
        <v>517</v>
      </c>
    </row>
    <row r="43" spans="1:28" ht="15" customHeight="1" x14ac:dyDescent="0.25">
      <c r="A43" s="28">
        <v>446</v>
      </c>
      <c r="B43" s="28">
        <v>446</v>
      </c>
      <c r="C43" s="25">
        <v>1.98</v>
      </c>
      <c r="D43" s="25">
        <v>272.66000000000003</v>
      </c>
      <c r="E43" s="25">
        <v>211.53</v>
      </c>
      <c r="F43" s="25">
        <v>0</v>
      </c>
      <c r="G43" s="25">
        <f t="shared" si="13"/>
        <v>19.391304347826086</v>
      </c>
      <c r="H43" s="25">
        <v>0</v>
      </c>
      <c r="I43" s="25">
        <f t="shared" si="14"/>
        <v>40.521739130434781</v>
      </c>
      <c r="J43" s="29">
        <f t="shared" si="23"/>
        <v>1</v>
      </c>
      <c r="K43" s="29">
        <f t="shared" si="24"/>
        <v>1</v>
      </c>
      <c r="L43" s="29">
        <f t="shared" si="25"/>
        <v>1</v>
      </c>
      <c r="M43" s="29">
        <f t="shared" ca="1" si="15"/>
        <v>0</v>
      </c>
      <c r="N43" s="9"/>
      <c r="O43" s="9"/>
      <c r="P43" s="7"/>
      <c r="Q43" s="7"/>
      <c r="T43" s="20">
        <v>0</v>
      </c>
      <c r="U43" s="31">
        <f t="shared" si="16"/>
        <v>-446</v>
      </c>
      <c r="V43" s="27">
        <f t="shared" si="17"/>
        <v>-446</v>
      </c>
      <c r="W43" s="27"/>
      <c r="X43" s="27">
        <f t="shared" si="18"/>
        <v>490.26311372219891</v>
      </c>
      <c r="Y43" s="27">
        <f t="shared" si="19"/>
        <v>44.263113722198909</v>
      </c>
      <c r="Z43" s="27">
        <f t="shared" si="20"/>
        <v>44</v>
      </c>
      <c r="AA43" s="17">
        <f t="shared" si="21"/>
        <v>44</v>
      </c>
      <c r="AB43" s="24">
        <f t="shared" si="22"/>
        <v>490</v>
      </c>
    </row>
    <row r="44" spans="1:28" ht="15" customHeight="1" x14ac:dyDescent="0.25">
      <c r="A44" s="28">
        <v>420</v>
      </c>
      <c r="B44" s="28">
        <v>420</v>
      </c>
      <c r="C44" s="25">
        <v>0</v>
      </c>
      <c r="D44" s="25">
        <v>272.66000000000003</v>
      </c>
      <c r="E44" s="25">
        <v>211.5</v>
      </c>
      <c r="F44" s="25">
        <v>0</v>
      </c>
      <c r="G44" s="25">
        <f t="shared" si="13"/>
        <v>19.09090909090909</v>
      </c>
      <c r="H44" s="25">
        <v>0</v>
      </c>
      <c r="I44" s="25">
        <f t="shared" si="14"/>
        <v>39.916666666666664</v>
      </c>
      <c r="J44" s="29">
        <f t="shared" si="23"/>
        <v>1</v>
      </c>
      <c r="K44" s="29">
        <f t="shared" si="24"/>
        <v>1</v>
      </c>
      <c r="L44" s="29">
        <f t="shared" si="25"/>
        <v>1</v>
      </c>
      <c r="M44" s="29">
        <f t="shared" ca="1" si="15"/>
        <v>1</v>
      </c>
      <c r="N44" s="9"/>
      <c r="O44" s="9"/>
      <c r="P44" s="7"/>
      <c r="Q44" s="7"/>
      <c r="T44" s="20">
        <v>0</v>
      </c>
      <c r="U44" s="31">
        <f t="shared" si="16"/>
        <v>-420</v>
      </c>
      <c r="V44" s="27">
        <f t="shared" si="17"/>
        <v>-420</v>
      </c>
      <c r="W44" s="27"/>
      <c r="X44" s="27">
        <f t="shared" si="18"/>
        <v>461.68275283256395</v>
      </c>
      <c r="Y44" s="27">
        <f t="shared" si="19"/>
        <v>41.682752832563949</v>
      </c>
      <c r="Z44" s="27">
        <f t="shared" si="20"/>
        <v>42</v>
      </c>
      <c r="AA44" s="17">
        <f t="shared" si="21"/>
        <v>42</v>
      </c>
      <c r="AB44" s="24">
        <f t="shared" si="22"/>
        <v>462</v>
      </c>
    </row>
    <row r="45" spans="1:28" ht="15" customHeight="1" x14ac:dyDescent="0.25">
      <c r="A45" s="28">
        <v>368</v>
      </c>
      <c r="B45" s="28">
        <v>368</v>
      </c>
      <c r="C45" s="25">
        <v>0</v>
      </c>
      <c r="D45" s="25">
        <v>272.66000000000003</v>
      </c>
      <c r="E45" s="25">
        <v>211.38</v>
      </c>
      <c r="F45" s="25">
        <v>0</v>
      </c>
      <c r="G45" s="25">
        <f t="shared" si="13"/>
        <v>17.523809523809526</v>
      </c>
      <c r="H45" s="25">
        <v>0</v>
      </c>
      <c r="I45" s="25">
        <f t="shared" si="14"/>
        <v>40.4</v>
      </c>
      <c r="J45" s="29">
        <f t="shared" si="23"/>
        <v>0</v>
      </c>
      <c r="K45" s="29">
        <f t="shared" si="24"/>
        <v>-1</v>
      </c>
      <c r="L45" s="29">
        <f t="shared" si="25"/>
        <v>0</v>
      </c>
      <c r="M45" s="29">
        <f t="shared" ca="1" si="15"/>
        <v>1</v>
      </c>
      <c r="N45" s="9"/>
      <c r="O45" s="9"/>
      <c r="P45" s="7"/>
      <c r="Q45" s="7"/>
      <c r="T45" s="20">
        <v>0</v>
      </c>
      <c r="U45" s="31">
        <f t="shared" si="16"/>
        <v>-368</v>
      </c>
      <c r="V45" s="27">
        <f t="shared" si="17"/>
        <v>-368</v>
      </c>
      <c r="W45" s="27"/>
      <c r="X45" s="27">
        <f t="shared" si="18"/>
        <v>404.52203105329414</v>
      </c>
      <c r="Y45" s="27">
        <f t="shared" si="19"/>
        <v>36.522031053294143</v>
      </c>
      <c r="Z45" s="27">
        <f t="shared" si="20"/>
        <v>37</v>
      </c>
      <c r="AA45" s="17">
        <f t="shared" si="21"/>
        <v>37</v>
      </c>
      <c r="AB45" s="24">
        <f t="shared" si="22"/>
        <v>405</v>
      </c>
    </row>
    <row r="46" spans="1:28" ht="15" customHeight="1" x14ac:dyDescent="0.25">
      <c r="A46" s="28">
        <v>315</v>
      </c>
      <c r="B46" s="28">
        <v>315</v>
      </c>
      <c r="C46" s="25">
        <v>0</v>
      </c>
      <c r="D46" s="25">
        <v>272.66000000000003</v>
      </c>
      <c r="E46" s="25">
        <v>211.26</v>
      </c>
      <c r="F46" s="25">
        <v>0</v>
      </c>
      <c r="G46" s="25">
        <f t="shared" si="13"/>
        <v>15.75</v>
      </c>
      <c r="H46" s="25">
        <v>0</v>
      </c>
      <c r="I46" s="25">
        <f t="shared" si="14"/>
        <v>40.884615384615387</v>
      </c>
      <c r="J46" s="29">
        <f t="shared" si="23"/>
        <v>0</v>
      </c>
      <c r="K46" s="29">
        <f t="shared" si="24"/>
        <v>-1</v>
      </c>
      <c r="L46" s="29">
        <f t="shared" si="25"/>
        <v>0</v>
      </c>
      <c r="M46" s="29">
        <f t="shared" ca="1" si="15"/>
        <v>1</v>
      </c>
      <c r="N46" s="9"/>
      <c r="O46" s="9"/>
      <c r="P46" s="7"/>
      <c r="Q46" s="7"/>
      <c r="T46" s="20">
        <v>0</v>
      </c>
      <c r="U46" s="31">
        <f t="shared" si="16"/>
        <v>-315</v>
      </c>
      <c r="V46" s="27">
        <f t="shared" si="17"/>
        <v>-315</v>
      </c>
      <c r="W46" s="27"/>
      <c r="X46" s="27">
        <f t="shared" si="18"/>
        <v>346.26206462442298</v>
      </c>
      <c r="Y46" s="27">
        <f t="shared" si="19"/>
        <v>31.262064624422976</v>
      </c>
      <c r="Z46" s="27">
        <f t="shared" si="20"/>
        <v>31</v>
      </c>
      <c r="AA46" s="17">
        <f t="shared" si="21"/>
        <v>31</v>
      </c>
      <c r="AB46" s="24">
        <f t="shared" si="22"/>
        <v>346</v>
      </c>
    </row>
    <row r="47" spans="1:28" ht="15" customHeight="1" x14ac:dyDescent="0.25">
      <c r="A47" s="28">
        <v>261</v>
      </c>
      <c r="B47" s="28">
        <v>261</v>
      </c>
      <c r="C47" s="25">
        <v>0</v>
      </c>
      <c r="D47" s="25">
        <v>272.66000000000003</v>
      </c>
      <c r="E47" s="25">
        <v>211.14</v>
      </c>
      <c r="F47" s="25">
        <v>0</v>
      </c>
      <c r="G47" s="25">
        <f t="shared" si="13"/>
        <v>13.736842105263158</v>
      </c>
      <c r="H47" s="25">
        <v>0</v>
      </c>
      <c r="I47" s="25">
        <f t="shared" si="14"/>
        <v>41.370370370370374</v>
      </c>
      <c r="J47" s="29">
        <f t="shared" si="23"/>
        <v>0</v>
      </c>
      <c r="K47" s="29">
        <f t="shared" si="24"/>
        <v>-1</v>
      </c>
      <c r="L47" s="29">
        <f t="shared" si="25"/>
        <v>0</v>
      </c>
      <c r="M47" s="29">
        <f t="shared" ca="1" si="15"/>
        <v>1</v>
      </c>
      <c r="N47" s="9"/>
      <c r="O47" s="9"/>
      <c r="P47" s="7"/>
      <c r="Q47" s="7"/>
      <c r="T47" s="20">
        <v>0</v>
      </c>
      <c r="U47" s="31">
        <f t="shared" si="16"/>
        <v>-261</v>
      </c>
      <c r="V47" s="27">
        <f t="shared" si="17"/>
        <v>-261</v>
      </c>
      <c r="W47" s="27"/>
      <c r="X47" s="27">
        <f t="shared" si="18"/>
        <v>286.90285354595045</v>
      </c>
      <c r="Y47" s="27">
        <f t="shared" si="19"/>
        <v>25.90285354595045</v>
      </c>
      <c r="Z47" s="27">
        <f t="shared" si="20"/>
        <v>26</v>
      </c>
      <c r="AA47" s="17">
        <f t="shared" si="21"/>
        <v>26</v>
      </c>
      <c r="AB47" s="24">
        <f t="shared" si="22"/>
        <v>287</v>
      </c>
    </row>
    <row r="48" spans="1:28" ht="15" customHeight="1" x14ac:dyDescent="0.25">
      <c r="A48" s="28">
        <v>304</v>
      </c>
      <c r="B48" s="28">
        <v>304</v>
      </c>
      <c r="C48" s="25">
        <v>0</v>
      </c>
      <c r="D48" s="25">
        <v>272.66000000000003</v>
      </c>
      <c r="E48" s="25">
        <v>211.24</v>
      </c>
      <c r="F48" s="25">
        <v>0</v>
      </c>
      <c r="G48" s="25">
        <f t="shared" si="13"/>
        <v>16.888888888888889</v>
      </c>
      <c r="H48" s="25">
        <v>0</v>
      </c>
      <c r="I48" s="25">
        <f t="shared" si="14"/>
        <v>38.357142857142854</v>
      </c>
      <c r="J48" s="29">
        <f t="shared" si="23"/>
        <v>1</v>
      </c>
      <c r="K48" s="29">
        <f t="shared" si="24"/>
        <v>1</v>
      </c>
      <c r="L48" s="29">
        <f t="shared" si="25"/>
        <v>0</v>
      </c>
      <c r="M48" s="29">
        <f t="shared" ca="1" si="15"/>
        <v>1</v>
      </c>
      <c r="N48" s="9"/>
      <c r="O48" s="9"/>
      <c r="P48" s="7"/>
      <c r="Q48" s="7"/>
      <c r="T48" s="20">
        <v>0</v>
      </c>
      <c r="U48" s="31">
        <f t="shared" si="16"/>
        <v>-304</v>
      </c>
      <c r="V48" s="27">
        <f t="shared" si="17"/>
        <v>-304</v>
      </c>
      <c r="W48" s="27"/>
      <c r="X48" s="27">
        <f t="shared" si="18"/>
        <v>334.17037347880824</v>
      </c>
      <c r="Y48" s="27">
        <f t="shared" si="19"/>
        <v>30.170373478808244</v>
      </c>
      <c r="Z48" s="27">
        <f t="shared" si="20"/>
        <v>30</v>
      </c>
      <c r="AA48" s="17">
        <f t="shared" si="21"/>
        <v>30</v>
      </c>
      <c r="AB48" s="24">
        <f t="shared" si="22"/>
        <v>334</v>
      </c>
    </row>
    <row r="49" spans="1:28" ht="15" customHeight="1" x14ac:dyDescent="0.25">
      <c r="A49" s="28">
        <v>348</v>
      </c>
      <c r="B49" s="28">
        <v>348</v>
      </c>
      <c r="C49" s="25">
        <v>0</v>
      </c>
      <c r="D49" s="25">
        <v>272.66000000000003</v>
      </c>
      <c r="E49" s="25">
        <v>211.34</v>
      </c>
      <c r="F49" s="25">
        <v>0</v>
      </c>
      <c r="G49" s="25">
        <f t="shared" si="13"/>
        <v>20.470588235294116</v>
      </c>
      <c r="H49" s="25">
        <v>0</v>
      </c>
      <c r="I49" s="25">
        <f t="shared" si="14"/>
        <v>35.517241379310342</v>
      </c>
      <c r="J49" s="29">
        <f t="shared" si="23"/>
        <v>1</v>
      </c>
      <c r="K49" s="29">
        <f t="shared" si="24"/>
        <v>1</v>
      </c>
      <c r="L49" s="29">
        <f t="shared" si="25"/>
        <v>0</v>
      </c>
      <c r="M49" s="29">
        <f t="shared" ca="1" si="15"/>
        <v>1</v>
      </c>
      <c r="N49" s="9"/>
      <c r="O49" s="9"/>
      <c r="P49" s="7"/>
      <c r="Q49" s="7"/>
      <c r="T49" s="20">
        <v>0</v>
      </c>
      <c r="U49" s="31">
        <f t="shared" si="16"/>
        <v>-348</v>
      </c>
      <c r="V49" s="27">
        <f t="shared" si="17"/>
        <v>-348</v>
      </c>
      <c r="W49" s="27"/>
      <c r="X49" s="27">
        <f t="shared" si="18"/>
        <v>382.53713806126729</v>
      </c>
      <c r="Y49" s="27">
        <f t="shared" si="19"/>
        <v>34.537138061267285</v>
      </c>
      <c r="Z49" s="27">
        <f t="shared" si="20"/>
        <v>35</v>
      </c>
      <c r="AA49" s="17">
        <f t="shared" si="21"/>
        <v>35</v>
      </c>
      <c r="AB49" s="24">
        <f t="shared" si="22"/>
        <v>383</v>
      </c>
    </row>
    <row r="50" spans="1:28" ht="15" customHeight="1" x14ac:dyDescent="0.25">
      <c r="A50" s="28">
        <v>392</v>
      </c>
      <c r="B50" s="28">
        <v>392</v>
      </c>
      <c r="C50" s="25">
        <v>0</v>
      </c>
      <c r="D50" s="25">
        <v>272.66000000000003</v>
      </c>
      <c r="E50" s="25">
        <v>211.44</v>
      </c>
      <c r="F50" s="25">
        <v>0</v>
      </c>
      <c r="G50" s="25">
        <f t="shared" si="13"/>
        <v>24.5</v>
      </c>
      <c r="H50" s="25">
        <v>0</v>
      </c>
      <c r="I50" s="25">
        <f t="shared" si="14"/>
        <v>32.866666666666667</v>
      </c>
      <c r="J50" s="29">
        <f t="shared" si="23"/>
        <v>1</v>
      </c>
      <c r="K50" s="29">
        <f t="shared" si="24"/>
        <v>1</v>
      </c>
      <c r="L50" s="29">
        <f t="shared" si="25"/>
        <v>0</v>
      </c>
      <c r="M50" s="29">
        <f t="shared" ca="1" si="15"/>
        <v>1</v>
      </c>
      <c r="N50" s="9"/>
      <c r="O50" s="9"/>
      <c r="P50" s="7"/>
      <c r="Q50" s="7"/>
      <c r="T50" s="20">
        <v>0</v>
      </c>
      <c r="U50" s="31">
        <f t="shared" si="16"/>
        <v>-392</v>
      </c>
      <c r="V50" s="27">
        <f t="shared" si="17"/>
        <v>-392</v>
      </c>
      <c r="W50" s="27"/>
      <c r="X50" s="27">
        <f t="shared" si="18"/>
        <v>430.90390264372644</v>
      </c>
      <c r="Y50" s="27">
        <f t="shared" si="19"/>
        <v>38.90390264372644</v>
      </c>
      <c r="Z50" s="27">
        <f t="shared" si="20"/>
        <v>39</v>
      </c>
      <c r="AA50" s="17">
        <f t="shared" si="21"/>
        <v>39</v>
      </c>
      <c r="AB50" s="24">
        <f t="shared" si="22"/>
        <v>431</v>
      </c>
    </row>
    <row r="51" spans="1:28" ht="15" customHeight="1" x14ac:dyDescent="0.25">
      <c r="A51" s="28">
        <v>374</v>
      </c>
      <c r="B51" s="28">
        <v>374</v>
      </c>
      <c r="C51" s="25">
        <v>0</v>
      </c>
      <c r="D51" s="25">
        <v>272.66000000000003</v>
      </c>
      <c r="E51" s="25">
        <v>211.4</v>
      </c>
      <c r="F51" s="25">
        <v>0</v>
      </c>
      <c r="G51" s="25">
        <f t="shared" si="13"/>
        <v>24.933333333333334</v>
      </c>
      <c r="H51" s="25">
        <v>0</v>
      </c>
      <c r="I51" s="25">
        <f t="shared" si="14"/>
        <v>32.387096774193552</v>
      </c>
      <c r="J51" s="29">
        <f t="shared" si="23"/>
        <v>1</v>
      </c>
      <c r="K51" s="29">
        <f t="shared" si="24"/>
        <v>1</v>
      </c>
      <c r="L51" s="29">
        <f t="shared" si="25"/>
        <v>0</v>
      </c>
      <c r="M51" s="29">
        <f t="shared" ca="1" si="15"/>
        <v>1</v>
      </c>
      <c r="N51" s="9"/>
      <c r="O51" s="9"/>
      <c r="P51" s="7"/>
      <c r="Q51" s="7"/>
      <c r="T51" s="20">
        <v>0</v>
      </c>
      <c r="U51" s="31">
        <f t="shared" si="16"/>
        <v>-374</v>
      </c>
      <c r="V51" s="27">
        <f t="shared" si="17"/>
        <v>-374</v>
      </c>
      <c r="W51" s="27"/>
      <c r="X51" s="27">
        <f t="shared" si="18"/>
        <v>411.11749895090219</v>
      </c>
      <c r="Y51" s="27">
        <f t="shared" si="19"/>
        <v>37.117498950902188</v>
      </c>
      <c r="Z51" s="27">
        <f t="shared" si="20"/>
        <v>37</v>
      </c>
      <c r="AA51" s="17">
        <f t="shared" si="21"/>
        <v>37</v>
      </c>
      <c r="AB51" s="24">
        <f t="shared" si="22"/>
        <v>411</v>
      </c>
    </row>
    <row r="52" spans="1:28" ht="15" customHeight="1" x14ac:dyDescent="0.25">
      <c r="A52" s="28">
        <v>356</v>
      </c>
      <c r="B52" s="28">
        <v>356</v>
      </c>
      <c r="C52" s="25">
        <v>0</v>
      </c>
      <c r="D52" s="25">
        <v>272.66000000000003</v>
      </c>
      <c r="E52" s="25">
        <v>211.35</v>
      </c>
      <c r="F52" s="25">
        <v>0</v>
      </c>
      <c r="G52" s="25">
        <f t="shared" si="13"/>
        <v>25.428571428571427</v>
      </c>
      <c r="H52" s="25">
        <v>0</v>
      </c>
      <c r="I52" s="25">
        <f t="shared" si="14"/>
        <v>31.9375</v>
      </c>
      <c r="J52" s="29">
        <f t="shared" si="23"/>
        <v>1</v>
      </c>
      <c r="K52" s="29">
        <f t="shared" si="24"/>
        <v>1</v>
      </c>
      <c r="L52" s="29">
        <f t="shared" si="25"/>
        <v>1</v>
      </c>
      <c r="M52" s="29">
        <f t="shared" ca="1" si="15"/>
        <v>0</v>
      </c>
      <c r="N52" s="9"/>
      <c r="O52" s="9"/>
      <c r="P52" s="7"/>
      <c r="Q52" s="7"/>
      <c r="T52" s="20">
        <v>0</v>
      </c>
      <c r="U52" s="31">
        <f t="shared" si="16"/>
        <v>-356</v>
      </c>
      <c r="V52" s="27">
        <f t="shared" si="17"/>
        <v>-356</v>
      </c>
      <c r="W52" s="27"/>
      <c r="X52" s="27">
        <f t="shared" si="18"/>
        <v>391.33109525807805</v>
      </c>
      <c r="Y52" s="27">
        <f t="shared" si="19"/>
        <v>35.331095258078051</v>
      </c>
      <c r="Z52" s="27">
        <f t="shared" si="20"/>
        <v>35</v>
      </c>
      <c r="AA52" s="17">
        <f t="shared" si="21"/>
        <v>35</v>
      </c>
      <c r="AB52" s="24">
        <f t="shared" si="22"/>
        <v>391</v>
      </c>
    </row>
    <row r="53" spans="1:28" ht="15" customHeight="1" x14ac:dyDescent="0.25">
      <c r="A53" s="28">
        <v>339</v>
      </c>
      <c r="B53" s="28">
        <v>339</v>
      </c>
      <c r="C53" s="25">
        <v>0</v>
      </c>
      <c r="D53" s="25">
        <v>272.66000000000003</v>
      </c>
      <c r="E53" s="25">
        <v>211.32</v>
      </c>
      <c r="F53" s="25">
        <v>0</v>
      </c>
      <c r="G53" s="25">
        <f t="shared" si="13"/>
        <v>26.076923076923077</v>
      </c>
      <c r="H53" s="25">
        <v>0</v>
      </c>
      <c r="I53" s="25">
        <f t="shared" si="14"/>
        <v>31.484848484848484</v>
      </c>
      <c r="J53" s="29">
        <f t="shared" si="23"/>
        <v>1</v>
      </c>
      <c r="K53" s="29">
        <f t="shared" si="24"/>
        <v>1</v>
      </c>
      <c r="L53" s="29">
        <f t="shared" si="25"/>
        <v>1</v>
      </c>
      <c r="M53" s="29">
        <f t="shared" ca="1" si="15"/>
        <v>1</v>
      </c>
      <c r="N53" s="9"/>
      <c r="O53" s="9"/>
      <c r="P53" s="7"/>
      <c r="Q53" s="7"/>
      <c r="T53" s="20">
        <v>0</v>
      </c>
      <c r="U53" s="31">
        <f t="shared" si="16"/>
        <v>-339</v>
      </c>
      <c r="V53" s="27">
        <f t="shared" si="17"/>
        <v>-339</v>
      </c>
      <c r="W53" s="27"/>
      <c r="X53" s="27">
        <f t="shared" si="18"/>
        <v>372.64393621485527</v>
      </c>
      <c r="Y53" s="27">
        <f t="shared" si="19"/>
        <v>33.643936214855273</v>
      </c>
      <c r="Z53" s="27">
        <f t="shared" si="20"/>
        <v>34</v>
      </c>
      <c r="AA53" s="17">
        <f t="shared" si="21"/>
        <v>34</v>
      </c>
      <c r="AB53" s="24">
        <f t="shared" si="22"/>
        <v>373</v>
      </c>
    </row>
    <row r="54" spans="1:28" ht="15" customHeight="1" x14ac:dyDescent="0.25">
      <c r="A54" s="28">
        <v>334</v>
      </c>
      <c r="B54" s="28">
        <v>334</v>
      </c>
      <c r="C54" s="25">
        <v>0</v>
      </c>
      <c r="D54" s="25">
        <v>272.66000000000003</v>
      </c>
      <c r="E54" s="25">
        <v>211.3</v>
      </c>
      <c r="F54" s="25">
        <v>0</v>
      </c>
      <c r="G54" s="25">
        <f t="shared" si="13"/>
        <v>27.833333333333332</v>
      </c>
      <c r="H54" s="25">
        <v>0</v>
      </c>
      <c r="I54" s="25">
        <f t="shared" si="14"/>
        <v>30.705882352941178</v>
      </c>
      <c r="J54" s="29">
        <f t="shared" si="23"/>
        <v>1</v>
      </c>
      <c r="K54" s="29">
        <f t="shared" si="24"/>
        <v>1</v>
      </c>
      <c r="L54" s="29">
        <f t="shared" si="25"/>
        <v>1</v>
      </c>
      <c r="M54" s="29">
        <f t="shared" ca="1" si="15"/>
        <v>0</v>
      </c>
      <c r="N54" s="9"/>
      <c r="O54" s="9"/>
      <c r="P54" s="7"/>
      <c r="Q54" s="7"/>
      <c r="T54" s="20">
        <v>0</v>
      </c>
      <c r="U54" s="31">
        <f t="shared" si="16"/>
        <v>-334</v>
      </c>
      <c r="V54" s="27">
        <f t="shared" si="17"/>
        <v>-334</v>
      </c>
      <c r="W54" s="27"/>
      <c r="X54" s="27">
        <f t="shared" si="18"/>
        <v>367.14771296684847</v>
      </c>
      <c r="Y54" s="27">
        <f t="shared" si="19"/>
        <v>33.147712966848474</v>
      </c>
      <c r="Z54" s="27">
        <f t="shared" si="20"/>
        <v>33</v>
      </c>
      <c r="AA54" s="17">
        <f t="shared" si="21"/>
        <v>33</v>
      </c>
      <c r="AB54" s="24">
        <f t="shared" si="22"/>
        <v>367</v>
      </c>
    </row>
    <row r="55" spans="1:28" ht="15" customHeight="1" x14ac:dyDescent="0.25">
      <c r="A55" s="28">
        <v>330</v>
      </c>
      <c r="B55" s="28">
        <v>330</v>
      </c>
      <c r="C55" s="25">
        <v>0</v>
      </c>
      <c r="D55" s="25">
        <v>272.66000000000003</v>
      </c>
      <c r="E55" s="25">
        <v>211.3</v>
      </c>
      <c r="F55" s="25">
        <v>0</v>
      </c>
      <c r="G55" s="25">
        <f t="shared" si="13"/>
        <v>30</v>
      </c>
      <c r="H55" s="25">
        <v>0</v>
      </c>
      <c r="I55" s="25">
        <f t="shared" si="14"/>
        <v>29.942857142857143</v>
      </c>
      <c r="J55" s="29">
        <f t="shared" si="23"/>
        <v>1</v>
      </c>
      <c r="K55" s="29">
        <f t="shared" si="24"/>
        <v>1</v>
      </c>
      <c r="L55" s="29">
        <f t="shared" si="25"/>
        <v>1</v>
      </c>
      <c r="M55" s="29">
        <f t="shared" ca="1" si="15"/>
        <v>1</v>
      </c>
      <c r="N55" s="9"/>
      <c r="O55" s="9"/>
      <c r="P55" s="7"/>
      <c r="Q55" s="7"/>
      <c r="T55" s="20">
        <v>0</v>
      </c>
      <c r="U55" s="31">
        <f t="shared" si="16"/>
        <v>-330</v>
      </c>
      <c r="V55" s="27">
        <f t="shared" si="17"/>
        <v>-330</v>
      </c>
      <c r="W55" s="27"/>
      <c r="X55" s="27">
        <f t="shared" si="18"/>
        <v>362.75073436844315</v>
      </c>
      <c r="Y55" s="27">
        <f t="shared" si="19"/>
        <v>32.750734368443148</v>
      </c>
      <c r="Z55" s="27">
        <f t="shared" si="20"/>
        <v>33</v>
      </c>
      <c r="AA55" s="17">
        <f t="shared" si="21"/>
        <v>33</v>
      </c>
      <c r="AB55" s="24">
        <f t="shared" si="22"/>
        <v>363</v>
      </c>
    </row>
    <row r="56" spans="1:28" ht="15" customHeight="1" x14ac:dyDescent="0.25">
      <c r="A56" s="28">
        <v>327</v>
      </c>
      <c r="B56" s="28">
        <v>327</v>
      </c>
      <c r="C56" s="25">
        <v>0</v>
      </c>
      <c r="D56" s="25">
        <v>272.66000000000003</v>
      </c>
      <c r="E56" s="25">
        <v>211.29</v>
      </c>
      <c r="F56" s="25">
        <v>0</v>
      </c>
      <c r="G56" s="25">
        <f t="shared" si="13"/>
        <v>32.700000000000003</v>
      </c>
      <c r="H56" s="25">
        <v>0</v>
      </c>
      <c r="I56" s="25">
        <f t="shared" si="14"/>
        <v>29.194444444444443</v>
      </c>
      <c r="J56" s="29">
        <f t="shared" si="23"/>
        <v>1</v>
      </c>
      <c r="K56" s="29">
        <f t="shared" si="24"/>
        <v>1</v>
      </c>
      <c r="L56" s="29">
        <f t="shared" si="25"/>
        <v>1</v>
      </c>
      <c r="M56" s="29">
        <f t="shared" ca="1" si="15"/>
        <v>0</v>
      </c>
      <c r="N56" s="9"/>
      <c r="O56" s="9"/>
      <c r="P56" s="7"/>
      <c r="Q56" s="7"/>
      <c r="T56" s="20">
        <v>0</v>
      </c>
      <c r="U56" s="31">
        <f t="shared" si="16"/>
        <v>-327</v>
      </c>
      <c r="V56" s="27">
        <f t="shared" si="17"/>
        <v>-327</v>
      </c>
      <c r="W56" s="27"/>
      <c r="X56" s="27">
        <f t="shared" si="18"/>
        <v>359.45300041963912</v>
      </c>
      <c r="Y56" s="27">
        <f t="shared" si="19"/>
        <v>32.453000419639125</v>
      </c>
      <c r="Z56" s="27">
        <f t="shared" si="20"/>
        <v>32</v>
      </c>
      <c r="AA56" s="17">
        <f t="shared" si="21"/>
        <v>32</v>
      </c>
      <c r="AB56" s="24">
        <f t="shared" si="22"/>
        <v>359</v>
      </c>
    </row>
    <row r="57" spans="1:28" ht="15" customHeight="1" x14ac:dyDescent="0.25">
      <c r="A57" s="28">
        <v>327</v>
      </c>
      <c r="B57" s="28">
        <v>327</v>
      </c>
      <c r="C57" s="25">
        <v>0</v>
      </c>
      <c r="D57" s="25">
        <v>272.66000000000003</v>
      </c>
      <c r="E57" s="25">
        <v>211.29</v>
      </c>
      <c r="F57" s="25">
        <v>0</v>
      </c>
      <c r="G57" s="25">
        <f t="shared" si="13"/>
        <v>36.333333333333336</v>
      </c>
      <c r="H57" s="25">
        <v>0</v>
      </c>
      <c r="I57" s="25">
        <f t="shared" si="14"/>
        <v>28.405405405405407</v>
      </c>
      <c r="J57" s="29">
        <f t="shared" si="23"/>
        <v>1</v>
      </c>
      <c r="K57" s="29">
        <f t="shared" si="24"/>
        <v>1</v>
      </c>
      <c r="L57" s="29">
        <f t="shared" si="25"/>
        <v>1</v>
      </c>
      <c r="M57" s="29">
        <f t="shared" ca="1" si="15"/>
        <v>1</v>
      </c>
      <c r="N57" s="9"/>
      <c r="O57" s="9"/>
      <c r="P57" s="7"/>
      <c r="Q57" s="7"/>
      <c r="T57" s="20">
        <v>0</v>
      </c>
      <c r="U57" s="31">
        <f t="shared" si="16"/>
        <v>-327</v>
      </c>
      <c r="V57" s="27">
        <f t="shared" si="17"/>
        <v>-327</v>
      </c>
      <c r="W57" s="27"/>
      <c r="X57" s="27">
        <f t="shared" si="18"/>
        <v>359.45300041963912</v>
      </c>
      <c r="Y57" s="27">
        <f t="shared" si="19"/>
        <v>32.453000419639125</v>
      </c>
      <c r="Z57" s="27">
        <f t="shared" si="20"/>
        <v>32</v>
      </c>
      <c r="AA57" s="17">
        <f t="shared" si="21"/>
        <v>32</v>
      </c>
      <c r="AB57" s="24">
        <f t="shared" si="22"/>
        <v>359</v>
      </c>
    </row>
    <row r="58" spans="1:28" ht="15" customHeight="1" x14ac:dyDescent="0.25">
      <c r="A58" s="28">
        <v>327</v>
      </c>
      <c r="B58" s="28">
        <v>327</v>
      </c>
      <c r="C58" s="25">
        <v>0</v>
      </c>
      <c r="D58" s="25">
        <v>272.66000000000003</v>
      </c>
      <c r="E58" s="25">
        <v>211.29</v>
      </c>
      <c r="F58" s="25">
        <v>0</v>
      </c>
      <c r="G58" s="25">
        <f t="shared" si="13"/>
        <v>40.875</v>
      </c>
      <c r="H58" s="25">
        <v>0</v>
      </c>
      <c r="I58" s="25">
        <f t="shared" si="14"/>
        <v>27.657894736842106</v>
      </c>
      <c r="J58" s="29">
        <f t="shared" si="23"/>
        <v>1</v>
      </c>
      <c r="K58" s="29">
        <f t="shared" si="24"/>
        <v>1</v>
      </c>
      <c r="L58" s="29">
        <f t="shared" si="25"/>
        <v>1</v>
      </c>
      <c r="M58" s="29">
        <f t="shared" ca="1" si="15"/>
        <v>0</v>
      </c>
      <c r="N58" s="9"/>
      <c r="O58" s="9"/>
      <c r="P58" s="7"/>
      <c r="Q58" s="7"/>
      <c r="T58" s="20">
        <v>0</v>
      </c>
      <c r="U58" s="31">
        <f t="shared" si="16"/>
        <v>-327</v>
      </c>
      <c r="V58" s="27">
        <f t="shared" si="17"/>
        <v>-327</v>
      </c>
      <c r="W58" s="27"/>
      <c r="X58" s="27">
        <f t="shared" si="18"/>
        <v>359.45300041963912</v>
      </c>
      <c r="Y58" s="27">
        <f t="shared" si="19"/>
        <v>32.453000419639125</v>
      </c>
      <c r="Z58" s="27">
        <f t="shared" si="20"/>
        <v>32</v>
      </c>
      <c r="AA58" s="17">
        <f t="shared" si="21"/>
        <v>32</v>
      </c>
      <c r="AB58" s="24">
        <f t="shared" si="22"/>
        <v>359</v>
      </c>
    </row>
    <row r="59" spans="1:28" ht="15" customHeight="1" x14ac:dyDescent="0.25">
      <c r="A59" s="28">
        <v>327</v>
      </c>
      <c r="B59" s="28">
        <v>327</v>
      </c>
      <c r="C59" s="25">
        <v>0</v>
      </c>
      <c r="D59" s="25">
        <v>272.66000000000003</v>
      </c>
      <c r="E59" s="25">
        <v>211.29</v>
      </c>
      <c r="F59" s="25">
        <v>0</v>
      </c>
      <c r="G59" s="25">
        <f t="shared" si="13"/>
        <v>46.714285714285715</v>
      </c>
      <c r="H59" s="25">
        <v>0</v>
      </c>
      <c r="I59" s="25">
        <f t="shared" si="14"/>
        <v>26.948717948717949</v>
      </c>
      <c r="J59" s="29">
        <f t="shared" si="23"/>
        <v>1</v>
      </c>
      <c r="K59" s="29">
        <f t="shared" si="24"/>
        <v>1</v>
      </c>
      <c r="L59" s="29">
        <f t="shared" si="25"/>
        <v>1</v>
      </c>
      <c r="M59" s="29">
        <f t="shared" ca="1" si="15"/>
        <v>0</v>
      </c>
      <c r="N59" s="9"/>
      <c r="O59" s="9"/>
      <c r="P59" s="7"/>
      <c r="Q59" s="7"/>
      <c r="T59" s="20">
        <v>0</v>
      </c>
      <c r="U59" s="31">
        <f t="shared" si="16"/>
        <v>-327</v>
      </c>
      <c r="V59" s="27">
        <f t="shared" si="17"/>
        <v>-327</v>
      </c>
      <c r="W59" s="27"/>
      <c r="X59" s="27">
        <f t="shared" si="18"/>
        <v>359.45300041963912</v>
      </c>
      <c r="Y59" s="27">
        <f t="shared" si="19"/>
        <v>32.453000419639125</v>
      </c>
      <c r="Z59" s="27">
        <f t="shared" si="20"/>
        <v>32</v>
      </c>
      <c r="AA59" s="17">
        <f t="shared" si="21"/>
        <v>32</v>
      </c>
      <c r="AB59" s="24">
        <f t="shared" si="22"/>
        <v>359</v>
      </c>
    </row>
    <row r="60" spans="1:28" ht="15" customHeight="1" x14ac:dyDescent="0.25">
      <c r="A60" s="28"/>
      <c r="B60" s="28"/>
      <c r="C60" s="25"/>
      <c r="D60" s="25"/>
      <c r="E60" s="25"/>
      <c r="F60" s="25"/>
      <c r="G60" s="25"/>
      <c r="H60" s="25"/>
      <c r="I60" s="25"/>
      <c r="J60" s="29"/>
      <c r="K60" s="29"/>
      <c r="L60" s="29"/>
      <c r="M60" s="29"/>
      <c r="N60" s="9"/>
      <c r="O60" s="9"/>
      <c r="P60" s="7"/>
      <c r="Q60" s="7"/>
      <c r="U60" s="31"/>
      <c r="V60" s="27"/>
      <c r="W60" s="27"/>
      <c r="X60" s="27"/>
      <c r="Y60" s="27"/>
      <c r="Z60" s="27"/>
      <c r="AA60" s="17"/>
    </row>
    <row r="61" spans="1:28" ht="15" customHeight="1" x14ac:dyDescent="0.25">
      <c r="A61" s="28"/>
      <c r="B61" s="28"/>
      <c r="C61" s="25"/>
      <c r="D61" s="25"/>
      <c r="E61" s="25"/>
      <c r="F61" s="25"/>
      <c r="G61" s="25"/>
      <c r="H61" s="25"/>
      <c r="I61" s="25"/>
      <c r="J61" s="29"/>
      <c r="K61" s="29"/>
      <c r="L61" s="29"/>
      <c r="M61" s="29"/>
      <c r="N61" s="9"/>
      <c r="O61" s="9"/>
      <c r="P61" s="7"/>
      <c r="Q61" s="7"/>
      <c r="U61" s="31"/>
      <c r="V61" s="27"/>
      <c r="W61" s="27"/>
      <c r="X61" s="27"/>
      <c r="Y61" s="27"/>
      <c r="Z61" s="27"/>
      <c r="AA61" s="17"/>
    </row>
    <row r="62" spans="1:28" ht="15" customHeight="1" x14ac:dyDescent="0.25">
      <c r="A62" s="28"/>
      <c r="B62" s="28"/>
      <c r="C62" s="25"/>
      <c r="D62" s="25"/>
      <c r="E62" s="25"/>
      <c r="F62" s="25"/>
      <c r="G62" s="25"/>
      <c r="H62" s="25"/>
      <c r="I62" s="25"/>
      <c r="J62" s="29"/>
      <c r="K62" s="29"/>
      <c r="L62" s="29"/>
      <c r="M62" s="29"/>
      <c r="N62" s="9"/>
      <c r="O62" s="9"/>
      <c r="P62" s="7"/>
      <c r="Q62" s="7"/>
      <c r="U62" s="31"/>
      <c r="V62" s="27"/>
      <c r="W62" s="27"/>
      <c r="X62" s="27"/>
      <c r="Y62" s="27"/>
      <c r="Z62" s="27"/>
      <c r="AA62" s="17"/>
    </row>
    <row r="63" spans="1:28" ht="15" customHeight="1" x14ac:dyDescent="0.25">
      <c r="A63" s="28"/>
      <c r="B63" s="28"/>
      <c r="C63" s="25"/>
      <c r="D63" s="25"/>
      <c r="E63" s="25"/>
      <c r="F63" s="25"/>
      <c r="G63" s="25"/>
      <c r="H63" s="25"/>
      <c r="I63" s="25"/>
      <c r="J63" s="29"/>
      <c r="K63" s="29"/>
      <c r="L63" s="29"/>
      <c r="M63" s="29"/>
      <c r="N63" s="9"/>
      <c r="O63" s="9"/>
      <c r="P63" s="7"/>
      <c r="Q63" s="7"/>
      <c r="U63" s="31"/>
      <c r="V63" s="27"/>
      <c r="W63" s="27"/>
      <c r="X63" s="27"/>
      <c r="Y63" s="27"/>
      <c r="Z63" s="27"/>
      <c r="AA63" s="17"/>
    </row>
    <row r="64" spans="1:28" ht="15" customHeight="1" x14ac:dyDescent="0.25">
      <c r="A64" s="28"/>
      <c r="B64" s="28"/>
      <c r="C64" s="25"/>
      <c r="D64" s="25"/>
      <c r="E64" s="25"/>
      <c r="F64" s="25"/>
      <c r="G64" s="25"/>
      <c r="H64" s="25"/>
      <c r="I64" s="25"/>
      <c r="J64" s="29"/>
      <c r="K64" s="29"/>
      <c r="L64" s="29"/>
      <c r="M64" s="29"/>
      <c r="N64" s="9"/>
      <c r="O64" s="9"/>
      <c r="P64" s="7"/>
      <c r="Q64" s="7"/>
      <c r="U64" s="31"/>
      <c r="V64" s="27"/>
      <c r="W64" s="27"/>
      <c r="X64" s="27"/>
      <c r="Y64" s="27"/>
      <c r="Z64" s="27"/>
      <c r="AA64" s="17"/>
    </row>
    <row r="65" spans="1:27" ht="15" customHeight="1" x14ac:dyDescent="0.25">
      <c r="A65" s="28"/>
      <c r="B65" s="28"/>
      <c r="C65" s="25"/>
      <c r="D65" s="25"/>
      <c r="E65" s="25"/>
      <c r="F65" s="25"/>
      <c r="G65" s="25"/>
      <c r="H65" s="25"/>
      <c r="I65" s="25"/>
      <c r="J65" s="29"/>
      <c r="K65" s="29"/>
      <c r="L65" s="29"/>
      <c r="M65" s="29"/>
      <c r="N65" s="9"/>
      <c r="O65" s="9"/>
      <c r="P65" s="7"/>
      <c r="Q65" s="7"/>
      <c r="U65" s="31"/>
      <c r="V65" s="27"/>
      <c r="W65" s="27"/>
      <c r="X65" s="27"/>
      <c r="Y65" s="27"/>
      <c r="Z65" s="27"/>
      <c r="AA65" s="17"/>
    </row>
    <row r="66" spans="1:27" ht="15" customHeight="1" x14ac:dyDescent="0.25">
      <c r="A66" s="28"/>
      <c r="B66" s="28"/>
      <c r="C66" s="25"/>
      <c r="D66" s="25"/>
      <c r="E66" s="25"/>
      <c r="F66" s="25"/>
      <c r="G66" s="25"/>
      <c r="H66" s="25"/>
      <c r="I66" s="25"/>
      <c r="J66" s="29"/>
      <c r="K66" s="29"/>
      <c r="L66" s="29"/>
      <c r="M66" s="29"/>
      <c r="N66" s="9"/>
      <c r="O66" s="9"/>
      <c r="P66" s="7"/>
      <c r="Q66" s="7"/>
      <c r="U66" s="31"/>
      <c r="V66" s="27"/>
      <c r="W66" s="27"/>
      <c r="X66" s="27"/>
      <c r="Y66" s="27"/>
      <c r="Z66" s="27"/>
      <c r="AA66" s="17"/>
    </row>
    <row r="67" spans="1:27" ht="15" customHeight="1" x14ac:dyDescent="0.25">
      <c r="A67" s="28"/>
      <c r="B67" s="28"/>
      <c r="C67" s="25"/>
      <c r="D67" s="25"/>
      <c r="E67" s="25"/>
      <c r="F67" s="25"/>
      <c r="G67" s="25"/>
      <c r="H67" s="25"/>
      <c r="I67" s="25"/>
      <c r="J67" s="29"/>
      <c r="K67" s="29"/>
      <c r="L67" s="29"/>
      <c r="M67" s="29"/>
      <c r="N67" s="9"/>
      <c r="O67" s="9"/>
      <c r="P67" s="7"/>
      <c r="Q67" s="7"/>
      <c r="U67" s="31"/>
      <c r="V67" s="27"/>
      <c r="W67" s="27"/>
      <c r="X67" s="27"/>
      <c r="Y67" s="27"/>
      <c r="Z67" s="27"/>
      <c r="AA67" s="17"/>
    </row>
    <row r="68" spans="1:27" ht="15" customHeight="1" x14ac:dyDescent="0.25">
      <c r="A68" s="28"/>
      <c r="B68" s="28"/>
      <c r="C68" s="25"/>
      <c r="D68" s="25"/>
      <c r="E68" s="25"/>
      <c r="F68" s="25"/>
      <c r="G68" s="25"/>
      <c r="H68" s="25"/>
      <c r="I68" s="25"/>
      <c r="J68" s="29"/>
      <c r="K68" s="29"/>
      <c r="L68" s="29"/>
      <c r="M68" s="29"/>
      <c r="N68" s="9"/>
      <c r="O68" s="9"/>
      <c r="P68" s="7"/>
      <c r="Q68" s="7"/>
      <c r="U68" s="31"/>
      <c r="V68" s="27"/>
      <c r="W68" s="27"/>
      <c r="X68" s="27"/>
      <c r="Y68" s="27"/>
      <c r="Z68" s="27"/>
      <c r="AA68" s="17"/>
    </row>
    <row r="69" spans="1:27" ht="15" customHeight="1" x14ac:dyDescent="0.25">
      <c r="A69" s="28"/>
      <c r="B69" s="28"/>
      <c r="C69" s="25"/>
      <c r="D69" s="25"/>
      <c r="E69" s="25"/>
      <c r="F69" s="25"/>
      <c r="G69" s="25"/>
      <c r="H69" s="25"/>
      <c r="I69" s="25"/>
      <c r="J69" s="29"/>
      <c r="K69" s="29"/>
      <c r="L69" s="29"/>
      <c r="M69" s="29"/>
      <c r="N69" s="9"/>
      <c r="O69" s="9"/>
      <c r="P69" s="7"/>
      <c r="Q69" s="7"/>
      <c r="U69" s="31"/>
      <c r="V69" s="27"/>
      <c r="W69" s="27"/>
      <c r="X69" s="27"/>
      <c r="Y69" s="27"/>
      <c r="Z69" s="27"/>
      <c r="AA69" s="17"/>
    </row>
    <row r="70" spans="1:27" ht="15" customHeight="1" x14ac:dyDescent="0.25">
      <c r="A70" s="28"/>
      <c r="B70" s="28"/>
      <c r="C70" s="25"/>
      <c r="D70" s="25"/>
      <c r="E70" s="25"/>
      <c r="F70" s="25"/>
      <c r="G70" s="25"/>
      <c r="H70" s="25"/>
      <c r="I70" s="25"/>
      <c r="J70" s="29"/>
      <c r="K70" s="29"/>
      <c r="L70" s="29"/>
      <c r="M70" s="29"/>
      <c r="N70" s="9"/>
      <c r="O70" s="9"/>
      <c r="P70" s="7"/>
      <c r="Q70" s="7"/>
      <c r="U70" s="31"/>
      <c r="V70" s="27"/>
      <c r="W70" s="27"/>
      <c r="X70" s="27"/>
      <c r="Y70" s="27"/>
      <c r="Z70" s="27"/>
      <c r="AA70" s="17"/>
    </row>
    <row r="71" spans="1:27" ht="15" customHeight="1" x14ac:dyDescent="0.25">
      <c r="A71" s="28"/>
      <c r="B71" s="28"/>
      <c r="C71" s="25"/>
      <c r="D71" s="25"/>
      <c r="E71" s="25"/>
      <c r="F71" s="25"/>
      <c r="G71" s="25"/>
      <c r="H71" s="25"/>
      <c r="I71" s="25"/>
      <c r="J71" s="29"/>
      <c r="K71" s="29"/>
      <c r="L71" s="29"/>
      <c r="M71" s="29"/>
      <c r="N71" s="9"/>
      <c r="O71" s="9"/>
      <c r="P71" s="7"/>
      <c r="Q71" s="7"/>
      <c r="U71" s="31"/>
      <c r="V71" s="27"/>
      <c r="W71" s="27"/>
      <c r="X71" s="27"/>
      <c r="Y71" s="27"/>
      <c r="Z71" s="27"/>
      <c r="AA71" s="17"/>
    </row>
    <row r="72" spans="1:27" ht="15" customHeight="1" x14ac:dyDescent="0.25">
      <c r="A72" s="28"/>
      <c r="B72" s="28"/>
      <c r="C72" s="25"/>
      <c r="D72" s="25"/>
      <c r="E72" s="25"/>
      <c r="F72" s="25"/>
      <c r="G72" s="25"/>
      <c r="H72" s="25"/>
      <c r="I72" s="25"/>
      <c r="J72" s="29"/>
      <c r="K72" s="29"/>
      <c r="L72" s="29"/>
      <c r="M72" s="29"/>
      <c r="N72" s="9"/>
      <c r="O72" s="9"/>
      <c r="P72" s="7"/>
      <c r="Q72" s="7"/>
      <c r="U72" s="31"/>
      <c r="V72" s="27"/>
      <c r="W72" s="27"/>
      <c r="X72" s="27"/>
      <c r="Y72" s="27"/>
      <c r="Z72" s="27"/>
      <c r="AA72" s="17"/>
    </row>
    <row r="73" spans="1:27" ht="15" customHeight="1" x14ac:dyDescent="0.25">
      <c r="A73" s="28"/>
      <c r="B73" s="28"/>
      <c r="C73" s="25"/>
      <c r="D73" s="25"/>
      <c r="E73" s="25"/>
      <c r="F73" s="25"/>
      <c r="G73" s="25"/>
      <c r="H73" s="25"/>
      <c r="I73" s="25"/>
      <c r="J73" s="29"/>
      <c r="K73" s="29"/>
      <c r="L73" s="29"/>
      <c r="M73" s="29"/>
      <c r="N73" s="9"/>
      <c r="O73" s="9"/>
      <c r="P73" s="7"/>
      <c r="Q73" s="7"/>
      <c r="U73" s="31"/>
      <c r="V73" s="27"/>
      <c r="W73" s="27"/>
      <c r="X73" s="27"/>
      <c r="Y73" s="27"/>
      <c r="Z73" s="27"/>
      <c r="AA73" s="17"/>
    </row>
    <row r="74" spans="1:27" ht="15" customHeight="1" x14ac:dyDescent="0.25">
      <c r="A74" s="28"/>
      <c r="B74" s="28"/>
      <c r="C74" s="25"/>
      <c r="D74" s="25"/>
      <c r="E74" s="25"/>
      <c r="F74" s="25"/>
      <c r="G74" s="25"/>
      <c r="H74" s="25"/>
      <c r="I74" s="25"/>
      <c r="J74" s="29"/>
      <c r="K74" s="29"/>
      <c r="L74" s="29"/>
      <c r="M74" s="29"/>
      <c r="N74" s="9"/>
      <c r="O74" s="9"/>
      <c r="P74" s="7"/>
      <c r="Q74" s="7"/>
      <c r="U74" s="31"/>
      <c r="V74" s="27"/>
      <c r="W74" s="27"/>
      <c r="X74" s="27"/>
      <c r="Y74" s="27"/>
      <c r="Z74" s="27"/>
      <c r="AA74" s="17"/>
    </row>
    <row r="75" spans="1:27" ht="15" customHeight="1" x14ac:dyDescent="0.25">
      <c r="A75" s="28"/>
      <c r="B75" s="28"/>
      <c r="C75" s="25"/>
      <c r="D75" s="25"/>
      <c r="E75" s="25"/>
      <c r="F75" s="25"/>
      <c r="G75" s="25"/>
      <c r="H75" s="25"/>
      <c r="I75" s="25"/>
      <c r="J75" s="29"/>
      <c r="K75" s="29"/>
      <c r="L75" s="29"/>
      <c r="M75" s="29"/>
      <c r="N75" s="9"/>
      <c r="O75" s="9"/>
      <c r="P75" s="7"/>
      <c r="Q75" s="7"/>
      <c r="U75" s="31"/>
      <c r="V75" s="27"/>
      <c r="W75" s="27"/>
      <c r="X75" s="27"/>
      <c r="Y75" s="27"/>
      <c r="Z75" s="27"/>
      <c r="AA75" s="17"/>
    </row>
    <row r="76" spans="1:27" ht="15" customHeight="1" x14ac:dyDescent="0.25">
      <c r="A76" s="28"/>
      <c r="B76" s="28"/>
      <c r="C76" s="25"/>
      <c r="D76" s="25"/>
      <c r="E76" s="25"/>
      <c r="F76" s="25"/>
      <c r="G76" s="25"/>
      <c r="H76" s="25"/>
      <c r="I76" s="25"/>
      <c r="J76" s="29"/>
      <c r="K76" s="29"/>
      <c r="L76" s="29"/>
      <c r="M76" s="29"/>
      <c r="N76" s="7"/>
      <c r="O76" s="7"/>
      <c r="P76" s="7"/>
      <c r="Q76" s="7"/>
      <c r="U76" s="31"/>
      <c r="V76" s="27"/>
      <c r="W76" s="27"/>
      <c r="X76" s="27"/>
      <c r="Y76" s="27"/>
      <c r="Z76" s="27"/>
      <c r="AA76" s="17"/>
    </row>
    <row r="77" spans="1:27" ht="15" customHeight="1" x14ac:dyDescent="0.25">
      <c r="A77" s="28"/>
      <c r="B77" s="28"/>
      <c r="C77" s="25"/>
      <c r="D77" s="25"/>
      <c r="E77" s="25"/>
      <c r="F77" s="25"/>
      <c r="G77" s="25"/>
      <c r="H77" s="25"/>
      <c r="I77" s="25"/>
      <c r="J77" s="29"/>
      <c r="K77" s="29"/>
      <c r="L77" s="29"/>
      <c r="M77" s="29"/>
      <c r="N77" s="7"/>
      <c r="O77" s="7"/>
      <c r="P77" s="7"/>
      <c r="Q77" s="7"/>
      <c r="U77" s="31"/>
      <c r="V77" s="27"/>
      <c r="W77" s="27"/>
      <c r="X77" s="27"/>
      <c r="Y77" s="27"/>
      <c r="Z77" s="27"/>
      <c r="AA77" s="17"/>
    </row>
    <row r="78" spans="1:27" ht="15" customHeight="1" x14ac:dyDescent="0.25">
      <c r="A78" s="28"/>
      <c r="B78" s="28"/>
      <c r="C78" s="25"/>
      <c r="D78" s="25"/>
      <c r="E78" s="25"/>
      <c r="F78" s="25"/>
      <c r="G78" s="25"/>
      <c r="H78" s="25"/>
      <c r="I78" s="25"/>
      <c r="J78" s="29"/>
      <c r="K78" s="29"/>
      <c r="L78" s="29"/>
      <c r="M78" s="29"/>
      <c r="N78" s="7"/>
      <c r="O78" s="7"/>
      <c r="P78" s="7"/>
      <c r="Q78" s="7"/>
      <c r="U78" s="31"/>
      <c r="V78" s="27"/>
      <c r="W78" s="27"/>
      <c r="X78" s="27"/>
      <c r="Y78" s="27"/>
      <c r="Z78" s="27"/>
      <c r="AA78" s="17"/>
    </row>
    <row r="79" spans="1:27" ht="15" customHeight="1" x14ac:dyDescent="0.25">
      <c r="A79" s="28"/>
      <c r="B79" s="28"/>
      <c r="C79" s="25"/>
      <c r="D79" s="25"/>
      <c r="E79" s="25"/>
      <c r="F79" s="25"/>
      <c r="G79" s="25"/>
      <c r="H79" s="25"/>
      <c r="I79" s="25"/>
      <c r="J79" s="29"/>
      <c r="K79" s="29"/>
      <c r="L79" s="29"/>
      <c r="M79" s="29"/>
      <c r="N79" s="7"/>
      <c r="O79" s="7"/>
      <c r="P79" s="7"/>
      <c r="Q79" s="7"/>
      <c r="U79" s="31"/>
      <c r="V79" s="27"/>
      <c r="W79" s="27"/>
      <c r="X79" s="27"/>
      <c r="Y79" s="27"/>
      <c r="Z79" s="27"/>
      <c r="AA79" s="17"/>
    </row>
    <row r="80" spans="1:27" ht="15" customHeight="1" x14ac:dyDescent="0.25">
      <c r="A80" s="28"/>
      <c r="B80" s="28"/>
      <c r="C80" s="25"/>
      <c r="D80" s="25"/>
      <c r="E80" s="25"/>
      <c r="F80" s="25"/>
      <c r="G80" s="25"/>
      <c r="H80" s="25"/>
      <c r="I80" s="25"/>
      <c r="J80" s="29"/>
      <c r="K80" s="29"/>
      <c r="L80" s="29"/>
      <c r="M80" s="29"/>
      <c r="N80" s="7"/>
      <c r="O80" s="7"/>
      <c r="P80" s="7"/>
      <c r="Q80" s="7"/>
      <c r="U80" s="31"/>
      <c r="V80" s="27"/>
      <c r="W80" s="27"/>
      <c r="X80" s="27"/>
      <c r="Y80" s="27"/>
      <c r="Z80" s="27"/>
      <c r="AA80" s="17"/>
    </row>
    <row r="81" spans="1:27" ht="15" customHeight="1" x14ac:dyDescent="0.25">
      <c r="A81" s="28"/>
      <c r="B81" s="28"/>
      <c r="C81" s="25"/>
      <c r="D81" s="25"/>
      <c r="E81" s="25"/>
      <c r="F81" s="25"/>
      <c r="G81" s="25"/>
      <c r="H81" s="25"/>
      <c r="I81" s="25"/>
      <c r="J81" s="29"/>
      <c r="K81" s="29"/>
      <c r="L81" s="29"/>
      <c r="M81" s="29"/>
      <c r="N81" s="7"/>
      <c r="O81" s="7"/>
      <c r="P81" s="7"/>
      <c r="Q81" s="7"/>
      <c r="U81" s="31"/>
      <c r="V81" s="27"/>
      <c r="W81" s="27"/>
      <c r="X81" s="27"/>
      <c r="Y81" s="27"/>
      <c r="Z81" s="27"/>
      <c r="AA81" s="17"/>
    </row>
    <row r="82" spans="1:27" ht="15" customHeight="1" x14ac:dyDescent="0.25">
      <c r="A82" s="28"/>
      <c r="B82" s="28"/>
      <c r="C82" s="25"/>
      <c r="D82" s="25"/>
      <c r="E82" s="25"/>
      <c r="F82" s="25"/>
      <c r="G82" s="25"/>
      <c r="H82" s="25"/>
      <c r="I82" s="25"/>
      <c r="J82" s="29"/>
      <c r="K82" s="29"/>
      <c r="L82" s="29"/>
      <c r="M82" s="29"/>
      <c r="N82" s="7"/>
      <c r="O82" s="7"/>
      <c r="P82" s="7"/>
      <c r="Q82" s="7"/>
      <c r="U82" s="31"/>
      <c r="V82" s="27"/>
      <c r="W82" s="27"/>
      <c r="X82" s="27"/>
      <c r="Y82" s="27"/>
      <c r="Z82" s="27"/>
      <c r="AA82" s="17"/>
    </row>
    <row r="83" spans="1:27" ht="15" customHeight="1" x14ac:dyDescent="0.25">
      <c r="A83" s="28"/>
      <c r="B83" s="28"/>
      <c r="C83" s="25"/>
      <c r="D83" s="25"/>
      <c r="E83" s="25"/>
      <c r="F83" s="25"/>
      <c r="G83" s="25"/>
      <c r="H83" s="25"/>
      <c r="I83" s="25"/>
      <c r="J83" s="29"/>
      <c r="K83" s="29"/>
      <c r="L83" s="29"/>
      <c r="M83" s="29"/>
      <c r="N83" s="7"/>
      <c r="O83" s="7"/>
      <c r="P83" s="7"/>
      <c r="Q83" s="7"/>
      <c r="U83" s="31"/>
      <c r="V83" s="27"/>
      <c r="W83" s="27"/>
      <c r="X83" s="27"/>
      <c r="Y83" s="27"/>
      <c r="Z83" s="27"/>
      <c r="AA83" s="17"/>
    </row>
    <row r="84" spans="1:27" ht="15" customHeight="1" x14ac:dyDescent="0.25">
      <c r="A84" s="28"/>
      <c r="B84" s="28"/>
      <c r="C84" s="25"/>
      <c r="D84" s="25"/>
      <c r="E84" s="25"/>
      <c r="F84" s="25"/>
      <c r="G84" s="25"/>
      <c r="H84" s="25"/>
      <c r="I84" s="25"/>
      <c r="J84" s="29"/>
      <c r="K84" s="29"/>
      <c r="L84" s="29"/>
      <c r="M84" s="29"/>
      <c r="N84" s="7"/>
      <c r="O84" s="7"/>
      <c r="P84" s="7"/>
      <c r="Q84" s="7"/>
      <c r="U84" s="31"/>
      <c r="V84" s="27"/>
      <c r="W84" s="27"/>
      <c r="X84" s="27"/>
      <c r="Y84" s="27"/>
      <c r="Z84" s="27"/>
      <c r="AA84" s="17"/>
    </row>
    <row r="85" spans="1:27" ht="15" customHeight="1" x14ac:dyDescent="0.2">
      <c r="A85" s="28"/>
      <c r="B85" s="28"/>
      <c r="C85" s="25"/>
      <c r="D85" s="25"/>
      <c r="E85" s="25"/>
      <c r="F85" s="25"/>
      <c r="G85" s="25"/>
      <c r="H85" s="25"/>
      <c r="I85" s="25"/>
      <c r="J85" s="29"/>
      <c r="K85" s="29"/>
      <c r="L85" s="29"/>
      <c r="M85" s="29"/>
      <c r="U85" s="31"/>
      <c r="V85" s="27"/>
      <c r="W85" s="27"/>
      <c r="X85" s="27"/>
      <c r="Y85" s="27"/>
      <c r="Z85" s="27"/>
      <c r="AA85" s="17"/>
    </row>
    <row r="86" spans="1:27" ht="15" customHeight="1" x14ac:dyDescent="0.2">
      <c r="A86" s="28"/>
      <c r="B86" s="28"/>
      <c r="C86" s="25"/>
      <c r="D86" s="25"/>
      <c r="E86" s="25"/>
      <c r="F86" s="25"/>
      <c r="G86" s="25"/>
      <c r="H86" s="25"/>
      <c r="I86" s="25"/>
      <c r="J86" s="29"/>
      <c r="K86" s="29"/>
      <c r="L86" s="29"/>
      <c r="M86" s="29"/>
      <c r="U86" s="31"/>
      <c r="V86" s="27"/>
      <c r="W86" s="27"/>
      <c r="X86" s="27"/>
      <c r="Y86" s="27"/>
      <c r="Z86" s="27"/>
      <c r="AA86" s="17"/>
    </row>
    <row r="87" spans="1:27" ht="15" customHeight="1" x14ac:dyDescent="0.2">
      <c r="A87" s="28"/>
      <c r="B87" s="28"/>
      <c r="C87" s="25"/>
      <c r="D87" s="25"/>
      <c r="E87" s="25"/>
      <c r="F87" s="25"/>
      <c r="G87" s="25"/>
      <c r="H87" s="25"/>
      <c r="I87" s="25"/>
      <c r="J87" s="29"/>
      <c r="K87" s="29"/>
      <c r="L87" s="29"/>
      <c r="M87" s="29"/>
      <c r="U87" s="31"/>
      <c r="V87" s="27"/>
      <c r="W87" s="27"/>
      <c r="X87" s="27"/>
      <c r="Y87" s="27"/>
      <c r="Z87" s="27"/>
      <c r="AA87" s="17"/>
    </row>
    <row r="88" spans="1:27" ht="15" customHeight="1" x14ac:dyDescent="0.2">
      <c r="A88" s="28"/>
      <c r="B88" s="28"/>
      <c r="C88" s="25"/>
      <c r="D88" s="25"/>
      <c r="E88" s="25"/>
      <c r="F88" s="25"/>
      <c r="G88" s="25"/>
      <c r="H88" s="25"/>
      <c r="I88" s="25"/>
      <c r="J88" s="29"/>
      <c r="K88" s="29"/>
      <c r="L88" s="29"/>
      <c r="M88" s="29"/>
      <c r="U88" s="31"/>
      <c r="V88" s="27"/>
      <c r="W88" s="27"/>
      <c r="X88" s="27"/>
      <c r="Y88" s="27"/>
      <c r="Z88" s="27"/>
      <c r="AA88" s="17"/>
    </row>
    <row r="89" spans="1:27" ht="15" customHeight="1" x14ac:dyDescent="0.2">
      <c r="A89" s="28"/>
      <c r="B89" s="28"/>
      <c r="C89" s="25"/>
      <c r="D89" s="25"/>
      <c r="E89" s="25"/>
      <c r="F89" s="25"/>
      <c r="G89" s="25"/>
      <c r="H89" s="25"/>
      <c r="I89" s="25"/>
      <c r="J89" s="29"/>
      <c r="K89" s="29"/>
      <c r="L89" s="29"/>
      <c r="M89" s="29"/>
      <c r="U89" s="31"/>
      <c r="V89" s="27"/>
      <c r="W89" s="27"/>
      <c r="X89" s="27"/>
      <c r="Y89" s="27"/>
      <c r="Z89" s="27"/>
      <c r="AA89" s="17"/>
    </row>
    <row r="90" spans="1:27" ht="15" customHeight="1" x14ac:dyDescent="0.2">
      <c r="A90" s="28"/>
      <c r="B90" s="28"/>
      <c r="C90" s="25"/>
      <c r="D90" s="25"/>
      <c r="E90" s="25"/>
      <c r="F90" s="25"/>
      <c r="G90" s="25"/>
      <c r="H90" s="25"/>
      <c r="I90" s="25"/>
      <c r="J90" s="29"/>
      <c r="K90" s="29"/>
      <c r="L90" s="29"/>
      <c r="M90" s="29"/>
      <c r="U90" s="31"/>
      <c r="V90" s="27"/>
      <c r="W90" s="27"/>
      <c r="X90" s="27"/>
      <c r="Y90" s="27"/>
      <c r="Z90" s="27"/>
      <c r="AA90" s="17"/>
    </row>
    <row r="91" spans="1:27" ht="15" customHeight="1" x14ac:dyDescent="0.2">
      <c r="A91" s="28"/>
      <c r="B91" s="28"/>
      <c r="C91" s="25"/>
      <c r="D91" s="25"/>
      <c r="E91" s="25"/>
      <c r="F91" s="25"/>
      <c r="G91" s="25"/>
      <c r="H91" s="25"/>
      <c r="I91" s="25"/>
      <c r="J91" s="29"/>
      <c r="K91" s="29"/>
      <c r="L91" s="29"/>
      <c r="M91" s="29"/>
      <c r="U91" s="31"/>
      <c r="V91" s="27"/>
      <c r="W91" s="27"/>
      <c r="X91" s="27"/>
      <c r="Y91" s="27"/>
      <c r="Z91" s="27"/>
      <c r="AA91" s="17"/>
    </row>
    <row r="92" spans="1:27" ht="15" customHeight="1" x14ac:dyDescent="0.2">
      <c r="A92" s="28"/>
      <c r="B92" s="28"/>
      <c r="C92" s="25"/>
      <c r="D92" s="25"/>
      <c r="E92" s="25"/>
      <c r="F92" s="25"/>
      <c r="G92" s="25"/>
      <c r="H92" s="25"/>
      <c r="I92" s="25"/>
      <c r="J92" s="29"/>
      <c r="K92" s="29"/>
      <c r="L92" s="29"/>
      <c r="M92" s="29"/>
      <c r="U92" s="31"/>
      <c r="V92" s="27"/>
      <c r="W92" s="27"/>
      <c r="X92" s="27"/>
      <c r="Y92" s="27"/>
      <c r="Z92" s="27"/>
      <c r="AA92" s="17"/>
    </row>
    <row r="93" spans="1:27" ht="15" customHeight="1" x14ac:dyDescent="0.2">
      <c r="A93" s="28"/>
      <c r="B93" s="28"/>
      <c r="C93" s="25"/>
      <c r="D93" s="25"/>
      <c r="E93" s="25"/>
      <c r="F93" s="25"/>
      <c r="G93" s="25"/>
      <c r="H93" s="25"/>
      <c r="I93" s="25"/>
      <c r="J93" s="29"/>
      <c r="K93" s="29"/>
      <c r="L93" s="29"/>
      <c r="M93" s="29"/>
      <c r="U93" s="31"/>
      <c r="V93" s="27"/>
      <c r="W93" s="27"/>
      <c r="X93" s="27"/>
      <c r="Y93" s="27"/>
      <c r="Z93" s="27"/>
      <c r="AA93" s="17"/>
    </row>
    <row r="94" spans="1:27" ht="15" customHeight="1" x14ac:dyDescent="0.2">
      <c r="A94" s="28"/>
      <c r="B94" s="28"/>
      <c r="C94" s="25"/>
      <c r="D94" s="25"/>
      <c r="E94" s="25"/>
      <c r="F94" s="25"/>
      <c r="G94" s="25"/>
      <c r="H94" s="25"/>
      <c r="I94" s="25"/>
      <c r="J94" s="29"/>
      <c r="K94" s="29"/>
      <c r="L94" s="29"/>
      <c r="M94" s="29"/>
      <c r="U94" s="31"/>
      <c r="V94" s="27"/>
      <c r="W94" s="27"/>
      <c r="X94" s="27"/>
      <c r="Y94" s="27"/>
      <c r="Z94" s="27"/>
      <c r="AA94" s="17"/>
    </row>
    <row r="95" spans="1:27" ht="15" customHeight="1" x14ac:dyDescent="0.2">
      <c r="A95" s="28"/>
      <c r="B95" s="28"/>
      <c r="C95" s="25"/>
      <c r="D95" s="25"/>
      <c r="E95" s="25"/>
      <c r="F95" s="25"/>
      <c r="G95" s="25"/>
      <c r="H95" s="25"/>
      <c r="I95" s="25"/>
      <c r="J95" s="29"/>
      <c r="K95" s="29"/>
      <c r="L95" s="29"/>
      <c r="M95" s="29"/>
      <c r="U95" s="31"/>
      <c r="V95" s="27"/>
      <c r="W95" s="27"/>
      <c r="X95" s="27"/>
      <c r="Y95" s="27"/>
      <c r="Z95" s="27"/>
      <c r="AA95" s="17"/>
    </row>
    <row r="96" spans="1:27" ht="15" customHeight="1" x14ac:dyDescent="0.2">
      <c r="A96" s="28"/>
      <c r="B96" s="28"/>
      <c r="C96" s="25"/>
      <c r="D96" s="25"/>
      <c r="E96" s="25"/>
      <c r="F96" s="25"/>
      <c r="G96" s="25"/>
      <c r="H96" s="25"/>
      <c r="I96" s="25"/>
      <c r="J96" s="29"/>
      <c r="K96" s="29"/>
      <c r="L96" s="29"/>
      <c r="M96" s="29"/>
      <c r="U96" s="31"/>
      <c r="V96" s="27"/>
      <c r="W96" s="27"/>
      <c r="X96" s="27"/>
      <c r="Y96" s="27"/>
      <c r="Z96" s="27"/>
      <c r="AA96" s="17"/>
    </row>
    <row r="97" spans="1:27" ht="15" customHeight="1" x14ac:dyDescent="0.2">
      <c r="A97" s="28"/>
      <c r="B97" s="28"/>
      <c r="C97" s="25"/>
      <c r="D97" s="25"/>
      <c r="E97" s="25"/>
      <c r="F97" s="25"/>
      <c r="G97" s="25"/>
      <c r="H97" s="25"/>
      <c r="I97" s="25"/>
      <c r="J97" s="29"/>
      <c r="K97" s="29"/>
      <c r="L97" s="29"/>
      <c r="M97" s="29"/>
      <c r="U97" s="31"/>
      <c r="V97" s="27"/>
      <c r="W97" s="27"/>
      <c r="X97" s="27"/>
      <c r="Y97" s="27"/>
      <c r="Z97" s="27"/>
      <c r="AA97" s="17"/>
    </row>
    <row r="98" spans="1:27" ht="15" customHeight="1" x14ac:dyDescent="0.2">
      <c r="A98" s="28"/>
      <c r="B98" s="28"/>
      <c r="C98" s="25"/>
      <c r="D98" s="25"/>
      <c r="E98" s="25"/>
      <c r="F98" s="25"/>
      <c r="G98" s="25"/>
      <c r="H98" s="25"/>
      <c r="I98" s="25"/>
      <c r="J98" s="29"/>
      <c r="K98" s="29"/>
      <c r="L98" s="29"/>
      <c r="M98" s="29"/>
      <c r="U98" s="31"/>
      <c r="V98" s="27"/>
      <c r="W98" s="27"/>
      <c r="X98" s="27"/>
      <c r="Y98" s="27"/>
      <c r="Z98" s="27"/>
      <c r="AA98" s="17"/>
    </row>
    <row r="99" spans="1:27" ht="15" customHeight="1" x14ac:dyDescent="0.2">
      <c r="A99" s="28"/>
      <c r="B99" s="28"/>
      <c r="C99" s="25"/>
      <c r="D99" s="25"/>
      <c r="E99" s="25"/>
      <c r="F99" s="25"/>
      <c r="G99" s="25"/>
      <c r="H99" s="25"/>
      <c r="I99" s="25"/>
      <c r="J99" s="29"/>
      <c r="K99" s="29"/>
      <c r="L99" s="29"/>
      <c r="M99" s="29"/>
      <c r="U99" s="31"/>
      <c r="V99" s="27"/>
      <c r="W99" s="27"/>
      <c r="X99" s="27"/>
      <c r="Y99" s="27"/>
      <c r="Z99" s="27"/>
      <c r="AA99" s="17"/>
    </row>
    <row r="100" spans="1:27" ht="15" customHeight="1" x14ac:dyDescent="0.2">
      <c r="A100" s="28"/>
      <c r="B100" s="28"/>
      <c r="C100" s="25"/>
      <c r="D100" s="25"/>
      <c r="E100" s="25"/>
      <c r="F100" s="25"/>
      <c r="G100" s="25"/>
      <c r="H100" s="25"/>
      <c r="I100" s="25"/>
      <c r="J100" s="29"/>
      <c r="K100" s="29"/>
      <c r="L100" s="29"/>
      <c r="M100" s="29"/>
      <c r="U100" s="31"/>
      <c r="V100" s="27"/>
      <c r="W100" s="27"/>
      <c r="X100" s="27"/>
      <c r="Y100" s="27"/>
      <c r="Z100" s="27"/>
      <c r="AA100" s="17"/>
    </row>
    <row r="101" spans="1:27" ht="15" customHeight="1" x14ac:dyDescent="0.2">
      <c r="A101" s="28"/>
      <c r="B101" s="28"/>
      <c r="C101" s="25"/>
      <c r="D101" s="25"/>
      <c r="E101" s="25"/>
      <c r="F101" s="25"/>
      <c r="G101" s="25"/>
      <c r="H101" s="25"/>
      <c r="I101" s="25"/>
      <c r="J101" s="29"/>
      <c r="K101" s="29"/>
      <c r="L101" s="29"/>
      <c r="M101" s="29"/>
      <c r="U101" s="31"/>
      <c r="V101" s="27"/>
      <c r="W101" s="27"/>
      <c r="X101" s="27"/>
      <c r="Y101" s="27"/>
      <c r="Z101" s="27"/>
      <c r="AA101" s="17"/>
    </row>
    <row r="102" spans="1:27" ht="15" customHeight="1" x14ac:dyDescent="0.2">
      <c r="A102" s="28"/>
      <c r="B102" s="28"/>
      <c r="C102" s="25"/>
      <c r="D102" s="25"/>
      <c r="E102" s="25"/>
      <c r="F102" s="25"/>
      <c r="G102" s="25"/>
      <c r="H102" s="25"/>
      <c r="I102" s="25"/>
      <c r="J102" s="29"/>
      <c r="K102" s="29"/>
      <c r="L102" s="29"/>
      <c r="M102" s="29"/>
      <c r="U102" s="31"/>
      <c r="V102" s="27"/>
      <c r="W102" s="27"/>
      <c r="X102" s="27"/>
      <c r="Y102" s="27"/>
      <c r="Z102" s="27"/>
      <c r="AA102" s="17"/>
    </row>
    <row r="103" spans="1:27" ht="15" customHeight="1" x14ac:dyDescent="0.2">
      <c r="A103" s="28"/>
      <c r="B103" s="28"/>
      <c r="C103" s="25"/>
      <c r="D103" s="25"/>
      <c r="E103" s="25"/>
      <c r="F103" s="25"/>
      <c r="G103" s="25"/>
      <c r="H103" s="25"/>
      <c r="I103" s="25"/>
      <c r="J103" s="29"/>
      <c r="K103" s="29"/>
      <c r="L103" s="29"/>
      <c r="M103" s="29"/>
      <c r="U103" s="31"/>
      <c r="V103" s="27"/>
      <c r="W103" s="27"/>
      <c r="X103" s="27"/>
      <c r="Y103" s="27"/>
      <c r="Z103" s="27"/>
      <c r="AA103" s="17"/>
    </row>
    <row r="104" spans="1:27" ht="15" customHeight="1" x14ac:dyDescent="0.2">
      <c r="A104" s="28"/>
      <c r="B104" s="28"/>
      <c r="C104" s="25"/>
      <c r="D104" s="25"/>
      <c r="E104" s="25"/>
      <c r="F104" s="25"/>
      <c r="G104" s="25"/>
      <c r="H104" s="25"/>
      <c r="I104" s="25"/>
      <c r="J104" s="29"/>
      <c r="K104" s="29"/>
      <c r="L104" s="29"/>
      <c r="M104" s="29"/>
      <c r="U104" s="31"/>
      <c r="V104" s="27"/>
      <c r="W104" s="27"/>
      <c r="X104" s="27"/>
      <c r="Y104" s="27"/>
      <c r="Z104" s="27"/>
      <c r="AA104" s="17"/>
    </row>
    <row r="105" spans="1:27" ht="15" customHeight="1" x14ac:dyDescent="0.2">
      <c r="A105" s="28"/>
      <c r="B105" s="28"/>
      <c r="C105" s="25"/>
      <c r="D105" s="25"/>
      <c r="E105" s="25"/>
      <c r="F105" s="25"/>
      <c r="G105" s="25"/>
      <c r="H105" s="25"/>
      <c r="I105" s="25"/>
      <c r="J105" s="29"/>
      <c r="K105" s="29"/>
      <c r="L105" s="29"/>
      <c r="M105" s="29"/>
      <c r="U105" s="31"/>
      <c r="V105" s="27"/>
      <c r="W105" s="27"/>
      <c r="X105" s="27"/>
      <c r="Y105" s="27"/>
      <c r="Z105" s="27"/>
      <c r="AA105" s="17"/>
    </row>
    <row r="106" spans="1:27" ht="15" customHeight="1" x14ac:dyDescent="0.2">
      <c r="A106" s="28"/>
      <c r="B106" s="28"/>
      <c r="C106" s="25"/>
      <c r="D106" s="25"/>
      <c r="E106" s="25"/>
      <c r="F106" s="25"/>
      <c r="G106" s="25"/>
      <c r="H106" s="25"/>
      <c r="I106" s="25"/>
      <c r="J106" s="29"/>
      <c r="K106" s="29"/>
      <c r="L106" s="29"/>
      <c r="M106" s="29"/>
      <c r="U106" s="31"/>
      <c r="V106" s="27"/>
      <c r="W106" s="27"/>
      <c r="X106" s="27"/>
      <c r="Y106" s="27"/>
      <c r="Z106" s="27"/>
      <c r="AA106" s="17"/>
    </row>
    <row r="107" spans="1:27" ht="15" customHeight="1" x14ac:dyDescent="0.2">
      <c r="A107" s="28"/>
      <c r="B107" s="28"/>
      <c r="C107" s="25"/>
      <c r="D107" s="25"/>
      <c r="E107" s="25"/>
      <c r="F107" s="25"/>
      <c r="G107" s="25"/>
      <c r="H107" s="25"/>
      <c r="I107" s="25"/>
      <c r="J107" s="29"/>
      <c r="K107" s="29"/>
      <c r="L107" s="29"/>
      <c r="M107" s="29"/>
      <c r="U107" s="31"/>
      <c r="V107" s="27"/>
      <c r="W107" s="27"/>
      <c r="X107" s="27"/>
      <c r="Y107" s="27"/>
      <c r="Z107" s="27"/>
      <c r="AA107" s="17"/>
    </row>
    <row r="108" spans="1:27" ht="15" customHeight="1" x14ac:dyDescent="0.2">
      <c r="A108" s="28"/>
      <c r="B108" s="28"/>
      <c r="C108" s="25"/>
      <c r="D108" s="25"/>
      <c r="E108" s="25"/>
      <c r="F108" s="25"/>
      <c r="G108" s="25"/>
      <c r="H108" s="25"/>
      <c r="I108" s="25"/>
      <c r="J108" s="29"/>
      <c r="K108" s="29"/>
      <c r="L108" s="29"/>
      <c r="M108" s="29"/>
      <c r="U108" s="31"/>
      <c r="V108" s="27"/>
      <c r="W108" s="27"/>
      <c r="X108" s="27"/>
      <c r="Y108" s="27"/>
      <c r="Z108" s="27"/>
      <c r="AA108" s="17"/>
    </row>
    <row r="109" spans="1:27" ht="15" customHeight="1" x14ac:dyDescent="0.2">
      <c r="A109" s="28"/>
      <c r="B109" s="28"/>
      <c r="C109" s="25"/>
      <c r="D109" s="25"/>
      <c r="E109" s="25"/>
      <c r="F109" s="25"/>
      <c r="G109" s="25"/>
      <c r="H109" s="25"/>
      <c r="I109" s="25"/>
      <c r="J109" s="29"/>
      <c r="K109" s="29"/>
      <c r="L109" s="29"/>
      <c r="M109" s="29"/>
      <c r="U109" s="31"/>
      <c r="V109" s="27"/>
      <c r="W109" s="27"/>
      <c r="X109" s="27"/>
      <c r="Y109" s="27"/>
      <c r="Z109" s="27"/>
      <c r="AA109" s="17"/>
    </row>
    <row r="110" spans="1:27" ht="15" customHeight="1" x14ac:dyDescent="0.2">
      <c r="A110" s="28"/>
      <c r="B110" s="28"/>
      <c r="C110" s="25"/>
      <c r="D110" s="25"/>
      <c r="E110" s="25"/>
      <c r="F110" s="25"/>
      <c r="G110" s="25"/>
      <c r="H110" s="25"/>
      <c r="I110" s="25"/>
      <c r="J110" s="29"/>
      <c r="K110" s="29"/>
      <c r="L110" s="29"/>
      <c r="M110" s="29"/>
      <c r="U110" s="31"/>
      <c r="V110" s="27"/>
      <c r="W110" s="27"/>
      <c r="X110" s="27"/>
      <c r="Y110" s="27"/>
      <c r="Z110" s="27"/>
      <c r="AA110" s="17"/>
    </row>
    <row r="111" spans="1:27" ht="15" customHeight="1" x14ac:dyDescent="0.2">
      <c r="A111" s="28"/>
      <c r="B111" s="28"/>
      <c r="C111" s="25"/>
      <c r="D111" s="25"/>
      <c r="E111" s="25"/>
      <c r="F111" s="25"/>
      <c r="G111" s="25"/>
      <c r="H111" s="25"/>
      <c r="I111" s="25"/>
      <c r="J111" s="29"/>
      <c r="K111" s="29"/>
      <c r="L111" s="29"/>
      <c r="M111" s="29"/>
      <c r="U111" s="31"/>
      <c r="V111" s="27"/>
      <c r="W111" s="27"/>
      <c r="X111" s="27"/>
      <c r="Y111" s="27"/>
      <c r="Z111" s="27"/>
      <c r="AA111" s="17"/>
    </row>
    <row r="112" spans="1:27" ht="15" customHeight="1" x14ac:dyDescent="0.2">
      <c r="A112" s="28"/>
      <c r="B112" s="28"/>
      <c r="C112" s="25"/>
      <c r="D112" s="25"/>
      <c r="E112" s="25"/>
      <c r="F112" s="25"/>
      <c r="G112" s="25"/>
      <c r="H112" s="25"/>
      <c r="I112" s="25"/>
      <c r="J112" s="29"/>
      <c r="K112" s="29"/>
      <c r="L112" s="29"/>
      <c r="M112" s="29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">
      <c r="A113" s="28"/>
      <c r="B113" s="28"/>
      <c r="C113" s="25"/>
      <c r="D113" s="25"/>
      <c r="E113" s="25"/>
      <c r="F113" s="25"/>
      <c r="G113" s="25"/>
      <c r="H113" s="25"/>
      <c r="I113" s="25"/>
      <c r="J113" s="29"/>
      <c r="K113" s="29"/>
      <c r="L113" s="29"/>
      <c r="M113" s="29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5">
      <c r="A114" s="7"/>
      <c r="B114" s="7"/>
      <c r="C114" s="7"/>
      <c r="D114" s="7"/>
      <c r="E114" s="7"/>
      <c r="F114" s="7"/>
      <c r="G114" s="25"/>
      <c r="H114" s="7"/>
      <c r="I114" s="25"/>
      <c r="J114" s="29"/>
      <c r="K114" s="29"/>
      <c r="L114" s="29"/>
      <c r="M114" s="29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5">
      <c r="A115" s="7"/>
      <c r="B115" s="7"/>
      <c r="C115" s="7"/>
      <c r="D115" s="7"/>
      <c r="E115" s="7"/>
      <c r="F115" s="7"/>
      <c r="G115" s="25"/>
      <c r="H115" s="7"/>
      <c r="I115" s="25"/>
      <c r="J115" s="29"/>
      <c r="K115" s="29"/>
      <c r="L115" s="29"/>
      <c r="M115" s="29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7"/>
      <c r="B116" s="7"/>
      <c r="C116" s="7"/>
      <c r="D116" s="7"/>
      <c r="E116" s="7"/>
      <c r="F116" s="7"/>
      <c r="G116" s="25"/>
      <c r="H116" s="7"/>
      <c r="I116" s="25"/>
      <c r="J116" s="29"/>
      <c r="K116" s="29"/>
      <c r="L116" s="29"/>
      <c r="M116" s="29"/>
      <c r="U116" s="31"/>
      <c r="V116" s="27"/>
      <c r="W116" s="27"/>
      <c r="X116" s="27"/>
      <c r="Y116" s="27"/>
      <c r="Z116" s="27"/>
      <c r="AA116" s="17"/>
    </row>
    <row r="117" spans="1:27" x14ac:dyDescent="0.2">
      <c r="U117" s="31"/>
      <c r="V117" s="27"/>
      <c r="W117" s="27"/>
      <c r="X117" s="27"/>
      <c r="Y117" s="27"/>
      <c r="Z117" s="27"/>
      <c r="AA117" s="17"/>
    </row>
    <row r="118" spans="1:27" x14ac:dyDescent="0.2">
      <c r="U118" s="31"/>
      <c r="V118" s="27"/>
      <c r="W118" s="27"/>
      <c r="X118" s="27"/>
      <c r="Y118" s="27"/>
      <c r="Z118" s="27"/>
      <c r="AA118" s="17"/>
    </row>
    <row r="119" spans="1:27" x14ac:dyDescent="0.2">
      <c r="U119" s="31"/>
      <c r="V119" s="27"/>
      <c r="W119" s="27"/>
      <c r="X119" s="27"/>
      <c r="Y119" s="27"/>
      <c r="Z119" s="27"/>
      <c r="AA119" s="17"/>
    </row>
    <row r="120" spans="1:27" x14ac:dyDescent="0.2">
      <c r="U120" s="31"/>
      <c r="V120" s="27"/>
      <c r="W120" s="27"/>
      <c r="X120" s="27"/>
      <c r="Y120" s="27"/>
      <c r="Z120" s="27"/>
      <c r="AA120" s="17"/>
    </row>
    <row r="121" spans="1:27" x14ac:dyDescent="0.2">
      <c r="U121" s="31"/>
      <c r="V121" s="27"/>
      <c r="W121" s="27"/>
      <c r="X121" s="27"/>
      <c r="Y121" s="27"/>
      <c r="Z121" s="27"/>
      <c r="AA121" s="17"/>
    </row>
    <row r="122" spans="1:27" x14ac:dyDescent="0.2">
      <c r="U122" s="31"/>
      <c r="V122" s="27"/>
      <c r="W122" s="27"/>
      <c r="X122" s="27"/>
      <c r="Y122" s="27"/>
      <c r="Z122" s="27"/>
      <c r="AA122" s="17"/>
    </row>
    <row r="123" spans="1:27" x14ac:dyDescent="0.2">
      <c r="U123" s="31"/>
      <c r="V123" s="27"/>
      <c r="W123" s="27"/>
      <c r="X123" s="27"/>
      <c r="Y123" s="27"/>
      <c r="Z123" s="27"/>
      <c r="AA123" s="17"/>
    </row>
    <row r="124" spans="1:27" x14ac:dyDescent="0.2">
      <c r="U124" s="31"/>
      <c r="V124" s="27"/>
      <c r="W124" s="27"/>
      <c r="X124" s="27"/>
      <c r="Y124" s="27"/>
      <c r="Z124" s="27"/>
      <c r="AA124" s="17"/>
    </row>
    <row r="125" spans="1:27" x14ac:dyDescent="0.2">
      <c r="U125" s="31"/>
      <c r="V125" s="27"/>
      <c r="W125" s="27"/>
      <c r="X125" s="27"/>
      <c r="Y125" s="27"/>
      <c r="Z125" s="27"/>
      <c r="AA125" s="17"/>
    </row>
    <row r="126" spans="1:27" x14ac:dyDescent="0.2">
      <c r="U126" s="31"/>
      <c r="V126" s="27"/>
      <c r="W126" s="27"/>
      <c r="X126" s="27"/>
      <c r="Y126" s="27"/>
      <c r="Z126" s="27"/>
      <c r="AA126" s="17"/>
    </row>
    <row r="127" spans="1:27" x14ac:dyDescent="0.2">
      <c r="U127" s="31"/>
      <c r="V127" s="27"/>
      <c r="W127" s="27"/>
      <c r="X127" s="27"/>
      <c r="Y127" s="27"/>
      <c r="Z127" s="27"/>
      <c r="AA127" s="17"/>
    </row>
    <row r="128" spans="1:27" x14ac:dyDescent="0.2">
      <c r="U128" s="31"/>
      <c r="V128" s="27"/>
      <c r="W128" s="27"/>
      <c r="X128" s="27"/>
      <c r="Y128" s="27"/>
      <c r="Z128" s="27"/>
      <c r="AA128" s="17"/>
    </row>
    <row r="129" spans="21:27" x14ac:dyDescent="0.2">
      <c r="U129" s="31"/>
      <c r="V129" s="27"/>
      <c r="W129" s="27"/>
      <c r="X129" s="27"/>
      <c r="Y129" s="27"/>
      <c r="Z129" s="27"/>
      <c r="AA129" s="17"/>
    </row>
    <row r="130" spans="21:27" x14ac:dyDescent="0.2">
      <c r="U130" s="31"/>
      <c r="V130" s="27"/>
      <c r="W130" s="27"/>
      <c r="X130" s="27"/>
      <c r="Y130" s="27"/>
      <c r="Z130" s="27"/>
      <c r="AA130" s="17"/>
    </row>
    <row r="131" spans="21:27" x14ac:dyDescent="0.2">
      <c r="U131" s="31"/>
      <c r="V131" s="27"/>
      <c r="W131" s="27"/>
      <c r="X131" s="27"/>
      <c r="Y131" s="27"/>
      <c r="Z131" s="27"/>
      <c r="AA131" s="17"/>
    </row>
    <row r="132" spans="21:27" x14ac:dyDescent="0.2">
      <c r="U132" s="31"/>
      <c r="V132" s="27"/>
      <c r="W132" s="27"/>
      <c r="X132" s="27"/>
      <c r="Y132" s="27"/>
      <c r="Z132" s="27"/>
      <c r="AA132" s="17"/>
    </row>
    <row r="133" spans="21:27" x14ac:dyDescent="0.2">
      <c r="U133" s="31"/>
      <c r="V133" s="27"/>
      <c r="W133" s="27"/>
      <c r="X133" s="27"/>
      <c r="Y133" s="27"/>
      <c r="Z133" s="27"/>
      <c r="AA133" s="17"/>
    </row>
    <row r="134" spans="21:27" x14ac:dyDescent="0.2">
      <c r="U134" s="31"/>
      <c r="V134" s="27"/>
      <c r="W134" s="27"/>
      <c r="X134" s="27"/>
      <c r="Y134" s="27"/>
      <c r="Z134" s="27"/>
      <c r="AA134" s="17"/>
    </row>
    <row r="135" spans="21:27" x14ac:dyDescent="0.2">
      <c r="U135" s="31"/>
      <c r="V135" s="27"/>
      <c r="W135" s="27"/>
      <c r="X135" s="27"/>
      <c r="Y135" s="27"/>
      <c r="Z135" s="27"/>
      <c r="AA135" s="17"/>
    </row>
    <row r="136" spans="21:27" x14ac:dyDescent="0.2">
      <c r="U136" s="31"/>
      <c r="V136" s="27"/>
      <c r="W136" s="27"/>
      <c r="X136" s="27"/>
      <c r="Y136" s="27"/>
      <c r="Z136" s="27"/>
      <c r="AA136" s="17"/>
    </row>
    <row r="137" spans="21:27" x14ac:dyDescent="0.2">
      <c r="U137" s="31"/>
      <c r="V137" s="27"/>
      <c r="W137" s="27"/>
      <c r="X137" s="27"/>
      <c r="Y137" s="27"/>
      <c r="Z137" s="27"/>
      <c r="AA137" s="17"/>
    </row>
    <row r="138" spans="21:27" x14ac:dyDescent="0.2">
      <c r="U138" s="31"/>
      <c r="V138" s="27"/>
      <c r="W138" s="27"/>
      <c r="X138" s="27"/>
      <c r="Y138" s="27"/>
      <c r="Z138" s="27"/>
      <c r="AA138" s="17"/>
    </row>
    <row r="139" spans="21:27" x14ac:dyDescent="0.2">
      <c r="U139" s="31"/>
      <c r="V139" s="27"/>
      <c r="W139" s="27"/>
      <c r="X139" s="27"/>
      <c r="Y139" s="27"/>
      <c r="Z139" s="27"/>
      <c r="AA139" s="17"/>
    </row>
    <row r="140" spans="21:27" x14ac:dyDescent="0.2">
      <c r="U140" s="31"/>
      <c r="V140" s="27"/>
      <c r="W140" s="27"/>
      <c r="X140" s="27"/>
      <c r="Y140" s="27"/>
      <c r="Z140" s="27"/>
      <c r="AA140" s="17"/>
    </row>
    <row r="141" spans="21:27" x14ac:dyDescent="0.2">
      <c r="U141" s="31"/>
      <c r="V141" s="27"/>
      <c r="W141" s="27"/>
      <c r="X141" s="27"/>
      <c r="Y141" s="27"/>
      <c r="Z141" s="27"/>
      <c r="AA141" s="17"/>
    </row>
    <row r="142" spans="21:27" x14ac:dyDescent="0.2">
      <c r="U142" s="31"/>
      <c r="V142" s="27"/>
      <c r="W142" s="27"/>
      <c r="X142" s="27"/>
      <c r="Y142" s="27"/>
      <c r="Z142" s="27"/>
      <c r="AA142" s="17"/>
    </row>
    <row r="143" spans="21:27" x14ac:dyDescent="0.2">
      <c r="U143" s="31"/>
      <c r="V143" s="27"/>
      <c r="W143" s="27"/>
      <c r="X143" s="27"/>
      <c r="Y143" s="27"/>
      <c r="Z143" s="27"/>
      <c r="AA143" s="17"/>
    </row>
    <row r="144" spans="21:27" x14ac:dyDescent="0.2">
      <c r="U144" s="31"/>
      <c r="V144" s="27"/>
      <c r="W144" s="27"/>
      <c r="X144" s="27"/>
      <c r="Y144" s="27"/>
      <c r="Z144" s="27"/>
      <c r="AA144" s="17"/>
    </row>
    <row r="145" spans="21:27" x14ac:dyDescent="0.2">
      <c r="U145" s="31"/>
      <c r="V145" s="27"/>
      <c r="W145" s="27"/>
      <c r="X145" s="27"/>
      <c r="Y145" s="27"/>
      <c r="Z145" s="27"/>
      <c r="AA145" s="17"/>
    </row>
    <row r="146" spans="21:27" x14ac:dyDescent="0.2">
      <c r="U146" s="31"/>
      <c r="V146" s="27"/>
      <c r="W146" s="27"/>
      <c r="X146" s="27"/>
      <c r="Y146" s="27"/>
      <c r="Z146" s="27"/>
      <c r="AA146" s="17"/>
    </row>
    <row r="147" spans="21:27" x14ac:dyDescent="0.2">
      <c r="U147" s="31"/>
      <c r="V147" s="27"/>
      <c r="W147" s="27"/>
      <c r="X147" s="27"/>
      <c r="Y147" s="27"/>
      <c r="Z147" s="27"/>
      <c r="AA147" s="17"/>
    </row>
    <row r="148" spans="21:27" x14ac:dyDescent="0.2">
      <c r="U148" s="31"/>
      <c r="V148" s="27"/>
      <c r="W148" s="27"/>
      <c r="X148" s="27"/>
      <c r="Y148" s="27"/>
      <c r="Z148" s="27"/>
      <c r="AA148" s="17"/>
    </row>
    <row r="149" spans="21:27" x14ac:dyDescent="0.2">
      <c r="U149" s="31"/>
      <c r="V149" s="27"/>
      <c r="W149" s="27"/>
      <c r="X149" s="27"/>
      <c r="Y149" s="27"/>
      <c r="Z149" s="27"/>
      <c r="AA149" s="17"/>
    </row>
    <row r="150" spans="21:27" x14ac:dyDescent="0.2">
      <c r="U150" s="31"/>
      <c r="V150" s="27"/>
      <c r="W150" s="27"/>
      <c r="X150" s="27"/>
      <c r="Y150" s="27"/>
      <c r="Z150" s="27"/>
      <c r="AA150" s="17"/>
    </row>
    <row r="151" spans="21:27" x14ac:dyDescent="0.2">
      <c r="U151" s="31"/>
      <c r="V151" s="27"/>
      <c r="W151" s="27"/>
      <c r="X151" s="27"/>
      <c r="Y151" s="27"/>
      <c r="Z151" s="27"/>
      <c r="AA151" s="17"/>
    </row>
    <row r="152" spans="21:27" x14ac:dyDescent="0.2">
      <c r="U152" s="31"/>
      <c r="V152" s="27"/>
      <c r="W152" s="27"/>
      <c r="X152" s="27"/>
      <c r="Y152" s="27"/>
      <c r="Z152" s="27"/>
      <c r="AA152" s="17"/>
    </row>
    <row r="153" spans="21:27" x14ac:dyDescent="0.2">
      <c r="U153" s="31"/>
      <c r="V153" s="27"/>
      <c r="W153" s="27"/>
      <c r="X153" s="27"/>
      <c r="Y153" s="27"/>
      <c r="Z153" s="27"/>
      <c r="AA153" s="17"/>
    </row>
    <row r="154" spans="21:27" x14ac:dyDescent="0.2">
      <c r="U154" s="31"/>
      <c r="V154" s="27"/>
      <c r="W154" s="27"/>
      <c r="X154" s="27"/>
      <c r="Y154" s="27"/>
      <c r="Z154" s="27"/>
      <c r="AA154" s="17"/>
    </row>
    <row r="155" spans="21:27" x14ac:dyDescent="0.2">
      <c r="U155" s="31"/>
      <c r="V155" s="27"/>
      <c r="W155" s="27"/>
      <c r="X155" s="27"/>
      <c r="Y155" s="27"/>
      <c r="Z155" s="27"/>
      <c r="AA155" s="17"/>
    </row>
    <row r="156" spans="21:27" x14ac:dyDescent="0.2">
      <c r="U156" s="31"/>
      <c r="V156" s="27"/>
      <c r="W156" s="27"/>
      <c r="X156" s="27"/>
      <c r="Y156" s="27"/>
      <c r="Z156" s="27"/>
      <c r="AA156" s="17"/>
    </row>
    <row r="157" spans="21:27" x14ac:dyDescent="0.2">
      <c r="U157" s="31"/>
      <c r="V157" s="27"/>
      <c r="W157" s="27"/>
      <c r="X157" s="27"/>
      <c r="Y157" s="27"/>
      <c r="Z157" s="27"/>
      <c r="AA157" s="17"/>
    </row>
    <row r="158" spans="21:27" x14ac:dyDescent="0.2">
      <c r="U158" s="31"/>
      <c r="V158" s="27"/>
      <c r="W158" s="27"/>
      <c r="X158" s="27"/>
      <c r="Y158" s="27"/>
      <c r="Z158" s="27"/>
      <c r="AA158" s="17"/>
    </row>
    <row r="159" spans="21:27" x14ac:dyDescent="0.2">
      <c r="U159" s="31"/>
      <c r="V159" s="27"/>
      <c r="W159" s="27"/>
      <c r="X159" s="27"/>
      <c r="Y159" s="27"/>
      <c r="Z159" s="27"/>
      <c r="AA159" s="17"/>
    </row>
    <row r="160" spans="2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278"/>
  <sheetViews>
    <sheetView topLeftCell="J1" workbookViewId="0">
      <selection activeCell="S19" sqref="S19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18.125" style="21" customWidth="1"/>
    <col min="5" max="5" width="19.75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3.125" style="21" customWidth="1"/>
    <col min="16" max="16" width="20.25" style="21" customWidth="1"/>
    <col min="17" max="17" width="10.2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1413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194</v>
      </c>
      <c r="B2" s="28">
        <v>60</v>
      </c>
      <c r="C2" s="25">
        <v>0</v>
      </c>
      <c r="D2" s="25">
        <v>263.77</v>
      </c>
      <c r="E2" s="25">
        <v>209.75</v>
      </c>
      <c r="F2" s="25">
        <f t="shared" ref="F2:F16" si="0">($A$17-A2)/(ROW($A$17)-ROW(A2))</f>
        <v>81.266666666666666</v>
      </c>
      <c r="G2" s="25">
        <v>0</v>
      </c>
      <c r="H2" s="25">
        <f t="shared" ref="H2:H16" si="1">($A$17-B2)/(ROW($A$17)-ROW(B2))</f>
        <v>90.2</v>
      </c>
      <c r="I2" s="25">
        <v>0</v>
      </c>
      <c r="J2" s="29"/>
      <c r="K2" s="29"/>
      <c r="L2" s="29"/>
      <c r="M2" s="29">
        <f t="shared" ref="M2:M33" ca="1" si="2">IF(RAND()&lt;0.5,0,1)</f>
        <v>0</v>
      </c>
      <c r="N2" s="8" t="s">
        <v>38</v>
      </c>
      <c r="O2" s="30">
        <v>0.1</v>
      </c>
      <c r="P2" s="6" t="s">
        <v>39</v>
      </c>
      <c r="Q2" s="7">
        <f>LARGE(A:A,2)</f>
        <v>1400</v>
      </c>
      <c r="T2" s="20">
        <v>0</v>
      </c>
      <c r="U2" s="31">
        <f t="shared" ref="U2:U33" si="3">T2-B2</f>
        <v>-60</v>
      </c>
      <c r="V2" s="27">
        <f t="shared" ref="V2:V33" si="4">ROUND(U2,0)</f>
        <v>-60</v>
      </c>
      <c r="W2" s="27">
        <v>4766</v>
      </c>
      <c r="X2" s="27">
        <f t="shared" ref="X2:X33" si="5">B2/$W$2*$W$3</f>
        <v>65.954678976080572</v>
      </c>
      <c r="Y2" s="27">
        <f t="shared" ref="Y2:Y33" si="6">X2-B2</f>
        <v>5.9546789760805723</v>
      </c>
      <c r="Z2" s="27">
        <f t="shared" ref="Z2:Z33" si="7">ROUND(Y2,0)</f>
        <v>6</v>
      </c>
      <c r="AA2" s="17">
        <f t="shared" ref="AA2:AA33" si="8">IF(V2&gt;=0,V2,Z2)</f>
        <v>6</v>
      </c>
      <c r="AB2" s="24">
        <f t="shared" ref="AB2:AB33" si="9">B2+AA2</f>
        <v>66</v>
      </c>
    </row>
    <row r="3" spans="1:28" ht="15" customHeight="1" x14ac:dyDescent="0.25">
      <c r="A3" s="28">
        <v>196</v>
      </c>
      <c r="B3" s="28">
        <v>60</v>
      </c>
      <c r="C3" s="25">
        <v>0</v>
      </c>
      <c r="D3" s="25">
        <v>263.79000000000002</v>
      </c>
      <c r="E3" s="25">
        <v>209.75</v>
      </c>
      <c r="F3" s="25">
        <f t="shared" si="0"/>
        <v>86.928571428571431</v>
      </c>
      <c r="G3" s="25">
        <v>0</v>
      </c>
      <c r="H3" s="25">
        <f t="shared" si="1"/>
        <v>96.642857142857139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1</v>
      </c>
      <c r="N3" s="9" t="s">
        <v>40</v>
      </c>
      <c r="O3" s="9">
        <f>COUNT(A:A)</f>
        <v>64</v>
      </c>
      <c r="P3" s="6" t="s">
        <v>41</v>
      </c>
      <c r="Q3" s="7">
        <f>LARGE(A:A,3)</f>
        <v>1386</v>
      </c>
      <c r="T3" s="20">
        <v>0</v>
      </c>
      <c r="U3" s="31">
        <f t="shared" si="3"/>
        <v>-60</v>
      </c>
      <c r="V3" s="27">
        <f t="shared" si="4"/>
        <v>-60</v>
      </c>
      <c r="W3" s="27">
        <v>5239</v>
      </c>
      <c r="X3" s="27">
        <f t="shared" si="5"/>
        <v>65.954678976080572</v>
      </c>
      <c r="Y3" s="27">
        <f t="shared" si="6"/>
        <v>5.9546789760805723</v>
      </c>
      <c r="Z3" s="27">
        <f t="shared" si="7"/>
        <v>6</v>
      </c>
      <c r="AA3" s="17">
        <f t="shared" si="8"/>
        <v>6</v>
      </c>
      <c r="AB3" s="24">
        <f t="shared" si="9"/>
        <v>66</v>
      </c>
    </row>
    <row r="4" spans="1:28" ht="15" customHeight="1" x14ac:dyDescent="0.25">
      <c r="A4" s="28">
        <v>200</v>
      </c>
      <c r="B4" s="28">
        <v>60</v>
      </c>
      <c r="C4" s="25">
        <v>0</v>
      </c>
      <c r="D4" s="25">
        <v>263.81</v>
      </c>
      <c r="E4" s="25">
        <v>209.75</v>
      </c>
      <c r="F4" s="25">
        <f t="shared" si="0"/>
        <v>93.307692307692307</v>
      </c>
      <c r="G4" s="25">
        <v>0</v>
      </c>
      <c r="H4" s="25">
        <f t="shared" si="1"/>
        <v>104.07692307692308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0</v>
      </c>
      <c r="N4" s="9" t="s">
        <v>42</v>
      </c>
      <c r="O4" s="32">
        <f>MAX(A:A)</f>
        <v>1413</v>
      </c>
      <c r="P4" s="6" t="s">
        <v>43</v>
      </c>
      <c r="Q4" s="7">
        <f>LARGE(B:B,1)</f>
        <v>60</v>
      </c>
      <c r="T4" s="20">
        <v>0</v>
      </c>
      <c r="U4" s="31">
        <f t="shared" si="3"/>
        <v>-60</v>
      </c>
      <c r="V4" s="27">
        <f t="shared" si="4"/>
        <v>-60</v>
      </c>
      <c r="W4" s="27"/>
      <c r="X4" s="27">
        <f t="shared" si="5"/>
        <v>65.954678976080572</v>
      </c>
      <c r="Y4" s="27">
        <f t="shared" si="6"/>
        <v>5.9546789760805723</v>
      </c>
      <c r="Z4" s="27">
        <f t="shared" si="7"/>
        <v>6</v>
      </c>
      <c r="AA4" s="17">
        <f t="shared" si="8"/>
        <v>6</v>
      </c>
      <c r="AB4" s="24">
        <f t="shared" si="9"/>
        <v>66</v>
      </c>
    </row>
    <row r="5" spans="1:28" ht="15" customHeight="1" x14ac:dyDescent="0.25">
      <c r="A5" s="28">
        <v>202</v>
      </c>
      <c r="B5" s="28">
        <v>60</v>
      </c>
      <c r="C5" s="25">
        <v>0</v>
      </c>
      <c r="D5" s="25">
        <v>263.83999999999997</v>
      </c>
      <c r="E5" s="25">
        <v>209.75</v>
      </c>
      <c r="F5" s="25">
        <f t="shared" si="0"/>
        <v>100.91666666666667</v>
      </c>
      <c r="G5" s="25">
        <v>0</v>
      </c>
      <c r="H5" s="25">
        <f t="shared" si="1"/>
        <v>112.75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0</v>
      </c>
      <c r="N5" s="9" t="s">
        <v>44</v>
      </c>
      <c r="O5" s="33">
        <v>0.55000000000000004</v>
      </c>
      <c r="P5" s="6" t="s">
        <v>45</v>
      </c>
      <c r="Q5" s="7">
        <f>LARGE(B:B,2)</f>
        <v>60</v>
      </c>
      <c r="T5" s="20">
        <v>0</v>
      </c>
      <c r="U5" s="31">
        <f t="shared" si="3"/>
        <v>-60</v>
      </c>
      <c r="V5" s="27">
        <f t="shared" si="4"/>
        <v>-60</v>
      </c>
      <c r="W5" s="27"/>
      <c r="X5" s="27">
        <f t="shared" si="5"/>
        <v>65.954678976080572</v>
      </c>
      <c r="Y5" s="27">
        <f t="shared" si="6"/>
        <v>5.9546789760805723</v>
      </c>
      <c r="Z5" s="27">
        <f t="shared" si="7"/>
        <v>6</v>
      </c>
      <c r="AA5" s="17">
        <f t="shared" si="8"/>
        <v>6</v>
      </c>
      <c r="AB5" s="24">
        <f t="shared" si="9"/>
        <v>66</v>
      </c>
    </row>
    <row r="6" spans="1:28" ht="15" customHeight="1" x14ac:dyDescent="0.25">
      <c r="A6" s="28">
        <v>273</v>
      </c>
      <c r="B6" s="28">
        <v>60</v>
      </c>
      <c r="C6" s="25">
        <v>0</v>
      </c>
      <c r="D6" s="25">
        <v>263.87</v>
      </c>
      <c r="E6" s="25">
        <v>209.75</v>
      </c>
      <c r="F6" s="25">
        <f t="shared" si="0"/>
        <v>103.63636363636364</v>
      </c>
      <c r="G6" s="25">
        <v>0</v>
      </c>
      <c r="H6" s="25">
        <f t="shared" si="1"/>
        <v>123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0.98</v>
      </c>
      <c r="P6" s="6" t="s">
        <v>47</v>
      </c>
      <c r="Q6" s="7">
        <f>LARGE(B:B,3)</f>
        <v>60</v>
      </c>
      <c r="T6" s="20">
        <v>0</v>
      </c>
      <c r="U6" s="31">
        <f t="shared" si="3"/>
        <v>-60</v>
      </c>
      <c r="V6" s="27">
        <f t="shared" si="4"/>
        <v>-60</v>
      </c>
      <c r="W6" s="27"/>
      <c r="X6" s="27">
        <f t="shared" si="5"/>
        <v>65.954678976080572</v>
      </c>
      <c r="Y6" s="27">
        <f t="shared" si="6"/>
        <v>5.9546789760805723</v>
      </c>
      <c r="Z6" s="27">
        <f t="shared" si="7"/>
        <v>6</v>
      </c>
      <c r="AA6" s="17">
        <f t="shared" si="8"/>
        <v>6</v>
      </c>
      <c r="AB6" s="24">
        <f t="shared" si="9"/>
        <v>66</v>
      </c>
    </row>
    <row r="7" spans="1:28" ht="15" customHeight="1" x14ac:dyDescent="0.25">
      <c r="A7" s="28">
        <v>344</v>
      </c>
      <c r="B7" s="28">
        <v>60</v>
      </c>
      <c r="C7" s="25">
        <v>1.53</v>
      </c>
      <c r="D7" s="25">
        <v>263.91000000000003</v>
      </c>
      <c r="E7" s="25">
        <v>209.75</v>
      </c>
      <c r="F7" s="25">
        <f t="shared" si="0"/>
        <v>106.9</v>
      </c>
      <c r="G7" s="25">
        <v>0</v>
      </c>
      <c r="H7" s="25">
        <f t="shared" si="1"/>
        <v>135.30000000000001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0</v>
      </c>
      <c r="N7" s="9" t="s">
        <v>48</v>
      </c>
      <c r="O7" s="33">
        <v>1.41</v>
      </c>
      <c r="P7" s="7"/>
      <c r="Q7" s="7"/>
      <c r="T7" s="20">
        <v>0</v>
      </c>
      <c r="U7" s="31">
        <f t="shared" si="3"/>
        <v>-60</v>
      </c>
      <c r="V7" s="27">
        <f t="shared" si="4"/>
        <v>-60</v>
      </c>
      <c r="W7" s="27"/>
      <c r="X7" s="27">
        <f t="shared" si="5"/>
        <v>65.954678976080572</v>
      </c>
      <c r="Y7" s="27">
        <f t="shared" si="6"/>
        <v>5.9546789760805723</v>
      </c>
      <c r="Z7" s="27">
        <f t="shared" si="7"/>
        <v>6</v>
      </c>
      <c r="AA7" s="17">
        <f t="shared" si="8"/>
        <v>6</v>
      </c>
      <c r="AB7" s="24">
        <f t="shared" si="9"/>
        <v>66</v>
      </c>
    </row>
    <row r="8" spans="1:28" ht="15" customHeight="1" x14ac:dyDescent="0.25">
      <c r="A8" s="28">
        <v>414</v>
      </c>
      <c r="B8" s="28">
        <v>60</v>
      </c>
      <c r="C8" s="25">
        <v>1.84</v>
      </c>
      <c r="D8" s="25">
        <v>263.97000000000003</v>
      </c>
      <c r="E8" s="25">
        <v>209.75</v>
      </c>
      <c r="F8" s="25">
        <f t="shared" si="0"/>
        <v>111</v>
      </c>
      <c r="G8" s="25">
        <v>0</v>
      </c>
      <c r="H8" s="25">
        <f t="shared" si="1"/>
        <v>150.33333333333334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1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-60</v>
      </c>
      <c r="V8" s="27">
        <f t="shared" si="4"/>
        <v>-60</v>
      </c>
      <c r="W8" s="27"/>
      <c r="X8" s="27">
        <f t="shared" si="5"/>
        <v>65.954678976080572</v>
      </c>
      <c r="Y8" s="27">
        <f t="shared" si="6"/>
        <v>5.9546789760805723</v>
      </c>
      <c r="Z8" s="27">
        <f t="shared" si="7"/>
        <v>6</v>
      </c>
      <c r="AA8" s="17">
        <f t="shared" si="8"/>
        <v>6</v>
      </c>
      <c r="AB8" s="24">
        <f t="shared" si="9"/>
        <v>66</v>
      </c>
    </row>
    <row r="9" spans="1:28" ht="15" customHeight="1" x14ac:dyDescent="0.25">
      <c r="A9" s="28">
        <v>542</v>
      </c>
      <c r="B9" s="28">
        <v>60</v>
      </c>
      <c r="C9" s="25">
        <v>2.41</v>
      </c>
      <c r="D9" s="25">
        <v>264.05</v>
      </c>
      <c r="E9" s="25">
        <v>209.75</v>
      </c>
      <c r="F9" s="25">
        <f t="shared" si="0"/>
        <v>108.875</v>
      </c>
      <c r="G9" s="25">
        <v>0</v>
      </c>
      <c r="H9" s="25">
        <f t="shared" si="1"/>
        <v>169.125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-60</v>
      </c>
      <c r="V9" s="27">
        <f t="shared" si="4"/>
        <v>-60</v>
      </c>
      <c r="W9" s="27"/>
      <c r="X9" s="27">
        <f t="shared" si="5"/>
        <v>65.954678976080572</v>
      </c>
      <c r="Y9" s="27">
        <f t="shared" si="6"/>
        <v>5.9546789760805723</v>
      </c>
      <c r="Z9" s="27">
        <f t="shared" si="7"/>
        <v>6</v>
      </c>
      <c r="AA9" s="17">
        <f t="shared" si="8"/>
        <v>6</v>
      </c>
      <c r="AB9" s="24">
        <f t="shared" si="9"/>
        <v>66</v>
      </c>
    </row>
    <row r="10" spans="1:28" ht="15" customHeight="1" x14ac:dyDescent="0.25">
      <c r="A10" s="28">
        <v>669</v>
      </c>
      <c r="B10" s="28">
        <v>60</v>
      </c>
      <c r="C10" s="25">
        <v>2.97</v>
      </c>
      <c r="D10" s="25">
        <v>264.14</v>
      </c>
      <c r="E10" s="25">
        <v>209.75</v>
      </c>
      <c r="F10" s="25">
        <f t="shared" si="0"/>
        <v>106.28571428571429</v>
      </c>
      <c r="G10" s="25">
        <v>0</v>
      </c>
      <c r="H10" s="25">
        <f t="shared" si="1"/>
        <v>193.28571428571428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-60</v>
      </c>
      <c r="V10" s="27">
        <f t="shared" si="4"/>
        <v>-60</v>
      </c>
      <c r="W10" s="27"/>
      <c r="X10" s="27">
        <f t="shared" si="5"/>
        <v>65.954678976080572</v>
      </c>
      <c r="Y10" s="27">
        <f t="shared" si="6"/>
        <v>5.9546789760805723</v>
      </c>
      <c r="Z10" s="27">
        <f t="shared" si="7"/>
        <v>6</v>
      </c>
      <c r="AA10" s="17">
        <f t="shared" si="8"/>
        <v>6</v>
      </c>
      <c r="AB10" s="24">
        <f t="shared" si="9"/>
        <v>66</v>
      </c>
    </row>
    <row r="11" spans="1:28" ht="15" customHeight="1" x14ac:dyDescent="0.25">
      <c r="A11" s="28">
        <v>796</v>
      </c>
      <c r="B11" s="28">
        <v>60</v>
      </c>
      <c r="C11" s="25">
        <v>3.54</v>
      </c>
      <c r="D11" s="25">
        <v>264.26</v>
      </c>
      <c r="E11" s="25">
        <v>209.75</v>
      </c>
      <c r="F11" s="25">
        <f t="shared" si="0"/>
        <v>102.83333333333333</v>
      </c>
      <c r="G11" s="25">
        <v>0</v>
      </c>
      <c r="H11" s="25">
        <f t="shared" si="1"/>
        <v>225.5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280</v>
      </c>
      <c r="P11" s="14" t="s">
        <v>53</v>
      </c>
      <c r="Q11" s="7">
        <f>MIN(D:D)</f>
        <v>263.77</v>
      </c>
      <c r="T11" s="20">
        <v>0</v>
      </c>
      <c r="U11" s="31">
        <f t="shared" si="3"/>
        <v>-60</v>
      </c>
      <c r="V11" s="27">
        <f t="shared" si="4"/>
        <v>-60</v>
      </c>
      <c r="W11" s="27"/>
      <c r="X11" s="27">
        <f t="shared" si="5"/>
        <v>65.954678976080572</v>
      </c>
      <c r="Y11" s="27">
        <f t="shared" si="6"/>
        <v>5.9546789760805723</v>
      </c>
      <c r="Z11" s="27">
        <f t="shared" si="7"/>
        <v>6</v>
      </c>
      <c r="AA11" s="17">
        <f t="shared" si="8"/>
        <v>6</v>
      </c>
      <c r="AB11" s="24">
        <f t="shared" si="9"/>
        <v>66</v>
      </c>
    </row>
    <row r="12" spans="1:28" ht="15" customHeight="1" x14ac:dyDescent="0.25">
      <c r="A12" s="28">
        <v>921</v>
      </c>
      <c r="B12" s="28">
        <v>60</v>
      </c>
      <c r="C12" s="25">
        <v>4.09</v>
      </c>
      <c r="D12" s="25">
        <v>264.39</v>
      </c>
      <c r="E12" s="25">
        <v>209.75</v>
      </c>
      <c r="F12" s="25">
        <f t="shared" si="0"/>
        <v>98.4</v>
      </c>
      <c r="G12" s="25">
        <v>0</v>
      </c>
      <c r="H12" s="25">
        <f t="shared" si="1"/>
        <v>270.60000000000002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263.77</v>
      </c>
      <c r="T12" s="20">
        <v>0</v>
      </c>
      <c r="U12" s="31">
        <f t="shared" si="3"/>
        <v>-60</v>
      </c>
      <c r="V12" s="27">
        <f t="shared" si="4"/>
        <v>-60</v>
      </c>
      <c r="W12" s="27"/>
      <c r="X12" s="27">
        <f t="shared" si="5"/>
        <v>65.954678976080572</v>
      </c>
      <c r="Y12" s="27">
        <f t="shared" si="6"/>
        <v>5.9546789760805723</v>
      </c>
      <c r="Z12" s="27">
        <f t="shared" si="7"/>
        <v>6</v>
      </c>
      <c r="AA12" s="17">
        <f t="shared" si="8"/>
        <v>6</v>
      </c>
      <c r="AB12" s="24">
        <f t="shared" si="9"/>
        <v>66</v>
      </c>
    </row>
    <row r="13" spans="1:28" ht="15" customHeight="1" x14ac:dyDescent="0.25">
      <c r="A13" s="28">
        <v>1046</v>
      </c>
      <c r="B13" s="28">
        <v>60</v>
      </c>
      <c r="C13" s="25">
        <v>4.6500000000000004</v>
      </c>
      <c r="D13" s="25">
        <v>264.54000000000002</v>
      </c>
      <c r="E13" s="25">
        <v>209.75</v>
      </c>
      <c r="F13" s="25">
        <f t="shared" si="0"/>
        <v>91.75</v>
      </c>
      <c r="G13" s="25">
        <v>0</v>
      </c>
      <c r="H13" s="25">
        <f t="shared" si="1"/>
        <v>338.25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-60</v>
      </c>
      <c r="V13" s="27">
        <f t="shared" si="4"/>
        <v>-60</v>
      </c>
      <c r="W13" s="27"/>
      <c r="X13" s="27">
        <f t="shared" si="5"/>
        <v>65.954678976080572</v>
      </c>
      <c r="Y13" s="27">
        <f t="shared" si="6"/>
        <v>5.9546789760805723</v>
      </c>
      <c r="Z13" s="27">
        <f t="shared" si="7"/>
        <v>6</v>
      </c>
      <c r="AA13" s="17">
        <f t="shared" si="8"/>
        <v>6</v>
      </c>
      <c r="AB13" s="24">
        <f t="shared" si="9"/>
        <v>66</v>
      </c>
    </row>
    <row r="14" spans="1:28" ht="15" customHeight="1" x14ac:dyDescent="0.25">
      <c r="A14" s="28">
        <v>1172</v>
      </c>
      <c r="B14" s="40">
        <v>60</v>
      </c>
      <c r="C14" s="25">
        <v>5.21</v>
      </c>
      <c r="D14" s="25">
        <v>264.72000000000003</v>
      </c>
      <c r="E14" s="25">
        <v>209.75</v>
      </c>
      <c r="F14" s="25">
        <f t="shared" si="0"/>
        <v>80.333333333333329</v>
      </c>
      <c r="G14" s="25">
        <v>0</v>
      </c>
      <c r="H14" s="25">
        <f t="shared" si="1"/>
        <v>451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1</v>
      </c>
      <c r="N14" s="11" t="s">
        <v>58</v>
      </c>
      <c r="O14" s="34">
        <v>245</v>
      </c>
      <c r="P14" s="14" t="s">
        <v>59</v>
      </c>
      <c r="Q14" s="7">
        <f>MAX(B:B)</f>
        <v>60</v>
      </c>
      <c r="T14" s="20">
        <v>0</v>
      </c>
      <c r="U14" s="31">
        <f t="shared" si="3"/>
        <v>-60</v>
      </c>
      <c r="V14" s="27">
        <f t="shared" si="4"/>
        <v>-60</v>
      </c>
      <c r="W14" s="27"/>
      <c r="X14" s="27">
        <f t="shared" si="5"/>
        <v>65.954678976080572</v>
      </c>
      <c r="Y14" s="27">
        <f t="shared" si="6"/>
        <v>5.9546789760805723</v>
      </c>
      <c r="Z14" s="27">
        <f t="shared" si="7"/>
        <v>6</v>
      </c>
      <c r="AA14" s="17">
        <f t="shared" si="8"/>
        <v>6</v>
      </c>
      <c r="AB14" s="24">
        <f t="shared" si="9"/>
        <v>66</v>
      </c>
    </row>
    <row r="15" spans="1:28" ht="15" customHeight="1" x14ac:dyDescent="0.25">
      <c r="A15" s="28">
        <v>1252</v>
      </c>
      <c r="B15" s="28">
        <v>60</v>
      </c>
      <c r="C15" s="25">
        <v>5.57</v>
      </c>
      <c r="D15" s="25">
        <v>264.91000000000003</v>
      </c>
      <c r="E15" s="25">
        <v>209.75</v>
      </c>
      <c r="F15" s="25">
        <f t="shared" si="0"/>
        <v>80.5</v>
      </c>
      <c r="G15" s="25">
        <v>0</v>
      </c>
      <c r="H15" s="25">
        <f t="shared" si="1"/>
        <v>676.5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0</v>
      </c>
      <c r="N15" s="9" t="s">
        <v>60</v>
      </c>
      <c r="O15" s="9">
        <f>COUNT(C:C)</f>
        <v>64</v>
      </c>
      <c r="P15" s="14" t="s">
        <v>61</v>
      </c>
      <c r="Q15" s="7">
        <f>MAX(D:D)</f>
        <v>269.57</v>
      </c>
      <c r="R15" s="20">
        <f ca="1">TREND(OFFSET('Z-V'!B1,MATCH(Q15,'Z-V'!A:A,1)-1,,2,1),OFFSET('Z-V'!A1,MATCH(Q15,'Z-V'!A:A,1)-1,,2,1),Q15)</f>
        <v>51167</v>
      </c>
      <c r="T15" s="20">
        <v>0</v>
      </c>
      <c r="U15" s="31">
        <f t="shared" si="3"/>
        <v>-60</v>
      </c>
      <c r="V15" s="27">
        <f t="shared" si="4"/>
        <v>-60</v>
      </c>
      <c r="W15" s="27"/>
      <c r="X15" s="27">
        <f t="shared" si="5"/>
        <v>65.954678976080572</v>
      </c>
      <c r="Y15" s="27">
        <f t="shared" si="6"/>
        <v>5.9546789760805723</v>
      </c>
      <c r="Z15" s="27">
        <f t="shared" si="7"/>
        <v>6</v>
      </c>
      <c r="AA15" s="17">
        <f t="shared" si="8"/>
        <v>6</v>
      </c>
      <c r="AB15" s="24">
        <f t="shared" si="9"/>
        <v>66</v>
      </c>
    </row>
    <row r="16" spans="1:28" ht="15" customHeight="1" x14ac:dyDescent="0.25">
      <c r="A16" s="28">
        <v>1334</v>
      </c>
      <c r="B16" s="28">
        <v>60</v>
      </c>
      <c r="C16" s="25">
        <v>5.93</v>
      </c>
      <c r="D16" s="25">
        <v>265.10000000000002</v>
      </c>
      <c r="E16" s="25">
        <v>209.75</v>
      </c>
      <c r="F16" s="25">
        <f t="shared" si="0"/>
        <v>79</v>
      </c>
      <c r="G16" s="25">
        <v>0</v>
      </c>
      <c r="H16" s="25">
        <f t="shared" si="1"/>
        <v>1353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6.28</v>
      </c>
      <c r="P16" s="14" t="s">
        <v>63</v>
      </c>
      <c r="Q16" s="35">
        <f>D2</f>
        <v>263.77</v>
      </c>
      <c r="R16" s="20">
        <f ca="1">TREND(OFFSET('Z-V'!B1,MATCH(Q16,'Z-V'!A:A,1)-1,,2,1),OFFSET('Z-V'!A1,MATCH(Q16,'Z-V'!A:A,1)-1,,2,1),Q16)</f>
        <v>36471</v>
      </c>
      <c r="T16" s="20">
        <v>0</v>
      </c>
      <c r="U16" s="31">
        <f t="shared" si="3"/>
        <v>-60</v>
      </c>
      <c r="V16" s="27">
        <f t="shared" si="4"/>
        <v>-60</v>
      </c>
      <c r="W16" s="27"/>
      <c r="X16" s="27">
        <f t="shared" si="5"/>
        <v>65.954678976080572</v>
      </c>
      <c r="Y16" s="27">
        <f t="shared" si="6"/>
        <v>5.9546789760805723</v>
      </c>
      <c r="Z16" s="27">
        <f t="shared" si="7"/>
        <v>6</v>
      </c>
      <c r="AA16" s="17">
        <f t="shared" si="8"/>
        <v>6</v>
      </c>
      <c r="AB16" s="24">
        <f t="shared" si="9"/>
        <v>66</v>
      </c>
    </row>
    <row r="17" spans="1:28" ht="15" customHeight="1" x14ac:dyDescent="0.25">
      <c r="A17" s="40">
        <v>1413</v>
      </c>
      <c r="B17" s="28">
        <v>60</v>
      </c>
      <c r="C17" s="25">
        <v>6.28</v>
      </c>
      <c r="D17" s="25">
        <v>265.32</v>
      </c>
      <c r="E17" s="25">
        <v>209.75</v>
      </c>
      <c r="F17" s="39">
        <v>0</v>
      </c>
      <c r="G17" s="39">
        <v>0</v>
      </c>
      <c r="H17" s="39">
        <v>0</v>
      </c>
      <c r="I17" s="39">
        <f>($B$14-B17)/(ROW(B17)-ROW($B$14))</f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269.57</v>
      </c>
      <c r="T17" s="20">
        <v>0</v>
      </c>
      <c r="U17" s="31">
        <f t="shared" si="3"/>
        <v>-60</v>
      </c>
      <c r="V17" s="27">
        <f t="shared" si="4"/>
        <v>-60</v>
      </c>
      <c r="W17" s="27"/>
      <c r="X17" s="27">
        <f t="shared" si="5"/>
        <v>65.954678976080572</v>
      </c>
      <c r="Y17" s="27">
        <f t="shared" si="6"/>
        <v>5.9546789760805723</v>
      </c>
      <c r="Z17" s="27">
        <f t="shared" si="7"/>
        <v>6</v>
      </c>
      <c r="AA17" s="17">
        <f t="shared" si="8"/>
        <v>6</v>
      </c>
      <c r="AB17" s="24">
        <f t="shared" si="9"/>
        <v>66</v>
      </c>
    </row>
    <row r="18" spans="1:28" ht="15" customHeight="1" x14ac:dyDescent="0.2">
      <c r="A18" s="28">
        <v>1400</v>
      </c>
      <c r="B18" s="28">
        <v>60</v>
      </c>
      <c r="C18" s="25">
        <v>6.22</v>
      </c>
      <c r="D18" s="25">
        <v>265.52999999999997</v>
      </c>
      <c r="E18" s="25">
        <v>209.75</v>
      </c>
      <c r="F18" s="25">
        <v>0</v>
      </c>
      <c r="G18" s="25">
        <f t="shared" ref="G18:G65" si="13">($A$17-A18)/(ROW(A18)-ROW($A$17))</f>
        <v>13</v>
      </c>
      <c r="H18" s="25">
        <v>0</v>
      </c>
      <c r="I18" s="25">
        <f t="shared" ref="I18:I65" si="14">($A$17-B18)/(ROW(B18)-ROW($A$17))</f>
        <v>1353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0</v>
      </c>
      <c r="N18" s="9" t="s">
        <v>66</v>
      </c>
      <c r="O18" s="9">
        <f>MAX(B:B)</f>
        <v>60</v>
      </c>
      <c r="R18" s="20"/>
      <c r="S18" s="20"/>
      <c r="T18" s="20">
        <v>0</v>
      </c>
      <c r="U18" s="31">
        <f t="shared" si="3"/>
        <v>-60</v>
      </c>
      <c r="V18" s="27">
        <f t="shared" si="4"/>
        <v>-60</v>
      </c>
      <c r="W18" s="27"/>
      <c r="X18" s="27">
        <f t="shared" si="5"/>
        <v>65.954678976080572</v>
      </c>
      <c r="Y18" s="27">
        <f t="shared" si="6"/>
        <v>5.9546789760805723</v>
      </c>
      <c r="Z18" s="27">
        <f t="shared" si="7"/>
        <v>6</v>
      </c>
      <c r="AA18" s="17">
        <f t="shared" si="8"/>
        <v>6</v>
      </c>
      <c r="AB18" s="24">
        <f t="shared" si="9"/>
        <v>66</v>
      </c>
    </row>
    <row r="19" spans="1:28" ht="15" customHeight="1" x14ac:dyDescent="0.25">
      <c r="A19" s="28">
        <v>1386</v>
      </c>
      <c r="B19" s="28">
        <v>60</v>
      </c>
      <c r="C19" s="25">
        <v>6.16</v>
      </c>
      <c r="D19" s="25">
        <v>265.73</v>
      </c>
      <c r="E19" s="25">
        <v>209.75</v>
      </c>
      <c r="F19" s="25">
        <v>0</v>
      </c>
      <c r="G19" s="25">
        <f t="shared" si="13"/>
        <v>13.5</v>
      </c>
      <c r="H19" s="25">
        <v>0</v>
      </c>
      <c r="I19" s="25">
        <f t="shared" si="14"/>
        <v>676.5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1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0.9926568660207149</v>
      </c>
      <c r="R19" s="37">
        <f>MAX(AB:AB)</f>
        <v>66</v>
      </c>
      <c r="S19" s="37">
        <f>'Z-V'!P8-R19</f>
        <v>8913</v>
      </c>
      <c r="T19" s="20">
        <v>0</v>
      </c>
      <c r="U19" s="31">
        <f t="shared" si="3"/>
        <v>-60</v>
      </c>
      <c r="V19" s="27">
        <f t="shared" si="4"/>
        <v>-60</v>
      </c>
      <c r="W19" s="27"/>
      <c r="X19" s="27">
        <f t="shared" si="5"/>
        <v>65.954678976080572</v>
      </c>
      <c r="Y19" s="27">
        <f t="shared" si="6"/>
        <v>5.9546789760805723</v>
      </c>
      <c r="Z19" s="27">
        <f t="shared" si="7"/>
        <v>6</v>
      </c>
      <c r="AA19" s="17">
        <f t="shared" si="8"/>
        <v>6</v>
      </c>
      <c r="AB19" s="24">
        <f t="shared" si="9"/>
        <v>66</v>
      </c>
    </row>
    <row r="20" spans="1:28" ht="15" customHeight="1" x14ac:dyDescent="0.25">
      <c r="A20" s="28">
        <v>1372</v>
      </c>
      <c r="B20" s="28">
        <v>60</v>
      </c>
      <c r="C20" s="25">
        <v>6.1</v>
      </c>
      <c r="D20" s="25">
        <v>265.94</v>
      </c>
      <c r="E20" s="25">
        <v>209.75</v>
      </c>
      <c r="F20" s="25">
        <v>0</v>
      </c>
      <c r="G20" s="25">
        <f t="shared" si="13"/>
        <v>13.666666666666666</v>
      </c>
      <c r="H20" s="25">
        <v>0</v>
      </c>
      <c r="I20" s="25">
        <f t="shared" si="14"/>
        <v>451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1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0.72548047868362009</v>
      </c>
      <c r="R20" s="20">
        <f ca="1">R15-R16</f>
        <v>14696</v>
      </c>
      <c r="S20" s="20">
        <f ca="1">'Z-V'!P9-R20</f>
        <v>38784</v>
      </c>
      <c r="T20" s="20">
        <v>0</v>
      </c>
      <c r="U20" s="31">
        <f t="shared" si="3"/>
        <v>-60</v>
      </c>
      <c r="V20" s="27">
        <f t="shared" si="4"/>
        <v>-60</v>
      </c>
      <c r="W20" s="27"/>
      <c r="X20" s="27">
        <f t="shared" si="5"/>
        <v>65.954678976080572</v>
      </c>
      <c r="Y20" s="27">
        <f t="shared" si="6"/>
        <v>5.9546789760805723</v>
      </c>
      <c r="Z20" s="27">
        <f t="shared" si="7"/>
        <v>6</v>
      </c>
      <c r="AA20" s="17">
        <f t="shared" si="8"/>
        <v>6</v>
      </c>
      <c r="AB20" s="24">
        <f t="shared" si="9"/>
        <v>66</v>
      </c>
    </row>
    <row r="21" spans="1:28" ht="15" customHeight="1" x14ac:dyDescent="0.25">
      <c r="A21" s="28">
        <v>1329</v>
      </c>
      <c r="B21" s="28">
        <v>60</v>
      </c>
      <c r="C21" s="25">
        <v>5.91</v>
      </c>
      <c r="D21" s="25">
        <v>266.13</v>
      </c>
      <c r="E21" s="25">
        <v>209.75</v>
      </c>
      <c r="F21" s="25">
        <v>0</v>
      </c>
      <c r="G21" s="25">
        <f t="shared" si="13"/>
        <v>21</v>
      </c>
      <c r="H21" s="25">
        <v>0</v>
      </c>
      <c r="I21" s="25">
        <f t="shared" si="14"/>
        <v>338.25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0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0.73530379168570081</v>
      </c>
      <c r="R21" s="20">
        <f>ABS(Q12-Q17)</f>
        <v>5.8000000000000114</v>
      </c>
      <c r="S21" s="20">
        <f>'Z-V'!P10-R21</f>
        <v>16.089999999999989</v>
      </c>
      <c r="T21" s="20">
        <v>0</v>
      </c>
      <c r="U21" s="31">
        <f t="shared" si="3"/>
        <v>-60</v>
      </c>
      <c r="V21" s="27">
        <f t="shared" si="4"/>
        <v>-60</v>
      </c>
      <c r="W21" s="27"/>
      <c r="X21" s="27">
        <f t="shared" si="5"/>
        <v>65.954678976080572</v>
      </c>
      <c r="Y21" s="27">
        <f t="shared" si="6"/>
        <v>5.9546789760805723</v>
      </c>
      <c r="Z21" s="27">
        <f t="shared" si="7"/>
        <v>6</v>
      </c>
      <c r="AA21" s="17">
        <f t="shared" si="8"/>
        <v>6</v>
      </c>
      <c r="AB21" s="24">
        <f t="shared" si="9"/>
        <v>66</v>
      </c>
    </row>
    <row r="22" spans="1:28" ht="15" customHeight="1" x14ac:dyDescent="0.25">
      <c r="A22" s="28">
        <v>1286</v>
      </c>
      <c r="B22" s="28">
        <v>60</v>
      </c>
      <c r="C22" s="25">
        <v>5.71</v>
      </c>
      <c r="D22" s="25">
        <v>266.32</v>
      </c>
      <c r="E22" s="25">
        <v>209.75</v>
      </c>
      <c r="F22" s="25">
        <v>0</v>
      </c>
      <c r="G22" s="25">
        <f t="shared" si="13"/>
        <v>25.4</v>
      </c>
      <c r="H22" s="25">
        <v>0</v>
      </c>
      <c r="I22" s="25">
        <f t="shared" si="14"/>
        <v>270.60000000000002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0</v>
      </c>
      <c r="N22" s="13"/>
      <c r="O22" s="13"/>
      <c r="P22" s="16" t="s">
        <v>71</v>
      </c>
      <c r="Q22" s="13">
        <f ca="1">ROUND(('Z-V'!R21*Q19+'Z-V'!R22*Q20+'Z-V'!R23*Q21)/'Z-V'!R19,4)</f>
        <v>0.83889999999999998</v>
      </c>
      <c r="R22" s="20"/>
      <c r="S22" s="20"/>
      <c r="T22" s="20">
        <v>0</v>
      </c>
      <c r="U22" s="31">
        <f t="shared" si="3"/>
        <v>-60</v>
      </c>
      <c r="V22" s="27">
        <f t="shared" si="4"/>
        <v>-60</v>
      </c>
      <c r="W22" s="27"/>
      <c r="X22" s="27">
        <f t="shared" si="5"/>
        <v>65.954678976080572</v>
      </c>
      <c r="Y22" s="27">
        <f t="shared" si="6"/>
        <v>5.9546789760805723</v>
      </c>
      <c r="Z22" s="27">
        <f t="shared" si="7"/>
        <v>6</v>
      </c>
      <c r="AA22" s="17">
        <f t="shared" si="8"/>
        <v>6</v>
      </c>
      <c r="AB22" s="24">
        <f t="shared" si="9"/>
        <v>66</v>
      </c>
    </row>
    <row r="23" spans="1:28" ht="15" customHeight="1" x14ac:dyDescent="0.25">
      <c r="A23" s="28">
        <v>1244</v>
      </c>
      <c r="B23" s="28">
        <v>60</v>
      </c>
      <c r="C23" s="25">
        <v>5.53</v>
      </c>
      <c r="D23" s="25">
        <v>266.49</v>
      </c>
      <c r="E23" s="25">
        <v>209.75</v>
      </c>
      <c r="F23" s="25">
        <v>0</v>
      </c>
      <c r="G23" s="25">
        <f t="shared" si="13"/>
        <v>28.166666666666668</v>
      </c>
      <c r="H23" s="25">
        <v>0</v>
      </c>
      <c r="I23" s="25">
        <f t="shared" si="14"/>
        <v>225.5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0</v>
      </c>
      <c r="N23" s="9"/>
      <c r="O23" s="9"/>
      <c r="P23" s="7"/>
      <c r="Q23" s="7"/>
      <c r="T23" s="20">
        <v>0</v>
      </c>
      <c r="U23" s="31">
        <f t="shared" si="3"/>
        <v>-60</v>
      </c>
      <c r="V23" s="27">
        <f t="shared" si="4"/>
        <v>-60</v>
      </c>
      <c r="W23" s="27"/>
      <c r="X23" s="27">
        <f t="shared" si="5"/>
        <v>65.954678976080572</v>
      </c>
      <c r="Y23" s="27">
        <f t="shared" si="6"/>
        <v>5.9546789760805723</v>
      </c>
      <c r="Z23" s="27">
        <f t="shared" si="7"/>
        <v>6</v>
      </c>
      <c r="AA23" s="17">
        <f t="shared" si="8"/>
        <v>6</v>
      </c>
      <c r="AB23" s="24">
        <f t="shared" si="9"/>
        <v>66</v>
      </c>
    </row>
    <row r="24" spans="1:28" ht="15" customHeight="1" x14ac:dyDescent="0.25">
      <c r="A24" s="28">
        <v>1170</v>
      </c>
      <c r="B24" s="28">
        <v>60</v>
      </c>
      <c r="C24" s="25">
        <v>5.2</v>
      </c>
      <c r="D24" s="25">
        <v>266.66000000000003</v>
      </c>
      <c r="E24" s="25">
        <v>209.75</v>
      </c>
      <c r="F24" s="25">
        <v>0</v>
      </c>
      <c r="G24" s="25">
        <f t="shared" si="13"/>
        <v>34.714285714285715</v>
      </c>
      <c r="H24" s="25">
        <v>0</v>
      </c>
      <c r="I24" s="25">
        <f t="shared" si="14"/>
        <v>193.28571428571428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1</v>
      </c>
      <c r="N24" s="9"/>
      <c r="O24" s="9"/>
      <c r="P24" s="7"/>
      <c r="Q24" s="7"/>
      <c r="T24" s="20">
        <v>0</v>
      </c>
      <c r="U24" s="31">
        <f t="shared" si="3"/>
        <v>-60</v>
      </c>
      <c r="V24" s="27">
        <f t="shared" si="4"/>
        <v>-60</v>
      </c>
      <c r="W24" s="27"/>
      <c r="X24" s="27">
        <f t="shared" si="5"/>
        <v>65.954678976080572</v>
      </c>
      <c r="Y24" s="27">
        <f t="shared" si="6"/>
        <v>5.9546789760805723</v>
      </c>
      <c r="Z24" s="27">
        <f t="shared" si="7"/>
        <v>6</v>
      </c>
      <c r="AA24" s="17">
        <f t="shared" si="8"/>
        <v>6</v>
      </c>
      <c r="AB24" s="24">
        <f t="shared" si="9"/>
        <v>66</v>
      </c>
    </row>
    <row r="25" spans="1:28" ht="15" customHeight="1" x14ac:dyDescent="0.25">
      <c r="A25" s="28">
        <v>1096</v>
      </c>
      <c r="B25" s="28">
        <v>60</v>
      </c>
      <c r="C25" s="25">
        <v>4.87</v>
      </c>
      <c r="D25" s="25">
        <v>266.82</v>
      </c>
      <c r="E25" s="25">
        <v>209.75</v>
      </c>
      <c r="F25" s="25">
        <v>0</v>
      </c>
      <c r="G25" s="25">
        <f t="shared" si="13"/>
        <v>39.625</v>
      </c>
      <c r="H25" s="25">
        <v>0</v>
      </c>
      <c r="I25" s="25">
        <f t="shared" si="14"/>
        <v>169.125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0</v>
      </c>
      <c r="N25" s="9"/>
      <c r="O25" s="9"/>
      <c r="P25" s="7"/>
      <c r="Q25" s="7"/>
      <c r="T25" s="20">
        <v>0</v>
      </c>
      <c r="U25" s="31">
        <f t="shared" si="3"/>
        <v>-60</v>
      </c>
      <c r="V25" s="27">
        <f t="shared" si="4"/>
        <v>-60</v>
      </c>
      <c r="W25" s="27"/>
      <c r="X25" s="27">
        <f t="shared" si="5"/>
        <v>65.954678976080572</v>
      </c>
      <c r="Y25" s="27">
        <f t="shared" si="6"/>
        <v>5.9546789760805723</v>
      </c>
      <c r="Z25" s="27">
        <f t="shared" si="7"/>
        <v>6</v>
      </c>
      <c r="AA25" s="17">
        <f t="shared" si="8"/>
        <v>6</v>
      </c>
      <c r="AB25" s="24">
        <f t="shared" si="9"/>
        <v>66</v>
      </c>
    </row>
    <row r="26" spans="1:28" ht="15" customHeight="1" x14ac:dyDescent="0.25">
      <c r="A26" s="28">
        <v>1022</v>
      </c>
      <c r="B26" s="28">
        <v>60</v>
      </c>
      <c r="C26" s="25">
        <v>4.54</v>
      </c>
      <c r="D26" s="25">
        <v>266.95999999999998</v>
      </c>
      <c r="E26" s="25">
        <v>209.75</v>
      </c>
      <c r="F26" s="25">
        <v>0</v>
      </c>
      <c r="G26" s="25">
        <f t="shared" si="13"/>
        <v>43.444444444444443</v>
      </c>
      <c r="H26" s="25">
        <v>0</v>
      </c>
      <c r="I26" s="25">
        <f t="shared" si="14"/>
        <v>150.33333333333334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-60</v>
      </c>
      <c r="V26" s="27">
        <f t="shared" si="4"/>
        <v>-60</v>
      </c>
      <c r="W26" s="27"/>
      <c r="X26" s="27">
        <f t="shared" si="5"/>
        <v>65.954678976080572</v>
      </c>
      <c r="Y26" s="27">
        <f t="shared" si="6"/>
        <v>5.9546789760805723</v>
      </c>
      <c r="Z26" s="27">
        <f t="shared" si="7"/>
        <v>6</v>
      </c>
      <c r="AA26" s="17">
        <f t="shared" si="8"/>
        <v>6</v>
      </c>
      <c r="AB26" s="24">
        <f t="shared" si="9"/>
        <v>66</v>
      </c>
    </row>
    <row r="27" spans="1:28" ht="15" customHeight="1" x14ac:dyDescent="0.25">
      <c r="A27" s="28">
        <v>982</v>
      </c>
      <c r="B27" s="28">
        <v>60</v>
      </c>
      <c r="C27" s="25">
        <v>4.37</v>
      </c>
      <c r="D27" s="25">
        <v>267.08999999999997</v>
      </c>
      <c r="E27" s="25">
        <v>209.75</v>
      </c>
      <c r="F27" s="25">
        <v>0</v>
      </c>
      <c r="G27" s="25">
        <f t="shared" si="13"/>
        <v>43.1</v>
      </c>
      <c r="H27" s="25">
        <v>0</v>
      </c>
      <c r="I27" s="25">
        <f t="shared" si="14"/>
        <v>135.30000000000001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-60</v>
      </c>
      <c r="V27" s="27">
        <f t="shared" si="4"/>
        <v>-60</v>
      </c>
      <c r="W27" s="27"/>
      <c r="X27" s="27">
        <f t="shared" si="5"/>
        <v>65.954678976080572</v>
      </c>
      <c r="Y27" s="27">
        <f t="shared" si="6"/>
        <v>5.9546789760805723</v>
      </c>
      <c r="Z27" s="27">
        <f t="shared" si="7"/>
        <v>6</v>
      </c>
      <c r="AA27" s="17">
        <f t="shared" si="8"/>
        <v>6</v>
      </c>
      <c r="AB27" s="24">
        <f t="shared" si="9"/>
        <v>66</v>
      </c>
    </row>
    <row r="28" spans="1:28" ht="15" customHeight="1" x14ac:dyDescent="0.25">
      <c r="A28" s="28">
        <v>944</v>
      </c>
      <c r="B28" s="28">
        <v>60</v>
      </c>
      <c r="C28" s="25">
        <v>4.1900000000000004</v>
      </c>
      <c r="D28" s="25">
        <v>267.20999999999998</v>
      </c>
      <c r="E28" s="25">
        <v>209.75</v>
      </c>
      <c r="F28" s="25">
        <v>0</v>
      </c>
      <c r="G28" s="25">
        <f t="shared" si="13"/>
        <v>42.636363636363633</v>
      </c>
      <c r="H28" s="25">
        <v>0</v>
      </c>
      <c r="I28" s="25">
        <f t="shared" si="14"/>
        <v>123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-60</v>
      </c>
      <c r="V28" s="27">
        <f t="shared" si="4"/>
        <v>-60</v>
      </c>
      <c r="W28" s="27"/>
      <c r="X28" s="27">
        <f t="shared" si="5"/>
        <v>65.954678976080572</v>
      </c>
      <c r="Y28" s="27">
        <f t="shared" si="6"/>
        <v>5.9546789760805723</v>
      </c>
      <c r="Z28" s="27">
        <f t="shared" si="7"/>
        <v>6</v>
      </c>
      <c r="AA28" s="17">
        <f t="shared" si="8"/>
        <v>6</v>
      </c>
      <c r="AB28" s="24">
        <f t="shared" si="9"/>
        <v>66</v>
      </c>
    </row>
    <row r="29" spans="1:28" ht="15" customHeight="1" x14ac:dyDescent="0.25">
      <c r="A29" s="28">
        <v>906</v>
      </c>
      <c r="B29" s="28">
        <v>60</v>
      </c>
      <c r="C29" s="25">
        <v>4.03</v>
      </c>
      <c r="D29" s="25">
        <v>267.33</v>
      </c>
      <c r="E29" s="25">
        <v>209.75</v>
      </c>
      <c r="F29" s="25">
        <v>0</v>
      </c>
      <c r="G29" s="25">
        <f t="shared" si="13"/>
        <v>42.25</v>
      </c>
      <c r="H29" s="25">
        <v>0</v>
      </c>
      <c r="I29" s="25">
        <f t="shared" si="14"/>
        <v>112.75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0</v>
      </c>
      <c r="N29" s="9"/>
      <c r="O29" s="9"/>
      <c r="P29" s="7"/>
      <c r="Q29" s="7"/>
      <c r="T29" s="20">
        <v>0</v>
      </c>
      <c r="U29" s="31">
        <f t="shared" si="3"/>
        <v>-60</v>
      </c>
      <c r="V29" s="27">
        <f t="shared" si="4"/>
        <v>-60</v>
      </c>
      <c r="W29" s="27"/>
      <c r="X29" s="27">
        <f t="shared" si="5"/>
        <v>65.954678976080572</v>
      </c>
      <c r="Y29" s="27">
        <f t="shared" si="6"/>
        <v>5.9546789760805723</v>
      </c>
      <c r="Z29" s="27">
        <f t="shared" si="7"/>
        <v>6</v>
      </c>
      <c r="AA29" s="17">
        <f t="shared" si="8"/>
        <v>6</v>
      </c>
      <c r="AB29" s="24">
        <f t="shared" si="9"/>
        <v>66</v>
      </c>
    </row>
    <row r="30" spans="1:28" ht="15" customHeight="1" x14ac:dyDescent="0.25">
      <c r="A30" s="28">
        <v>861</v>
      </c>
      <c r="B30" s="28">
        <v>60</v>
      </c>
      <c r="C30" s="25">
        <v>3.83</v>
      </c>
      <c r="D30" s="25">
        <v>267.44</v>
      </c>
      <c r="E30" s="25">
        <v>209.75</v>
      </c>
      <c r="F30" s="25">
        <v>0</v>
      </c>
      <c r="G30" s="25">
        <f t="shared" si="13"/>
        <v>42.46153846153846</v>
      </c>
      <c r="H30" s="25">
        <v>0</v>
      </c>
      <c r="I30" s="25">
        <f t="shared" si="14"/>
        <v>104.07692307692308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1</v>
      </c>
      <c r="N30" s="9"/>
      <c r="O30" s="9"/>
      <c r="P30" s="7"/>
      <c r="Q30" s="7"/>
      <c r="T30" s="20">
        <v>0</v>
      </c>
      <c r="U30" s="31">
        <f t="shared" si="3"/>
        <v>-60</v>
      </c>
      <c r="V30" s="27">
        <f t="shared" si="4"/>
        <v>-60</v>
      </c>
      <c r="W30" s="27"/>
      <c r="X30" s="27">
        <f t="shared" si="5"/>
        <v>65.954678976080572</v>
      </c>
      <c r="Y30" s="27">
        <f t="shared" si="6"/>
        <v>5.9546789760805723</v>
      </c>
      <c r="Z30" s="27">
        <f t="shared" si="7"/>
        <v>6</v>
      </c>
      <c r="AA30" s="17">
        <f t="shared" si="8"/>
        <v>6</v>
      </c>
      <c r="AB30" s="24">
        <f t="shared" si="9"/>
        <v>66</v>
      </c>
    </row>
    <row r="31" spans="1:28" ht="15" customHeight="1" x14ac:dyDescent="0.25">
      <c r="A31" s="28">
        <v>816</v>
      </c>
      <c r="B31" s="28">
        <v>60</v>
      </c>
      <c r="C31" s="25">
        <v>3.63</v>
      </c>
      <c r="D31" s="25">
        <v>267.55</v>
      </c>
      <c r="E31" s="25">
        <v>209.75</v>
      </c>
      <c r="F31" s="25">
        <v>0</v>
      </c>
      <c r="G31" s="25">
        <f t="shared" si="13"/>
        <v>42.642857142857146</v>
      </c>
      <c r="H31" s="25">
        <v>0</v>
      </c>
      <c r="I31" s="25">
        <f t="shared" si="14"/>
        <v>96.642857142857139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1</v>
      </c>
      <c r="N31" s="9"/>
      <c r="O31" s="9"/>
      <c r="P31" s="7"/>
      <c r="Q31" s="7"/>
      <c r="T31" s="20">
        <v>0</v>
      </c>
      <c r="U31" s="31">
        <f t="shared" si="3"/>
        <v>-60</v>
      </c>
      <c r="V31" s="27">
        <f t="shared" si="4"/>
        <v>-60</v>
      </c>
      <c r="W31" s="27"/>
      <c r="X31" s="27">
        <f t="shared" si="5"/>
        <v>65.954678976080572</v>
      </c>
      <c r="Y31" s="27">
        <f t="shared" si="6"/>
        <v>5.9546789760805723</v>
      </c>
      <c r="Z31" s="27">
        <f t="shared" si="7"/>
        <v>6</v>
      </c>
      <c r="AA31" s="17">
        <f t="shared" si="8"/>
        <v>6</v>
      </c>
      <c r="AB31" s="24">
        <f t="shared" si="9"/>
        <v>66</v>
      </c>
    </row>
    <row r="32" spans="1:28" ht="15" customHeight="1" x14ac:dyDescent="0.25">
      <c r="A32" s="28">
        <v>772</v>
      </c>
      <c r="B32" s="28">
        <v>60</v>
      </c>
      <c r="C32" s="25">
        <v>3.43</v>
      </c>
      <c r="D32" s="25">
        <v>267.64</v>
      </c>
      <c r="E32" s="25">
        <v>209.75</v>
      </c>
      <c r="F32" s="25">
        <v>0</v>
      </c>
      <c r="G32" s="25">
        <f t="shared" si="13"/>
        <v>42.733333333333334</v>
      </c>
      <c r="H32" s="25">
        <v>0</v>
      </c>
      <c r="I32" s="25">
        <f t="shared" si="14"/>
        <v>90.2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-60</v>
      </c>
      <c r="V32" s="27">
        <f t="shared" si="4"/>
        <v>-60</v>
      </c>
      <c r="W32" s="27"/>
      <c r="X32" s="27">
        <f t="shared" si="5"/>
        <v>65.954678976080572</v>
      </c>
      <c r="Y32" s="27">
        <f t="shared" si="6"/>
        <v>5.9546789760805723</v>
      </c>
      <c r="Z32" s="27">
        <f t="shared" si="7"/>
        <v>6</v>
      </c>
      <c r="AA32" s="17">
        <f t="shared" si="8"/>
        <v>6</v>
      </c>
      <c r="AB32" s="24">
        <f t="shared" si="9"/>
        <v>66</v>
      </c>
    </row>
    <row r="33" spans="1:28" ht="15" customHeight="1" x14ac:dyDescent="0.25">
      <c r="A33" s="28">
        <v>740</v>
      </c>
      <c r="B33" s="28">
        <v>60</v>
      </c>
      <c r="C33" s="25">
        <v>3.29</v>
      </c>
      <c r="D33" s="25">
        <v>267.74</v>
      </c>
      <c r="E33" s="25">
        <v>209.75</v>
      </c>
      <c r="F33" s="25">
        <v>0</v>
      </c>
      <c r="G33" s="25">
        <f t="shared" si="13"/>
        <v>42.0625</v>
      </c>
      <c r="H33" s="25">
        <v>0</v>
      </c>
      <c r="I33" s="25">
        <f t="shared" si="14"/>
        <v>84.5625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0</v>
      </c>
      <c r="N33" s="9"/>
      <c r="O33" s="9"/>
      <c r="P33" s="7"/>
      <c r="Q33" s="7"/>
      <c r="T33" s="20">
        <v>0</v>
      </c>
      <c r="U33" s="31">
        <f t="shared" si="3"/>
        <v>-60</v>
      </c>
      <c r="V33" s="27">
        <f t="shared" si="4"/>
        <v>-60</v>
      </c>
      <c r="W33" s="27"/>
      <c r="X33" s="27">
        <f t="shared" si="5"/>
        <v>65.954678976080572</v>
      </c>
      <c r="Y33" s="27">
        <f t="shared" si="6"/>
        <v>5.9546789760805723</v>
      </c>
      <c r="Z33" s="27">
        <f t="shared" si="7"/>
        <v>6</v>
      </c>
      <c r="AA33" s="17">
        <f t="shared" si="8"/>
        <v>6</v>
      </c>
      <c r="AB33" s="24">
        <f t="shared" si="9"/>
        <v>66</v>
      </c>
    </row>
    <row r="34" spans="1:28" ht="15" customHeight="1" x14ac:dyDescent="0.25">
      <c r="A34" s="28">
        <v>706</v>
      </c>
      <c r="B34" s="28">
        <v>60</v>
      </c>
      <c r="C34" s="25">
        <v>3.14</v>
      </c>
      <c r="D34" s="25">
        <v>267.83</v>
      </c>
      <c r="E34" s="25">
        <v>209.75</v>
      </c>
      <c r="F34" s="25">
        <v>0</v>
      </c>
      <c r="G34" s="25">
        <f t="shared" si="13"/>
        <v>41.588235294117645</v>
      </c>
      <c r="H34" s="25">
        <v>0</v>
      </c>
      <c r="I34" s="25">
        <f t="shared" si="14"/>
        <v>79.588235294117652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5">IF(RAND()&lt;0.5,0,1)</f>
        <v>1</v>
      </c>
      <c r="N34" s="9"/>
      <c r="O34" s="9"/>
      <c r="P34" s="7"/>
      <c r="Q34" s="7"/>
      <c r="T34" s="20">
        <v>0</v>
      </c>
      <c r="U34" s="31">
        <f t="shared" ref="U34:U65" si="16">T34-B34</f>
        <v>-60</v>
      </c>
      <c r="V34" s="27">
        <f t="shared" ref="V34:V65" si="17">ROUND(U34,0)</f>
        <v>-60</v>
      </c>
      <c r="W34" s="27"/>
      <c r="X34" s="27">
        <f t="shared" ref="X34:X65" si="18">B34/$W$2*$W$3</f>
        <v>65.954678976080572</v>
      </c>
      <c r="Y34" s="27">
        <f t="shared" ref="Y34:Y65" si="19">X34-B34</f>
        <v>5.9546789760805723</v>
      </c>
      <c r="Z34" s="27">
        <f t="shared" ref="Z34:Z65" si="20">ROUND(Y34,0)</f>
        <v>6</v>
      </c>
      <c r="AA34" s="17">
        <f t="shared" ref="AA34:AA65" si="21">IF(V34&gt;=0,V34,Z34)</f>
        <v>6</v>
      </c>
      <c r="AB34" s="24">
        <f t="shared" ref="AB34:AB65" si="22">B34+AA34</f>
        <v>66</v>
      </c>
    </row>
    <row r="35" spans="1:28" ht="15" customHeight="1" x14ac:dyDescent="0.25">
      <c r="A35" s="28">
        <v>672</v>
      </c>
      <c r="B35" s="28">
        <v>60</v>
      </c>
      <c r="C35" s="25">
        <v>2.99</v>
      </c>
      <c r="D35" s="25">
        <v>267.91000000000003</v>
      </c>
      <c r="E35" s="25">
        <v>209.75</v>
      </c>
      <c r="F35" s="25">
        <v>0</v>
      </c>
      <c r="G35" s="25">
        <f t="shared" si="13"/>
        <v>41.166666666666664</v>
      </c>
      <c r="H35" s="25">
        <v>0</v>
      </c>
      <c r="I35" s="25">
        <f t="shared" si="14"/>
        <v>75.166666666666671</v>
      </c>
      <c r="J35" s="29">
        <f t="shared" ref="J35:J65" si="23">IF(ABS(B35-B34)&lt;=50,1,0)</f>
        <v>1</v>
      </c>
      <c r="K35" s="29">
        <f t="shared" ref="K35:K65" si="24">IF(ABS((B35-B34))&lt;=50,1,IF((B35-B34)*(1)&gt;=0,1,-1))</f>
        <v>1</v>
      </c>
      <c r="L35" s="29">
        <f t="shared" si="12"/>
        <v>1</v>
      </c>
      <c r="M35" s="29">
        <f t="shared" ca="1" si="15"/>
        <v>1</v>
      </c>
      <c r="N35" s="9"/>
      <c r="O35" s="9"/>
      <c r="P35" s="7"/>
      <c r="Q35" s="7"/>
      <c r="T35" s="20">
        <v>0</v>
      </c>
      <c r="U35" s="31">
        <f t="shared" si="16"/>
        <v>-60</v>
      </c>
      <c r="V35" s="27">
        <f t="shared" si="17"/>
        <v>-60</v>
      </c>
      <c r="W35" s="27"/>
      <c r="X35" s="27">
        <f t="shared" si="18"/>
        <v>65.954678976080572</v>
      </c>
      <c r="Y35" s="27">
        <f t="shared" si="19"/>
        <v>5.9546789760805723</v>
      </c>
      <c r="Z35" s="27">
        <f t="shared" si="20"/>
        <v>6</v>
      </c>
      <c r="AA35" s="17">
        <f t="shared" si="21"/>
        <v>6</v>
      </c>
      <c r="AB35" s="24">
        <f t="shared" si="22"/>
        <v>66</v>
      </c>
    </row>
    <row r="36" spans="1:28" ht="15" customHeight="1" x14ac:dyDescent="0.25">
      <c r="A36" s="28">
        <v>662</v>
      </c>
      <c r="B36" s="28">
        <v>60</v>
      </c>
      <c r="C36" s="25">
        <v>2.94</v>
      </c>
      <c r="D36" s="25">
        <v>268</v>
      </c>
      <c r="E36" s="25">
        <v>209.75</v>
      </c>
      <c r="F36" s="25">
        <v>0</v>
      </c>
      <c r="G36" s="25">
        <f t="shared" si="13"/>
        <v>39.526315789473685</v>
      </c>
      <c r="H36" s="25">
        <v>0</v>
      </c>
      <c r="I36" s="25">
        <f t="shared" si="14"/>
        <v>71.21052631578948</v>
      </c>
      <c r="J36" s="29">
        <f t="shared" si="23"/>
        <v>1</v>
      </c>
      <c r="K36" s="29">
        <f t="shared" si="24"/>
        <v>1</v>
      </c>
      <c r="L36" s="29">
        <f t="shared" si="12"/>
        <v>1</v>
      </c>
      <c r="M36" s="29">
        <f t="shared" ca="1" si="15"/>
        <v>1</v>
      </c>
      <c r="N36" s="9"/>
      <c r="O36" s="9"/>
      <c r="P36" s="7"/>
      <c r="Q36" s="7"/>
      <c r="T36" s="20">
        <v>0</v>
      </c>
      <c r="U36" s="31">
        <f t="shared" si="16"/>
        <v>-60</v>
      </c>
      <c r="V36" s="27">
        <f t="shared" si="17"/>
        <v>-60</v>
      </c>
      <c r="W36" s="27"/>
      <c r="X36" s="27">
        <f t="shared" si="18"/>
        <v>65.954678976080572</v>
      </c>
      <c r="Y36" s="27">
        <f t="shared" si="19"/>
        <v>5.9546789760805723</v>
      </c>
      <c r="Z36" s="27">
        <f t="shared" si="20"/>
        <v>6</v>
      </c>
      <c r="AA36" s="17">
        <f t="shared" si="21"/>
        <v>6</v>
      </c>
      <c r="AB36" s="24">
        <f t="shared" si="22"/>
        <v>66</v>
      </c>
    </row>
    <row r="37" spans="1:28" ht="15" customHeight="1" x14ac:dyDescent="0.25">
      <c r="A37" s="28">
        <v>651</v>
      </c>
      <c r="B37" s="28">
        <v>60</v>
      </c>
      <c r="C37" s="25">
        <v>2.89</v>
      </c>
      <c r="D37" s="25">
        <v>268.07</v>
      </c>
      <c r="E37" s="25">
        <v>209.75</v>
      </c>
      <c r="F37" s="25">
        <v>0</v>
      </c>
      <c r="G37" s="25">
        <f t="shared" si="13"/>
        <v>38.1</v>
      </c>
      <c r="H37" s="25">
        <v>0</v>
      </c>
      <c r="I37" s="25">
        <f t="shared" si="14"/>
        <v>67.650000000000006</v>
      </c>
      <c r="J37" s="29">
        <f t="shared" si="23"/>
        <v>1</v>
      </c>
      <c r="K37" s="29">
        <f t="shared" si="24"/>
        <v>1</v>
      </c>
      <c r="L37" s="29">
        <f t="shared" si="12"/>
        <v>1</v>
      </c>
      <c r="M37" s="29">
        <f t="shared" ca="1" si="15"/>
        <v>1</v>
      </c>
      <c r="N37" s="9"/>
      <c r="O37" s="9"/>
      <c r="P37" s="7"/>
      <c r="Q37" s="7"/>
      <c r="T37" s="20">
        <v>0</v>
      </c>
      <c r="U37" s="31">
        <f t="shared" si="16"/>
        <v>-60</v>
      </c>
      <c r="V37" s="27">
        <f t="shared" si="17"/>
        <v>-60</v>
      </c>
      <c r="W37" s="27"/>
      <c r="X37" s="27">
        <f t="shared" si="18"/>
        <v>65.954678976080572</v>
      </c>
      <c r="Y37" s="27">
        <f t="shared" si="19"/>
        <v>5.9546789760805723</v>
      </c>
      <c r="Z37" s="27">
        <f t="shared" si="20"/>
        <v>6</v>
      </c>
      <c r="AA37" s="17">
        <f t="shared" si="21"/>
        <v>6</v>
      </c>
      <c r="AB37" s="24">
        <f t="shared" si="22"/>
        <v>66</v>
      </c>
    </row>
    <row r="38" spans="1:28" ht="15" customHeight="1" x14ac:dyDescent="0.25">
      <c r="A38" s="28">
        <v>639</v>
      </c>
      <c r="B38" s="28">
        <v>60</v>
      </c>
      <c r="C38" s="25">
        <v>2.84</v>
      </c>
      <c r="D38" s="25">
        <v>268.14999999999998</v>
      </c>
      <c r="E38" s="25">
        <v>209.75</v>
      </c>
      <c r="F38" s="25">
        <v>0</v>
      </c>
      <c r="G38" s="25">
        <f t="shared" si="13"/>
        <v>36.857142857142854</v>
      </c>
      <c r="H38" s="25">
        <v>0</v>
      </c>
      <c r="I38" s="25">
        <f t="shared" si="14"/>
        <v>64.428571428571431</v>
      </c>
      <c r="J38" s="29">
        <f t="shared" si="23"/>
        <v>1</v>
      </c>
      <c r="K38" s="29">
        <f t="shared" si="24"/>
        <v>1</v>
      </c>
      <c r="L38" s="29">
        <f t="shared" si="12"/>
        <v>1</v>
      </c>
      <c r="M38" s="29">
        <f t="shared" ca="1" si="15"/>
        <v>0</v>
      </c>
      <c r="N38" s="9"/>
      <c r="O38" s="9"/>
      <c r="P38" s="7"/>
      <c r="Q38" s="7"/>
      <c r="T38" s="20">
        <v>0</v>
      </c>
      <c r="U38" s="31">
        <f t="shared" si="16"/>
        <v>-60</v>
      </c>
      <c r="V38" s="27">
        <f t="shared" si="17"/>
        <v>-60</v>
      </c>
      <c r="W38" s="27"/>
      <c r="X38" s="27">
        <f t="shared" si="18"/>
        <v>65.954678976080572</v>
      </c>
      <c r="Y38" s="27">
        <f t="shared" si="19"/>
        <v>5.9546789760805723</v>
      </c>
      <c r="Z38" s="27">
        <f t="shared" si="20"/>
        <v>6</v>
      </c>
      <c r="AA38" s="17">
        <f t="shared" si="21"/>
        <v>6</v>
      </c>
      <c r="AB38" s="24">
        <f t="shared" si="22"/>
        <v>66</v>
      </c>
    </row>
    <row r="39" spans="1:28" ht="15" customHeight="1" x14ac:dyDescent="0.25">
      <c r="A39" s="28">
        <v>628</v>
      </c>
      <c r="B39" s="28">
        <v>60</v>
      </c>
      <c r="C39" s="25">
        <v>2.79</v>
      </c>
      <c r="D39" s="25">
        <v>268.22000000000003</v>
      </c>
      <c r="E39" s="25">
        <v>209.75</v>
      </c>
      <c r="F39" s="25">
        <v>0</v>
      </c>
      <c r="G39" s="25">
        <f t="shared" si="13"/>
        <v>35.68181818181818</v>
      </c>
      <c r="H39" s="25">
        <v>0</v>
      </c>
      <c r="I39" s="25">
        <f t="shared" si="14"/>
        <v>61.5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1</v>
      </c>
      <c r="M39" s="29">
        <f t="shared" ca="1" si="15"/>
        <v>0</v>
      </c>
      <c r="N39" s="9"/>
      <c r="O39" s="9"/>
      <c r="P39" s="7"/>
      <c r="Q39" s="7"/>
      <c r="T39" s="20">
        <v>0</v>
      </c>
      <c r="U39" s="31">
        <f t="shared" si="16"/>
        <v>-60</v>
      </c>
      <c r="V39" s="27">
        <f t="shared" si="17"/>
        <v>-60</v>
      </c>
      <c r="W39" s="27"/>
      <c r="X39" s="27">
        <f t="shared" si="18"/>
        <v>65.954678976080572</v>
      </c>
      <c r="Y39" s="27">
        <f t="shared" si="19"/>
        <v>5.9546789760805723</v>
      </c>
      <c r="Z39" s="27">
        <f t="shared" si="20"/>
        <v>6</v>
      </c>
      <c r="AA39" s="17">
        <f t="shared" si="21"/>
        <v>6</v>
      </c>
      <c r="AB39" s="24">
        <f t="shared" si="22"/>
        <v>66</v>
      </c>
    </row>
    <row r="40" spans="1:28" ht="15" customHeight="1" x14ac:dyDescent="0.25">
      <c r="A40" s="28">
        <v>618</v>
      </c>
      <c r="B40" s="28">
        <v>60</v>
      </c>
      <c r="C40" s="25">
        <v>2.75</v>
      </c>
      <c r="D40" s="25">
        <v>268.29000000000002</v>
      </c>
      <c r="E40" s="25">
        <v>209.75</v>
      </c>
      <c r="F40" s="25">
        <v>0</v>
      </c>
      <c r="G40" s="25">
        <f t="shared" si="13"/>
        <v>34.565217391304351</v>
      </c>
      <c r="H40" s="25">
        <v>0</v>
      </c>
      <c r="I40" s="25">
        <f t="shared" si="14"/>
        <v>58.826086956521742</v>
      </c>
      <c r="J40" s="29">
        <f t="shared" si="23"/>
        <v>1</v>
      </c>
      <c r="K40" s="29">
        <f t="shared" si="24"/>
        <v>1</v>
      </c>
      <c r="L40" s="29">
        <f t="shared" si="25"/>
        <v>1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-60</v>
      </c>
      <c r="V40" s="27">
        <f t="shared" si="17"/>
        <v>-60</v>
      </c>
      <c r="W40" s="27"/>
      <c r="X40" s="27">
        <f t="shared" si="18"/>
        <v>65.954678976080572</v>
      </c>
      <c r="Y40" s="27">
        <f t="shared" si="19"/>
        <v>5.9546789760805723</v>
      </c>
      <c r="Z40" s="27">
        <f t="shared" si="20"/>
        <v>6</v>
      </c>
      <c r="AA40" s="17">
        <f t="shared" si="21"/>
        <v>6</v>
      </c>
      <c r="AB40" s="24">
        <f t="shared" si="22"/>
        <v>66</v>
      </c>
    </row>
    <row r="41" spans="1:28" ht="15" customHeight="1" x14ac:dyDescent="0.25">
      <c r="A41" s="28">
        <v>606</v>
      </c>
      <c r="B41" s="28">
        <v>60</v>
      </c>
      <c r="C41" s="25">
        <v>2.69</v>
      </c>
      <c r="D41" s="25">
        <v>268.36</v>
      </c>
      <c r="E41" s="25">
        <v>209.75</v>
      </c>
      <c r="F41" s="25">
        <v>0</v>
      </c>
      <c r="G41" s="25">
        <f t="shared" si="13"/>
        <v>33.625</v>
      </c>
      <c r="H41" s="25">
        <v>0</v>
      </c>
      <c r="I41" s="25">
        <f t="shared" si="14"/>
        <v>56.375</v>
      </c>
      <c r="J41" s="29">
        <f t="shared" si="23"/>
        <v>1</v>
      </c>
      <c r="K41" s="29">
        <f t="shared" si="24"/>
        <v>1</v>
      </c>
      <c r="L41" s="29">
        <f t="shared" si="25"/>
        <v>1</v>
      </c>
      <c r="M41" s="29">
        <f t="shared" ca="1" si="15"/>
        <v>1</v>
      </c>
      <c r="N41" s="9"/>
      <c r="O41" s="9"/>
      <c r="P41" s="7"/>
      <c r="Q41" s="7"/>
      <c r="T41" s="20">
        <v>0</v>
      </c>
      <c r="U41" s="31">
        <f t="shared" si="16"/>
        <v>-60</v>
      </c>
      <c r="V41" s="27">
        <f t="shared" si="17"/>
        <v>-60</v>
      </c>
      <c r="W41" s="27"/>
      <c r="X41" s="27">
        <f t="shared" si="18"/>
        <v>65.954678976080572</v>
      </c>
      <c r="Y41" s="27">
        <f t="shared" si="19"/>
        <v>5.9546789760805723</v>
      </c>
      <c r="Z41" s="27">
        <f t="shared" si="20"/>
        <v>6</v>
      </c>
      <c r="AA41" s="17">
        <f t="shared" si="21"/>
        <v>6</v>
      </c>
      <c r="AB41" s="24">
        <f t="shared" si="22"/>
        <v>66</v>
      </c>
    </row>
    <row r="42" spans="1:28" ht="15" customHeight="1" x14ac:dyDescent="0.25">
      <c r="A42" s="28">
        <v>573</v>
      </c>
      <c r="B42" s="28">
        <v>60</v>
      </c>
      <c r="C42" s="25">
        <v>0</v>
      </c>
      <c r="D42" s="25">
        <v>268.43</v>
      </c>
      <c r="E42" s="25">
        <v>209.75</v>
      </c>
      <c r="F42" s="25">
        <v>0</v>
      </c>
      <c r="G42" s="25">
        <f t="shared" si="13"/>
        <v>33.6</v>
      </c>
      <c r="H42" s="25">
        <v>0</v>
      </c>
      <c r="I42" s="25">
        <f t="shared" si="14"/>
        <v>54.12</v>
      </c>
      <c r="J42" s="29">
        <f t="shared" si="23"/>
        <v>1</v>
      </c>
      <c r="K42" s="29">
        <f t="shared" si="24"/>
        <v>1</v>
      </c>
      <c r="L42" s="29">
        <f t="shared" si="25"/>
        <v>1</v>
      </c>
      <c r="M42" s="29">
        <f t="shared" ca="1" si="15"/>
        <v>1</v>
      </c>
      <c r="N42" s="9"/>
      <c r="O42" s="9"/>
      <c r="P42" s="7"/>
      <c r="Q42" s="7"/>
      <c r="T42" s="20">
        <v>0</v>
      </c>
      <c r="U42" s="31">
        <f t="shared" si="16"/>
        <v>-60</v>
      </c>
      <c r="V42" s="27">
        <f t="shared" si="17"/>
        <v>-60</v>
      </c>
      <c r="W42" s="27"/>
      <c r="X42" s="27">
        <f t="shared" si="18"/>
        <v>65.954678976080572</v>
      </c>
      <c r="Y42" s="27">
        <f t="shared" si="19"/>
        <v>5.9546789760805723</v>
      </c>
      <c r="Z42" s="27">
        <f t="shared" si="20"/>
        <v>6</v>
      </c>
      <c r="AA42" s="17">
        <f t="shared" si="21"/>
        <v>6</v>
      </c>
      <c r="AB42" s="24">
        <f t="shared" si="22"/>
        <v>66</v>
      </c>
    </row>
    <row r="43" spans="1:28" ht="15" customHeight="1" x14ac:dyDescent="0.25">
      <c r="A43" s="28">
        <v>540</v>
      </c>
      <c r="B43" s="28">
        <v>60</v>
      </c>
      <c r="C43" s="25">
        <v>0</v>
      </c>
      <c r="D43" s="25">
        <v>268.49</v>
      </c>
      <c r="E43" s="25">
        <v>209.75</v>
      </c>
      <c r="F43" s="25">
        <v>0</v>
      </c>
      <c r="G43" s="25">
        <f t="shared" si="13"/>
        <v>33.57692307692308</v>
      </c>
      <c r="H43" s="25">
        <v>0</v>
      </c>
      <c r="I43" s="25">
        <f t="shared" si="14"/>
        <v>52.03846153846154</v>
      </c>
      <c r="J43" s="29">
        <f t="shared" si="23"/>
        <v>1</v>
      </c>
      <c r="K43" s="29">
        <f t="shared" si="24"/>
        <v>1</v>
      </c>
      <c r="L43" s="29">
        <f t="shared" si="25"/>
        <v>1</v>
      </c>
      <c r="M43" s="29">
        <f t="shared" ca="1" si="15"/>
        <v>0</v>
      </c>
      <c r="N43" s="9"/>
      <c r="O43" s="9"/>
      <c r="P43" s="7"/>
      <c r="Q43" s="7"/>
      <c r="T43" s="20">
        <v>0</v>
      </c>
      <c r="U43" s="31">
        <f t="shared" si="16"/>
        <v>-60</v>
      </c>
      <c r="V43" s="27">
        <f t="shared" si="17"/>
        <v>-60</v>
      </c>
      <c r="W43" s="27"/>
      <c r="X43" s="27">
        <f t="shared" si="18"/>
        <v>65.954678976080572</v>
      </c>
      <c r="Y43" s="27">
        <f t="shared" si="19"/>
        <v>5.9546789760805723</v>
      </c>
      <c r="Z43" s="27">
        <f t="shared" si="20"/>
        <v>6</v>
      </c>
      <c r="AA43" s="17">
        <f t="shared" si="21"/>
        <v>6</v>
      </c>
      <c r="AB43" s="24">
        <f t="shared" si="22"/>
        <v>66</v>
      </c>
    </row>
    <row r="44" spans="1:28" ht="15" customHeight="1" x14ac:dyDescent="0.25">
      <c r="A44" s="28">
        <v>508</v>
      </c>
      <c r="B44" s="28">
        <v>60</v>
      </c>
      <c r="C44" s="25">
        <v>0</v>
      </c>
      <c r="D44" s="25">
        <v>268.55</v>
      </c>
      <c r="E44" s="25">
        <v>209.75</v>
      </c>
      <c r="F44" s="25">
        <v>0</v>
      </c>
      <c r="G44" s="25">
        <f t="shared" si="13"/>
        <v>33.518518518518519</v>
      </c>
      <c r="H44" s="25">
        <v>0</v>
      </c>
      <c r="I44" s="25">
        <f t="shared" si="14"/>
        <v>50.111111111111114</v>
      </c>
      <c r="J44" s="29">
        <f t="shared" si="23"/>
        <v>1</v>
      </c>
      <c r="K44" s="29">
        <f t="shared" si="24"/>
        <v>1</v>
      </c>
      <c r="L44" s="29">
        <f t="shared" si="25"/>
        <v>1</v>
      </c>
      <c r="M44" s="29">
        <f t="shared" ca="1" si="15"/>
        <v>0</v>
      </c>
      <c r="N44" s="9"/>
      <c r="O44" s="9"/>
      <c r="P44" s="7"/>
      <c r="Q44" s="7"/>
      <c r="T44" s="20">
        <v>0</v>
      </c>
      <c r="U44" s="31">
        <f t="shared" si="16"/>
        <v>-60</v>
      </c>
      <c r="V44" s="27">
        <f t="shared" si="17"/>
        <v>-60</v>
      </c>
      <c r="W44" s="27"/>
      <c r="X44" s="27">
        <f t="shared" si="18"/>
        <v>65.954678976080572</v>
      </c>
      <c r="Y44" s="27">
        <f t="shared" si="19"/>
        <v>5.9546789760805723</v>
      </c>
      <c r="Z44" s="27">
        <f t="shared" si="20"/>
        <v>6</v>
      </c>
      <c r="AA44" s="17">
        <f t="shared" si="21"/>
        <v>6</v>
      </c>
      <c r="AB44" s="24">
        <f t="shared" si="22"/>
        <v>66</v>
      </c>
    </row>
    <row r="45" spans="1:28" ht="15" customHeight="1" x14ac:dyDescent="0.25">
      <c r="A45" s="28">
        <v>501</v>
      </c>
      <c r="B45" s="28">
        <v>60</v>
      </c>
      <c r="C45" s="25">
        <v>2.23</v>
      </c>
      <c r="D45" s="25">
        <v>268.60000000000002</v>
      </c>
      <c r="E45" s="25">
        <v>209.75</v>
      </c>
      <c r="F45" s="25">
        <v>0</v>
      </c>
      <c r="G45" s="25">
        <f t="shared" si="13"/>
        <v>32.571428571428569</v>
      </c>
      <c r="H45" s="25">
        <v>0</v>
      </c>
      <c r="I45" s="25">
        <f t="shared" si="14"/>
        <v>48.321428571428569</v>
      </c>
      <c r="J45" s="29">
        <f t="shared" si="23"/>
        <v>1</v>
      </c>
      <c r="K45" s="29">
        <f t="shared" si="24"/>
        <v>1</v>
      </c>
      <c r="L45" s="29">
        <f t="shared" si="25"/>
        <v>1</v>
      </c>
      <c r="M45" s="29">
        <f t="shared" ca="1" si="15"/>
        <v>0</v>
      </c>
      <c r="N45" s="9"/>
      <c r="O45" s="9"/>
      <c r="P45" s="7"/>
      <c r="Q45" s="7"/>
      <c r="T45" s="20">
        <v>0</v>
      </c>
      <c r="U45" s="31">
        <f t="shared" si="16"/>
        <v>-60</v>
      </c>
      <c r="V45" s="27">
        <f t="shared" si="17"/>
        <v>-60</v>
      </c>
      <c r="W45" s="27"/>
      <c r="X45" s="27">
        <f t="shared" si="18"/>
        <v>65.954678976080572</v>
      </c>
      <c r="Y45" s="27">
        <f t="shared" si="19"/>
        <v>5.9546789760805723</v>
      </c>
      <c r="Z45" s="27">
        <f t="shared" si="20"/>
        <v>6</v>
      </c>
      <c r="AA45" s="17">
        <f t="shared" si="21"/>
        <v>6</v>
      </c>
      <c r="AB45" s="24">
        <f t="shared" si="22"/>
        <v>66</v>
      </c>
    </row>
    <row r="46" spans="1:28" ht="15" customHeight="1" x14ac:dyDescent="0.25">
      <c r="A46" s="28">
        <v>494</v>
      </c>
      <c r="B46" s="28">
        <v>60</v>
      </c>
      <c r="C46" s="25">
        <v>2.19</v>
      </c>
      <c r="D46" s="25">
        <v>268.66000000000003</v>
      </c>
      <c r="E46" s="25">
        <v>209.75</v>
      </c>
      <c r="F46" s="25">
        <v>0</v>
      </c>
      <c r="G46" s="25">
        <f t="shared" si="13"/>
        <v>31.689655172413794</v>
      </c>
      <c r="H46" s="25">
        <v>0</v>
      </c>
      <c r="I46" s="25">
        <f t="shared" si="14"/>
        <v>46.655172413793103</v>
      </c>
      <c r="J46" s="29">
        <f t="shared" si="23"/>
        <v>1</v>
      </c>
      <c r="K46" s="29">
        <f t="shared" si="24"/>
        <v>1</v>
      </c>
      <c r="L46" s="29">
        <f t="shared" si="25"/>
        <v>1</v>
      </c>
      <c r="M46" s="29">
        <f t="shared" ca="1" si="15"/>
        <v>0</v>
      </c>
      <c r="N46" s="9"/>
      <c r="O46" s="9"/>
      <c r="P46" s="7"/>
      <c r="Q46" s="7"/>
      <c r="T46" s="20">
        <v>0</v>
      </c>
      <c r="U46" s="31">
        <f t="shared" si="16"/>
        <v>-60</v>
      </c>
      <c r="V46" s="27">
        <f t="shared" si="17"/>
        <v>-60</v>
      </c>
      <c r="W46" s="27"/>
      <c r="X46" s="27">
        <f t="shared" si="18"/>
        <v>65.954678976080572</v>
      </c>
      <c r="Y46" s="27">
        <f t="shared" si="19"/>
        <v>5.9546789760805723</v>
      </c>
      <c r="Z46" s="27">
        <f t="shared" si="20"/>
        <v>6</v>
      </c>
      <c r="AA46" s="17">
        <f t="shared" si="21"/>
        <v>6</v>
      </c>
      <c r="AB46" s="24">
        <f t="shared" si="22"/>
        <v>66</v>
      </c>
    </row>
    <row r="47" spans="1:28" ht="15" customHeight="1" x14ac:dyDescent="0.25">
      <c r="A47" s="28">
        <v>486</v>
      </c>
      <c r="B47" s="28">
        <v>60</v>
      </c>
      <c r="C47" s="25">
        <v>2.16</v>
      </c>
      <c r="D47" s="25">
        <v>268.70999999999998</v>
      </c>
      <c r="E47" s="25">
        <v>209.75</v>
      </c>
      <c r="F47" s="25">
        <v>0</v>
      </c>
      <c r="G47" s="25">
        <f t="shared" si="13"/>
        <v>30.9</v>
      </c>
      <c r="H47" s="25">
        <v>0</v>
      </c>
      <c r="I47" s="25">
        <f t="shared" si="14"/>
        <v>45.1</v>
      </c>
      <c r="J47" s="29">
        <f t="shared" si="23"/>
        <v>1</v>
      </c>
      <c r="K47" s="29">
        <f t="shared" si="24"/>
        <v>1</v>
      </c>
      <c r="L47" s="29">
        <f t="shared" si="25"/>
        <v>1</v>
      </c>
      <c r="M47" s="29">
        <f t="shared" ca="1" si="15"/>
        <v>1</v>
      </c>
      <c r="N47" s="9"/>
      <c r="O47" s="9"/>
      <c r="P47" s="7"/>
      <c r="Q47" s="7"/>
      <c r="T47" s="20">
        <v>0</v>
      </c>
      <c r="U47" s="31">
        <f t="shared" si="16"/>
        <v>-60</v>
      </c>
      <c r="V47" s="27">
        <f t="shared" si="17"/>
        <v>-60</v>
      </c>
      <c r="W47" s="27"/>
      <c r="X47" s="27">
        <f t="shared" si="18"/>
        <v>65.954678976080572</v>
      </c>
      <c r="Y47" s="27">
        <f t="shared" si="19"/>
        <v>5.9546789760805723</v>
      </c>
      <c r="Z47" s="27">
        <f t="shared" si="20"/>
        <v>6</v>
      </c>
      <c r="AA47" s="17">
        <f t="shared" si="21"/>
        <v>6</v>
      </c>
      <c r="AB47" s="24">
        <f t="shared" si="22"/>
        <v>66</v>
      </c>
    </row>
    <row r="48" spans="1:28" ht="15" customHeight="1" x14ac:dyDescent="0.25">
      <c r="A48" s="28">
        <v>480</v>
      </c>
      <c r="B48" s="28">
        <v>60</v>
      </c>
      <c r="C48" s="25">
        <v>2.13</v>
      </c>
      <c r="D48" s="25">
        <v>268.77</v>
      </c>
      <c r="E48" s="25">
        <v>209.75</v>
      </c>
      <c r="F48" s="25">
        <v>0</v>
      </c>
      <c r="G48" s="25">
        <f t="shared" si="13"/>
        <v>30.096774193548388</v>
      </c>
      <c r="H48" s="25">
        <v>0</v>
      </c>
      <c r="I48" s="25">
        <f t="shared" si="14"/>
        <v>43.645161290322584</v>
      </c>
      <c r="J48" s="29">
        <f t="shared" si="23"/>
        <v>1</v>
      </c>
      <c r="K48" s="29">
        <f t="shared" si="24"/>
        <v>1</v>
      </c>
      <c r="L48" s="29">
        <f t="shared" si="25"/>
        <v>1</v>
      </c>
      <c r="M48" s="29">
        <f t="shared" ca="1" si="15"/>
        <v>0</v>
      </c>
      <c r="N48" s="9"/>
      <c r="O48" s="9"/>
      <c r="P48" s="7"/>
      <c r="Q48" s="7"/>
      <c r="T48" s="20">
        <v>0</v>
      </c>
      <c r="U48" s="31">
        <f t="shared" si="16"/>
        <v>-60</v>
      </c>
      <c r="V48" s="27">
        <f t="shared" si="17"/>
        <v>-60</v>
      </c>
      <c r="W48" s="27"/>
      <c r="X48" s="27">
        <f t="shared" si="18"/>
        <v>65.954678976080572</v>
      </c>
      <c r="Y48" s="27">
        <f t="shared" si="19"/>
        <v>5.9546789760805723</v>
      </c>
      <c r="Z48" s="27">
        <f t="shared" si="20"/>
        <v>6</v>
      </c>
      <c r="AA48" s="17">
        <f t="shared" si="21"/>
        <v>6</v>
      </c>
      <c r="AB48" s="24">
        <f t="shared" si="22"/>
        <v>66</v>
      </c>
    </row>
    <row r="49" spans="1:28" ht="15" customHeight="1" x14ac:dyDescent="0.25">
      <c r="A49" s="28">
        <v>474</v>
      </c>
      <c r="B49" s="28">
        <v>60</v>
      </c>
      <c r="C49" s="25">
        <v>2.11</v>
      </c>
      <c r="D49" s="25">
        <v>268.82</v>
      </c>
      <c r="E49" s="25">
        <v>209.75</v>
      </c>
      <c r="F49" s="25">
        <v>0</v>
      </c>
      <c r="G49" s="25">
        <f t="shared" si="13"/>
        <v>29.34375</v>
      </c>
      <c r="H49" s="25">
        <v>0</v>
      </c>
      <c r="I49" s="25">
        <f t="shared" si="14"/>
        <v>42.28125</v>
      </c>
      <c r="J49" s="29">
        <f t="shared" si="23"/>
        <v>1</v>
      </c>
      <c r="K49" s="29">
        <f t="shared" si="24"/>
        <v>1</v>
      </c>
      <c r="L49" s="29">
        <f t="shared" si="25"/>
        <v>1</v>
      </c>
      <c r="M49" s="29">
        <f t="shared" ca="1" si="15"/>
        <v>0</v>
      </c>
      <c r="N49" s="9"/>
      <c r="O49" s="9"/>
      <c r="P49" s="7"/>
      <c r="Q49" s="7"/>
      <c r="T49" s="20">
        <v>0</v>
      </c>
      <c r="U49" s="31">
        <f t="shared" si="16"/>
        <v>-60</v>
      </c>
      <c r="V49" s="27">
        <f t="shared" si="17"/>
        <v>-60</v>
      </c>
      <c r="W49" s="27"/>
      <c r="X49" s="27">
        <f t="shared" si="18"/>
        <v>65.954678976080572</v>
      </c>
      <c r="Y49" s="27">
        <f t="shared" si="19"/>
        <v>5.9546789760805723</v>
      </c>
      <c r="Z49" s="27">
        <f t="shared" si="20"/>
        <v>6</v>
      </c>
      <c r="AA49" s="17">
        <f t="shared" si="21"/>
        <v>6</v>
      </c>
      <c r="AB49" s="24">
        <f t="shared" si="22"/>
        <v>66</v>
      </c>
    </row>
    <row r="50" spans="1:28" ht="15" customHeight="1" x14ac:dyDescent="0.25">
      <c r="A50" s="28">
        <v>468</v>
      </c>
      <c r="B50" s="28">
        <v>60</v>
      </c>
      <c r="C50" s="25">
        <v>0</v>
      </c>
      <c r="D50" s="25">
        <v>268.87</v>
      </c>
      <c r="E50" s="25">
        <v>209.75</v>
      </c>
      <c r="F50" s="25">
        <v>0</v>
      </c>
      <c r="G50" s="25">
        <f t="shared" si="13"/>
        <v>28.636363636363637</v>
      </c>
      <c r="H50" s="25">
        <v>0</v>
      </c>
      <c r="I50" s="25">
        <f t="shared" si="14"/>
        <v>41</v>
      </c>
      <c r="J50" s="29">
        <f t="shared" si="23"/>
        <v>1</v>
      </c>
      <c r="K50" s="29">
        <f t="shared" si="24"/>
        <v>1</v>
      </c>
      <c r="L50" s="29">
        <f t="shared" si="25"/>
        <v>1</v>
      </c>
      <c r="M50" s="29">
        <f t="shared" ca="1" si="15"/>
        <v>1</v>
      </c>
      <c r="N50" s="9"/>
      <c r="O50" s="9"/>
      <c r="P50" s="7"/>
      <c r="Q50" s="7"/>
      <c r="T50" s="20">
        <v>0</v>
      </c>
      <c r="U50" s="31">
        <f t="shared" si="16"/>
        <v>-60</v>
      </c>
      <c r="V50" s="27">
        <f t="shared" si="17"/>
        <v>-60</v>
      </c>
      <c r="W50" s="27"/>
      <c r="X50" s="27">
        <f t="shared" si="18"/>
        <v>65.954678976080572</v>
      </c>
      <c r="Y50" s="27">
        <f t="shared" si="19"/>
        <v>5.9546789760805723</v>
      </c>
      <c r="Z50" s="27">
        <f t="shared" si="20"/>
        <v>6</v>
      </c>
      <c r="AA50" s="17">
        <f t="shared" si="21"/>
        <v>6</v>
      </c>
      <c r="AB50" s="24">
        <f t="shared" si="22"/>
        <v>66</v>
      </c>
    </row>
    <row r="51" spans="1:28" ht="15" customHeight="1" x14ac:dyDescent="0.25">
      <c r="A51" s="28">
        <v>474</v>
      </c>
      <c r="B51" s="28">
        <v>60</v>
      </c>
      <c r="C51" s="25">
        <v>2.11</v>
      </c>
      <c r="D51" s="25">
        <v>268.93</v>
      </c>
      <c r="E51" s="25">
        <v>209.75</v>
      </c>
      <c r="F51" s="25">
        <v>0</v>
      </c>
      <c r="G51" s="25">
        <f t="shared" si="13"/>
        <v>27.617647058823529</v>
      </c>
      <c r="H51" s="25">
        <v>0</v>
      </c>
      <c r="I51" s="25">
        <f t="shared" si="14"/>
        <v>39.794117647058826</v>
      </c>
      <c r="J51" s="29">
        <f t="shared" si="23"/>
        <v>1</v>
      </c>
      <c r="K51" s="29">
        <f t="shared" si="24"/>
        <v>1</v>
      </c>
      <c r="L51" s="29">
        <f t="shared" si="25"/>
        <v>1</v>
      </c>
      <c r="M51" s="29">
        <f t="shared" ca="1" si="15"/>
        <v>1</v>
      </c>
      <c r="N51" s="9"/>
      <c r="O51" s="9"/>
      <c r="P51" s="7"/>
      <c r="Q51" s="7"/>
      <c r="T51" s="20">
        <v>0</v>
      </c>
      <c r="U51" s="31">
        <f t="shared" si="16"/>
        <v>-60</v>
      </c>
      <c r="V51" s="27">
        <f t="shared" si="17"/>
        <v>-60</v>
      </c>
      <c r="W51" s="27"/>
      <c r="X51" s="27">
        <f t="shared" si="18"/>
        <v>65.954678976080572</v>
      </c>
      <c r="Y51" s="27">
        <f t="shared" si="19"/>
        <v>5.9546789760805723</v>
      </c>
      <c r="Z51" s="27">
        <f t="shared" si="20"/>
        <v>6</v>
      </c>
      <c r="AA51" s="17">
        <f t="shared" si="21"/>
        <v>6</v>
      </c>
      <c r="AB51" s="24">
        <f t="shared" si="22"/>
        <v>66</v>
      </c>
    </row>
    <row r="52" spans="1:28" ht="15" customHeight="1" x14ac:dyDescent="0.25">
      <c r="A52" s="28">
        <v>480</v>
      </c>
      <c r="B52" s="28">
        <v>60</v>
      </c>
      <c r="C52" s="25">
        <v>2.13</v>
      </c>
      <c r="D52" s="25">
        <v>268.98</v>
      </c>
      <c r="E52" s="25">
        <v>209.75</v>
      </c>
      <c r="F52" s="25">
        <v>0</v>
      </c>
      <c r="G52" s="25">
        <f t="shared" si="13"/>
        <v>26.657142857142858</v>
      </c>
      <c r="H52" s="25">
        <v>0</v>
      </c>
      <c r="I52" s="25">
        <f t="shared" si="14"/>
        <v>38.657142857142858</v>
      </c>
      <c r="J52" s="29">
        <f t="shared" si="23"/>
        <v>1</v>
      </c>
      <c r="K52" s="29">
        <f t="shared" si="24"/>
        <v>1</v>
      </c>
      <c r="L52" s="29">
        <f t="shared" si="25"/>
        <v>1</v>
      </c>
      <c r="M52" s="29">
        <f t="shared" ca="1" si="15"/>
        <v>0</v>
      </c>
      <c r="N52" s="9"/>
      <c r="O52" s="9"/>
      <c r="P52" s="7"/>
      <c r="Q52" s="7"/>
      <c r="T52" s="20">
        <v>0</v>
      </c>
      <c r="U52" s="31">
        <f t="shared" si="16"/>
        <v>-60</v>
      </c>
      <c r="V52" s="27">
        <f t="shared" si="17"/>
        <v>-60</v>
      </c>
      <c r="W52" s="27"/>
      <c r="X52" s="27">
        <f t="shared" si="18"/>
        <v>65.954678976080572</v>
      </c>
      <c r="Y52" s="27">
        <f t="shared" si="19"/>
        <v>5.9546789760805723</v>
      </c>
      <c r="Z52" s="27">
        <f t="shared" si="20"/>
        <v>6</v>
      </c>
      <c r="AA52" s="17">
        <f t="shared" si="21"/>
        <v>6</v>
      </c>
      <c r="AB52" s="24">
        <f t="shared" si="22"/>
        <v>66</v>
      </c>
    </row>
    <row r="53" spans="1:28" ht="15" customHeight="1" x14ac:dyDescent="0.25">
      <c r="A53" s="28">
        <v>486</v>
      </c>
      <c r="B53" s="28">
        <v>60</v>
      </c>
      <c r="C53" s="25">
        <v>2.16</v>
      </c>
      <c r="D53" s="25">
        <v>269.02999999999997</v>
      </c>
      <c r="E53" s="25">
        <v>209.75</v>
      </c>
      <c r="F53" s="25">
        <v>0</v>
      </c>
      <c r="G53" s="25">
        <f t="shared" si="13"/>
        <v>25.75</v>
      </c>
      <c r="H53" s="25">
        <v>0</v>
      </c>
      <c r="I53" s="25">
        <f t="shared" si="14"/>
        <v>37.583333333333336</v>
      </c>
      <c r="J53" s="29">
        <f t="shared" si="23"/>
        <v>1</v>
      </c>
      <c r="K53" s="29">
        <f t="shared" si="24"/>
        <v>1</v>
      </c>
      <c r="L53" s="29">
        <f t="shared" si="25"/>
        <v>1</v>
      </c>
      <c r="M53" s="29">
        <f t="shared" ca="1" si="15"/>
        <v>1</v>
      </c>
      <c r="N53" s="9"/>
      <c r="O53" s="9"/>
      <c r="P53" s="7"/>
      <c r="Q53" s="7"/>
      <c r="T53" s="20">
        <v>0</v>
      </c>
      <c r="U53" s="31">
        <f t="shared" si="16"/>
        <v>-60</v>
      </c>
      <c r="V53" s="27">
        <f t="shared" si="17"/>
        <v>-60</v>
      </c>
      <c r="W53" s="27"/>
      <c r="X53" s="27">
        <f t="shared" si="18"/>
        <v>65.954678976080572</v>
      </c>
      <c r="Y53" s="27">
        <f t="shared" si="19"/>
        <v>5.9546789760805723</v>
      </c>
      <c r="Z53" s="27">
        <f t="shared" si="20"/>
        <v>6</v>
      </c>
      <c r="AA53" s="17">
        <f t="shared" si="21"/>
        <v>6</v>
      </c>
      <c r="AB53" s="24">
        <f t="shared" si="22"/>
        <v>66</v>
      </c>
    </row>
    <row r="54" spans="1:28" ht="15" customHeight="1" x14ac:dyDescent="0.25">
      <c r="A54" s="28">
        <v>474</v>
      </c>
      <c r="B54" s="28">
        <v>60</v>
      </c>
      <c r="C54" s="25">
        <v>2.11</v>
      </c>
      <c r="D54" s="25">
        <v>269.08</v>
      </c>
      <c r="E54" s="25">
        <v>209.75</v>
      </c>
      <c r="F54" s="25">
        <v>0</v>
      </c>
      <c r="G54" s="25">
        <f t="shared" si="13"/>
        <v>25.378378378378379</v>
      </c>
      <c r="H54" s="25">
        <v>0</v>
      </c>
      <c r="I54" s="25">
        <f t="shared" si="14"/>
        <v>36.567567567567565</v>
      </c>
      <c r="J54" s="29">
        <f t="shared" si="23"/>
        <v>1</v>
      </c>
      <c r="K54" s="29">
        <f t="shared" si="24"/>
        <v>1</v>
      </c>
      <c r="L54" s="29">
        <f t="shared" si="25"/>
        <v>1</v>
      </c>
      <c r="M54" s="29">
        <f t="shared" ca="1" si="15"/>
        <v>0</v>
      </c>
      <c r="N54" s="9"/>
      <c r="O54" s="9"/>
      <c r="P54" s="7"/>
      <c r="Q54" s="7"/>
      <c r="T54" s="20">
        <v>0</v>
      </c>
      <c r="U54" s="31">
        <f t="shared" si="16"/>
        <v>-60</v>
      </c>
      <c r="V54" s="27">
        <f t="shared" si="17"/>
        <v>-60</v>
      </c>
      <c r="W54" s="27"/>
      <c r="X54" s="27">
        <f t="shared" si="18"/>
        <v>65.954678976080572</v>
      </c>
      <c r="Y54" s="27">
        <f t="shared" si="19"/>
        <v>5.9546789760805723</v>
      </c>
      <c r="Z54" s="27">
        <f t="shared" si="20"/>
        <v>6</v>
      </c>
      <c r="AA54" s="17">
        <f t="shared" si="21"/>
        <v>6</v>
      </c>
      <c r="AB54" s="24">
        <f t="shared" si="22"/>
        <v>66</v>
      </c>
    </row>
    <row r="55" spans="1:28" ht="15" customHeight="1" x14ac:dyDescent="0.25">
      <c r="A55" s="28">
        <v>462</v>
      </c>
      <c r="B55" s="28">
        <v>60</v>
      </c>
      <c r="C55" s="25">
        <v>2.0499999999999998</v>
      </c>
      <c r="D55" s="25">
        <v>269.13</v>
      </c>
      <c r="E55" s="25">
        <v>209.75</v>
      </c>
      <c r="F55" s="25">
        <v>0</v>
      </c>
      <c r="G55" s="25">
        <f t="shared" si="13"/>
        <v>25.026315789473685</v>
      </c>
      <c r="H55" s="25">
        <v>0</v>
      </c>
      <c r="I55" s="25">
        <f t="shared" si="14"/>
        <v>35.60526315789474</v>
      </c>
      <c r="J55" s="29">
        <f t="shared" si="23"/>
        <v>1</v>
      </c>
      <c r="K55" s="29">
        <f t="shared" si="24"/>
        <v>1</v>
      </c>
      <c r="L55" s="29">
        <f t="shared" si="25"/>
        <v>1</v>
      </c>
      <c r="M55" s="29">
        <f t="shared" ca="1" si="15"/>
        <v>0</v>
      </c>
      <c r="N55" s="9"/>
      <c r="O55" s="9"/>
      <c r="P55" s="7"/>
      <c r="Q55" s="7"/>
      <c r="T55" s="20">
        <v>0</v>
      </c>
      <c r="U55" s="31">
        <f t="shared" si="16"/>
        <v>-60</v>
      </c>
      <c r="V55" s="27">
        <f t="shared" si="17"/>
        <v>-60</v>
      </c>
      <c r="W55" s="27"/>
      <c r="X55" s="27">
        <f t="shared" si="18"/>
        <v>65.954678976080572</v>
      </c>
      <c r="Y55" s="27">
        <f t="shared" si="19"/>
        <v>5.9546789760805723</v>
      </c>
      <c r="Z55" s="27">
        <f t="shared" si="20"/>
        <v>6</v>
      </c>
      <c r="AA55" s="17">
        <f t="shared" si="21"/>
        <v>6</v>
      </c>
      <c r="AB55" s="24">
        <f t="shared" si="22"/>
        <v>66</v>
      </c>
    </row>
    <row r="56" spans="1:28" ht="15" customHeight="1" x14ac:dyDescent="0.25">
      <c r="A56" s="28">
        <v>450</v>
      </c>
      <c r="B56" s="28">
        <v>60</v>
      </c>
      <c r="C56" s="25">
        <v>0</v>
      </c>
      <c r="D56" s="25">
        <v>269.17</v>
      </c>
      <c r="E56" s="25">
        <v>209.75</v>
      </c>
      <c r="F56" s="25">
        <v>0</v>
      </c>
      <c r="G56" s="25">
        <f t="shared" si="13"/>
        <v>24.692307692307693</v>
      </c>
      <c r="H56" s="25">
        <v>0</v>
      </c>
      <c r="I56" s="25">
        <f t="shared" si="14"/>
        <v>34.692307692307693</v>
      </c>
      <c r="J56" s="29">
        <f t="shared" si="23"/>
        <v>1</v>
      </c>
      <c r="K56" s="29">
        <f t="shared" si="24"/>
        <v>1</v>
      </c>
      <c r="L56" s="29">
        <f t="shared" si="25"/>
        <v>1</v>
      </c>
      <c r="M56" s="29">
        <f t="shared" ca="1" si="15"/>
        <v>0</v>
      </c>
      <c r="N56" s="9"/>
      <c r="O56" s="9"/>
      <c r="P56" s="7"/>
      <c r="Q56" s="7"/>
      <c r="T56" s="20">
        <v>0</v>
      </c>
      <c r="U56" s="31">
        <f t="shared" si="16"/>
        <v>-60</v>
      </c>
      <c r="V56" s="27">
        <f t="shared" si="17"/>
        <v>-60</v>
      </c>
      <c r="W56" s="27"/>
      <c r="X56" s="27">
        <f t="shared" si="18"/>
        <v>65.954678976080572</v>
      </c>
      <c r="Y56" s="27">
        <f t="shared" si="19"/>
        <v>5.9546789760805723</v>
      </c>
      <c r="Z56" s="27">
        <f t="shared" si="20"/>
        <v>6</v>
      </c>
      <c r="AA56" s="17">
        <f t="shared" si="21"/>
        <v>6</v>
      </c>
      <c r="AB56" s="24">
        <f t="shared" si="22"/>
        <v>66</v>
      </c>
    </row>
    <row r="57" spans="1:28" ht="15" customHeight="1" x14ac:dyDescent="0.25">
      <c r="A57" s="28">
        <v>450</v>
      </c>
      <c r="B57" s="28">
        <v>60</v>
      </c>
      <c r="C57" s="25">
        <v>0</v>
      </c>
      <c r="D57" s="25">
        <v>269.22000000000003</v>
      </c>
      <c r="E57" s="25">
        <v>209.75</v>
      </c>
      <c r="F57" s="25">
        <v>0</v>
      </c>
      <c r="G57" s="25">
        <f t="shared" si="13"/>
        <v>24.074999999999999</v>
      </c>
      <c r="H57" s="25">
        <v>0</v>
      </c>
      <c r="I57" s="25">
        <f t="shared" si="14"/>
        <v>33.825000000000003</v>
      </c>
      <c r="J57" s="29">
        <f t="shared" si="23"/>
        <v>1</v>
      </c>
      <c r="K57" s="29">
        <f t="shared" si="24"/>
        <v>1</v>
      </c>
      <c r="L57" s="29">
        <f t="shared" si="25"/>
        <v>1</v>
      </c>
      <c r="M57" s="29">
        <f t="shared" ca="1" si="15"/>
        <v>0</v>
      </c>
      <c r="N57" s="9"/>
      <c r="O57" s="9"/>
      <c r="P57" s="7"/>
      <c r="Q57" s="7"/>
      <c r="T57" s="20">
        <v>0</v>
      </c>
      <c r="U57" s="31">
        <f t="shared" si="16"/>
        <v>-60</v>
      </c>
      <c r="V57" s="27">
        <f t="shared" si="17"/>
        <v>-60</v>
      </c>
      <c r="W57" s="27"/>
      <c r="X57" s="27">
        <f t="shared" si="18"/>
        <v>65.954678976080572</v>
      </c>
      <c r="Y57" s="27">
        <f t="shared" si="19"/>
        <v>5.9546789760805723</v>
      </c>
      <c r="Z57" s="27">
        <f t="shared" si="20"/>
        <v>6</v>
      </c>
      <c r="AA57" s="17">
        <f t="shared" si="21"/>
        <v>6</v>
      </c>
      <c r="AB57" s="24">
        <f t="shared" si="22"/>
        <v>66</v>
      </c>
    </row>
    <row r="58" spans="1:28" ht="15" customHeight="1" x14ac:dyDescent="0.25">
      <c r="A58" s="28">
        <v>450</v>
      </c>
      <c r="B58" s="28">
        <v>60</v>
      </c>
      <c r="C58" s="25">
        <v>0</v>
      </c>
      <c r="D58" s="25">
        <v>269.26</v>
      </c>
      <c r="E58" s="25">
        <v>209.75</v>
      </c>
      <c r="F58" s="25">
        <v>0</v>
      </c>
      <c r="G58" s="25">
        <f t="shared" si="13"/>
        <v>23.487804878048781</v>
      </c>
      <c r="H58" s="25">
        <v>0</v>
      </c>
      <c r="I58" s="25">
        <f t="shared" si="14"/>
        <v>33</v>
      </c>
      <c r="J58" s="29">
        <f t="shared" si="23"/>
        <v>1</v>
      </c>
      <c r="K58" s="29">
        <f t="shared" si="24"/>
        <v>1</v>
      </c>
      <c r="L58" s="29">
        <f t="shared" si="25"/>
        <v>1</v>
      </c>
      <c r="M58" s="29">
        <f t="shared" ca="1" si="15"/>
        <v>0</v>
      </c>
      <c r="N58" s="9"/>
      <c r="O58" s="9"/>
      <c r="P58" s="7"/>
      <c r="Q58" s="7"/>
      <c r="T58" s="20">
        <v>0</v>
      </c>
      <c r="U58" s="31">
        <f t="shared" si="16"/>
        <v>-60</v>
      </c>
      <c r="V58" s="27">
        <f t="shared" si="17"/>
        <v>-60</v>
      </c>
      <c r="W58" s="27"/>
      <c r="X58" s="27">
        <f t="shared" si="18"/>
        <v>65.954678976080572</v>
      </c>
      <c r="Y58" s="27">
        <f t="shared" si="19"/>
        <v>5.9546789760805723</v>
      </c>
      <c r="Z58" s="27">
        <f t="shared" si="20"/>
        <v>6</v>
      </c>
      <c r="AA58" s="17">
        <f t="shared" si="21"/>
        <v>6</v>
      </c>
      <c r="AB58" s="24">
        <f t="shared" si="22"/>
        <v>66</v>
      </c>
    </row>
    <row r="59" spans="1:28" ht="15" customHeight="1" x14ac:dyDescent="0.25">
      <c r="A59" s="28">
        <v>450</v>
      </c>
      <c r="B59" s="28">
        <v>60</v>
      </c>
      <c r="C59" s="25">
        <v>0</v>
      </c>
      <c r="D59" s="25">
        <v>269.31</v>
      </c>
      <c r="E59" s="25">
        <v>209.75</v>
      </c>
      <c r="F59" s="25">
        <v>0</v>
      </c>
      <c r="G59" s="25">
        <f t="shared" si="13"/>
        <v>22.928571428571427</v>
      </c>
      <c r="H59" s="25">
        <v>0</v>
      </c>
      <c r="I59" s="25">
        <f t="shared" si="14"/>
        <v>32.214285714285715</v>
      </c>
      <c r="J59" s="29">
        <f t="shared" si="23"/>
        <v>1</v>
      </c>
      <c r="K59" s="29">
        <f t="shared" si="24"/>
        <v>1</v>
      </c>
      <c r="L59" s="29">
        <f t="shared" si="25"/>
        <v>1</v>
      </c>
      <c r="M59" s="29">
        <f t="shared" ca="1" si="15"/>
        <v>1</v>
      </c>
      <c r="N59" s="9"/>
      <c r="O59" s="9"/>
      <c r="P59" s="7"/>
      <c r="Q59" s="7"/>
      <c r="T59" s="20">
        <v>0</v>
      </c>
      <c r="U59" s="31">
        <f t="shared" si="16"/>
        <v>-60</v>
      </c>
      <c r="V59" s="27">
        <f t="shared" si="17"/>
        <v>-60</v>
      </c>
      <c r="W59" s="27"/>
      <c r="X59" s="27">
        <f t="shared" si="18"/>
        <v>65.954678976080572</v>
      </c>
      <c r="Y59" s="27">
        <f t="shared" si="19"/>
        <v>5.9546789760805723</v>
      </c>
      <c r="Z59" s="27">
        <f t="shared" si="20"/>
        <v>6</v>
      </c>
      <c r="AA59" s="17">
        <f t="shared" si="21"/>
        <v>6</v>
      </c>
      <c r="AB59" s="24">
        <f t="shared" si="22"/>
        <v>66</v>
      </c>
    </row>
    <row r="60" spans="1:28" ht="15" customHeight="1" x14ac:dyDescent="0.25">
      <c r="A60" s="28">
        <v>450</v>
      </c>
      <c r="B60" s="28">
        <v>60</v>
      </c>
      <c r="C60" s="25">
        <v>0</v>
      </c>
      <c r="D60" s="25">
        <v>269.35000000000002</v>
      </c>
      <c r="E60" s="25">
        <v>209.75</v>
      </c>
      <c r="F60" s="25">
        <v>0</v>
      </c>
      <c r="G60" s="25">
        <f t="shared" si="13"/>
        <v>22.395348837209301</v>
      </c>
      <c r="H60" s="25">
        <v>0</v>
      </c>
      <c r="I60" s="25">
        <f t="shared" si="14"/>
        <v>31.465116279069768</v>
      </c>
      <c r="J60" s="29">
        <f t="shared" si="23"/>
        <v>1</v>
      </c>
      <c r="K60" s="29">
        <f t="shared" si="24"/>
        <v>1</v>
      </c>
      <c r="L60" s="29">
        <f t="shared" si="25"/>
        <v>1</v>
      </c>
      <c r="M60" s="29">
        <f t="shared" ca="1" si="15"/>
        <v>0</v>
      </c>
      <c r="N60" s="9"/>
      <c r="O60" s="9"/>
      <c r="P60" s="7"/>
      <c r="Q60" s="7"/>
      <c r="T60" s="20">
        <v>0</v>
      </c>
      <c r="U60" s="31">
        <f t="shared" si="16"/>
        <v>-60</v>
      </c>
      <c r="V60" s="27">
        <f t="shared" si="17"/>
        <v>-60</v>
      </c>
      <c r="W60" s="27"/>
      <c r="X60" s="27">
        <f t="shared" si="18"/>
        <v>65.954678976080572</v>
      </c>
      <c r="Y60" s="27">
        <f t="shared" si="19"/>
        <v>5.9546789760805723</v>
      </c>
      <c r="Z60" s="27">
        <f t="shared" si="20"/>
        <v>6</v>
      </c>
      <c r="AA60" s="17">
        <f t="shared" si="21"/>
        <v>6</v>
      </c>
      <c r="AB60" s="24">
        <f t="shared" si="22"/>
        <v>66</v>
      </c>
    </row>
    <row r="61" spans="1:28" ht="15" customHeight="1" x14ac:dyDescent="0.25">
      <c r="A61" s="28">
        <v>450</v>
      </c>
      <c r="B61" s="28">
        <v>60</v>
      </c>
      <c r="C61" s="25">
        <v>0</v>
      </c>
      <c r="D61" s="25">
        <v>269.39999999999998</v>
      </c>
      <c r="E61" s="25">
        <v>209.75</v>
      </c>
      <c r="F61" s="25">
        <v>0</v>
      </c>
      <c r="G61" s="25">
        <f t="shared" si="13"/>
        <v>21.886363636363637</v>
      </c>
      <c r="H61" s="25">
        <v>0</v>
      </c>
      <c r="I61" s="25">
        <f t="shared" si="14"/>
        <v>30.75</v>
      </c>
      <c r="J61" s="29">
        <f t="shared" si="23"/>
        <v>1</v>
      </c>
      <c r="K61" s="29">
        <f t="shared" si="24"/>
        <v>1</v>
      </c>
      <c r="L61" s="29">
        <f t="shared" si="25"/>
        <v>1</v>
      </c>
      <c r="M61" s="29">
        <f t="shared" ca="1" si="15"/>
        <v>1</v>
      </c>
      <c r="N61" s="9"/>
      <c r="O61" s="9"/>
      <c r="P61" s="7"/>
      <c r="Q61" s="7"/>
      <c r="T61" s="20">
        <v>0</v>
      </c>
      <c r="U61" s="31">
        <f t="shared" si="16"/>
        <v>-60</v>
      </c>
      <c r="V61" s="27">
        <f t="shared" si="17"/>
        <v>-60</v>
      </c>
      <c r="W61" s="27"/>
      <c r="X61" s="27">
        <f t="shared" si="18"/>
        <v>65.954678976080572</v>
      </c>
      <c r="Y61" s="27">
        <f t="shared" si="19"/>
        <v>5.9546789760805723</v>
      </c>
      <c r="Z61" s="27">
        <f t="shared" si="20"/>
        <v>6</v>
      </c>
      <c r="AA61" s="17">
        <f t="shared" si="21"/>
        <v>6</v>
      </c>
      <c r="AB61" s="24">
        <f t="shared" si="22"/>
        <v>66</v>
      </c>
    </row>
    <row r="62" spans="1:28" ht="15" customHeight="1" x14ac:dyDescent="0.25">
      <c r="A62" s="28">
        <v>450</v>
      </c>
      <c r="B62" s="28">
        <v>60</v>
      </c>
      <c r="C62" s="25">
        <v>0</v>
      </c>
      <c r="D62" s="25">
        <v>269.44</v>
      </c>
      <c r="E62" s="25">
        <v>209.75</v>
      </c>
      <c r="F62" s="25">
        <v>0</v>
      </c>
      <c r="G62" s="25">
        <f t="shared" si="13"/>
        <v>21.4</v>
      </c>
      <c r="H62" s="25">
        <v>0</v>
      </c>
      <c r="I62" s="25">
        <f t="shared" si="14"/>
        <v>30.066666666666666</v>
      </c>
      <c r="J62" s="29">
        <f t="shared" si="23"/>
        <v>1</v>
      </c>
      <c r="K62" s="29">
        <f t="shared" si="24"/>
        <v>1</v>
      </c>
      <c r="L62" s="29">
        <f t="shared" si="25"/>
        <v>1</v>
      </c>
      <c r="M62" s="29">
        <f t="shared" ca="1" si="15"/>
        <v>1</v>
      </c>
      <c r="N62" s="9"/>
      <c r="O62" s="9"/>
      <c r="P62" s="7"/>
      <c r="Q62" s="7"/>
      <c r="T62" s="20">
        <v>0</v>
      </c>
      <c r="U62" s="31">
        <f t="shared" si="16"/>
        <v>-60</v>
      </c>
      <c r="V62" s="27">
        <f t="shared" si="17"/>
        <v>-60</v>
      </c>
      <c r="W62" s="27"/>
      <c r="X62" s="27">
        <f t="shared" si="18"/>
        <v>65.954678976080572</v>
      </c>
      <c r="Y62" s="27">
        <f t="shared" si="19"/>
        <v>5.9546789760805723</v>
      </c>
      <c r="Z62" s="27">
        <f t="shared" si="20"/>
        <v>6</v>
      </c>
      <c r="AA62" s="17">
        <f t="shared" si="21"/>
        <v>6</v>
      </c>
      <c r="AB62" s="24">
        <f t="shared" si="22"/>
        <v>66</v>
      </c>
    </row>
    <row r="63" spans="1:28" ht="15" customHeight="1" x14ac:dyDescent="0.25">
      <c r="A63" s="28">
        <v>438</v>
      </c>
      <c r="B63" s="28">
        <v>60</v>
      </c>
      <c r="C63" s="25">
        <v>0</v>
      </c>
      <c r="D63" s="25">
        <v>269.49</v>
      </c>
      <c r="E63" s="25">
        <v>209.75</v>
      </c>
      <c r="F63" s="25">
        <v>0</v>
      </c>
      <c r="G63" s="25">
        <f t="shared" si="13"/>
        <v>21.195652173913043</v>
      </c>
      <c r="H63" s="25">
        <v>0</v>
      </c>
      <c r="I63" s="25">
        <f t="shared" si="14"/>
        <v>29.413043478260871</v>
      </c>
      <c r="J63" s="29">
        <f t="shared" si="23"/>
        <v>1</v>
      </c>
      <c r="K63" s="29">
        <f t="shared" si="24"/>
        <v>1</v>
      </c>
      <c r="L63" s="29">
        <f t="shared" si="25"/>
        <v>1</v>
      </c>
      <c r="M63" s="29">
        <f t="shared" ca="1" si="15"/>
        <v>0</v>
      </c>
      <c r="N63" s="9"/>
      <c r="O63" s="9"/>
      <c r="P63" s="7"/>
      <c r="Q63" s="7"/>
      <c r="T63" s="20">
        <v>0</v>
      </c>
      <c r="U63" s="31">
        <f t="shared" si="16"/>
        <v>-60</v>
      </c>
      <c r="V63" s="27">
        <f t="shared" si="17"/>
        <v>-60</v>
      </c>
      <c r="W63" s="27"/>
      <c r="X63" s="27">
        <f t="shared" si="18"/>
        <v>65.954678976080572</v>
      </c>
      <c r="Y63" s="27">
        <f t="shared" si="19"/>
        <v>5.9546789760805723</v>
      </c>
      <c r="Z63" s="27">
        <f t="shared" si="20"/>
        <v>6</v>
      </c>
      <c r="AA63" s="17">
        <f t="shared" si="21"/>
        <v>6</v>
      </c>
      <c r="AB63" s="24">
        <f t="shared" si="22"/>
        <v>66</v>
      </c>
    </row>
    <row r="64" spans="1:28" ht="15" customHeight="1" x14ac:dyDescent="0.25">
      <c r="A64" s="28">
        <v>426</v>
      </c>
      <c r="B64" s="28">
        <v>60</v>
      </c>
      <c r="C64" s="25">
        <v>0</v>
      </c>
      <c r="D64" s="25">
        <v>269.52999999999997</v>
      </c>
      <c r="E64" s="25">
        <v>209.75</v>
      </c>
      <c r="F64" s="25">
        <v>0</v>
      </c>
      <c r="G64" s="25">
        <f t="shared" si="13"/>
        <v>21</v>
      </c>
      <c r="H64" s="25">
        <v>0</v>
      </c>
      <c r="I64" s="25">
        <f t="shared" si="14"/>
        <v>28.787234042553191</v>
      </c>
      <c r="J64" s="29">
        <f t="shared" si="23"/>
        <v>1</v>
      </c>
      <c r="K64" s="29">
        <f t="shared" si="24"/>
        <v>1</v>
      </c>
      <c r="L64" s="29">
        <f t="shared" si="25"/>
        <v>1</v>
      </c>
      <c r="M64" s="29">
        <f t="shared" ca="1" si="15"/>
        <v>1</v>
      </c>
      <c r="N64" s="9"/>
      <c r="O64" s="9"/>
      <c r="P64" s="7"/>
      <c r="Q64" s="7"/>
      <c r="T64" s="20">
        <v>0</v>
      </c>
      <c r="U64" s="31">
        <f t="shared" si="16"/>
        <v>-60</v>
      </c>
      <c r="V64" s="27">
        <f t="shared" si="17"/>
        <v>-60</v>
      </c>
      <c r="W64" s="27"/>
      <c r="X64" s="27">
        <f t="shared" si="18"/>
        <v>65.954678976080572</v>
      </c>
      <c r="Y64" s="27">
        <f t="shared" si="19"/>
        <v>5.9546789760805723</v>
      </c>
      <c r="Z64" s="27">
        <f t="shared" si="20"/>
        <v>6</v>
      </c>
      <c r="AA64" s="17">
        <f t="shared" si="21"/>
        <v>6</v>
      </c>
      <c r="AB64" s="24">
        <f t="shared" si="22"/>
        <v>66</v>
      </c>
    </row>
    <row r="65" spans="1:28" ht="15" customHeight="1" x14ac:dyDescent="0.25">
      <c r="A65" s="28">
        <v>414</v>
      </c>
      <c r="B65" s="28">
        <v>60</v>
      </c>
      <c r="C65" s="25">
        <v>0</v>
      </c>
      <c r="D65" s="25">
        <v>269.57</v>
      </c>
      <c r="E65" s="25">
        <v>209.75</v>
      </c>
      <c r="F65" s="25">
        <v>0</v>
      </c>
      <c r="G65" s="25">
        <f t="shared" si="13"/>
        <v>20.8125</v>
      </c>
      <c r="H65" s="25">
        <v>0</v>
      </c>
      <c r="I65" s="25">
        <f t="shared" si="14"/>
        <v>28.1875</v>
      </c>
      <c r="J65" s="29">
        <f t="shared" si="23"/>
        <v>1</v>
      </c>
      <c r="K65" s="29">
        <f t="shared" si="24"/>
        <v>1</v>
      </c>
      <c r="L65" s="29">
        <f t="shared" si="25"/>
        <v>1</v>
      </c>
      <c r="M65" s="29">
        <f t="shared" ca="1" si="15"/>
        <v>0</v>
      </c>
      <c r="N65" s="9"/>
      <c r="O65" s="9"/>
      <c r="P65" s="7"/>
      <c r="Q65" s="7"/>
      <c r="T65" s="20">
        <v>0</v>
      </c>
      <c r="U65" s="31">
        <f t="shared" si="16"/>
        <v>-60</v>
      </c>
      <c r="V65" s="27">
        <f t="shared" si="17"/>
        <v>-60</v>
      </c>
      <c r="W65" s="27"/>
      <c r="X65" s="27">
        <f t="shared" si="18"/>
        <v>65.954678976080572</v>
      </c>
      <c r="Y65" s="27">
        <f t="shared" si="19"/>
        <v>5.9546789760805723</v>
      </c>
      <c r="Z65" s="27">
        <f t="shared" si="20"/>
        <v>6</v>
      </c>
      <c r="AA65" s="17">
        <f t="shared" si="21"/>
        <v>6</v>
      </c>
      <c r="AB65" s="24">
        <f t="shared" si="22"/>
        <v>66</v>
      </c>
    </row>
    <row r="66" spans="1:28" ht="15" customHeight="1" x14ac:dyDescent="0.25">
      <c r="A66" s="28"/>
      <c r="B66" s="28"/>
      <c r="C66" s="25"/>
      <c r="D66" s="25"/>
      <c r="E66" s="25"/>
      <c r="F66" s="25"/>
      <c r="G66" s="25"/>
      <c r="H66" s="25"/>
      <c r="I66" s="25"/>
      <c r="J66" s="29"/>
      <c r="K66" s="29"/>
      <c r="L66" s="29"/>
      <c r="M66" s="29"/>
      <c r="N66" s="9"/>
      <c r="O66" s="9"/>
      <c r="P66" s="7"/>
      <c r="Q66" s="7"/>
      <c r="U66" s="31"/>
      <c r="V66" s="27"/>
      <c r="W66" s="27"/>
      <c r="X66" s="27"/>
      <c r="Y66" s="27"/>
      <c r="Z66" s="27"/>
      <c r="AA66" s="17"/>
    </row>
    <row r="67" spans="1:28" ht="15" customHeight="1" x14ac:dyDescent="0.25">
      <c r="A67" s="28"/>
      <c r="B67" s="28"/>
      <c r="C67" s="25"/>
      <c r="D67" s="25"/>
      <c r="E67" s="25"/>
      <c r="F67" s="25"/>
      <c r="G67" s="25"/>
      <c r="H67" s="25"/>
      <c r="I67" s="25"/>
      <c r="J67" s="29"/>
      <c r="K67" s="29"/>
      <c r="L67" s="29"/>
      <c r="M67" s="29"/>
      <c r="N67" s="9"/>
      <c r="O67" s="9"/>
      <c r="P67" s="7"/>
      <c r="Q67" s="7"/>
      <c r="U67" s="31"/>
      <c r="V67" s="27"/>
      <c r="W67" s="27"/>
      <c r="X67" s="27"/>
      <c r="Y67" s="27"/>
      <c r="Z67" s="27"/>
      <c r="AA67" s="17"/>
    </row>
    <row r="68" spans="1:28" ht="15" customHeight="1" x14ac:dyDescent="0.25">
      <c r="A68" s="28"/>
      <c r="B68" s="28"/>
      <c r="C68" s="25"/>
      <c r="D68" s="25"/>
      <c r="E68" s="25"/>
      <c r="F68" s="25"/>
      <c r="G68" s="25"/>
      <c r="H68" s="25"/>
      <c r="I68" s="25"/>
      <c r="J68" s="29"/>
      <c r="K68" s="29"/>
      <c r="L68" s="29"/>
      <c r="M68" s="29"/>
      <c r="N68" s="9"/>
      <c r="O68" s="9"/>
      <c r="P68" s="7"/>
      <c r="Q68" s="7"/>
      <c r="U68" s="31"/>
      <c r="V68" s="27"/>
      <c r="W68" s="27"/>
      <c r="X68" s="27"/>
      <c r="Y68" s="27"/>
      <c r="Z68" s="27"/>
      <c r="AA68" s="17"/>
    </row>
    <row r="69" spans="1:28" ht="15" customHeight="1" x14ac:dyDescent="0.25">
      <c r="A69" s="28"/>
      <c r="B69" s="28"/>
      <c r="C69" s="25"/>
      <c r="D69" s="25"/>
      <c r="E69" s="25"/>
      <c r="F69" s="25"/>
      <c r="G69" s="25"/>
      <c r="H69" s="25"/>
      <c r="I69" s="25"/>
      <c r="J69" s="29"/>
      <c r="K69" s="29"/>
      <c r="L69" s="29"/>
      <c r="M69" s="29"/>
      <c r="N69" s="9"/>
      <c r="O69" s="9"/>
      <c r="P69" s="7"/>
      <c r="Q69" s="7"/>
      <c r="U69" s="31"/>
      <c r="V69" s="27"/>
      <c r="W69" s="27"/>
      <c r="X69" s="27"/>
      <c r="Y69" s="27"/>
      <c r="Z69" s="27"/>
      <c r="AA69" s="17"/>
    </row>
    <row r="70" spans="1:28" ht="15" customHeight="1" x14ac:dyDescent="0.25">
      <c r="A70" s="28"/>
      <c r="B70" s="28"/>
      <c r="C70" s="25"/>
      <c r="D70" s="25"/>
      <c r="E70" s="25"/>
      <c r="F70" s="25"/>
      <c r="G70" s="25"/>
      <c r="H70" s="25"/>
      <c r="I70" s="25"/>
      <c r="J70" s="29"/>
      <c r="K70" s="29"/>
      <c r="L70" s="29"/>
      <c r="M70" s="29"/>
      <c r="N70" s="9"/>
      <c r="O70" s="9"/>
      <c r="P70" s="7"/>
      <c r="Q70" s="7"/>
      <c r="U70" s="31"/>
      <c r="V70" s="27"/>
      <c r="W70" s="27"/>
      <c r="X70" s="27"/>
      <c r="Y70" s="27"/>
      <c r="Z70" s="27"/>
      <c r="AA70" s="17"/>
    </row>
    <row r="71" spans="1:28" ht="15" customHeight="1" x14ac:dyDescent="0.25">
      <c r="A71" s="28"/>
      <c r="B71" s="28"/>
      <c r="C71" s="25"/>
      <c r="D71" s="25"/>
      <c r="E71" s="25"/>
      <c r="F71" s="25"/>
      <c r="G71" s="25"/>
      <c r="H71" s="25"/>
      <c r="I71" s="25"/>
      <c r="J71" s="29"/>
      <c r="K71" s="29"/>
      <c r="L71" s="29"/>
      <c r="M71" s="29"/>
      <c r="N71" s="9"/>
      <c r="O71" s="9"/>
      <c r="P71" s="7"/>
      <c r="Q71" s="7"/>
      <c r="U71" s="31"/>
      <c r="V71" s="27"/>
      <c r="W71" s="27"/>
      <c r="X71" s="27"/>
      <c r="Y71" s="27"/>
      <c r="Z71" s="27"/>
      <c r="AA71" s="17"/>
    </row>
    <row r="72" spans="1:28" ht="15" customHeight="1" x14ac:dyDescent="0.25">
      <c r="A72" s="28"/>
      <c r="B72" s="28"/>
      <c r="C72" s="25"/>
      <c r="D72" s="25"/>
      <c r="E72" s="25"/>
      <c r="F72" s="25"/>
      <c r="G72" s="25"/>
      <c r="H72" s="25"/>
      <c r="I72" s="25"/>
      <c r="J72" s="29"/>
      <c r="K72" s="29"/>
      <c r="L72" s="29"/>
      <c r="M72" s="29"/>
      <c r="N72" s="9"/>
      <c r="O72" s="9"/>
      <c r="P72" s="7"/>
      <c r="Q72" s="7"/>
      <c r="U72" s="31"/>
      <c r="V72" s="27"/>
      <c r="W72" s="27"/>
      <c r="X72" s="27"/>
      <c r="Y72" s="27"/>
      <c r="Z72" s="27"/>
      <c r="AA72" s="17"/>
    </row>
    <row r="73" spans="1:28" ht="15" customHeight="1" x14ac:dyDescent="0.25">
      <c r="A73" s="28"/>
      <c r="B73" s="28"/>
      <c r="C73" s="25"/>
      <c r="D73" s="25"/>
      <c r="E73" s="25"/>
      <c r="F73" s="25"/>
      <c r="G73" s="25"/>
      <c r="H73" s="25"/>
      <c r="I73" s="25"/>
      <c r="J73" s="29"/>
      <c r="K73" s="29"/>
      <c r="L73" s="29"/>
      <c r="M73" s="29"/>
      <c r="N73" s="9"/>
      <c r="O73" s="9"/>
      <c r="P73" s="7"/>
      <c r="Q73" s="7"/>
      <c r="U73" s="31"/>
      <c r="V73" s="27"/>
      <c r="W73" s="27"/>
      <c r="X73" s="27"/>
      <c r="Y73" s="27"/>
      <c r="Z73" s="27"/>
      <c r="AA73" s="17"/>
    </row>
    <row r="74" spans="1:28" ht="15" customHeight="1" x14ac:dyDescent="0.25">
      <c r="A74" s="28"/>
      <c r="B74" s="28"/>
      <c r="C74" s="25"/>
      <c r="D74" s="25"/>
      <c r="E74" s="25"/>
      <c r="F74" s="25"/>
      <c r="G74" s="25"/>
      <c r="H74" s="25"/>
      <c r="I74" s="25"/>
      <c r="J74" s="29"/>
      <c r="K74" s="29"/>
      <c r="L74" s="29"/>
      <c r="M74" s="29"/>
      <c r="N74" s="9"/>
      <c r="O74" s="9"/>
      <c r="P74" s="7"/>
      <c r="Q74" s="7"/>
      <c r="U74" s="31"/>
      <c r="V74" s="27"/>
      <c r="W74" s="27"/>
      <c r="X74" s="27"/>
      <c r="Y74" s="27"/>
      <c r="Z74" s="27"/>
      <c r="AA74" s="17"/>
    </row>
    <row r="75" spans="1:28" ht="15" customHeight="1" x14ac:dyDescent="0.25">
      <c r="A75" s="28"/>
      <c r="B75" s="28"/>
      <c r="C75" s="25"/>
      <c r="D75" s="25"/>
      <c r="E75" s="25"/>
      <c r="F75" s="25"/>
      <c r="G75" s="25"/>
      <c r="H75" s="25"/>
      <c r="I75" s="25"/>
      <c r="J75" s="29"/>
      <c r="K75" s="29"/>
      <c r="L75" s="29"/>
      <c r="M75" s="29"/>
      <c r="N75" s="9"/>
      <c r="O75" s="9"/>
      <c r="P75" s="7"/>
      <c r="Q75" s="7"/>
      <c r="U75" s="31"/>
      <c r="V75" s="27"/>
      <c r="W75" s="27"/>
      <c r="X75" s="27"/>
      <c r="Y75" s="27"/>
      <c r="Z75" s="27"/>
      <c r="AA75" s="17"/>
    </row>
    <row r="76" spans="1:28" ht="15" customHeight="1" x14ac:dyDescent="0.25">
      <c r="A76" s="28"/>
      <c r="B76" s="28"/>
      <c r="C76" s="25"/>
      <c r="D76" s="25"/>
      <c r="E76" s="25"/>
      <c r="F76" s="25"/>
      <c r="G76" s="25"/>
      <c r="H76" s="25"/>
      <c r="I76" s="25"/>
      <c r="J76" s="29"/>
      <c r="K76" s="29"/>
      <c r="L76" s="29"/>
      <c r="M76" s="29"/>
      <c r="N76" s="7"/>
      <c r="O76" s="7"/>
      <c r="P76" s="7"/>
      <c r="Q76" s="7"/>
      <c r="U76" s="31"/>
      <c r="V76" s="27"/>
      <c r="W76" s="27"/>
      <c r="X76" s="27"/>
      <c r="Y76" s="27"/>
      <c r="Z76" s="27"/>
      <c r="AA76" s="17"/>
    </row>
    <row r="77" spans="1:28" ht="15" customHeight="1" x14ac:dyDescent="0.25">
      <c r="A77" s="28"/>
      <c r="B77" s="28"/>
      <c r="C77" s="25"/>
      <c r="D77" s="25"/>
      <c r="E77" s="25"/>
      <c r="F77" s="25"/>
      <c r="G77" s="25"/>
      <c r="H77" s="25"/>
      <c r="I77" s="25"/>
      <c r="J77" s="29"/>
      <c r="K77" s="29"/>
      <c r="L77" s="29"/>
      <c r="M77" s="29"/>
      <c r="N77" s="7"/>
      <c r="O77" s="7"/>
      <c r="P77" s="7"/>
      <c r="Q77" s="7"/>
      <c r="U77" s="31"/>
      <c r="V77" s="27"/>
      <c r="W77" s="27"/>
      <c r="X77" s="27"/>
      <c r="Y77" s="27"/>
      <c r="Z77" s="27"/>
      <c r="AA77" s="17"/>
    </row>
    <row r="78" spans="1:28" ht="15" customHeight="1" x14ac:dyDescent="0.25">
      <c r="A78" s="28"/>
      <c r="B78" s="28"/>
      <c r="C78" s="25"/>
      <c r="D78" s="25"/>
      <c r="E78" s="25"/>
      <c r="F78" s="25"/>
      <c r="G78" s="25"/>
      <c r="H78" s="25"/>
      <c r="I78" s="25"/>
      <c r="J78" s="29"/>
      <c r="K78" s="29"/>
      <c r="L78" s="29"/>
      <c r="M78" s="29"/>
      <c r="N78" s="7"/>
      <c r="O78" s="7"/>
      <c r="P78" s="7"/>
      <c r="Q78" s="7"/>
      <c r="U78" s="31"/>
      <c r="V78" s="27"/>
      <c r="W78" s="27"/>
      <c r="X78" s="27"/>
      <c r="Y78" s="27"/>
      <c r="Z78" s="27"/>
      <c r="AA78" s="17"/>
    </row>
    <row r="79" spans="1:28" ht="15" customHeight="1" x14ac:dyDescent="0.25">
      <c r="A79" s="28"/>
      <c r="B79" s="28"/>
      <c r="C79" s="25"/>
      <c r="D79" s="25"/>
      <c r="E79" s="25"/>
      <c r="F79" s="25"/>
      <c r="G79" s="25"/>
      <c r="H79" s="25"/>
      <c r="I79" s="25"/>
      <c r="J79" s="29"/>
      <c r="K79" s="29"/>
      <c r="L79" s="29"/>
      <c r="M79" s="29"/>
      <c r="N79" s="7"/>
      <c r="O79" s="7"/>
      <c r="P79" s="7"/>
      <c r="Q79" s="7"/>
      <c r="U79" s="31"/>
      <c r="V79" s="27"/>
      <c r="W79" s="27"/>
      <c r="X79" s="27"/>
      <c r="Y79" s="27"/>
      <c r="Z79" s="27"/>
      <c r="AA79" s="17"/>
    </row>
    <row r="80" spans="1:28" ht="15" customHeight="1" x14ac:dyDescent="0.25">
      <c r="A80" s="28"/>
      <c r="B80" s="28"/>
      <c r="C80" s="25"/>
      <c r="D80" s="25"/>
      <c r="E80" s="25"/>
      <c r="F80" s="25"/>
      <c r="G80" s="25"/>
      <c r="H80" s="25"/>
      <c r="I80" s="25"/>
      <c r="J80" s="29"/>
      <c r="K80" s="29"/>
      <c r="L80" s="29"/>
      <c r="M80" s="29"/>
      <c r="N80" s="7"/>
      <c r="O80" s="7"/>
      <c r="P80" s="7"/>
      <c r="Q80" s="7"/>
      <c r="U80" s="31"/>
      <c r="V80" s="27"/>
      <c r="W80" s="27"/>
      <c r="X80" s="27"/>
      <c r="Y80" s="27"/>
      <c r="Z80" s="27"/>
      <c r="AA80" s="17"/>
    </row>
    <row r="81" spans="1:27" ht="15" customHeight="1" x14ac:dyDescent="0.25">
      <c r="A81" s="28"/>
      <c r="B81" s="28"/>
      <c r="C81" s="25"/>
      <c r="D81" s="25"/>
      <c r="E81" s="25"/>
      <c r="F81" s="25"/>
      <c r="G81" s="25"/>
      <c r="H81" s="25"/>
      <c r="I81" s="25"/>
      <c r="J81" s="29"/>
      <c r="K81" s="29"/>
      <c r="L81" s="29"/>
      <c r="M81" s="29"/>
      <c r="N81" s="7"/>
      <c r="O81" s="7"/>
      <c r="P81" s="7"/>
      <c r="Q81" s="7"/>
      <c r="U81" s="31"/>
      <c r="V81" s="27"/>
      <c r="W81" s="27"/>
      <c r="X81" s="27"/>
      <c r="Y81" s="27"/>
      <c r="Z81" s="27"/>
      <c r="AA81" s="17"/>
    </row>
    <row r="82" spans="1:27" ht="15" customHeight="1" x14ac:dyDescent="0.25">
      <c r="A82" s="28"/>
      <c r="B82" s="28"/>
      <c r="C82" s="25"/>
      <c r="D82" s="25"/>
      <c r="E82" s="25"/>
      <c r="F82" s="25"/>
      <c r="G82" s="25"/>
      <c r="H82" s="25"/>
      <c r="I82" s="25"/>
      <c r="J82" s="29"/>
      <c r="K82" s="29"/>
      <c r="L82" s="29"/>
      <c r="M82" s="29"/>
      <c r="N82" s="7"/>
      <c r="O82" s="7"/>
      <c r="P82" s="7"/>
      <c r="Q82" s="7"/>
      <c r="U82" s="31"/>
      <c r="V82" s="27"/>
      <c r="W82" s="27"/>
      <c r="X82" s="27"/>
      <c r="Y82" s="27"/>
      <c r="Z82" s="27"/>
      <c r="AA82" s="17"/>
    </row>
    <row r="83" spans="1:27" ht="15" customHeight="1" x14ac:dyDescent="0.25">
      <c r="A83" s="28"/>
      <c r="B83" s="28"/>
      <c r="C83" s="25"/>
      <c r="D83" s="25"/>
      <c r="E83" s="25"/>
      <c r="F83" s="25"/>
      <c r="G83" s="25"/>
      <c r="H83" s="25"/>
      <c r="I83" s="25"/>
      <c r="J83" s="29"/>
      <c r="K83" s="29"/>
      <c r="L83" s="29"/>
      <c r="M83" s="29"/>
      <c r="N83" s="7"/>
      <c r="O83" s="7"/>
      <c r="P83" s="7"/>
      <c r="Q83" s="7"/>
      <c r="U83" s="31"/>
      <c r="V83" s="27"/>
      <c r="W83" s="27"/>
      <c r="X83" s="27"/>
      <c r="Y83" s="27"/>
      <c r="Z83" s="27"/>
      <c r="AA83" s="17"/>
    </row>
    <row r="84" spans="1:27" ht="15" customHeight="1" x14ac:dyDescent="0.25">
      <c r="A84" s="28"/>
      <c r="B84" s="28"/>
      <c r="C84" s="25"/>
      <c r="D84" s="25"/>
      <c r="E84" s="25"/>
      <c r="F84" s="25"/>
      <c r="G84" s="25"/>
      <c r="H84" s="25"/>
      <c r="I84" s="25"/>
      <c r="J84" s="29"/>
      <c r="K84" s="29"/>
      <c r="L84" s="29"/>
      <c r="M84" s="29"/>
      <c r="N84" s="7"/>
      <c r="O84" s="7"/>
      <c r="P84" s="7"/>
      <c r="Q84" s="7"/>
      <c r="U84" s="31"/>
      <c r="V84" s="27"/>
      <c r="W84" s="27"/>
      <c r="X84" s="27"/>
      <c r="Y84" s="27"/>
      <c r="Z84" s="27"/>
      <c r="AA84" s="17"/>
    </row>
    <row r="85" spans="1:27" ht="15" customHeight="1" x14ac:dyDescent="0.2">
      <c r="A85" s="28"/>
      <c r="B85" s="28"/>
      <c r="C85" s="25"/>
      <c r="D85" s="25"/>
      <c r="E85" s="25"/>
      <c r="F85" s="25"/>
      <c r="G85" s="25"/>
      <c r="H85" s="25"/>
      <c r="I85" s="25"/>
      <c r="J85" s="29"/>
      <c r="K85" s="29"/>
      <c r="L85" s="29"/>
      <c r="M85" s="29"/>
      <c r="U85" s="31"/>
      <c r="V85" s="27"/>
      <c r="W85" s="27"/>
      <c r="X85" s="27"/>
      <c r="Y85" s="27"/>
      <c r="Z85" s="27"/>
      <c r="AA85" s="17"/>
    </row>
    <row r="86" spans="1:27" ht="15" customHeight="1" x14ac:dyDescent="0.2">
      <c r="A86" s="28"/>
      <c r="B86" s="28"/>
      <c r="C86" s="25"/>
      <c r="D86" s="25"/>
      <c r="E86" s="25"/>
      <c r="F86" s="25"/>
      <c r="G86" s="25"/>
      <c r="H86" s="25"/>
      <c r="I86" s="25"/>
      <c r="J86" s="29"/>
      <c r="K86" s="29"/>
      <c r="L86" s="29"/>
      <c r="M86" s="29"/>
      <c r="U86" s="31"/>
      <c r="V86" s="27"/>
      <c r="W86" s="27"/>
      <c r="X86" s="27"/>
      <c r="Y86" s="27"/>
      <c r="Z86" s="27"/>
      <c r="AA86" s="17"/>
    </row>
    <row r="87" spans="1:27" ht="15" customHeight="1" x14ac:dyDescent="0.2">
      <c r="A87" s="28"/>
      <c r="B87" s="28"/>
      <c r="C87" s="25"/>
      <c r="D87" s="25"/>
      <c r="E87" s="25"/>
      <c r="F87" s="25"/>
      <c r="G87" s="25"/>
      <c r="H87" s="25"/>
      <c r="I87" s="25"/>
      <c r="J87" s="29"/>
      <c r="K87" s="29"/>
      <c r="L87" s="29"/>
      <c r="M87" s="29"/>
      <c r="U87" s="31"/>
      <c r="V87" s="27"/>
      <c r="W87" s="27"/>
      <c r="X87" s="27"/>
      <c r="Y87" s="27"/>
      <c r="Z87" s="27"/>
      <c r="AA87" s="17"/>
    </row>
    <row r="88" spans="1:27" ht="15" customHeight="1" x14ac:dyDescent="0.2">
      <c r="A88" s="28"/>
      <c r="B88" s="28"/>
      <c r="C88" s="25"/>
      <c r="D88" s="25"/>
      <c r="E88" s="25"/>
      <c r="F88" s="25"/>
      <c r="G88" s="25"/>
      <c r="H88" s="25"/>
      <c r="I88" s="25"/>
      <c r="J88" s="29"/>
      <c r="K88" s="29"/>
      <c r="L88" s="29"/>
      <c r="M88" s="29"/>
      <c r="U88" s="31"/>
      <c r="V88" s="27"/>
      <c r="W88" s="27"/>
      <c r="X88" s="27"/>
      <c r="Y88" s="27"/>
      <c r="Z88" s="27"/>
      <c r="AA88" s="17"/>
    </row>
    <row r="89" spans="1:27" ht="15" customHeight="1" x14ac:dyDescent="0.2">
      <c r="A89" s="28"/>
      <c r="B89" s="28"/>
      <c r="C89" s="25"/>
      <c r="D89" s="25"/>
      <c r="E89" s="25"/>
      <c r="F89" s="25"/>
      <c r="G89" s="25"/>
      <c r="H89" s="25"/>
      <c r="I89" s="25"/>
      <c r="J89" s="29"/>
      <c r="K89" s="29"/>
      <c r="L89" s="29"/>
      <c r="M89" s="29"/>
      <c r="U89" s="31"/>
      <c r="V89" s="27"/>
      <c r="W89" s="27"/>
      <c r="X89" s="27"/>
      <c r="Y89" s="27"/>
      <c r="Z89" s="27"/>
      <c r="AA89" s="17"/>
    </row>
    <row r="90" spans="1:27" ht="15" customHeight="1" x14ac:dyDescent="0.2">
      <c r="A90" s="28"/>
      <c r="B90" s="28"/>
      <c r="C90" s="25"/>
      <c r="D90" s="25"/>
      <c r="E90" s="25"/>
      <c r="F90" s="25"/>
      <c r="G90" s="25"/>
      <c r="H90" s="25"/>
      <c r="I90" s="25"/>
      <c r="J90" s="29"/>
      <c r="K90" s="29"/>
      <c r="L90" s="29"/>
      <c r="M90" s="29"/>
      <c r="U90" s="31"/>
      <c r="V90" s="27"/>
      <c r="W90" s="27"/>
      <c r="X90" s="27"/>
      <c r="Y90" s="27"/>
      <c r="Z90" s="27"/>
      <c r="AA90" s="17"/>
    </row>
    <row r="91" spans="1:27" ht="15" customHeight="1" x14ac:dyDescent="0.2">
      <c r="A91" s="28"/>
      <c r="B91" s="28"/>
      <c r="C91" s="25"/>
      <c r="D91" s="25"/>
      <c r="E91" s="25"/>
      <c r="F91" s="25"/>
      <c r="G91" s="25"/>
      <c r="H91" s="25"/>
      <c r="I91" s="25"/>
      <c r="J91" s="29"/>
      <c r="K91" s="29"/>
      <c r="L91" s="29"/>
      <c r="M91" s="29"/>
      <c r="U91" s="31"/>
      <c r="V91" s="27"/>
      <c r="W91" s="27"/>
      <c r="X91" s="27"/>
      <c r="Y91" s="27"/>
      <c r="Z91" s="27"/>
      <c r="AA91" s="17"/>
    </row>
    <row r="92" spans="1:27" ht="15" customHeight="1" x14ac:dyDescent="0.2">
      <c r="A92" s="28"/>
      <c r="B92" s="28"/>
      <c r="C92" s="25"/>
      <c r="D92" s="25"/>
      <c r="E92" s="25"/>
      <c r="F92" s="25"/>
      <c r="G92" s="25"/>
      <c r="H92" s="25"/>
      <c r="I92" s="25"/>
      <c r="J92" s="29"/>
      <c r="K92" s="29"/>
      <c r="L92" s="29"/>
      <c r="M92" s="29"/>
      <c r="U92" s="31"/>
      <c r="V92" s="27"/>
      <c r="W92" s="27"/>
      <c r="X92" s="27"/>
      <c r="Y92" s="27"/>
      <c r="Z92" s="27"/>
      <c r="AA92" s="17"/>
    </row>
    <row r="93" spans="1:27" ht="15" customHeight="1" x14ac:dyDescent="0.2">
      <c r="A93" s="28"/>
      <c r="B93" s="28"/>
      <c r="C93" s="25"/>
      <c r="D93" s="25"/>
      <c r="E93" s="25"/>
      <c r="F93" s="25"/>
      <c r="G93" s="25"/>
      <c r="H93" s="25"/>
      <c r="I93" s="25"/>
      <c r="J93" s="29"/>
      <c r="K93" s="29"/>
      <c r="L93" s="29"/>
      <c r="M93" s="29"/>
      <c r="U93" s="31"/>
      <c r="V93" s="27"/>
      <c r="W93" s="27"/>
      <c r="X93" s="27"/>
      <c r="Y93" s="27"/>
      <c r="Z93" s="27"/>
      <c r="AA93" s="17"/>
    </row>
    <row r="94" spans="1:27" ht="15" customHeight="1" x14ac:dyDescent="0.2">
      <c r="A94" s="28"/>
      <c r="B94" s="28"/>
      <c r="C94" s="25"/>
      <c r="D94" s="25"/>
      <c r="E94" s="25"/>
      <c r="F94" s="25"/>
      <c r="G94" s="25"/>
      <c r="H94" s="25"/>
      <c r="I94" s="25"/>
      <c r="J94" s="29"/>
      <c r="K94" s="29"/>
      <c r="L94" s="29"/>
      <c r="M94" s="29"/>
      <c r="U94" s="31"/>
      <c r="V94" s="27"/>
      <c r="W94" s="27"/>
      <c r="X94" s="27"/>
      <c r="Y94" s="27"/>
      <c r="Z94" s="27"/>
      <c r="AA94" s="17"/>
    </row>
    <row r="95" spans="1:27" ht="15" customHeight="1" x14ac:dyDescent="0.2">
      <c r="A95" s="28"/>
      <c r="B95" s="28"/>
      <c r="C95" s="25"/>
      <c r="D95" s="25"/>
      <c r="E95" s="25"/>
      <c r="F95" s="25"/>
      <c r="G95" s="25"/>
      <c r="H95" s="25"/>
      <c r="I95" s="25"/>
      <c r="J95" s="29"/>
      <c r="K95" s="29"/>
      <c r="L95" s="29"/>
      <c r="M95" s="29"/>
      <c r="U95" s="31"/>
      <c r="V95" s="27"/>
      <c r="W95" s="27"/>
      <c r="X95" s="27"/>
      <c r="Y95" s="27"/>
      <c r="Z95" s="27"/>
      <c r="AA95" s="17"/>
    </row>
    <row r="96" spans="1:27" ht="15" customHeight="1" x14ac:dyDescent="0.2">
      <c r="A96" s="28"/>
      <c r="B96" s="28"/>
      <c r="C96" s="25"/>
      <c r="D96" s="25"/>
      <c r="E96" s="25"/>
      <c r="F96" s="25"/>
      <c r="G96" s="25"/>
      <c r="H96" s="25"/>
      <c r="I96" s="25"/>
      <c r="J96" s="29"/>
      <c r="K96" s="29"/>
      <c r="L96" s="29"/>
      <c r="M96" s="29"/>
      <c r="U96" s="31"/>
      <c r="V96" s="27"/>
      <c r="W96" s="27"/>
      <c r="X96" s="27"/>
      <c r="Y96" s="27"/>
      <c r="Z96" s="27"/>
      <c r="AA96" s="17"/>
    </row>
    <row r="97" spans="1:27" ht="15" customHeight="1" x14ac:dyDescent="0.2">
      <c r="A97" s="28"/>
      <c r="B97" s="28"/>
      <c r="C97" s="25"/>
      <c r="D97" s="25"/>
      <c r="E97" s="25"/>
      <c r="F97" s="25"/>
      <c r="G97" s="25"/>
      <c r="H97" s="25"/>
      <c r="I97" s="25"/>
      <c r="J97" s="29"/>
      <c r="K97" s="29"/>
      <c r="L97" s="29"/>
      <c r="M97" s="29"/>
      <c r="U97" s="31"/>
      <c r="V97" s="27"/>
      <c r="W97" s="27"/>
      <c r="X97" s="27"/>
      <c r="Y97" s="27"/>
      <c r="Z97" s="27"/>
      <c r="AA97" s="17"/>
    </row>
    <row r="98" spans="1:27" ht="15" customHeight="1" x14ac:dyDescent="0.2">
      <c r="A98" s="28"/>
      <c r="B98" s="28"/>
      <c r="C98" s="25"/>
      <c r="D98" s="25"/>
      <c r="E98" s="25"/>
      <c r="F98" s="25"/>
      <c r="G98" s="25"/>
      <c r="H98" s="25"/>
      <c r="I98" s="25"/>
      <c r="J98" s="29"/>
      <c r="K98" s="29"/>
      <c r="L98" s="29"/>
      <c r="M98" s="29"/>
      <c r="U98" s="31"/>
      <c r="V98" s="27"/>
      <c r="W98" s="27"/>
      <c r="X98" s="27"/>
      <c r="Y98" s="27"/>
      <c r="Z98" s="27"/>
      <c r="AA98" s="17"/>
    </row>
    <row r="99" spans="1:27" ht="15" customHeight="1" x14ac:dyDescent="0.2">
      <c r="A99" s="28"/>
      <c r="B99" s="28"/>
      <c r="C99" s="25"/>
      <c r="D99" s="25"/>
      <c r="E99" s="25"/>
      <c r="F99" s="25"/>
      <c r="G99" s="25"/>
      <c r="H99" s="25"/>
      <c r="I99" s="25"/>
      <c r="J99" s="29"/>
      <c r="K99" s="29"/>
      <c r="L99" s="29"/>
      <c r="M99" s="29"/>
      <c r="U99" s="31"/>
      <c r="V99" s="27"/>
      <c r="W99" s="27"/>
      <c r="X99" s="27"/>
      <c r="Y99" s="27"/>
      <c r="Z99" s="27"/>
      <c r="AA99" s="17"/>
    </row>
    <row r="100" spans="1:27" ht="15" customHeight="1" x14ac:dyDescent="0.2">
      <c r="A100" s="28"/>
      <c r="B100" s="28"/>
      <c r="C100" s="25"/>
      <c r="D100" s="25"/>
      <c r="E100" s="25"/>
      <c r="F100" s="25"/>
      <c r="G100" s="25"/>
      <c r="H100" s="25"/>
      <c r="I100" s="25"/>
      <c r="J100" s="29"/>
      <c r="K100" s="29"/>
      <c r="L100" s="29"/>
      <c r="M100" s="29"/>
      <c r="U100" s="31"/>
      <c r="V100" s="27"/>
      <c r="W100" s="27"/>
      <c r="X100" s="27"/>
      <c r="Y100" s="27"/>
      <c r="Z100" s="27"/>
      <c r="AA100" s="17"/>
    </row>
    <row r="101" spans="1:27" ht="15" customHeight="1" x14ac:dyDescent="0.2">
      <c r="A101" s="28"/>
      <c r="B101" s="28"/>
      <c r="C101" s="25"/>
      <c r="D101" s="25"/>
      <c r="E101" s="25"/>
      <c r="F101" s="25"/>
      <c r="G101" s="25"/>
      <c r="H101" s="25"/>
      <c r="I101" s="25"/>
      <c r="J101" s="29"/>
      <c r="K101" s="29"/>
      <c r="L101" s="29"/>
      <c r="M101" s="29"/>
      <c r="U101" s="31"/>
      <c r="V101" s="27"/>
      <c r="W101" s="27"/>
      <c r="X101" s="27"/>
      <c r="Y101" s="27"/>
      <c r="Z101" s="27"/>
      <c r="AA101" s="17"/>
    </row>
    <row r="102" spans="1:27" ht="15" customHeight="1" x14ac:dyDescent="0.2">
      <c r="A102" s="28"/>
      <c r="B102" s="28"/>
      <c r="C102" s="25"/>
      <c r="D102" s="25"/>
      <c r="E102" s="25"/>
      <c r="F102" s="25"/>
      <c r="G102" s="25"/>
      <c r="H102" s="25"/>
      <c r="I102" s="25"/>
      <c r="J102" s="29"/>
      <c r="K102" s="29"/>
      <c r="L102" s="29"/>
      <c r="M102" s="29"/>
      <c r="U102" s="31"/>
      <c r="V102" s="27"/>
      <c r="W102" s="27"/>
      <c r="X102" s="27"/>
      <c r="Y102" s="27"/>
      <c r="Z102" s="27"/>
      <c r="AA102" s="17"/>
    </row>
    <row r="103" spans="1:27" ht="15" customHeight="1" x14ac:dyDescent="0.2">
      <c r="A103" s="28"/>
      <c r="B103" s="28"/>
      <c r="C103" s="25"/>
      <c r="D103" s="25"/>
      <c r="E103" s="25"/>
      <c r="F103" s="25"/>
      <c r="G103" s="25"/>
      <c r="H103" s="25"/>
      <c r="I103" s="25"/>
      <c r="J103" s="29"/>
      <c r="K103" s="29"/>
      <c r="L103" s="29"/>
      <c r="M103" s="29"/>
      <c r="U103" s="31"/>
      <c r="V103" s="27"/>
      <c r="W103" s="27"/>
      <c r="X103" s="27"/>
      <c r="Y103" s="27"/>
      <c r="Z103" s="27"/>
      <c r="AA103" s="17"/>
    </row>
    <row r="104" spans="1:27" ht="15" customHeight="1" x14ac:dyDescent="0.2">
      <c r="A104" s="28"/>
      <c r="B104" s="28"/>
      <c r="C104" s="25"/>
      <c r="D104" s="25"/>
      <c r="E104" s="25"/>
      <c r="F104" s="25"/>
      <c r="G104" s="25"/>
      <c r="H104" s="25"/>
      <c r="I104" s="25"/>
      <c r="J104" s="29"/>
      <c r="K104" s="29"/>
      <c r="L104" s="29"/>
      <c r="M104" s="29"/>
      <c r="U104" s="31"/>
      <c r="V104" s="27"/>
      <c r="W104" s="27"/>
      <c r="X104" s="27"/>
      <c r="Y104" s="27"/>
      <c r="Z104" s="27"/>
      <c r="AA104" s="17"/>
    </row>
    <row r="105" spans="1:27" ht="15" customHeight="1" x14ac:dyDescent="0.2">
      <c r="A105" s="28"/>
      <c r="B105" s="28"/>
      <c r="C105" s="25"/>
      <c r="D105" s="25"/>
      <c r="E105" s="25"/>
      <c r="F105" s="25"/>
      <c r="G105" s="25"/>
      <c r="H105" s="25"/>
      <c r="I105" s="25"/>
      <c r="J105" s="29"/>
      <c r="K105" s="29"/>
      <c r="L105" s="29"/>
      <c r="M105" s="29"/>
      <c r="U105" s="31"/>
      <c r="V105" s="27"/>
      <c r="W105" s="27"/>
      <c r="X105" s="27"/>
      <c r="Y105" s="27"/>
      <c r="Z105" s="27"/>
      <c r="AA105" s="17"/>
    </row>
    <row r="106" spans="1:27" ht="15" customHeight="1" x14ac:dyDescent="0.2">
      <c r="A106" s="28"/>
      <c r="B106" s="28"/>
      <c r="C106" s="25"/>
      <c r="D106" s="25"/>
      <c r="E106" s="25"/>
      <c r="F106" s="25"/>
      <c r="G106" s="25"/>
      <c r="H106" s="25"/>
      <c r="I106" s="25"/>
      <c r="J106" s="29"/>
      <c r="K106" s="29"/>
      <c r="L106" s="29"/>
      <c r="M106" s="29"/>
      <c r="U106" s="31"/>
      <c r="V106" s="27"/>
      <c r="W106" s="27"/>
      <c r="X106" s="27"/>
      <c r="Y106" s="27"/>
      <c r="Z106" s="27"/>
      <c r="AA106" s="17"/>
    </row>
    <row r="107" spans="1:27" ht="15" customHeight="1" x14ac:dyDescent="0.2">
      <c r="A107" s="28"/>
      <c r="B107" s="28"/>
      <c r="C107" s="25"/>
      <c r="D107" s="25"/>
      <c r="E107" s="25"/>
      <c r="F107" s="25"/>
      <c r="G107" s="25"/>
      <c r="H107" s="25"/>
      <c r="I107" s="25"/>
      <c r="J107" s="29"/>
      <c r="K107" s="29"/>
      <c r="L107" s="29"/>
      <c r="M107" s="29"/>
      <c r="U107" s="31"/>
      <c r="V107" s="27"/>
      <c r="W107" s="27"/>
      <c r="X107" s="27"/>
      <c r="Y107" s="27"/>
      <c r="Z107" s="27"/>
      <c r="AA107" s="17"/>
    </row>
    <row r="108" spans="1:27" ht="15" customHeight="1" x14ac:dyDescent="0.2">
      <c r="A108" s="28"/>
      <c r="B108" s="28"/>
      <c r="C108" s="25"/>
      <c r="D108" s="25"/>
      <c r="E108" s="25"/>
      <c r="F108" s="25"/>
      <c r="G108" s="25"/>
      <c r="H108" s="25"/>
      <c r="I108" s="25"/>
      <c r="J108" s="29"/>
      <c r="K108" s="29"/>
      <c r="L108" s="29"/>
      <c r="M108" s="29"/>
      <c r="U108" s="31"/>
      <c r="V108" s="27"/>
      <c r="W108" s="27"/>
      <c r="X108" s="27"/>
      <c r="Y108" s="27"/>
      <c r="Z108" s="27"/>
      <c r="AA108" s="17"/>
    </row>
    <row r="109" spans="1:27" ht="15" customHeight="1" x14ac:dyDescent="0.2">
      <c r="A109" s="28"/>
      <c r="B109" s="28"/>
      <c r="C109" s="25"/>
      <c r="D109" s="25"/>
      <c r="E109" s="25"/>
      <c r="F109" s="25"/>
      <c r="G109" s="25"/>
      <c r="H109" s="25"/>
      <c r="I109" s="25"/>
      <c r="J109" s="29"/>
      <c r="K109" s="29"/>
      <c r="L109" s="29"/>
      <c r="M109" s="29"/>
      <c r="U109" s="31"/>
      <c r="V109" s="27"/>
      <c r="W109" s="27"/>
      <c r="X109" s="27"/>
      <c r="Y109" s="27"/>
      <c r="Z109" s="27"/>
      <c r="AA109" s="17"/>
    </row>
    <row r="110" spans="1:27" ht="15" customHeight="1" x14ac:dyDescent="0.2">
      <c r="A110" s="28"/>
      <c r="B110" s="28"/>
      <c r="C110" s="25"/>
      <c r="D110" s="25"/>
      <c r="E110" s="25"/>
      <c r="F110" s="25"/>
      <c r="G110" s="25"/>
      <c r="H110" s="25"/>
      <c r="I110" s="25"/>
      <c r="J110" s="29"/>
      <c r="K110" s="29"/>
      <c r="L110" s="29"/>
      <c r="M110" s="29"/>
      <c r="U110" s="31"/>
      <c r="V110" s="27"/>
      <c r="W110" s="27"/>
      <c r="X110" s="27"/>
      <c r="Y110" s="27"/>
      <c r="Z110" s="27"/>
      <c r="AA110" s="17"/>
    </row>
    <row r="111" spans="1:27" ht="15" customHeight="1" x14ac:dyDescent="0.2">
      <c r="A111" s="28"/>
      <c r="B111" s="28"/>
      <c r="C111" s="25"/>
      <c r="D111" s="25"/>
      <c r="E111" s="25"/>
      <c r="F111" s="25"/>
      <c r="G111" s="25"/>
      <c r="H111" s="25"/>
      <c r="I111" s="25"/>
      <c r="J111" s="29"/>
      <c r="K111" s="29"/>
      <c r="L111" s="29"/>
      <c r="M111" s="29"/>
      <c r="U111" s="31"/>
      <c r="V111" s="27"/>
      <c r="W111" s="27"/>
      <c r="X111" s="27"/>
      <c r="Y111" s="27"/>
      <c r="Z111" s="27"/>
      <c r="AA111" s="17"/>
    </row>
    <row r="112" spans="1:27" ht="15" customHeight="1" x14ac:dyDescent="0.2">
      <c r="A112" s="28"/>
      <c r="B112" s="28"/>
      <c r="C112" s="25"/>
      <c r="D112" s="25"/>
      <c r="E112" s="25"/>
      <c r="F112" s="25"/>
      <c r="G112" s="25"/>
      <c r="H112" s="25"/>
      <c r="I112" s="25"/>
      <c r="J112" s="29"/>
      <c r="K112" s="29"/>
      <c r="L112" s="29"/>
      <c r="M112" s="29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">
      <c r="A113" s="28"/>
      <c r="B113" s="28"/>
      <c r="C113" s="25"/>
      <c r="D113" s="25"/>
      <c r="E113" s="25"/>
      <c r="F113" s="25"/>
      <c r="G113" s="25"/>
      <c r="H113" s="25"/>
      <c r="I113" s="25"/>
      <c r="J113" s="29"/>
      <c r="K113" s="29"/>
      <c r="L113" s="29"/>
      <c r="M113" s="29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">
      <c r="A114" s="28"/>
      <c r="B114" s="28"/>
      <c r="C114" s="25"/>
      <c r="D114" s="25"/>
      <c r="E114" s="25"/>
      <c r="F114" s="25"/>
      <c r="G114" s="25"/>
      <c r="H114" s="25"/>
      <c r="I114" s="25"/>
      <c r="J114" s="29"/>
      <c r="K114" s="29"/>
      <c r="L114" s="29"/>
      <c r="M114" s="29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">
      <c r="A115" s="28"/>
      <c r="B115" s="28"/>
      <c r="C115" s="25"/>
      <c r="D115" s="25"/>
      <c r="E115" s="25"/>
      <c r="F115" s="25"/>
      <c r="G115" s="25"/>
      <c r="H115" s="25"/>
      <c r="I115" s="25"/>
      <c r="J115" s="29"/>
      <c r="K115" s="29"/>
      <c r="L115" s="29"/>
      <c r="M115" s="29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">
      <c r="A116" s="28"/>
      <c r="B116" s="28"/>
      <c r="C116" s="25"/>
      <c r="D116" s="25"/>
      <c r="E116" s="25"/>
      <c r="F116" s="25"/>
      <c r="G116" s="25"/>
      <c r="H116" s="25"/>
      <c r="I116" s="25"/>
      <c r="J116" s="29"/>
      <c r="K116" s="29"/>
      <c r="L116" s="29"/>
      <c r="M116" s="29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">
      <c r="A117" s="28"/>
      <c r="B117" s="28"/>
      <c r="C117" s="25"/>
      <c r="D117" s="25"/>
      <c r="E117" s="25"/>
      <c r="F117" s="25"/>
      <c r="G117" s="25"/>
      <c r="H117" s="25"/>
      <c r="I117" s="25"/>
      <c r="J117" s="29"/>
      <c r="K117" s="29"/>
      <c r="L117" s="29"/>
      <c r="M117" s="29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5">
      <c r="A118" s="7"/>
      <c r="B118" s="7"/>
      <c r="C118" s="7"/>
      <c r="D118" s="7"/>
      <c r="E118" s="7"/>
      <c r="F118" s="7"/>
      <c r="G118" s="25"/>
      <c r="H118" s="7"/>
      <c r="I118" s="25"/>
      <c r="J118" s="29"/>
      <c r="K118" s="29"/>
      <c r="L118" s="29"/>
      <c r="M118" s="29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5">
      <c r="A119" s="7"/>
      <c r="B119" s="7"/>
      <c r="C119" s="7"/>
      <c r="D119" s="7"/>
      <c r="E119" s="7"/>
      <c r="F119" s="7"/>
      <c r="G119" s="25"/>
      <c r="H119" s="7"/>
      <c r="I119" s="25"/>
      <c r="J119" s="29"/>
      <c r="K119" s="29"/>
      <c r="L119" s="29"/>
      <c r="M119" s="29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5">
      <c r="A120" s="7"/>
      <c r="B120" s="7"/>
      <c r="C120" s="7"/>
      <c r="D120" s="7"/>
      <c r="E120" s="7"/>
      <c r="F120" s="7"/>
      <c r="G120" s="25"/>
      <c r="H120" s="7"/>
      <c r="I120" s="25"/>
      <c r="J120" s="29"/>
      <c r="K120" s="29"/>
      <c r="L120" s="29"/>
      <c r="M120" s="29"/>
      <c r="U120" s="31"/>
      <c r="V120" s="27"/>
      <c r="W120" s="27"/>
      <c r="X120" s="27"/>
      <c r="Y120" s="27"/>
      <c r="Z120" s="27"/>
      <c r="AA120" s="17"/>
    </row>
    <row r="121" spans="1:27" x14ac:dyDescent="0.2">
      <c r="U121" s="31"/>
      <c r="V121" s="27"/>
      <c r="W121" s="27"/>
      <c r="X121" s="27"/>
      <c r="Y121" s="27"/>
      <c r="Z121" s="27"/>
      <c r="AA121" s="17"/>
    </row>
    <row r="122" spans="1:27" x14ac:dyDescent="0.2">
      <c r="U122" s="31"/>
      <c r="V122" s="27"/>
      <c r="W122" s="27"/>
      <c r="X122" s="27"/>
      <c r="Y122" s="27"/>
      <c r="Z122" s="27"/>
      <c r="AA122" s="17"/>
    </row>
    <row r="123" spans="1:27" x14ac:dyDescent="0.2">
      <c r="U123" s="31"/>
      <c r="V123" s="27"/>
      <c r="W123" s="27"/>
      <c r="X123" s="27"/>
      <c r="Y123" s="27"/>
      <c r="Z123" s="27"/>
      <c r="AA123" s="17"/>
    </row>
    <row r="124" spans="1:27" x14ac:dyDescent="0.2">
      <c r="U124" s="31"/>
      <c r="V124" s="27"/>
      <c r="W124" s="27"/>
      <c r="X124" s="27"/>
      <c r="Y124" s="27"/>
      <c r="Z124" s="27"/>
      <c r="AA124" s="17"/>
    </row>
    <row r="125" spans="1:27" x14ac:dyDescent="0.2">
      <c r="U125" s="31"/>
      <c r="V125" s="27"/>
      <c r="W125" s="27"/>
      <c r="X125" s="27"/>
      <c r="Y125" s="27"/>
      <c r="Z125" s="27"/>
      <c r="AA125" s="17"/>
    </row>
    <row r="126" spans="1:27" x14ac:dyDescent="0.2">
      <c r="U126" s="31"/>
      <c r="V126" s="27"/>
      <c r="W126" s="27"/>
      <c r="X126" s="27"/>
      <c r="Y126" s="27"/>
      <c r="Z126" s="27"/>
      <c r="AA126" s="17"/>
    </row>
    <row r="127" spans="1:27" x14ac:dyDescent="0.2">
      <c r="U127" s="31"/>
      <c r="V127" s="27"/>
      <c r="W127" s="27"/>
      <c r="X127" s="27"/>
      <c r="Y127" s="27"/>
      <c r="Z127" s="27"/>
      <c r="AA127" s="17"/>
    </row>
    <row r="128" spans="1:27" x14ac:dyDescent="0.2">
      <c r="U128" s="31"/>
      <c r="V128" s="27"/>
      <c r="W128" s="27"/>
      <c r="X128" s="27"/>
      <c r="Y128" s="27"/>
      <c r="Z128" s="27"/>
      <c r="AA128" s="17"/>
    </row>
    <row r="129" spans="21:27" x14ac:dyDescent="0.2">
      <c r="U129" s="31"/>
      <c r="V129" s="27"/>
      <c r="W129" s="27"/>
      <c r="X129" s="27"/>
      <c r="Y129" s="27"/>
      <c r="Z129" s="27"/>
      <c r="AA129" s="17"/>
    </row>
    <row r="130" spans="21:27" x14ac:dyDescent="0.2">
      <c r="U130" s="31"/>
      <c r="V130" s="27"/>
      <c r="W130" s="27"/>
      <c r="X130" s="27"/>
      <c r="Y130" s="27"/>
      <c r="Z130" s="27"/>
      <c r="AA130" s="17"/>
    </row>
    <row r="131" spans="21:27" x14ac:dyDescent="0.2">
      <c r="U131" s="31"/>
      <c r="V131" s="27"/>
      <c r="W131" s="27"/>
      <c r="X131" s="27"/>
      <c r="Y131" s="27"/>
      <c r="Z131" s="27"/>
      <c r="AA131" s="17"/>
    </row>
    <row r="132" spans="21:27" x14ac:dyDescent="0.2">
      <c r="U132" s="31"/>
      <c r="V132" s="27"/>
      <c r="W132" s="27"/>
      <c r="X132" s="27"/>
      <c r="Y132" s="27"/>
      <c r="Z132" s="27"/>
      <c r="AA132" s="17"/>
    </row>
    <row r="133" spans="21:27" x14ac:dyDescent="0.2">
      <c r="U133" s="31"/>
      <c r="V133" s="27"/>
      <c r="W133" s="27"/>
      <c r="X133" s="27"/>
      <c r="Y133" s="27"/>
      <c r="Z133" s="27"/>
      <c r="AA133" s="17"/>
    </row>
    <row r="134" spans="21:27" x14ac:dyDescent="0.2">
      <c r="U134" s="31"/>
      <c r="V134" s="27"/>
      <c r="W134" s="27"/>
      <c r="X134" s="27"/>
      <c r="Y134" s="27"/>
      <c r="Z134" s="27"/>
      <c r="AA134" s="17"/>
    </row>
    <row r="135" spans="21:27" x14ac:dyDescent="0.2">
      <c r="U135" s="31"/>
      <c r="V135" s="27"/>
      <c r="W135" s="27"/>
      <c r="X135" s="27"/>
      <c r="Y135" s="27"/>
      <c r="Z135" s="27"/>
      <c r="AA135" s="17"/>
    </row>
    <row r="136" spans="21:27" x14ac:dyDescent="0.2">
      <c r="U136" s="31"/>
      <c r="V136" s="27"/>
      <c r="W136" s="27"/>
      <c r="X136" s="27"/>
      <c r="Y136" s="27"/>
      <c r="Z136" s="27"/>
      <c r="AA136" s="17"/>
    </row>
    <row r="137" spans="21:27" x14ac:dyDescent="0.2">
      <c r="U137" s="31"/>
      <c r="V137" s="27"/>
      <c r="W137" s="27"/>
      <c r="X137" s="27"/>
      <c r="Y137" s="27"/>
      <c r="Z137" s="27"/>
      <c r="AA137" s="17"/>
    </row>
    <row r="138" spans="21:27" x14ac:dyDescent="0.2">
      <c r="U138" s="31"/>
      <c r="V138" s="27"/>
      <c r="W138" s="27"/>
      <c r="X138" s="27"/>
      <c r="Y138" s="27"/>
      <c r="Z138" s="27"/>
      <c r="AA138" s="17"/>
    </row>
    <row r="139" spans="21:27" x14ac:dyDescent="0.2">
      <c r="U139" s="31"/>
      <c r="V139" s="27"/>
      <c r="W139" s="27"/>
      <c r="X139" s="27"/>
      <c r="Y139" s="27"/>
      <c r="Z139" s="27"/>
      <c r="AA139" s="17"/>
    </row>
    <row r="140" spans="21:27" x14ac:dyDescent="0.2">
      <c r="U140" s="31"/>
      <c r="V140" s="27"/>
      <c r="W140" s="27"/>
      <c r="X140" s="27"/>
      <c r="Y140" s="27"/>
      <c r="Z140" s="27"/>
      <c r="AA140" s="17"/>
    </row>
    <row r="141" spans="21:27" x14ac:dyDescent="0.2">
      <c r="U141" s="31"/>
      <c r="V141" s="27"/>
      <c r="W141" s="27"/>
      <c r="X141" s="27"/>
      <c r="Y141" s="27"/>
      <c r="Z141" s="27"/>
      <c r="AA141" s="17"/>
    </row>
    <row r="142" spans="21:27" x14ac:dyDescent="0.2">
      <c r="U142" s="31"/>
      <c r="V142" s="27"/>
      <c r="W142" s="27"/>
      <c r="X142" s="27"/>
      <c r="Y142" s="27"/>
      <c r="Z142" s="27"/>
      <c r="AA142" s="17"/>
    </row>
    <row r="143" spans="21:27" x14ac:dyDescent="0.2">
      <c r="U143" s="31"/>
      <c r="V143" s="27"/>
      <c r="W143" s="27"/>
      <c r="X143" s="27"/>
      <c r="Y143" s="27"/>
      <c r="Z143" s="27"/>
      <c r="AA143" s="17"/>
    </row>
    <row r="144" spans="21:27" x14ac:dyDescent="0.2">
      <c r="U144" s="31"/>
      <c r="V144" s="27"/>
      <c r="W144" s="27"/>
      <c r="X144" s="27"/>
      <c r="Y144" s="27"/>
      <c r="Z144" s="27"/>
      <c r="AA144" s="17"/>
    </row>
    <row r="145" spans="21:27" x14ac:dyDescent="0.2">
      <c r="U145" s="31"/>
      <c r="V145" s="27"/>
      <c r="W145" s="27"/>
      <c r="X145" s="27"/>
      <c r="Y145" s="27"/>
      <c r="Z145" s="27"/>
      <c r="AA145" s="17"/>
    </row>
    <row r="146" spans="21:27" x14ac:dyDescent="0.2">
      <c r="U146" s="31"/>
      <c r="V146" s="27"/>
      <c r="W146" s="27"/>
      <c r="X146" s="27"/>
      <c r="Y146" s="27"/>
      <c r="Z146" s="27"/>
      <c r="AA146" s="17"/>
    </row>
    <row r="147" spans="21:27" x14ac:dyDescent="0.2">
      <c r="U147" s="31"/>
      <c r="V147" s="27"/>
      <c r="W147" s="27"/>
      <c r="X147" s="27"/>
      <c r="Y147" s="27"/>
      <c r="Z147" s="27"/>
      <c r="AA147" s="17"/>
    </row>
    <row r="148" spans="21:27" x14ac:dyDescent="0.2">
      <c r="U148" s="31"/>
      <c r="V148" s="27"/>
      <c r="W148" s="27"/>
      <c r="X148" s="27"/>
      <c r="Y148" s="27"/>
      <c r="Z148" s="27"/>
      <c r="AA148" s="17"/>
    </row>
    <row r="149" spans="21:27" x14ac:dyDescent="0.2">
      <c r="U149" s="31"/>
      <c r="V149" s="27"/>
      <c r="W149" s="27"/>
      <c r="X149" s="27"/>
      <c r="Y149" s="27"/>
      <c r="Z149" s="27"/>
      <c r="AA149" s="17"/>
    </row>
    <row r="150" spans="21:27" x14ac:dyDescent="0.2">
      <c r="U150" s="31"/>
      <c r="V150" s="27"/>
      <c r="W150" s="27"/>
      <c r="X150" s="27"/>
      <c r="Y150" s="27"/>
      <c r="Z150" s="27"/>
      <c r="AA150" s="17"/>
    </row>
    <row r="151" spans="21:27" x14ac:dyDescent="0.2">
      <c r="U151" s="31"/>
      <c r="V151" s="27"/>
      <c r="W151" s="27"/>
      <c r="X151" s="27"/>
      <c r="Y151" s="27"/>
      <c r="Z151" s="27"/>
      <c r="AA151" s="17"/>
    </row>
    <row r="152" spans="21:27" x14ac:dyDescent="0.2">
      <c r="U152" s="31"/>
      <c r="V152" s="27"/>
      <c r="W152" s="27"/>
      <c r="X152" s="27"/>
      <c r="Y152" s="27"/>
      <c r="Z152" s="27"/>
      <c r="AA152" s="17"/>
    </row>
    <row r="153" spans="21:27" x14ac:dyDescent="0.2">
      <c r="U153" s="31"/>
      <c r="V153" s="27"/>
      <c r="W153" s="27"/>
      <c r="X153" s="27"/>
      <c r="Y153" s="27"/>
      <c r="Z153" s="27"/>
      <c r="AA153" s="17"/>
    </row>
    <row r="154" spans="21:27" x14ac:dyDescent="0.2">
      <c r="U154" s="31"/>
      <c r="V154" s="27"/>
      <c r="W154" s="27"/>
      <c r="X154" s="27"/>
      <c r="Y154" s="27"/>
      <c r="Z154" s="27"/>
      <c r="AA154" s="17"/>
    </row>
    <row r="155" spans="21:27" x14ac:dyDescent="0.2">
      <c r="U155" s="31"/>
      <c r="V155" s="27"/>
      <c r="W155" s="27"/>
      <c r="X155" s="27"/>
      <c r="Y155" s="27"/>
      <c r="Z155" s="27"/>
      <c r="AA155" s="17"/>
    </row>
    <row r="156" spans="21:27" x14ac:dyDescent="0.2">
      <c r="U156" s="31"/>
      <c r="V156" s="27"/>
      <c r="W156" s="27"/>
      <c r="X156" s="27"/>
      <c r="Y156" s="27"/>
      <c r="Z156" s="27"/>
      <c r="AA156" s="17"/>
    </row>
    <row r="157" spans="21:27" x14ac:dyDescent="0.2">
      <c r="U157" s="31"/>
      <c r="V157" s="27"/>
      <c r="W157" s="27"/>
      <c r="X157" s="27"/>
      <c r="Y157" s="27"/>
      <c r="Z157" s="27"/>
      <c r="AA157" s="17"/>
    </row>
    <row r="158" spans="21:27" x14ac:dyDescent="0.2">
      <c r="U158" s="31"/>
      <c r="V158" s="27"/>
      <c r="W158" s="27"/>
      <c r="X158" s="27"/>
      <c r="Y158" s="27"/>
      <c r="Z158" s="27"/>
      <c r="AA158" s="17"/>
    </row>
    <row r="159" spans="21:27" x14ac:dyDescent="0.2">
      <c r="U159" s="31"/>
      <c r="V159" s="27"/>
      <c r="W159" s="27"/>
      <c r="X159" s="27"/>
      <c r="Y159" s="27"/>
      <c r="Z159" s="27"/>
      <c r="AA159" s="17"/>
    </row>
    <row r="160" spans="21:27" x14ac:dyDescent="0.2">
      <c r="U160" s="31"/>
      <c r="V160" s="27"/>
      <c r="W160" s="27"/>
      <c r="X160" s="27"/>
      <c r="Y160" s="27"/>
      <c r="Z160" s="27"/>
      <c r="AA160" s="17"/>
    </row>
    <row r="161" spans="21:27" x14ac:dyDescent="0.2">
      <c r="U161" s="31"/>
      <c r="V161" s="27"/>
      <c r="W161" s="27"/>
      <c r="X161" s="27"/>
      <c r="Y161" s="27"/>
      <c r="Z161" s="27"/>
      <c r="AA161" s="17"/>
    </row>
    <row r="162" spans="21:27" x14ac:dyDescent="0.2">
      <c r="U162" s="31"/>
      <c r="V162" s="27"/>
      <c r="W162" s="27"/>
      <c r="X162" s="27"/>
      <c r="Y162" s="27"/>
      <c r="Z162" s="27"/>
      <c r="AA162" s="17"/>
    </row>
    <row r="163" spans="21:27" x14ac:dyDescent="0.2">
      <c r="U163" s="31"/>
      <c r="V163" s="27"/>
      <c r="W163" s="27"/>
      <c r="X163" s="27"/>
      <c r="Y163" s="27"/>
      <c r="Z163" s="27"/>
      <c r="AA163" s="17"/>
    </row>
    <row r="164" spans="21:27" x14ac:dyDescent="0.2">
      <c r="U164" s="31"/>
      <c r="V164" s="27"/>
      <c r="W164" s="27"/>
      <c r="X164" s="27"/>
      <c r="Y164" s="27"/>
      <c r="Z164" s="27"/>
      <c r="AA164" s="17"/>
    </row>
    <row r="165" spans="21:27" x14ac:dyDescent="0.2">
      <c r="U165" s="31"/>
      <c r="V165" s="27"/>
      <c r="W165" s="27"/>
      <c r="X165" s="27"/>
      <c r="Y165" s="27"/>
      <c r="Z165" s="27"/>
      <c r="AA165" s="17"/>
    </row>
    <row r="166" spans="21:27" x14ac:dyDescent="0.2">
      <c r="U166" s="31"/>
      <c r="V166" s="27"/>
      <c r="W166" s="27"/>
      <c r="X166" s="27"/>
      <c r="Y166" s="27"/>
      <c r="Z166" s="27"/>
      <c r="AA166" s="17"/>
    </row>
    <row r="167" spans="21:27" x14ac:dyDescent="0.2">
      <c r="U167" s="31"/>
      <c r="V167" s="27"/>
      <c r="W167" s="27"/>
      <c r="X167" s="27"/>
      <c r="Y167" s="27"/>
      <c r="Z167" s="27"/>
      <c r="AA167" s="17"/>
    </row>
    <row r="168" spans="21:27" x14ac:dyDescent="0.2">
      <c r="U168" s="31"/>
      <c r="V168" s="27"/>
      <c r="W168" s="27"/>
      <c r="X168" s="27"/>
      <c r="Y168" s="27"/>
      <c r="Z168" s="27"/>
      <c r="AA168" s="17"/>
    </row>
    <row r="169" spans="21:27" x14ac:dyDescent="0.2">
      <c r="U169" s="31"/>
      <c r="V169" s="27"/>
      <c r="W169" s="27"/>
      <c r="X169" s="27"/>
      <c r="Y169" s="27"/>
      <c r="Z169" s="27"/>
      <c r="AA169" s="17"/>
    </row>
    <row r="170" spans="21:27" x14ac:dyDescent="0.2">
      <c r="U170" s="31"/>
      <c r="V170" s="27"/>
      <c r="W170" s="27"/>
      <c r="X170" s="27"/>
      <c r="Y170" s="27"/>
      <c r="Z170" s="27"/>
      <c r="AA170" s="17"/>
    </row>
    <row r="171" spans="21:27" x14ac:dyDescent="0.2">
      <c r="U171" s="31"/>
      <c r="V171" s="27"/>
      <c r="W171" s="27"/>
      <c r="X171" s="27"/>
      <c r="Y171" s="27"/>
      <c r="Z171" s="27"/>
      <c r="AA171" s="17"/>
    </row>
    <row r="172" spans="21:27" x14ac:dyDescent="0.2">
      <c r="U172" s="31"/>
      <c r="V172" s="27"/>
      <c r="W172" s="27"/>
      <c r="X172" s="27"/>
      <c r="Y172" s="27"/>
      <c r="Z172" s="27"/>
      <c r="AA172" s="17"/>
    </row>
    <row r="173" spans="21:27" x14ac:dyDescent="0.2">
      <c r="U173" s="31"/>
      <c r="V173" s="27"/>
      <c r="W173" s="27"/>
      <c r="X173" s="27"/>
      <c r="Y173" s="27"/>
      <c r="Z173" s="27"/>
      <c r="AA173" s="17"/>
    </row>
    <row r="174" spans="21:27" x14ac:dyDescent="0.2">
      <c r="U174" s="31"/>
      <c r="V174" s="27"/>
      <c r="W174" s="27"/>
      <c r="X174" s="27"/>
      <c r="Y174" s="27"/>
      <c r="Z174" s="27"/>
      <c r="AA174" s="17"/>
    </row>
    <row r="175" spans="21:27" x14ac:dyDescent="0.2">
      <c r="U175" s="31"/>
      <c r="V175" s="27"/>
      <c r="W175" s="27"/>
      <c r="X175" s="27"/>
      <c r="Y175" s="27"/>
      <c r="Z175" s="27"/>
      <c r="AA175" s="17"/>
    </row>
    <row r="176" spans="21:27" x14ac:dyDescent="0.2"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278"/>
  <sheetViews>
    <sheetView topLeftCell="J1" workbookViewId="0">
      <selection activeCell="X2" sqref="X2"/>
    </sheetView>
  </sheetViews>
  <sheetFormatPr defaultRowHeight="14.25" x14ac:dyDescent="0.2"/>
  <cols>
    <col min="1" max="1" width="51.5" style="21" bestFit="1" customWidth="1"/>
    <col min="2" max="2" width="23" style="21" bestFit="1" customWidth="1"/>
    <col min="3" max="3" width="18.5" style="21" bestFit="1" customWidth="1"/>
    <col min="4" max="4" width="17.875" style="21" customWidth="1"/>
    <col min="5" max="5" width="19" style="21" customWidth="1"/>
    <col min="6" max="9" width="20.625" style="21" bestFit="1" customWidth="1"/>
    <col min="10" max="10" width="18.5" style="21" bestFit="1" customWidth="1"/>
    <col min="11" max="12" width="20.75" style="21" bestFit="1" customWidth="1"/>
    <col min="13" max="13" width="19.375" style="21" bestFit="1" customWidth="1"/>
    <col min="14" max="14" width="46" style="21" bestFit="1" customWidth="1"/>
    <col min="15" max="15" width="11.875" style="21" customWidth="1"/>
    <col min="16" max="16" width="19.25" style="21" customWidth="1"/>
    <col min="17" max="17" width="10.25" style="21" customWidth="1"/>
    <col min="20" max="23" width="9" style="20" customWidth="1"/>
    <col min="24" max="26" width="13" style="20" bestFit="1" customWidth="1"/>
    <col min="27" max="27" width="15.125" style="20" bestFit="1" customWidth="1"/>
    <col min="28" max="28" width="20" style="24" customWidth="1"/>
  </cols>
  <sheetData>
    <row r="1" spans="1:28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" t="s">
        <v>24</v>
      </c>
      <c r="K1" s="26" t="s">
        <v>25</v>
      </c>
      <c r="L1" s="26" t="s">
        <v>26</v>
      </c>
      <c r="M1" s="3" t="s">
        <v>27</v>
      </c>
      <c r="N1" s="4" t="s">
        <v>28</v>
      </c>
      <c r="O1" s="5" t="s">
        <v>29</v>
      </c>
      <c r="P1" s="6" t="s">
        <v>30</v>
      </c>
      <c r="Q1" s="7">
        <f>LARGE(A:A,1)</f>
        <v>2726</v>
      </c>
      <c r="T1" s="20" t="s">
        <v>31</v>
      </c>
      <c r="U1" s="27" t="s">
        <v>32</v>
      </c>
      <c r="V1" s="27" t="s">
        <v>32</v>
      </c>
      <c r="W1" s="27" t="s">
        <v>33</v>
      </c>
      <c r="X1" s="27" t="s">
        <v>34</v>
      </c>
      <c r="Y1" s="27" t="s">
        <v>35</v>
      </c>
      <c r="Z1" s="27" t="s">
        <v>35</v>
      </c>
      <c r="AA1" s="17" t="s">
        <v>36</v>
      </c>
      <c r="AB1" s="24" t="s">
        <v>37</v>
      </c>
    </row>
    <row r="2" spans="1:28" ht="15" customHeight="1" x14ac:dyDescent="0.25">
      <c r="A2" s="28">
        <v>222</v>
      </c>
      <c r="B2" s="28">
        <v>208</v>
      </c>
      <c r="C2" s="25">
        <v>0</v>
      </c>
      <c r="D2" s="25">
        <v>272.54000000000002</v>
      </c>
      <c r="E2" s="25">
        <v>211.02</v>
      </c>
      <c r="F2" s="25">
        <f t="shared" ref="F2:F16" si="0">($A$17-A2)/(ROW($A$17)-ROW(A2))</f>
        <v>166.93333333333334</v>
      </c>
      <c r="G2" s="25">
        <v>0</v>
      </c>
      <c r="H2" s="25">
        <f t="shared" ref="H2:H16" si="1">($A$17-B2)/(ROW($A$17)-ROW(B2))</f>
        <v>167.86666666666667</v>
      </c>
      <c r="I2" s="25">
        <v>0</v>
      </c>
      <c r="J2" s="29"/>
      <c r="K2" s="29"/>
      <c r="L2" s="29"/>
      <c r="M2" s="29">
        <f t="shared" ref="M2:M33" ca="1" si="2">IF(RAND()&lt;0.5,0,1)</f>
        <v>1</v>
      </c>
      <c r="N2" s="8" t="s">
        <v>38</v>
      </c>
      <c r="O2" s="30">
        <v>0.05</v>
      </c>
      <c r="P2" s="6" t="s">
        <v>39</v>
      </c>
      <c r="Q2" s="7">
        <f>LARGE(A:A,2)</f>
        <v>2692</v>
      </c>
      <c r="T2" s="20">
        <v>0</v>
      </c>
      <c r="U2" s="31">
        <f t="shared" ref="U2:U33" si="3">T2-B2</f>
        <v>-208</v>
      </c>
      <c r="V2" s="27">
        <f t="shared" ref="V2:V33" si="4">ROUND(U2,0)</f>
        <v>-208</v>
      </c>
      <c r="W2" s="27">
        <v>4766</v>
      </c>
      <c r="X2" s="27">
        <f t="shared" ref="X2:X33" si="5">B2/$W$2*$W$3</f>
        <v>228.64288711707931</v>
      </c>
      <c r="Y2" s="27">
        <f t="shared" ref="Y2:Y33" si="6">X2-B2</f>
        <v>20.642887117079312</v>
      </c>
      <c r="Z2" s="27">
        <f t="shared" ref="Z2:Z33" si="7">ROUND(Y2,0)</f>
        <v>21</v>
      </c>
      <c r="AA2" s="17">
        <f t="shared" ref="AA2:AA33" si="8">IF(V2&gt;=0,V2,Z2)</f>
        <v>21</v>
      </c>
      <c r="AB2" s="24">
        <f t="shared" ref="AB2:AB33" si="9">B2+AA2</f>
        <v>229</v>
      </c>
    </row>
    <row r="3" spans="1:28" ht="15" customHeight="1" x14ac:dyDescent="0.25">
      <c r="A3" s="28">
        <v>226</v>
      </c>
      <c r="B3" s="28">
        <v>208</v>
      </c>
      <c r="C3" s="25">
        <v>0</v>
      </c>
      <c r="D3" s="25">
        <v>272.54000000000002</v>
      </c>
      <c r="E3" s="25">
        <v>211.02</v>
      </c>
      <c r="F3" s="25">
        <f t="shared" si="0"/>
        <v>178.57142857142858</v>
      </c>
      <c r="G3" s="25">
        <v>0</v>
      </c>
      <c r="H3" s="25">
        <f t="shared" si="1"/>
        <v>179.85714285714286</v>
      </c>
      <c r="I3" s="25">
        <v>0</v>
      </c>
      <c r="J3" s="29">
        <f t="shared" ref="J3:J34" si="10">IF(ABS(B3-B2)&lt;=50,1,0)</f>
        <v>1</v>
      </c>
      <c r="K3" s="29">
        <f t="shared" ref="K3:K34" si="11">IF(ABS((B3-B2))&lt;=50,1,IF((B3-B2)*(1)&gt;=0,1,-1))</f>
        <v>1</v>
      </c>
      <c r="L3" s="29"/>
      <c r="M3" s="29">
        <f t="shared" ca="1" si="2"/>
        <v>0</v>
      </c>
      <c r="N3" s="9" t="s">
        <v>40</v>
      </c>
      <c r="O3" s="9">
        <f>COUNT(A:A)</f>
        <v>88</v>
      </c>
      <c r="P3" s="6" t="s">
        <v>41</v>
      </c>
      <c r="Q3" s="7">
        <f>LARGE(A:A,3)</f>
        <v>2660</v>
      </c>
      <c r="T3" s="20">
        <v>0</v>
      </c>
      <c r="U3" s="31">
        <f t="shared" si="3"/>
        <v>-208</v>
      </c>
      <c r="V3" s="27">
        <f t="shared" si="4"/>
        <v>-208</v>
      </c>
      <c r="W3" s="27">
        <v>5239</v>
      </c>
      <c r="X3" s="27">
        <f t="shared" si="5"/>
        <v>228.64288711707931</v>
      </c>
      <c r="Y3" s="27">
        <f t="shared" si="6"/>
        <v>20.642887117079312</v>
      </c>
      <c r="Z3" s="27">
        <f t="shared" si="7"/>
        <v>21</v>
      </c>
      <c r="AA3" s="17">
        <f t="shared" si="8"/>
        <v>21</v>
      </c>
      <c r="AB3" s="24">
        <f t="shared" si="9"/>
        <v>229</v>
      </c>
    </row>
    <row r="4" spans="1:28" ht="15" customHeight="1" x14ac:dyDescent="0.25">
      <c r="A4" s="28">
        <v>231</v>
      </c>
      <c r="B4" s="28">
        <v>208</v>
      </c>
      <c r="C4" s="25">
        <v>0</v>
      </c>
      <c r="D4" s="25">
        <v>272.55</v>
      </c>
      <c r="E4" s="25">
        <v>211.02</v>
      </c>
      <c r="F4" s="25">
        <f t="shared" si="0"/>
        <v>191.92307692307693</v>
      </c>
      <c r="G4" s="25">
        <v>0</v>
      </c>
      <c r="H4" s="25">
        <f t="shared" si="1"/>
        <v>193.69230769230768</v>
      </c>
      <c r="I4" s="25">
        <v>0</v>
      </c>
      <c r="J4" s="29">
        <f t="shared" si="10"/>
        <v>1</v>
      </c>
      <c r="K4" s="29">
        <f t="shared" si="11"/>
        <v>1</v>
      </c>
      <c r="L4" s="29"/>
      <c r="M4" s="29">
        <f t="shared" ca="1" si="2"/>
        <v>1</v>
      </c>
      <c r="N4" s="9" t="s">
        <v>42</v>
      </c>
      <c r="O4" s="32">
        <f>MAX(A:A)</f>
        <v>2726</v>
      </c>
      <c r="P4" s="6" t="s">
        <v>43</v>
      </c>
      <c r="Q4" s="7">
        <f>LARGE(B:B,1)</f>
        <v>1652</v>
      </c>
      <c r="T4" s="20">
        <v>0</v>
      </c>
      <c r="U4" s="31">
        <f t="shared" si="3"/>
        <v>-208</v>
      </c>
      <c r="V4" s="27">
        <f t="shared" si="4"/>
        <v>-208</v>
      </c>
      <c r="W4" s="27"/>
      <c r="X4" s="27">
        <f t="shared" si="5"/>
        <v>228.64288711707931</v>
      </c>
      <c r="Y4" s="27">
        <f t="shared" si="6"/>
        <v>20.642887117079312</v>
      </c>
      <c r="Z4" s="27">
        <f t="shared" si="7"/>
        <v>21</v>
      </c>
      <c r="AA4" s="17">
        <f t="shared" si="8"/>
        <v>21</v>
      </c>
      <c r="AB4" s="24">
        <f t="shared" si="9"/>
        <v>229</v>
      </c>
    </row>
    <row r="5" spans="1:28" ht="15" customHeight="1" x14ac:dyDescent="0.25">
      <c r="A5" s="28">
        <v>237</v>
      </c>
      <c r="B5" s="28">
        <v>208</v>
      </c>
      <c r="C5" s="25">
        <v>0</v>
      </c>
      <c r="D5" s="25">
        <v>272.55</v>
      </c>
      <c r="E5" s="25">
        <v>211.02</v>
      </c>
      <c r="F5" s="25">
        <f t="shared" si="0"/>
        <v>207.41666666666666</v>
      </c>
      <c r="G5" s="25">
        <v>0</v>
      </c>
      <c r="H5" s="25">
        <f t="shared" si="1"/>
        <v>209.83333333333334</v>
      </c>
      <c r="I5" s="25">
        <v>0</v>
      </c>
      <c r="J5" s="29">
        <f t="shared" si="10"/>
        <v>1</v>
      </c>
      <c r="K5" s="29">
        <f t="shared" si="11"/>
        <v>1</v>
      </c>
      <c r="L5" s="29"/>
      <c r="M5" s="29">
        <f t="shared" ca="1" si="2"/>
        <v>1</v>
      </c>
      <c r="N5" s="9" t="s">
        <v>44</v>
      </c>
      <c r="O5" s="33">
        <v>1.05</v>
      </c>
      <c r="P5" s="6" t="s">
        <v>45</v>
      </c>
      <c r="Q5" s="7">
        <f>LARGE(B:B,2)</f>
        <v>1581</v>
      </c>
      <c r="T5" s="20">
        <v>0</v>
      </c>
      <c r="U5" s="31">
        <f t="shared" si="3"/>
        <v>-208</v>
      </c>
      <c r="V5" s="27">
        <f t="shared" si="4"/>
        <v>-208</v>
      </c>
      <c r="W5" s="27"/>
      <c r="X5" s="27">
        <f t="shared" si="5"/>
        <v>228.64288711707931</v>
      </c>
      <c r="Y5" s="27">
        <f t="shared" si="6"/>
        <v>20.642887117079312</v>
      </c>
      <c r="Z5" s="27">
        <f t="shared" si="7"/>
        <v>21</v>
      </c>
      <c r="AA5" s="17">
        <f t="shared" si="8"/>
        <v>21</v>
      </c>
      <c r="AB5" s="24">
        <f t="shared" si="9"/>
        <v>229</v>
      </c>
    </row>
    <row r="6" spans="1:28" ht="15" customHeight="1" x14ac:dyDescent="0.25">
      <c r="A6" s="28">
        <v>264</v>
      </c>
      <c r="B6" s="28">
        <v>208</v>
      </c>
      <c r="C6" s="25">
        <v>0</v>
      </c>
      <c r="D6" s="25">
        <v>272.55</v>
      </c>
      <c r="E6" s="25">
        <v>211.02</v>
      </c>
      <c r="F6" s="25">
        <f t="shared" si="0"/>
        <v>223.81818181818181</v>
      </c>
      <c r="G6" s="25">
        <v>0</v>
      </c>
      <c r="H6" s="25">
        <f t="shared" si="1"/>
        <v>228.90909090909091</v>
      </c>
      <c r="I6" s="25">
        <v>0</v>
      </c>
      <c r="J6" s="29">
        <f t="shared" si="10"/>
        <v>1</v>
      </c>
      <c r="K6" s="29">
        <f t="shared" si="11"/>
        <v>1</v>
      </c>
      <c r="L6" s="29"/>
      <c r="M6" s="29">
        <f t="shared" ca="1" si="2"/>
        <v>0</v>
      </c>
      <c r="N6" s="9" t="s">
        <v>46</v>
      </c>
      <c r="O6" s="33">
        <v>1.68</v>
      </c>
      <c r="P6" s="6" t="s">
        <v>47</v>
      </c>
      <c r="Q6" s="7">
        <f>LARGE(B:B,3)</f>
        <v>1548</v>
      </c>
      <c r="T6" s="20">
        <v>0</v>
      </c>
      <c r="U6" s="31">
        <f t="shared" si="3"/>
        <v>-208</v>
      </c>
      <c r="V6" s="27">
        <f t="shared" si="4"/>
        <v>-208</v>
      </c>
      <c r="W6" s="27"/>
      <c r="X6" s="27">
        <f t="shared" si="5"/>
        <v>228.64288711707931</v>
      </c>
      <c r="Y6" s="27">
        <f t="shared" si="6"/>
        <v>20.642887117079312</v>
      </c>
      <c r="Z6" s="27">
        <f t="shared" si="7"/>
        <v>21</v>
      </c>
      <c r="AA6" s="17">
        <f t="shared" si="8"/>
        <v>21</v>
      </c>
      <c r="AB6" s="24">
        <f t="shared" si="9"/>
        <v>229</v>
      </c>
    </row>
    <row r="7" spans="1:28" ht="15" customHeight="1" x14ac:dyDescent="0.25">
      <c r="A7" s="28">
        <v>291</v>
      </c>
      <c r="B7" s="28">
        <v>208</v>
      </c>
      <c r="C7" s="25">
        <v>0</v>
      </c>
      <c r="D7" s="25">
        <v>272.56</v>
      </c>
      <c r="E7" s="25">
        <v>211.02</v>
      </c>
      <c r="F7" s="25">
        <f t="shared" si="0"/>
        <v>243.5</v>
      </c>
      <c r="G7" s="25">
        <v>0</v>
      </c>
      <c r="H7" s="25">
        <f t="shared" si="1"/>
        <v>251.8</v>
      </c>
      <c r="I7" s="25">
        <v>0</v>
      </c>
      <c r="J7" s="29">
        <f t="shared" si="10"/>
        <v>1</v>
      </c>
      <c r="K7" s="29">
        <f t="shared" si="11"/>
        <v>1</v>
      </c>
      <c r="L7" s="29">
        <f t="shared" ref="L7:L38" si="12">IF(OR(COUNTIF(K3:K7,1)=5,COUNTIF(K3:K7,-1)=5),1,0)</f>
        <v>1</v>
      </c>
      <c r="M7" s="29">
        <f t="shared" ca="1" si="2"/>
        <v>0</v>
      </c>
      <c r="N7" s="9" t="s">
        <v>48</v>
      </c>
      <c r="O7" s="33">
        <v>2.09</v>
      </c>
      <c r="P7" s="7"/>
      <c r="Q7" s="7"/>
      <c r="T7" s="20">
        <v>0</v>
      </c>
      <c r="U7" s="31">
        <f t="shared" si="3"/>
        <v>-208</v>
      </c>
      <c r="V7" s="27">
        <f t="shared" si="4"/>
        <v>-208</v>
      </c>
      <c r="W7" s="27"/>
      <c r="X7" s="27">
        <f t="shared" si="5"/>
        <v>228.64288711707931</v>
      </c>
      <c r="Y7" s="27">
        <f t="shared" si="6"/>
        <v>20.642887117079312</v>
      </c>
      <c r="Z7" s="27">
        <f t="shared" si="7"/>
        <v>21</v>
      </c>
      <c r="AA7" s="17">
        <f t="shared" si="8"/>
        <v>21</v>
      </c>
      <c r="AB7" s="24">
        <f t="shared" si="9"/>
        <v>229</v>
      </c>
    </row>
    <row r="8" spans="1:28" ht="15" customHeight="1" x14ac:dyDescent="0.25">
      <c r="A8" s="28">
        <v>316</v>
      </c>
      <c r="B8" s="28">
        <v>208</v>
      </c>
      <c r="C8" s="25">
        <v>0</v>
      </c>
      <c r="D8" s="25">
        <v>272.57</v>
      </c>
      <c r="E8" s="25">
        <v>211.02</v>
      </c>
      <c r="F8" s="25">
        <f t="shared" si="0"/>
        <v>267.77777777777777</v>
      </c>
      <c r="G8" s="25">
        <v>0</v>
      </c>
      <c r="H8" s="25">
        <f t="shared" si="1"/>
        <v>279.77777777777777</v>
      </c>
      <c r="I8" s="25">
        <v>0</v>
      </c>
      <c r="J8" s="29">
        <f t="shared" si="10"/>
        <v>1</v>
      </c>
      <c r="K8" s="29">
        <f t="shared" si="11"/>
        <v>1</v>
      </c>
      <c r="L8" s="29">
        <f t="shared" si="12"/>
        <v>1</v>
      </c>
      <c r="M8" s="29">
        <f t="shared" ca="1" si="2"/>
        <v>0</v>
      </c>
      <c r="N8" s="9" t="s">
        <v>49</v>
      </c>
      <c r="O8" s="33">
        <v>268.87</v>
      </c>
      <c r="P8" s="10"/>
      <c r="Q8" s="7"/>
      <c r="T8" s="20">
        <v>0</v>
      </c>
      <c r="U8" s="31">
        <f t="shared" si="3"/>
        <v>-208</v>
      </c>
      <c r="V8" s="27">
        <f t="shared" si="4"/>
        <v>-208</v>
      </c>
      <c r="W8" s="27"/>
      <c r="X8" s="27">
        <f t="shared" si="5"/>
        <v>228.64288711707931</v>
      </c>
      <c r="Y8" s="27">
        <f t="shared" si="6"/>
        <v>20.642887117079312</v>
      </c>
      <c r="Z8" s="27">
        <f t="shared" si="7"/>
        <v>21</v>
      </c>
      <c r="AA8" s="17">
        <f t="shared" si="8"/>
        <v>21</v>
      </c>
      <c r="AB8" s="24">
        <f t="shared" si="9"/>
        <v>229</v>
      </c>
    </row>
    <row r="9" spans="1:28" ht="15" customHeight="1" x14ac:dyDescent="0.25">
      <c r="A9" s="28">
        <v>414</v>
      </c>
      <c r="B9" s="28">
        <v>208</v>
      </c>
      <c r="C9" s="25">
        <v>0</v>
      </c>
      <c r="D9" s="25">
        <v>272.58999999999997</v>
      </c>
      <c r="E9" s="25">
        <v>211.02</v>
      </c>
      <c r="F9" s="25">
        <f t="shared" si="0"/>
        <v>289</v>
      </c>
      <c r="G9" s="25">
        <v>0</v>
      </c>
      <c r="H9" s="25">
        <f t="shared" si="1"/>
        <v>314.75</v>
      </c>
      <c r="I9" s="25">
        <v>0</v>
      </c>
      <c r="J9" s="29">
        <f t="shared" si="10"/>
        <v>1</v>
      </c>
      <c r="K9" s="29">
        <f t="shared" si="11"/>
        <v>1</v>
      </c>
      <c r="L9" s="29">
        <f t="shared" si="12"/>
        <v>1</v>
      </c>
      <c r="M9" s="29">
        <f t="shared" ca="1" si="2"/>
        <v>0</v>
      </c>
      <c r="N9" s="9" t="s">
        <v>50</v>
      </c>
      <c r="O9" s="34">
        <v>283</v>
      </c>
      <c r="P9" s="10"/>
      <c r="Q9" s="7"/>
      <c r="T9" s="20">
        <v>0</v>
      </c>
      <c r="U9" s="31">
        <f t="shared" si="3"/>
        <v>-208</v>
      </c>
      <c r="V9" s="27">
        <f t="shared" si="4"/>
        <v>-208</v>
      </c>
      <c r="W9" s="27"/>
      <c r="X9" s="27">
        <f t="shared" si="5"/>
        <v>228.64288711707931</v>
      </c>
      <c r="Y9" s="27">
        <f t="shared" si="6"/>
        <v>20.642887117079312</v>
      </c>
      <c r="Z9" s="27">
        <f t="shared" si="7"/>
        <v>21</v>
      </c>
      <c r="AA9" s="17">
        <f t="shared" si="8"/>
        <v>21</v>
      </c>
      <c r="AB9" s="24">
        <f t="shared" si="9"/>
        <v>229</v>
      </c>
    </row>
    <row r="10" spans="1:28" ht="15" customHeight="1" x14ac:dyDescent="0.25">
      <c r="A10" s="28">
        <v>512</v>
      </c>
      <c r="B10" s="28">
        <v>208</v>
      </c>
      <c r="C10" s="25">
        <v>2.27</v>
      </c>
      <c r="D10" s="25">
        <v>272.62</v>
      </c>
      <c r="E10" s="25">
        <v>211.02</v>
      </c>
      <c r="F10" s="25">
        <f t="shared" si="0"/>
        <v>316.28571428571428</v>
      </c>
      <c r="G10" s="25">
        <v>0</v>
      </c>
      <c r="H10" s="25">
        <f t="shared" si="1"/>
        <v>359.71428571428572</v>
      </c>
      <c r="I10" s="25">
        <v>0</v>
      </c>
      <c r="J10" s="29">
        <f t="shared" si="10"/>
        <v>1</v>
      </c>
      <c r="K10" s="29">
        <f t="shared" si="11"/>
        <v>1</v>
      </c>
      <c r="L10" s="29">
        <f t="shared" si="12"/>
        <v>1</v>
      </c>
      <c r="M10" s="29">
        <f t="shared" ca="1" si="2"/>
        <v>0</v>
      </c>
      <c r="N10" s="11" t="s">
        <v>51</v>
      </c>
      <c r="O10" s="34">
        <v>281</v>
      </c>
      <c r="P10" s="10"/>
      <c r="Q10" s="7"/>
      <c r="T10" s="20">
        <v>0</v>
      </c>
      <c r="U10" s="31">
        <f t="shared" si="3"/>
        <v>-208</v>
      </c>
      <c r="V10" s="27">
        <f t="shared" si="4"/>
        <v>-208</v>
      </c>
      <c r="W10" s="27"/>
      <c r="X10" s="27">
        <f t="shared" si="5"/>
        <v>228.64288711707931</v>
      </c>
      <c r="Y10" s="27">
        <f t="shared" si="6"/>
        <v>20.642887117079312</v>
      </c>
      <c r="Z10" s="27">
        <f t="shared" si="7"/>
        <v>21</v>
      </c>
      <c r="AA10" s="17">
        <f t="shared" si="8"/>
        <v>21</v>
      </c>
      <c r="AB10" s="24">
        <f t="shared" si="9"/>
        <v>229</v>
      </c>
    </row>
    <row r="11" spans="1:28" ht="15" customHeight="1" x14ac:dyDescent="0.25">
      <c r="A11" s="28">
        <v>608</v>
      </c>
      <c r="B11" s="28">
        <v>208</v>
      </c>
      <c r="C11" s="25">
        <v>2.7</v>
      </c>
      <c r="D11" s="25">
        <v>272.66000000000003</v>
      </c>
      <c r="E11" s="25">
        <v>211.02</v>
      </c>
      <c r="F11" s="25">
        <f t="shared" si="0"/>
        <v>353</v>
      </c>
      <c r="G11" s="25">
        <v>0</v>
      </c>
      <c r="H11" s="25">
        <f t="shared" si="1"/>
        <v>419.66666666666669</v>
      </c>
      <c r="I11" s="25">
        <v>0</v>
      </c>
      <c r="J11" s="29">
        <f t="shared" si="10"/>
        <v>1</v>
      </c>
      <c r="K11" s="29">
        <f t="shared" si="11"/>
        <v>1</v>
      </c>
      <c r="L11" s="29">
        <f t="shared" si="12"/>
        <v>1</v>
      </c>
      <c r="M11" s="29">
        <f t="shared" ca="1" si="2"/>
        <v>1</v>
      </c>
      <c r="N11" s="9" t="s">
        <v>52</v>
      </c>
      <c r="O11" s="34">
        <v>280</v>
      </c>
      <c r="P11" s="14" t="s">
        <v>53</v>
      </c>
      <c r="Q11" s="7">
        <f>MIN(D:D)</f>
        <v>272.54000000000002</v>
      </c>
      <c r="T11" s="20">
        <v>0</v>
      </c>
      <c r="U11" s="31">
        <f t="shared" si="3"/>
        <v>-208</v>
      </c>
      <c r="V11" s="27">
        <f t="shared" si="4"/>
        <v>-208</v>
      </c>
      <c r="W11" s="27"/>
      <c r="X11" s="27">
        <f t="shared" si="5"/>
        <v>228.64288711707931</v>
      </c>
      <c r="Y11" s="27">
        <f t="shared" si="6"/>
        <v>20.642887117079312</v>
      </c>
      <c r="Z11" s="27">
        <f t="shared" si="7"/>
        <v>21</v>
      </c>
      <c r="AA11" s="17">
        <f t="shared" si="8"/>
        <v>21</v>
      </c>
      <c r="AB11" s="24">
        <f t="shared" si="9"/>
        <v>229</v>
      </c>
    </row>
    <row r="12" spans="1:28" ht="15" customHeight="1" x14ac:dyDescent="0.25">
      <c r="A12" s="28">
        <v>940</v>
      </c>
      <c r="B12" s="28">
        <v>208</v>
      </c>
      <c r="C12" s="25">
        <v>4.18</v>
      </c>
      <c r="D12" s="25">
        <v>272.74</v>
      </c>
      <c r="E12" s="25">
        <v>211.02</v>
      </c>
      <c r="F12" s="25">
        <f t="shared" si="0"/>
        <v>357.2</v>
      </c>
      <c r="G12" s="25">
        <v>0</v>
      </c>
      <c r="H12" s="25">
        <f t="shared" si="1"/>
        <v>503.6</v>
      </c>
      <c r="I12" s="25">
        <v>0</v>
      </c>
      <c r="J12" s="29">
        <f t="shared" si="10"/>
        <v>1</v>
      </c>
      <c r="K12" s="29">
        <f t="shared" si="11"/>
        <v>1</v>
      </c>
      <c r="L12" s="29">
        <f t="shared" si="12"/>
        <v>1</v>
      </c>
      <c r="M12" s="29">
        <f t="shared" ca="1" si="2"/>
        <v>0</v>
      </c>
      <c r="N12" s="9" t="s">
        <v>54</v>
      </c>
      <c r="O12" s="34">
        <v>275</v>
      </c>
      <c r="P12" s="15" t="s">
        <v>55</v>
      </c>
      <c r="Q12" s="35">
        <f>D2</f>
        <v>272.54000000000002</v>
      </c>
      <c r="T12" s="20">
        <v>0</v>
      </c>
      <c r="U12" s="31">
        <f t="shared" si="3"/>
        <v>-208</v>
      </c>
      <c r="V12" s="27">
        <f t="shared" si="4"/>
        <v>-208</v>
      </c>
      <c r="W12" s="27"/>
      <c r="X12" s="27">
        <f t="shared" si="5"/>
        <v>228.64288711707931</v>
      </c>
      <c r="Y12" s="27">
        <f t="shared" si="6"/>
        <v>20.642887117079312</v>
      </c>
      <c r="Z12" s="27">
        <f t="shared" si="7"/>
        <v>21</v>
      </c>
      <c r="AA12" s="17">
        <f t="shared" si="8"/>
        <v>21</v>
      </c>
      <c r="AB12" s="24">
        <f t="shared" si="9"/>
        <v>229</v>
      </c>
    </row>
    <row r="13" spans="1:28" ht="15" customHeight="1" x14ac:dyDescent="0.25">
      <c r="A13" s="28">
        <v>1274</v>
      </c>
      <c r="B13" s="28">
        <v>208</v>
      </c>
      <c r="C13" s="25">
        <v>5.66</v>
      </c>
      <c r="D13" s="25">
        <v>272.83999999999997</v>
      </c>
      <c r="E13" s="25">
        <v>211.02</v>
      </c>
      <c r="F13" s="25">
        <f t="shared" si="0"/>
        <v>363</v>
      </c>
      <c r="G13" s="25">
        <v>0</v>
      </c>
      <c r="H13" s="25">
        <f t="shared" si="1"/>
        <v>629.5</v>
      </c>
      <c r="I13" s="25">
        <v>0</v>
      </c>
      <c r="J13" s="29">
        <f t="shared" si="10"/>
        <v>1</v>
      </c>
      <c r="K13" s="29">
        <f t="shared" si="11"/>
        <v>1</v>
      </c>
      <c r="L13" s="29">
        <f t="shared" si="12"/>
        <v>1</v>
      </c>
      <c r="M13" s="29">
        <f t="shared" ca="1" si="2"/>
        <v>0</v>
      </c>
      <c r="N13" s="9" t="s">
        <v>56</v>
      </c>
      <c r="O13" s="34">
        <v>260</v>
      </c>
      <c r="P13" s="14" t="s">
        <v>57</v>
      </c>
      <c r="Q13" s="7">
        <v>275</v>
      </c>
      <c r="R13" s="20">
        <f ca="1">TREND(OFFSET('Z-V'!B1,MATCH(Q13,'Z-V'!A:A,1)-1,,2,1),OFFSET('Z-V'!A1,MATCH(Q13,'Z-V'!A:A,1)-1,,2,1),Q13)</f>
        <v>70000</v>
      </c>
      <c r="T13" s="20">
        <v>0</v>
      </c>
      <c r="U13" s="31">
        <f t="shared" si="3"/>
        <v>-208</v>
      </c>
      <c r="V13" s="27">
        <f t="shared" si="4"/>
        <v>-208</v>
      </c>
      <c r="W13" s="27"/>
      <c r="X13" s="27">
        <f t="shared" si="5"/>
        <v>228.64288711707931</v>
      </c>
      <c r="Y13" s="27">
        <f t="shared" si="6"/>
        <v>20.642887117079312</v>
      </c>
      <c r="Z13" s="27">
        <f t="shared" si="7"/>
        <v>21</v>
      </c>
      <c r="AA13" s="17">
        <f t="shared" si="8"/>
        <v>21</v>
      </c>
      <c r="AB13" s="24">
        <f t="shared" si="9"/>
        <v>229</v>
      </c>
    </row>
    <row r="14" spans="1:28" ht="15" customHeight="1" x14ac:dyDescent="0.25">
      <c r="A14" s="28">
        <v>1606</v>
      </c>
      <c r="B14" s="28">
        <v>208</v>
      </c>
      <c r="C14" s="25">
        <v>7.14</v>
      </c>
      <c r="D14" s="25">
        <v>272.98</v>
      </c>
      <c r="E14" s="25">
        <v>211.02</v>
      </c>
      <c r="F14" s="25">
        <f t="shared" si="0"/>
        <v>373.33333333333331</v>
      </c>
      <c r="G14" s="25">
        <v>0</v>
      </c>
      <c r="H14" s="25">
        <f t="shared" si="1"/>
        <v>839.33333333333337</v>
      </c>
      <c r="I14" s="25">
        <v>0</v>
      </c>
      <c r="J14" s="29">
        <f t="shared" si="10"/>
        <v>1</v>
      </c>
      <c r="K14" s="29">
        <f t="shared" si="11"/>
        <v>1</v>
      </c>
      <c r="L14" s="29">
        <f t="shared" si="12"/>
        <v>1</v>
      </c>
      <c r="M14" s="29">
        <f t="shared" ca="1" si="2"/>
        <v>0</v>
      </c>
      <c r="N14" s="11" t="s">
        <v>58</v>
      </c>
      <c r="O14" s="34">
        <v>245</v>
      </c>
      <c r="P14" s="14" t="s">
        <v>59</v>
      </c>
      <c r="Q14" s="7">
        <f>MAX(B:B)</f>
        <v>1652</v>
      </c>
      <c r="T14" s="20">
        <v>0</v>
      </c>
      <c r="U14" s="31">
        <f t="shared" si="3"/>
        <v>-208</v>
      </c>
      <c r="V14" s="27">
        <f t="shared" si="4"/>
        <v>-208</v>
      </c>
      <c r="W14" s="27"/>
      <c r="X14" s="27">
        <f t="shared" si="5"/>
        <v>228.64288711707931</v>
      </c>
      <c r="Y14" s="27">
        <f t="shared" si="6"/>
        <v>20.642887117079312</v>
      </c>
      <c r="Z14" s="27">
        <f t="shared" si="7"/>
        <v>21</v>
      </c>
      <c r="AA14" s="17">
        <f t="shared" si="8"/>
        <v>21</v>
      </c>
      <c r="AB14" s="24">
        <f t="shared" si="9"/>
        <v>229</v>
      </c>
    </row>
    <row r="15" spans="1:28" ht="15" customHeight="1" x14ac:dyDescent="0.25">
      <c r="A15" s="28">
        <v>1980</v>
      </c>
      <c r="B15" s="28">
        <v>208</v>
      </c>
      <c r="C15" s="25">
        <v>8.8000000000000007</v>
      </c>
      <c r="D15" s="25">
        <v>273.17</v>
      </c>
      <c r="E15" s="25">
        <v>211.02</v>
      </c>
      <c r="F15" s="25">
        <f t="shared" si="0"/>
        <v>373</v>
      </c>
      <c r="G15" s="25">
        <v>0</v>
      </c>
      <c r="H15" s="25">
        <f t="shared" si="1"/>
        <v>1259</v>
      </c>
      <c r="I15" s="25">
        <v>0</v>
      </c>
      <c r="J15" s="29">
        <f t="shared" si="10"/>
        <v>1</v>
      </c>
      <c r="K15" s="29">
        <f t="shared" si="11"/>
        <v>1</v>
      </c>
      <c r="L15" s="29">
        <f t="shared" si="12"/>
        <v>1</v>
      </c>
      <c r="M15" s="29">
        <f t="shared" ca="1" si="2"/>
        <v>1</v>
      </c>
      <c r="N15" s="9" t="s">
        <v>60</v>
      </c>
      <c r="O15" s="9">
        <f>COUNT(C:C)</f>
        <v>88</v>
      </c>
      <c r="P15" s="14" t="s">
        <v>61</v>
      </c>
      <c r="Q15" s="7">
        <f>MAX(D:D)</f>
        <v>277.27999999999997</v>
      </c>
      <c r="R15" s="20">
        <f ca="1">TREND(OFFSET('Z-V'!B1,MATCH(Q15,'Z-V'!A:A,1)-1,,2,1),OFFSET('Z-V'!A1,MATCH(Q15,'Z-V'!A:A,1)-1,,2,1),Q15)</f>
        <v>78119.999999999767</v>
      </c>
      <c r="T15" s="20">
        <v>0</v>
      </c>
      <c r="U15" s="31">
        <f t="shared" si="3"/>
        <v>-208</v>
      </c>
      <c r="V15" s="27">
        <f t="shared" si="4"/>
        <v>-208</v>
      </c>
      <c r="W15" s="27"/>
      <c r="X15" s="27">
        <f t="shared" si="5"/>
        <v>228.64288711707931</v>
      </c>
      <c r="Y15" s="27">
        <f t="shared" si="6"/>
        <v>20.642887117079312</v>
      </c>
      <c r="Z15" s="27">
        <f t="shared" si="7"/>
        <v>21</v>
      </c>
      <c r="AA15" s="17">
        <f t="shared" si="8"/>
        <v>21</v>
      </c>
      <c r="AB15" s="24">
        <f t="shared" si="9"/>
        <v>229</v>
      </c>
    </row>
    <row r="16" spans="1:28" ht="15" customHeight="1" x14ac:dyDescent="0.25">
      <c r="A16" s="28">
        <v>2354</v>
      </c>
      <c r="B16" s="28">
        <v>208</v>
      </c>
      <c r="C16" s="25">
        <v>10.46</v>
      </c>
      <c r="D16" s="25">
        <v>273.39</v>
      </c>
      <c r="E16" s="25">
        <v>211.02</v>
      </c>
      <c r="F16" s="25">
        <f t="shared" si="0"/>
        <v>372</v>
      </c>
      <c r="G16" s="25">
        <v>0</v>
      </c>
      <c r="H16" s="25">
        <f t="shared" si="1"/>
        <v>2518</v>
      </c>
      <c r="I16" s="25">
        <v>0</v>
      </c>
      <c r="J16" s="29">
        <f t="shared" si="10"/>
        <v>1</v>
      </c>
      <c r="K16" s="29">
        <f t="shared" si="11"/>
        <v>1</v>
      </c>
      <c r="L16" s="29">
        <f t="shared" si="12"/>
        <v>1</v>
      </c>
      <c r="M16" s="29">
        <f t="shared" ca="1" si="2"/>
        <v>0</v>
      </c>
      <c r="N16" s="9" t="s">
        <v>62</v>
      </c>
      <c r="O16" s="36">
        <f>MAX(C:C)</f>
        <v>12.11</v>
      </c>
      <c r="P16" s="14" t="s">
        <v>63</v>
      </c>
      <c r="Q16" s="35">
        <f>D2</f>
        <v>272.54000000000002</v>
      </c>
      <c r="R16" s="20">
        <f ca="1">TREND(OFFSET('Z-V'!B1,MATCH(Q16,'Z-V'!A:A,1)-1,,2,1),OFFSET('Z-V'!A1,MATCH(Q16,'Z-V'!A:A,1)-1,,2,1),Q16)</f>
        <v>61344.000000000116</v>
      </c>
      <c r="T16" s="20">
        <v>0</v>
      </c>
      <c r="U16" s="31">
        <f t="shared" si="3"/>
        <v>-208</v>
      </c>
      <c r="V16" s="27">
        <f t="shared" si="4"/>
        <v>-208</v>
      </c>
      <c r="W16" s="27"/>
      <c r="X16" s="27">
        <f t="shared" si="5"/>
        <v>228.64288711707931</v>
      </c>
      <c r="Y16" s="27">
        <f t="shared" si="6"/>
        <v>20.642887117079312</v>
      </c>
      <c r="Z16" s="27">
        <f t="shared" si="7"/>
        <v>21</v>
      </c>
      <c r="AA16" s="17">
        <f t="shared" si="8"/>
        <v>21</v>
      </c>
      <c r="AB16" s="24">
        <f t="shared" si="9"/>
        <v>229</v>
      </c>
    </row>
    <row r="17" spans="1:28" ht="15" customHeight="1" x14ac:dyDescent="0.25">
      <c r="A17" s="40">
        <v>2726</v>
      </c>
      <c r="B17" s="28">
        <v>208</v>
      </c>
      <c r="C17" s="25">
        <v>12.11</v>
      </c>
      <c r="D17" s="25">
        <v>273.64999999999998</v>
      </c>
      <c r="E17" s="25">
        <v>211.02</v>
      </c>
      <c r="F17" s="39">
        <v>0</v>
      </c>
      <c r="G17" s="39">
        <v>0</v>
      </c>
      <c r="H17" s="39">
        <v>0</v>
      </c>
      <c r="I17" s="39">
        <v>0</v>
      </c>
      <c r="J17" s="29">
        <f t="shared" si="10"/>
        <v>1</v>
      </c>
      <c r="K17" s="29">
        <f t="shared" si="11"/>
        <v>1</v>
      </c>
      <c r="L17" s="29">
        <f t="shared" si="12"/>
        <v>1</v>
      </c>
      <c r="M17" s="29">
        <f t="shared" ca="1" si="2"/>
        <v>0</v>
      </c>
      <c r="N17" s="9" t="s">
        <v>64</v>
      </c>
      <c r="O17" s="12">
        <v>1000</v>
      </c>
      <c r="P17" s="14" t="s">
        <v>65</v>
      </c>
      <c r="Q17" s="7">
        <f>INDEX(D:D, COUNTA(D:D))</f>
        <v>277.27999999999997</v>
      </c>
      <c r="T17" s="20">
        <v>0</v>
      </c>
      <c r="U17" s="31">
        <f t="shared" si="3"/>
        <v>-208</v>
      </c>
      <c r="V17" s="27">
        <f t="shared" si="4"/>
        <v>-208</v>
      </c>
      <c r="W17" s="27"/>
      <c r="X17" s="27">
        <f t="shared" si="5"/>
        <v>228.64288711707931</v>
      </c>
      <c r="Y17" s="27">
        <f t="shared" si="6"/>
        <v>20.642887117079312</v>
      </c>
      <c r="Z17" s="27">
        <f t="shared" si="7"/>
        <v>21</v>
      </c>
      <c r="AA17" s="17">
        <f t="shared" si="8"/>
        <v>21</v>
      </c>
      <c r="AB17" s="24">
        <f t="shared" si="9"/>
        <v>229</v>
      </c>
    </row>
    <row r="18" spans="1:28" ht="15" customHeight="1" x14ac:dyDescent="0.2">
      <c r="A18" s="28">
        <v>2692</v>
      </c>
      <c r="B18" s="28">
        <v>208</v>
      </c>
      <c r="C18" s="25">
        <v>11.97</v>
      </c>
      <c r="D18" s="25">
        <v>273.89999999999998</v>
      </c>
      <c r="E18" s="25">
        <v>211.02</v>
      </c>
      <c r="F18" s="25">
        <v>0</v>
      </c>
      <c r="G18" s="25">
        <f t="shared" ref="G18:G49" si="13">($A$17-A18)/(ROW(A18)-ROW($A$17))</f>
        <v>34</v>
      </c>
      <c r="H18" s="25">
        <v>0</v>
      </c>
      <c r="I18" s="25">
        <f t="shared" ref="I18:I49" si="14">($A$17-B18)/(ROW(B18)-ROW($A$17))</f>
        <v>2518</v>
      </c>
      <c r="J18" s="29">
        <f t="shared" si="10"/>
        <v>1</v>
      </c>
      <c r="K18" s="29">
        <f t="shared" si="11"/>
        <v>1</v>
      </c>
      <c r="L18" s="29">
        <f t="shared" si="12"/>
        <v>1</v>
      </c>
      <c r="M18" s="29">
        <f t="shared" ca="1" si="2"/>
        <v>1</v>
      </c>
      <c r="N18" s="9" t="s">
        <v>66</v>
      </c>
      <c r="O18" s="9">
        <f>MAX(B:B)</f>
        <v>1652</v>
      </c>
      <c r="R18" s="20"/>
      <c r="S18" s="20"/>
      <c r="T18" s="20">
        <v>0</v>
      </c>
      <c r="U18" s="31">
        <f t="shared" si="3"/>
        <v>-208</v>
      </c>
      <c r="V18" s="27">
        <f t="shared" si="4"/>
        <v>-208</v>
      </c>
      <c r="W18" s="27"/>
      <c r="X18" s="27">
        <f t="shared" si="5"/>
        <v>228.64288711707931</v>
      </c>
      <c r="Y18" s="27">
        <f t="shared" si="6"/>
        <v>20.642887117079312</v>
      </c>
      <c r="Z18" s="27">
        <f t="shared" si="7"/>
        <v>21</v>
      </c>
      <c r="AA18" s="17">
        <f t="shared" si="8"/>
        <v>21</v>
      </c>
      <c r="AB18" s="24">
        <f t="shared" si="9"/>
        <v>229</v>
      </c>
    </row>
    <row r="19" spans="1:28" ht="15" customHeight="1" x14ac:dyDescent="0.25">
      <c r="A19" s="28">
        <v>2660</v>
      </c>
      <c r="B19" s="28">
        <v>208</v>
      </c>
      <c r="C19" s="25">
        <v>11.82</v>
      </c>
      <c r="D19" s="25">
        <v>274.14999999999998</v>
      </c>
      <c r="E19" s="25">
        <v>211.02</v>
      </c>
      <c r="F19" s="25">
        <v>0</v>
      </c>
      <c r="G19" s="25">
        <f t="shared" si="13"/>
        <v>33</v>
      </c>
      <c r="H19" s="25">
        <v>0</v>
      </c>
      <c r="I19" s="25">
        <f t="shared" si="14"/>
        <v>1259</v>
      </c>
      <c r="J19" s="29">
        <f t="shared" si="10"/>
        <v>1</v>
      </c>
      <c r="K19" s="29">
        <f t="shared" si="11"/>
        <v>1</v>
      </c>
      <c r="L19" s="29">
        <f t="shared" si="12"/>
        <v>1</v>
      </c>
      <c r="M19" s="29">
        <f t="shared" ca="1" si="2"/>
        <v>0</v>
      </c>
      <c r="N19" s="9" t="s">
        <v>67</v>
      </c>
      <c r="O19" s="12">
        <v>0</v>
      </c>
      <c r="P19" s="14" t="s">
        <v>0</v>
      </c>
      <c r="Q19" s="7">
        <f>('Z-V'!R16-'Z-V'!R17)*(S19-'Z-V'!R12)/('Z-V'!R8-'Z-V'!R12)+'Z-V'!R17</f>
        <v>0.7979525559639159</v>
      </c>
      <c r="R19" s="37">
        <f>MAX(AB:AB)</f>
        <v>1816</v>
      </c>
      <c r="S19" s="37">
        <f>'Z-V'!P8-R19</f>
        <v>7163</v>
      </c>
      <c r="T19" s="20">
        <v>0</v>
      </c>
      <c r="U19" s="31">
        <f t="shared" si="3"/>
        <v>-208</v>
      </c>
      <c r="V19" s="27">
        <f t="shared" si="4"/>
        <v>-208</v>
      </c>
      <c r="W19" s="27"/>
      <c r="X19" s="27">
        <f t="shared" si="5"/>
        <v>228.64288711707931</v>
      </c>
      <c r="Y19" s="27">
        <f t="shared" si="6"/>
        <v>20.642887117079312</v>
      </c>
      <c r="Z19" s="27">
        <f t="shared" si="7"/>
        <v>21</v>
      </c>
      <c r="AA19" s="17">
        <f t="shared" si="8"/>
        <v>21</v>
      </c>
      <c r="AB19" s="24">
        <f t="shared" si="9"/>
        <v>229</v>
      </c>
    </row>
    <row r="20" spans="1:28" ht="15" customHeight="1" x14ac:dyDescent="0.25">
      <c r="A20" s="28">
        <v>2625</v>
      </c>
      <c r="B20" s="28">
        <v>208</v>
      </c>
      <c r="C20" s="25">
        <v>11.67</v>
      </c>
      <c r="D20" s="25">
        <v>274.39999999999998</v>
      </c>
      <c r="E20" s="25">
        <v>211.02</v>
      </c>
      <c r="F20" s="25">
        <v>0</v>
      </c>
      <c r="G20" s="25">
        <f t="shared" si="13"/>
        <v>33.666666666666664</v>
      </c>
      <c r="H20" s="25">
        <v>0</v>
      </c>
      <c r="I20" s="25">
        <f t="shared" si="14"/>
        <v>839.33333333333337</v>
      </c>
      <c r="J20" s="29">
        <f t="shared" si="10"/>
        <v>1</v>
      </c>
      <c r="K20" s="29">
        <f t="shared" si="11"/>
        <v>1</v>
      </c>
      <c r="L20" s="29">
        <f t="shared" si="12"/>
        <v>1</v>
      </c>
      <c r="M20" s="29">
        <f t="shared" ca="1" si="2"/>
        <v>1</v>
      </c>
      <c r="N20" s="9" t="s">
        <v>68</v>
      </c>
      <c r="O20" s="9">
        <v>-1</v>
      </c>
      <c r="P20" s="14" t="s">
        <v>1</v>
      </c>
      <c r="Q20" s="7">
        <f ca="1">('Z-V'!R16-'Z-V'!R17)*(S20-'Z-V'!R13)/('Z-V'!R9-'Z-V'!R13)+'Z-V'!R17</f>
        <v>0.68662632759910902</v>
      </c>
      <c r="R20" s="20">
        <f ca="1">R15-R16</f>
        <v>16775.999999999651</v>
      </c>
      <c r="S20" s="20">
        <f ca="1">'Z-V'!P9-R20</f>
        <v>36704.000000000349</v>
      </c>
      <c r="T20" s="20">
        <v>0</v>
      </c>
      <c r="U20" s="31">
        <f t="shared" si="3"/>
        <v>-208</v>
      </c>
      <c r="V20" s="27">
        <f t="shared" si="4"/>
        <v>-208</v>
      </c>
      <c r="W20" s="27"/>
      <c r="X20" s="27">
        <f t="shared" si="5"/>
        <v>228.64288711707931</v>
      </c>
      <c r="Y20" s="27">
        <f t="shared" si="6"/>
        <v>20.642887117079312</v>
      </c>
      <c r="Z20" s="27">
        <f t="shared" si="7"/>
        <v>21</v>
      </c>
      <c r="AA20" s="17">
        <f t="shared" si="8"/>
        <v>21</v>
      </c>
      <c r="AB20" s="24">
        <f t="shared" si="9"/>
        <v>229</v>
      </c>
    </row>
    <row r="21" spans="1:28" ht="15" customHeight="1" x14ac:dyDescent="0.25">
      <c r="A21" s="28">
        <v>2391</v>
      </c>
      <c r="B21" s="28">
        <v>208</v>
      </c>
      <c r="C21" s="25">
        <v>10.63</v>
      </c>
      <c r="D21" s="25">
        <v>274.63</v>
      </c>
      <c r="E21" s="25">
        <v>211.02</v>
      </c>
      <c r="F21" s="25">
        <v>0</v>
      </c>
      <c r="G21" s="25">
        <f t="shared" si="13"/>
        <v>83.75</v>
      </c>
      <c r="H21" s="25">
        <v>0</v>
      </c>
      <c r="I21" s="25">
        <f t="shared" si="14"/>
        <v>629.5</v>
      </c>
      <c r="J21" s="29">
        <f t="shared" si="10"/>
        <v>1</v>
      </c>
      <c r="K21" s="29">
        <f t="shared" si="11"/>
        <v>1</v>
      </c>
      <c r="L21" s="29">
        <f t="shared" si="12"/>
        <v>1</v>
      </c>
      <c r="M21" s="29">
        <f t="shared" ca="1" si="2"/>
        <v>1</v>
      </c>
      <c r="N21" s="9" t="s">
        <v>69</v>
      </c>
      <c r="O21" s="9">
        <v>0</v>
      </c>
      <c r="P21" s="14" t="s">
        <v>2</v>
      </c>
      <c r="Q21" s="7">
        <f>('Z-V'!R16-'Z-V'!R17)*(S21-'Z-V'!R14)/('Z-V'!R10-'Z-V'!R14)+'Z-V'!R17</f>
        <v>0.78367930561900623</v>
      </c>
      <c r="R21" s="20">
        <f>ABS(Q12-Q17)</f>
        <v>4.7399999999999523</v>
      </c>
      <c r="S21" s="20">
        <f>'Z-V'!P10-R21</f>
        <v>17.150000000000048</v>
      </c>
      <c r="T21" s="20">
        <v>0</v>
      </c>
      <c r="U21" s="31">
        <f t="shared" si="3"/>
        <v>-208</v>
      </c>
      <c r="V21" s="27">
        <f t="shared" si="4"/>
        <v>-208</v>
      </c>
      <c r="W21" s="27"/>
      <c r="X21" s="27">
        <f t="shared" si="5"/>
        <v>228.64288711707931</v>
      </c>
      <c r="Y21" s="27">
        <f t="shared" si="6"/>
        <v>20.642887117079312</v>
      </c>
      <c r="Z21" s="27">
        <f t="shared" si="7"/>
        <v>21</v>
      </c>
      <c r="AA21" s="17">
        <f t="shared" si="8"/>
        <v>21</v>
      </c>
      <c r="AB21" s="24">
        <f t="shared" si="9"/>
        <v>229</v>
      </c>
    </row>
    <row r="22" spans="1:28" ht="15" customHeight="1" x14ac:dyDescent="0.25">
      <c r="A22" s="28">
        <v>2157</v>
      </c>
      <c r="B22" s="28">
        <v>208</v>
      </c>
      <c r="C22" s="25">
        <v>9.59</v>
      </c>
      <c r="D22" s="25">
        <v>274.83</v>
      </c>
      <c r="E22" s="25">
        <v>211.02</v>
      </c>
      <c r="F22" s="25">
        <v>0</v>
      </c>
      <c r="G22" s="25">
        <f t="shared" si="13"/>
        <v>113.8</v>
      </c>
      <c r="H22" s="25">
        <v>0</v>
      </c>
      <c r="I22" s="25">
        <f t="shared" si="14"/>
        <v>503.6</v>
      </c>
      <c r="J22" s="29">
        <f t="shared" si="10"/>
        <v>1</v>
      </c>
      <c r="K22" s="29">
        <f t="shared" si="11"/>
        <v>1</v>
      </c>
      <c r="L22" s="29">
        <f t="shared" si="12"/>
        <v>1</v>
      </c>
      <c r="M22" s="29">
        <f t="shared" ca="1" si="2"/>
        <v>1</v>
      </c>
      <c r="N22" s="13"/>
      <c r="O22" s="13"/>
      <c r="P22" s="16" t="s">
        <v>71</v>
      </c>
      <c r="Q22" s="13">
        <f ca="1">ROUND(('Z-V'!R21*Q19+'Z-V'!R22*Q20+'Z-V'!R23*Q21)/'Z-V'!R19,4)</f>
        <v>0.76780000000000004</v>
      </c>
      <c r="R22" s="20"/>
      <c r="S22" s="20"/>
      <c r="T22" s="20">
        <v>0</v>
      </c>
      <c r="U22" s="31">
        <f t="shared" si="3"/>
        <v>-208</v>
      </c>
      <c r="V22" s="27">
        <f t="shared" si="4"/>
        <v>-208</v>
      </c>
      <c r="W22" s="27"/>
      <c r="X22" s="27">
        <f t="shared" si="5"/>
        <v>228.64288711707931</v>
      </c>
      <c r="Y22" s="27">
        <f t="shared" si="6"/>
        <v>20.642887117079312</v>
      </c>
      <c r="Z22" s="27">
        <f t="shared" si="7"/>
        <v>21</v>
      </c>
      <c r="AA22" s="17">
        <f t="shared" si="8"/>
        <v>21</v>
      </c>
      <c r="AB22" s="24">
        <f t="shared" si="9"/>
        <v>229</v>
      </c>
    </row>
    <row r="23" spans="1:28" ht="15" customHeight="1" x14ac:dyDescent="0.25">
      <c r="A23" s="28">
        <v>1924</v>
      </c>
      <c r="B23" s="28">
        <v>208</v>
      </c>
      <c r="C23" s="25">
        <v>8.5500000000000007</v>
      </c>
      <c r="D23" s="25">
        <v>275</v>
      </c>
      <c r="E23" s="25">
        <v>211.02</v>
      </c>
      <c r="F23" s="25">
        <v>0</v>
      </c>
      <c r="G23" s="25">
        <f t="shared" si="13"/>
        <v>133.66666666666666</v>
      </c>
      <c r="H23" s="25">
        <v>0</v>
      </c>
      <c r="I23" s="25">
        <f t="shared" si="14"/>
        <v>419.66666666666669</v>
      </c>
      <c r="J23" s="29">
        <f t="shared" si="10"/>
        <v>1</v>
      </c>
      <c r="K23" s="29">
        <f t="shared" si="11"/>
        <v>1</v>
      </c>
      <c r="L23" s="29">
        <f t="shared" si="12"/>
        <v>1</v>
      </c>
      <c r="M23" s="29">
        <f t="shared" ca="1" si="2"/>
        <v>1</v>
      </c>
      <c r="N23" s="9"/>
      <c r="O23" s="9"/>
      <c r="P23" s="7"/>
      <c r="Q23" s="7"/>
      <c r="T23" s="20">
        <v>0</v>
      </c>
      <c r="U23" s="31">
        <f t="shared" si="3"/>
        <v>-208</v>
      </c>
      <c r="V23" s="27">
        <f t="shared" si="4"/>
        <v>-208</v>
      </c>
      <c r="W23" s="27"/>
      <c r="X23" s="27">
        <f t="shared" si="5"/>
        <v>228.64288711707931</v>
      </c>
      <c r="Y23" s="27">
        <f t="shared" si="6"/>
        <v>20.642887117079312</v>
      </c>
      <c r="Z23" s="27">
        <f t="shared" si="7"/>
        <v>21</v>
      </c>
      <c r="AA23" s="17">
        <f t="shared" si="8"/>
        <v>21</v>
      </c>
      <c r="AB23" s="24">
        <f t="shared" si="9"/>
        <v>229</v>
      </c>
    </row>
    <row r="24" spans="1:28" ht="15" customHeight="1" x14ac:dyDescent="0.25">
      <c r="A24" s="28">
        <v>1926</v>
      </c>
      <c r="B24" s="28">
        <v>208</v>
      </c>
      <c r="C24" s="25">
        <v>8.56</v>
      </c>
      <c r="D24" s="25">
        <v>275.18</v>
      </c>
      <c r="E24" s="25">
        <v>211.02</v>
      </c>
      <c r="F24" s="25">
        <v>0</v>
      </c>
      <c r="G24" s="25">
        <f t="shared" si="13"/>
        <v>114.28571428571429</v>
      </c>
      <c r="H24" s="25">
        <v>0</v>
      </c>
      <c r="I24" s="25">
        <f t="shared" si="14"/>
        <v>359.71428571428572</v>
      </c>
      <c r="J24" s="29">
        <f t="shared" si="10"/>
        <v>1</v>
      </c>
      <c r="K24" s="29">
        <f t="shared" si="11"/>
        <v>1</v>
      </c>
      <c r="L24" s="29">
        <f t="shared" si="12"/>
        <v>1</v>
      </c>
      <c r="M24" s="29">
        <f t="shared" ca="1" si="2"/>
        <v>1</v>
      </c>
      <c r="N24" s="9"/>
      <c r="O24" s="9"/>
      <c r="P24" s="7"/>
      <c r="Q24" s="7"/>
      <c r="T24" s="20">
        <v>0</v>
      </c>
      <c r="U24" s="31">
        <f t="shared" si="3"/>
        <v>-208</v>
      </c>
      <c r="V24" s="27">
        <f t="shared" si="4"/>
        <v>-208</v>
      </c>
      <c r="W24" s="27"/>
      <c r="X24" s="27">
        <f t="shared" si="5"/>
        <v>228.64288711707931</v>
      </c>
      <c r="Y24" s="27">
        <f t="shared" si="6"/>
        <v>20.642887117079312</v>
      </c>
      <c r="Z24" s="27">
        <f t="shared" si="7"/>
        <v>21</v>
      </c>
      <c r="AA24" s="17">
        <f t="shared" si="8"/>
        <v>21</v>
      </c>
      <c r="AB24" s="24">
        <f t="shared" si="9"/>
        <v>229</v>
      </c>
    </row>
    <row r="25" spans="1:28" ht="15" customHeight="1" x14ac:dyDescent="0.25">
      <c r="A25" s="28">
        <v>1928</v>
      </c>
      <c r="B25" s="28">
        <v>208</v>
      </c>
      <c r="C25" s="25">
        <v>8.57</v>
      </c>
      <c r="D25" s="25">
        <v>275.36</v>
      </c>
      <c r="E25" s="25">
        <v>211.02</v>
      </c>
      <c r="F25" s="25">
        <v>0</v>
      </c>
      <c r="G25" s="25">
        <f t="shared" si="13"/>
        <v>99.75</v>
      </c>
      <c r="H25" s="25">
        <v>0</v>
      </c>
      <c r="I25" s="25">
        <f t="shared" si="14"/>
        <v>314.75</v>
      </c>
      <c r="J25" s="29">
        <f t="shared" si="10"/>
        <v>1</v>
      </c>
      <c r="K25" s="29">
        <f t="shared" si="11"/>
        <v>1</v>
      </c>
      <c r="L25" s="29">
        <f t="shared" si="12"/>
        <v>1</v>
      </c>
      <c r="M25" s="29">
        <f t="shared" ca="1" si="2"/>
        <v>0</v>
      </c>
      <c r="N25" s="9"/>
      <c r="O25" s="9"/>
      <c r="P25" s="7"/>
      <c r="Q25" s="7"/>
      <c r="T25" s="20">
        <v>0</v>
      </c>
      <c r="U25" s="31">
        <f t="shared" si="3"/>
        <v>-208</v>
      </c>
      <c r="V25" s="27">
        <f t="shared" si="4"/>
        <v>-208</v>
      </c>
      <c r="W25" s="27"/>
      <c r="X25" s="27">
        <f t="shared" si="5"/>
        <v>228.64288711707931</v>
      </c>
      <c r="Y25" s="27">
        <f t="shared" si="6"/>
        <v>20.642887117079312</v>
      </c>
      <c r="Z25" s="27">
        <f t="shared" si="7"/>
        <v>21</v>
      </c>
      <c r="AA25" s="17">
        <f t="shared" si="8"/>
        <v>21</v>
      </c>
      <c r="AB25" s="24">
        <f t="shared" si="9"/>
        <v>229</v>
      </c>
    </row>
    <row r="26" spans="1:28" ht="15" customHeight="1" x14ac:dyDescent="0.25">
      <c r="A26" s="28">
        <v>1928</v>
      </c>
      <c r="B26" s="28">
        <v>208</v>
      </c>
      <c r="C26" s="25">
        <v>8.57</v>
      </c>
      <c r="D26" s="25">
        <v>275.52999999999997</v>
      </c>
      <c r="E26" s="25">
        <v>211.02</v>
      </c>
      <c r="F26" s="25">
        <v>0</v>
      </c>
      <c r="G26" s="25">
        <f t="shared" si="13"/>
        <v>88.666666666666671</v>
      </c>
      <c r="H26" s="25">
        <v>0</v>
      </c>
      <c r="I26" s="25">
        <f t="shared" si="14"/>
        <v>279.77777777777777</v>
      </c>
      <c r="J26" s="29">
        <f t="shared" si="10"/>
        <v>1</v>
      </c>
      <c r="K26" s="29">
        <f t="shared" si="11"/>
        <v>1</v>
      </c>
      <c r="L26" s="29">
        <f t="shared" si="12"/>
        <v>1</v>
      </c>
      <c r="M26" s="29">
        <f t="shared" ca="1" si="2"/>
        <v>1</v>
      </c>
      <c r="N26" s="9"/>
      <c r="O26" s="9"/>
      <c r="P26" s="7"/>
      <c r="Q26" s="7"/>
      <c r="T26" s="20">
        <v>0</v>
      </c>
      <c r="U26" s="31">
        <f t="shared" si="3"/>
        <v>-208</v>
      </c>
      <c r="V26" s="27">
        <f t="shared" si="4"/>
        <v>-208</v>
      </c>
      <c r="W26" s="27"/>
      <c r="X26" s="27">
        <f t="shared" si="5"/>
        <v>228.64288711707931</v>
      </c>
      <c r="Y26" s="27">
        <f t="shared" si="6"/>
        <v>20.642887117079312</v>
      </c>
      <c r="Z26" s="27">
        <f t="shared" si="7"/>
        <v>21</v>
      </c>
      <c r="AA26" s="17">
        <f t="shared" si="8"/>
        <v>21</v>
      </c>
      <c r="AB26" s="24">
        <f t="shared" si="9"/>
        <v>229</v>
      </c>
    </row>
    <row r="27" spans="1:28" ht="15" customHeight="1" x14ac:dyDescent="0.25">
      <c r="A27" s="28">
        <v>1863</v>
      </c>
      <c r="B27" s="28">
        <v>208</v>
      </c>
      <c r="C27" s="25">
        <v>8.2799999999999994</v>
      </c>
      <c r="D27" s="25">
        <v>275.7</v>
      </c>
      <c r="E27" s="25">
        <v>211.02</v>
      </c>
      <c r="F27" s="25">
        <v>0</v>
      </c>
      <c r="G27" s="25">
        <f t="shared" si="13"/>
        <v>86.3</v>
      </c>
      <c r="H27" s="25">
        <v>0</v>
      </c>
      <c r="I27" s="25">
        <f t="shared" si="14"/>
        <v>251.8</v>
      </c>
      <c r="J27" s="29">
        <f t="shared" si="10"/>
        <v>1</v>
      </c>
      <c r="K27" s="29">
        <f t="shared" si="11"/>
        <v>1</v>
      </c>
      <c r="L27" s="29">
        <f t="shared" si="12"/>
        <v>1</v>
      </c>
      <c r="M27" s="29">
        <f t="shared" ca="1" si="2"/>
        <v>0</v>
      </c>
      <c r="N27" s="9"/>
      <c r="O27" s="9"/>
      <c r="P27" s="7"/>
      <c r="Q27" s="7"/>
      <c r="T27" s="20">
        <v>0</v>
      </c>
      <c r="U27" s="31">
        <f t="shared" si="3"/>
        <v>-208</v>
      </c>
      <c r="V27" s="27">
        <f t="shared" si="4"/>
        <v>-208</v>
      </c>
      <c r="W27" s="27"/>
      <c r="X27" s="27">
        <f t="shared" si="5"/>
        <v>228.64288711707931</v>
      </c>
      <c r="Y27" s="27">
        <f t="shared" si="6"/>
        <v>20.642887117079312</v>
      </c>
      <c r="Z27" s="27">
        <f t="shared" si="7"/>
        <v>21</v>
      </c>
      <c r="AA27" s="17">
        <f t="shared" si="8"/>
        <v>21</v>
      </c>
      <c r="AB27" s="24">
        <f t="shared" si="9"/>
        <v>229</v>
      </c>
    </row>
    <row r="28" spans="1:28" ht="15" customHeight="1" x14ac:dyDescent="0.25">
      <c r="A28" s="28">
        <v>1798</v>
      </c>
      <c r="B28" s="28">
        <v>208</v>
      </c>
      <c r="C28" s="25">
        <v>7.99</v>
      </c>
      <c r="D28" s="25">
        <v>275.87</v>
      </c>
      <c r="E28" s="25">
        <v>211.02</v>
      </c>
      <c r="F28" s="25">
        <v>0</v>
      </c>
      <c r="G28" s="25">
        <f t="shared" si="13"/>
        <v>84.36363636363636</v>
      </c>
      <c r="H28" s="25">
        <v>0</v>
      </c>
      <c r="I28" s="25">
        <f t="shared" si="14"/>
        <v>228.90909090909091</v>
      </c>
      <c r="J28" s="29">
        <f t="shared" si="10"/>
        <v>1</v>
      </c>
      <c r="K28" s="29">
        <f t="shared" si="11"/>
        <v>1</v>
      </c>
      <c r="L28" s="29">
        <f t="shared" si="12"/>
        <v>1</v>
      </c>
      <c r="M28" s="29">
        <f t="shared" ca="1" si="2"/>
        <v>1</v>
      </c>
      <c r="N28" s="9"/>
      <c r="O28" s="9"/>
      <c r="P28" s="7"/>
      <c r="Q28" s="7"/>
      <c r="T28" s="20">
        <v>0</v>
      </c>
      <c r="U28" s="31">
        <f t="shared" si="3"/>
        <v>-208</v>
      </c>
      <c r="V28" s="27">
        <f t="shared" si="4"/>
        <v>-208</v>
      </c>
      <c r="W28" s="27"/>
      <c r="X28" s="27">
        <f t="shared" si="5"/>
        <v>228.64288711707931</v>
      </c>
      <c r="Y28" s="27">
        <f t="shared" si="6"/>
        <v>20.642887117079312</v>
      </c>
      <c r="Z28" s="27">
        <f t="shared" si="7"/>
        <v>21</v>
      </c>
      <c r="AA28" s="17">
        <f t="shared" si="8"/>
        <v>21</v>
      </c>
      <c r="AB28" s="24">
        <f t="shared" si="9"/>
        <v>229</v>
      </c>
    </row>
    <row r="29" spans="1:28" ht="15" customHeight="1" x14ac:dyDescent="0.25">
      <c r="A29" s="28">
        <v>1736</v>
      </c>
      <c r="B29" s="28">
        <v>208</v>
      </c>
      <c r="C29" s="25">
        <v>7.71</v>
      </c>
      <c r="D29" s="25">
        <v>276.02</v>
      </c>
      <c r="E29" s="25">
        <v>211.02</v>
      </c>
      <c r="F29" s="25">
        <v>0</v>
      </c>
      <c r="G29" s="25">
        <f t="shared" si="13"/>
        <v>82.5</v>
      </c>
      <c r="H29" s="25">
        <v>0</v>
      </c>
      <c r="I29" s="25">
        <f t="shared" si="14"/>
        <v>209.83333333333334</v>
      </c>
      <c r="J29" s="29">
        <f t="shared" si="10"/>
        <v>1</v>
      </c>
      <c r="K29" s="29">
        <f t="shared" si="11"/>
        <v>1</v>
      </c>
      <c r="L29" s="29">
        <f t="shared" si="12"/>
        <v>1</v>
      </c>
      <c r="M29" s="29">
        <f t="shared" ca="1" si="2"/>
        <v>1</v>
      </c>
      <c r="N29" s="9"/>
      <c r="O29" s="9"/>
      <c r="P29" s="7"/>
      <c r="Q29" s="7"/>
      <c r="T29" s="20">
        <v>0</v>
      </c>
      <c r="U29" s="31">
        <f t="shared" si="3"/>
        <v>-208</v>
      </c>
      <c r="V29" s="27">
        <f t="shared" si="4"/>
        <v>-208</v>
      </c>
      <c r="W29" s="27"/>
      <c r="X29" s="27">
        <f t="shared" si="5"/>
        <v>228.64288711707931</v>
      </c>
      <c r="Y29" s="27">
        <f t="shared" si="6"/>
        <v>20.642887117079312</v>
      </c>
      <c r="Z29" s="27">
        <f t="shared" si="7"/>
        <v>21</v>
      </c>
      <c r="AA29" s="17">
        <f t="shared" si="8"/>
        <v>21</v>
      </c>
      <c r="AB29" s="24">
        <f t="shared" si="9"/>
        <v>229</v>
      </c>
    </row>
    <row r="30" spans="1:28" ht="15" customHeight="1" x14ac:dyDescent="0.25">
      <c r="A30" s="28">
        <v>1572</v>
      </c>
      <c r="B30" s="28">
        <v>208</v>
      </c>
      <c r="C30" s="25">
        <v>0</v>
      </c>
      <c r="D30" s="25">
        <v>276.16000000000003</v>
      </c>
      <c r="E30" s="25">
        <v>211.02</v>
      </c>
      <c r="F30" s="25">
        <v>0</v>
      </c>
      <c r="G30" s="25">
        <f t="shared" si="13"/>
        <v>88.769230769230774</v>
      </c>
      <c r="H30" s="25">
        <v>0</v>
      </c>
      <c r="I30" s="25">
        <f t="shared" si="14"/>
        <v>193.69230769230768</v>
      </c>
      <c r="J30" s="29">
        <f t="shared" si="10"/>
        <v>1</v>
      </c>
      <c r="K30" s="29">
        <f t="shared" si="11"/>
        <v>1</v>
      </c>
      <c r="L30" s="29">
        <f t="shared" si="12"/>
        <v>1</v>
      </c>
      <c r="M30" s="29">
        <f t="shared" ca="1" si="2"/>
        <v>0</v>
      </c>
      <c r="N30" s="9"/>
      <c r="O30" s="9"/>
      <c r="P30" s="7"/>
      <c r="Q30" s="7"/>
      <c r="T30" s="20">
        <v>0</v>
      </c>
      <c r="U30" s="31">
        <f t="shared" si="3"/>
        <v>-208</v>
      </c>
      <c r="V30" s="27">
        <f t="shared" si="4"/>
        <v>-208</v>
      </c>
      <c r="W30" s="27"/>
      <c r="X30" s="27">
        <f t="shared" si="5"/>
        <v>228.64288711707931</v>
      </c>
      <c r="Y30" s="27">
        <f t="shared" si="6"/>
        <v>20.642887117079312</v>
      </c>
      <c r="Z30" s="27">
        <f t="shared" si="7"/>
        <v>21</v>
      </c>
      <c r="AA30" s="17">
        <f t="shared" si="8"/>
        <v>21</v>
      </c>
      <c r="AB30" s="24">
        <f t="shared" si="9"/>
        <v>229</v>
      </c>
    </row>
    <row r="31" spans="1:28" ht="15" customHeight="1" x14ac:dyDescent="0.25">
      <c r="A31" s="28">
        <v>1408</v>
      </c>
      <c r="B31" s="28">
        <v>208</v>
      </c>
      <c r="C31" s="25">
        <v>6.26</v>
      </c>
      <c r="D31" s="25">
        <v>276.29000000000002</v>
      </c>
      <c r="E31" s="25">
        <v>211.02</v>
      </c>
      <c r="F31" s="25">
        <v>0</v>
      </c>
      <c r="G31" s="25">
        <f t="shared" si="13"/>
        <v>94.142857142857139</v>
      </c>
      <c r="H31" s="25">
        <v>0</v>
      </c>
      <c r="I31" s="25">
        <f t="shared" si="14"/>
        <v>179.85714285714286</v>
      </c>
      <c r="J31" s="29">
        <f t="shared" si="10"/>
        <v>1</v>
      </c>
      <c r="K31" s="29">
        <f t="shared" si="11"/>
        <v>1</v>
      </c>
      <c r="L31" s="29">
        <f t="shared" si="12"/>
        <v>1</v>
      </c>
      <c r="M31" s="29">
        <f t="shared" ca="1" si="2"/>
        <v>0</v>
      </c>
      <c r="N31" s="9"/>
      <c r="O31" s="9"/>
      <c r="P31" s="7"/>
      <c r="Q31" s="7"/>
      <c r="T31" s="20">
        <v>0</v>
      </c>
      <c r="U31" s="31">
        <f t="shared" si="3"/>
        <v>-208</v>
      </c>
      <c r="V31" s="27">
        <f t="shared" si="4"/>
        <v>-208</v>
      </c>
      <c r="W31" s="27"/>
      <c r="X31" s="27">
        <f t="shared" si="5"/>
        <v>228.64288711707931</v>
      </c>
      <c r="Y31" s="27">
        <f t="shared" si="6"/>
        <v>20.642887117079312</v>
      </c>
      <c r="Z31" s="27">
        <f t="shared" si="7"/>
        <v>21</v>
      </c>
      <c r="AA31" s="17">
        <f t="shared" si="8"/>
        <v>21</v>
      </c>
      <c r="AB31" s="24">
        <f t="shared" si="9"/>
        <v>229</v>
      </c>
    </row>
    <row r="32" spans="1:28" ht="15" customHeight="1" x14ac:dyDescent="0.25">
      <c r="A32" s="28">
        <v>1246</v>
      </c>
      <c r="B32" s="28">
        <v>208</v>
      </c>
      <c r="C32" s="25">
        <v>5.54</v>
      </c>
      <c r="D32" s="25">
        <v>276.39999999999998</v>
      </c>
      <c r="E32" s="25">
        <v>211.02</v>
      </c>
      <c r="F32" s="25">
        <v>0</v>
      </c>
      <c r="G32" s="25">
        <f t="shared" si="13"/>
        <v>98.666666666666671</v>
      </c>
      <c r="H32" s="25">
        <v>0</v>
      </c>
      <c r="I32" s="25">
        <f t="shared" si="14"/>
        <v>167.86666666666667</v>
      </c>
      <c r="J32" s="29">
        <f t="shared" si="10"/>
        <v>1</v>
      </c>
      <c r="K32" s="29">
        <f t="shared" si="11"/>
        <v>1</v>
      </c>
      <c r="L32" s="29">
        <f t="shared" si="12"/>
        <v>1</v>
      </c>
      <c r="M32" s="29">
        <f t="shared" ca="1" si="2"/>
        <v>0</v>
      </c>
      <c r="N32" s="9"/>
      <c r="O32" s="9"/>
      <c r="P32" s="7"/>
      <c r="Q32" s="7"/>
      <c r="T32" s="20">
        <v>0</v>
      </c>
      <c r="U32" s="31">
        <f t="shared" si="3"/>
        <v>-208</v>
      </c>
      <c r="V32" s="27">
        <f t="shared" si="4"/>
        <v>-208</v>
      </c>
      <c r="W32" s="27"/>
      <c r="X32" s="27">
        <f t="shared" si="5"/>
        <v>228.64288711707931</v>
      </c>
      <c r="Y32" s="27">
        <f t="shared" si="6"/>
        <v>20.642887117079312</v>
      </c>
      <c r="Z32" s="27">
        <f t="shared" si="7"/>
        <v>21</v>
      </c>
      <c r="AA32" s="17">
        <f t="shared" si="8"/>
        <v>21</v>
      </c>
      <c r="AB32" s="24">
        <f t="shared" si="9"/>
        <v>229</v>
      </c>
    </row>
    <row r="33" spans="1:28" ht="15" customHeight="1" x14ac:dyDescent="0.25">
      <c r="A33" s="28">
        <v>1148</v>
      </c>
      <c r="B33" s="28">
        <v>208</v>
      </c>
      <c r="C33" s="25">
        <v>5.0999999999999996</v>
      </c>
      <c r="D33" s="25">
        <v>276.49</v>
      </c>
      <c r="E33" s="25">
        <v>211.02</v>
      </c>
      <c r="F33" s="25">
        <v>0</v>
      </c>
      <c r="G33" s="25">
        <f t="shared" si="13"/>
        <v>98.625</v>
      </c>
      <c r="H33" s="25">
        <v>0</v>
      </c>
      <c r="I33" s="25">
        <f t="shared" si="14"/>
        <v>157.375</v>
      </c>
      <c r="J33" s="29">
        <f t="shared" si="10"/>
        <v>1</v>
      </c>
      <c r="K33" s="29">
        <f t="shared" si="11"/>
        <v>1</v>
      </c>
      <c r="L33" s="29">
        <f t="shared" si="12"/>
        <v>1</v>
      </c>
      <c r="M33" s="29">
        <f t="shared" ca="1" si="2"/>
        <v>1</v>
      </c>
      <c r="N33" s="9"/>
      <c r="O33" s="9"/>
      <c r="P33" s="7"/>
      <c r="Q33" s="7"/>
      <c r="T33" s="20">
        <v>0</v>
      </c>
      <c r="U33" s="31">
        <f t="shared" si="3"/>
        <v>-208</v>
      </c>
      <c r="V33" s="27">
        <f t="shared" si="4"/>
        <v>-208</v>
      </c>
      <c r="W33" s="27"/>
      <c r="X33" s="27">
        <f t="shared" si="5"/>
        <v>228.64288711707931</v>
      </c>
      <c r="Y33" s="27">
        <f t="shared" si="6"/>
        <v>20.642887117079312</v>
      </c>
      <c r="Z33" s="27">
        <f t="shared" si="7"/>
        <v>21</v>
      </c>
      <c r="AA33" s="17">
        <f t="shared" si="8"/>
        <v>21</v>
      </c>
      <c r="AB33" s="24">
        <f t="shared" si="9"/>
        <v>229</v>
      </c>
    </row>
    <row r="34" spans="1:28" ht="15" customHeight="1" x14ac:dyDescent="0.25">
      <c r="A34" s="28">
        <v>1048</v>
      </c>
      <c r="B34" s="28">
        <v>208</v>
      </c>
      <c r="C34" s="25">
        <v>4.66</v>
      </c>
      <c r="D34" s="25">
        <v>276.58</v>
      </c>
      <c r="E34" s="25">
        <v>211.02</v>
      </c>
      <c r="F34" s="25">
        <v>0</v>
      </c>
      <c r="G34" s="25">
        <f t="shared" si="13"/>
        <v>98.705882352941174</v>
      </c>
      <c r="H34" s="25">
        <v>0</v>
      </c>
      <c r="I34" s="25">
        <f t="shared" si="14"/>
        <v>148.11764705882354</v>
      </c>
      <c r="J34" s="29">
        <f t="shared" si="10"/>
        <v>1</v>
      </c>
      <c r="K34" s="29">
        <f t="shared" si="11"/>
        <v>1</v>
      </c>
      <c r="L34" s="29">
        <f t="shared" si="12"/>
        <v>1</v>
      </c>
      <c r="M34" s="29">
        <f t="shared" ref="M34:M65" ca="1" si="15">IF(RAND()&lt;0.5,0,1)</f>
        <v>1</v>
      </c>
      <c r="N34" s="9"/>
      <c r="O34" s="9"/>
      <c r="P34" s="7"/>
      <c r="Q34" s="7"/>
      <c r="T34" s="20">
        <v>0</v>
      </c>
      <c r="U34" s="31">
        <f t="shared" ref="U34:U65" si="16">T34-B34</f>
        <v>-208</v>
      </c>
      <c r="V34" s="27">
        <f t="shared" ref="V34:V65" si="17">ROUND(U34,0)</f>
        <v>-208</v>
      </c>
      <c r="W34" s="27"/>
      <c r="X34" s="27">
        <f t="shared" ref="X34:X65" si="18">B34/$W$2*$W$3</f>
        <v>228.64288711707931</v>
      </c>
      <c r="Y34" s="27">
        <f t="shared" ref="Y34:Y65" si="19">X34-B34</f>
        <v>20.642887117079312</v>
      </c>
      <c r="Z34" s="27">
        <f t="shared" ref="Z34:Z65" si="20">ROUND(Y34,0)</f>
        <v>21</v>
      </c>
      <c r="AA34" s="17">
        <f t="shared" ref="AA34:AA65" si="21">IF(V34&gt;=0,V34,Z34)</f>
        <v>21</v>
      </c>
      <c r="AB34" s="24">
        <f t="shared" ref="AB34:AB65" si="22">B34+AA34</f>
        <v>229</v>
      </c>
    </row>
    <row r="35" spans="1:28" ht="15" customHeight="1" x14ac:dyDescent="0.25">
      <c r="A35" s="28">
        <v>951</v>
      </c>
      <c r="B35" s="28">
        <v>208</v>
      </c>
      <c r="C35" s="25">
        <v>4.2300000000000004</v>
      </c>
      <c r="D35" s="25">
        <v>276.64999999999998</v>
      </c>
      <c r="E35" s="25">
        <v>211.02</v>
      </c>
      <c r="F35" s="25">
        <v>0</v>
      </c>
      <c r="G35" s="25">
        <f t="shared" si="13"/>
        <v>98.611111111111114</v>
      </c>
      <c r="H35" s="25">
        <v>0</v>
      </c>
      <c r="I35" s="25">
        <f t="shared" si="14"/>
        <v>139.88888888888889</v>
      </c>
      <c r="J35" s="29">
        <f t="shared" ref="J35:J66" si="23">IF(ABS(B35-B34)&lt;=50,1,0)</f>
        <v>1</v>
      </c>
      <c r="K35" s="29">
        <f t="shared" ref="K35:K66" si="24">IF(ABS((B35-B34))&lt;=50,1,IF((B35-B34)*(1)&gt;=0,1,-1))</f>
        <v>1</v>
      </c>
      <c r="L35" s="29">
        <f t="shared" si="12"/>
        <v>1</v>
      </c>
      <c r="M35" s="29">
        <f t="shared" ca="1" si="15"/>
        <v>0</v>
      </c>
      <c r="N35" s="9"/>
      <c r="O35" s="9"/>
      <c r="P35" s="7"/>
      <c r="Q35" s="7"/>
      <c r="T35" s="20">
        <v>0</v>
      </c>
      <c r="U35" s="31">
        <f t="shared" si="16"/>
        <v>-208</v>
      </c>
      <c r="V35" s="27">
        <f t="shared" si="17"/>
        <v>-208</v>
      </c>
      <c r="W35" s="27"/>
      <c r="X35" s="27">
        <f t="shared" si="18"/>
        <v>228.64288711707931</v>
      </c>
      <c r="Y35" s="27">
        <f t="shared" si="19"/>
        <v>20.642887117079312</v>
      </c>
      <c r="Z35" s="27">
        <f t="shared" si="20"/>
        <v>21</v>
      </c>
      <c r="AA35" s="17">
        <f t="shared" si="21"/>
        <v>21</v>
      </c>
      <c r="AB35" s="24">
        <f t="shared" si="22"/>
        <v>229</v>
      </c>
    </row>
    <row r="36" spans="1:28" ht="15" customHeight="1" x14ac:dyDescent="0.25">
      <c r="A36" s="28">
        <v>972</v>
      </c>
      <c r="B36" s="28">
        <v>208</v>
      </c>
      <c r="C36" s="25">
        <v>4.32</v>
      </c>
      <c r="D36" s="25">
        <v>276.73</v>
      </c>
      <c r="E36" s="25">
        <v>211.02</v>
      </c>
      <c r="F36" s="25">
        <v>0</v>
      </c>
      <c r="G36" s="25">
        <f t="shared" si="13"/>
        <v>92.315789473684205</v>
      </c>
      <c r="H36" s="25">
        <v>0</v>
      </c>
      <c r="I36" s="25">
        <f t="shared" si="14"/>
        <v>132.52631578947367</v>
      </c>
      <c r="J36" s="29">
        <f t="shared" si="23"/>
        <v>1</v>
      </c>
      <c r="K36" s="29">
        <f t="shared" si="24"/>
        <v>1</v>
      </c>
      <c r="L36" s="29">
        <f t="shared" si="12"/>
        <v>1</v>
      </c>
      <c r="M36" s="29">
        <f t="shared" ca="1" si="15"/>
        <v>0</v>
      </c>
      <c r="N36" s="9"/>
      <c r="O36" s="9"/>
      <c r="P36" s="7"/>
      <c r="Q36" s="7"/>
      <c r="T36" s="20">
        <v>0</v>
      </c>
      <c r="U36" s="31">
        <f t="shared" si="16"/>
        <v>-208</v>
      </c>
      <c r="V36" s="27">
        <f t="shared" si="17"/>
        <v>-208</v>
      </c>
      <c r="W36" s="27"/>
      <c r="X36" s="27">
        <f t="shared" si="18"/>
        <v>228.64288711707931</v>
      </c>
      <c r="Y36" s="27">
        <f t="shared" si="19"/>
        <v>20.642887117079312</v>
      </c>
      <c r="Z36" s="27">
        <f t="shared" si="20"/>
        <v>21</v>
      </c>
      <c r="AA36" s="17">
        <f t="shared" si="21"/>
        <v>21</v>
      </c>
      <c r="AB36" s="24">
        <f t="shared" si="22"/>
        <v>229</v>
      </c>
    </row>
    <row r="37" spans="1:28" ht="15" customHeight="1" x14ac:dyDescent="0.25">
      <c r="A37" s="28">
        <v>993</v>
      </c>
      <c r="B37" s="28">
        <v>208</v>
      </c>
      <c r="C37" s="25">
        <v>4.41</v>
      </c>
      <c r="D37" s="25">
        <v>276.81</v>
      </c>
      <c r="E37" s="25">
        <v>211.02</v>
      </c>
      <c r="F37" s="25">
        <v>0</v>
      </c>
      <c r="G37" s="25">
        <f t="shared" si="13"/>
        <v>86.65</v>
      </c>
      <c r="H37" s="25">
        <v>0</v>
      </c>
      <c r="I37" s="25">
        <f t="shared" si="14"/>
        <v>125.9</v>
      </c>
      <c r="J37" s="29">
        <f t="shared" si="23"/>
        <v>1</v>
      </c>
      <c r="K37" s="29">
        <f t="shared" si="24"/>
        <v>1</v>
      </c>
      <c r="L37" s="29">
        <f t="shared" si="12"/>
        <v>1</v>
      </c>
      <c r="M37" s="29">
        <f t="shared" ca="1" si="15"/>
        <v>0</v>
      </c>
      <c r="N37" s="9"/>
      <c r="O37" s="9"/>
      <c r="P37" s="7"/>
      <c r="Q37" s="7"/>
      <c r="T37" s="20">
        <v>0</v>
      </c>
      <c r="U37" s="31">
        <f t="shared" si="16"/>
        <v>-208</v>
      </c>
      <c r="V37" s="27">
        <f t="shared" si="17"/>
        <v>-208</v>
      </c>
      <c r="W37" s="27"/>
      <c r="X37" s="27">
        <f t="shared" si="18"/>
        <v>228.64288711707931</v>
      </c>
      <c r="Y37" s="27">
        <f t="shared" si="19"/>
        <v>20.642887117079312</v>
      </c>
      <c r="Z37" s="27">
        <f t="shared" si="20"/>
        <v>21</v>
      </c>
      <c r="AA37" s="17">
        <f t="shared" si="21"/>
        <v>21</v>
      </c>
      <c r="AB37" s="24">
        <f t="shared" si="22"/>
        <v>229</v>
      </c>
    </row>
    <row r="38" spans="1:28" ht="15" customHeight="1" x14ac:dyDescent="0.25">
      <c r="A38" s="28">
        <v>1014</v>
      </c>
      <c r="B38" s="28">
        <v>208</v>
      </c>
      <c r="C38" s="25">
        <v>4.51</v>
      </c>
      <c r="D38" s="25">
        <v>276.89999999999998</v>
      </c>
      <c r="E38" s="25">
        <v>211.02</v>
      </c>
      <c r="F38" s="25">
        <v>0</v>
      </c>
      <c r="G38" s="25">
        <f t="shared" si="13"/>
        <v>81.523809523809518</v>
      </c>
      <c r="H38" s="25">
        <v>0</v>
      </c>
      <c r="I38" s="25">
        <f t="shared" si="14"/>
        <v>119.9047619047619</v>
      </c>
      <c r="J38" s="29">
        <f t="shared" si="23"/>
        <v>1</v>
      </c>
      <c r="K38" s="29">
        <f t="shared" si="24"/>
        <v>1</v>
      </c>
      <c r="L38" s="29">
        <f t="shared" si="12"/>
        <v>1</v>
      </c>
      <c r="M38" s="29">
        <f t="shared" ca="1" si="15"/>
        <v>0</v>
      </c>
      <c r="N38" s="9"/>
      <c r="O38" s="9"/>
      <c r="P38" s="7"/>
      <c r="Q38" s="7"/>
      <c r="T38" s="20">
        <v>0</v>
      </c>
      <c r="U38" s="31">
        <f t="shared" si="16"/>
        <v>-208</v>
      </c>
      <c r="V38" s="27">
        <f t="shared" si="17"/>
        <v>-208</v>
      </c>
      <c r="W38" s="27"/>
      <c r="X38" s="27">
        <f t="shared" si="18"/>
        <v>228.64288711707931</v>
      </c>
      <c r="Y38" s="27">
        <f t="shared" si="19"/>
        <v>20.642887117079312</v>
      </c>
      <c r="Z38" s="27">
        <f t="shared" si="20"/>
        <v>21</v>
      </c>
      <c r="AA38" s="17">
        <f t="shared" si="21"/>
        <v>21</v>
      </c>
      <c r="AB38" s="24">
        <f t="shared" si="22"/>
        <v>229</v>
      </c>
    </row>
    <row r="39" spans="1:28" ht="15" customHeight="1" x14ac:dyDescent="0.25">
      <c r="A39" s="28">
        <v>1029</v>
      </c>
      <c r="B39" s="28">
        <v>208</v>
      </c>
      <c r="C39" s="25">
        <v>0</v>
      </c>
      <c r="D39" s="25">
        <v>276.98</v>
      </c>
      <c r="E39" s="25">
        <v>211.02</v>
      </c>
      <c r="F39" s="25">
        <v>0</v>
      </c>
      <c r="G39" s="25">
        <f t="shared" si="13"/>
        <v>77.13636363636364</v>
      </c>
      <c r="H39" s="25">
        <v>0</v>
      </c>
      <c r="I39" s="25">
        <f t="shared" si="14"/>
        <v>114.45454545454545</v>
      </c>
      <c r="J39" s="29">
        <f t="shared" si="23"/>
        <v>1</v>
      </c>
      <c r="K39" s="29">
        <f t="shared" si="24"/>
        <v>1</v>
      </c>
      <c r="L39" s="29">
        <f t="shared" ref="L39:L70" si="25">IF(OR(COUNTIF(K35:K39,1)=5,COUNTIF(K35:K39,-1)=5),1,0)</f>
        <v>1</v>
      </c>
      <c r="M39" s="29">
        <f t="shared" ca="1" si="15"/>
        <v>1</v>
      </c>
      <c r="N39" s="9"/>
      <c r="O39" s="9"/>
      <c r="P39" s="7"/>
      <c r="Q39" s="7"/>
      <c r="T39" s="20">
        <v>0</v>
      </c>
      <c r="U39" s="31">
        <f t="shared" si="16"/>
        <v>-208</v>
      </c>
      <c r="V39" s="27">
        <f t="shared" si="17"/>
        <v>-208</v>
      </c>
      <c r="W39" s="27"/>
      <c r="X39" s="27">
        <f t="shared" si="18"/>
        <v>228.64288711707931</v>
      </c>
      <c r="Y39" s="27">
        <f t="shared" si="19"/>
        <v>20.642887117079312</v>
      </c>
      <c r="Z39" s="27">
        <f t="shared" si="20"/>
        <v>21</v>
      </c>
      <c r="AA39" s="17">
        <f t="shared" si="21"/>
        <v>21</v>
      </c>
      <c r="AB39" s="24">
        <f t="shared" si="22"/>
        <v>229</v>
      </c>
    </row>
    <row r="40" spans="1:28" ht="15" customHeight="1" x14ac:dyDescent="0.25">
      <c r="A40" s="28">
        <v>1044</v>
      </c>
      <c r="B40" s="28">
        <v>208</v>
      </c>
      <c r="C40" s="25">
        <v>4.6399999999999997</v>
      </c>
      <c r="D40" s="25">
        <v>277.06</v>
      </c>
      <c r="E40" s="25">
        <v>211.02</v>
      </c>
      <c r="F40" s="25">
        <v>0</v>
      </c>
      <c r="G40" s="25">
        <f t="shared" si="13"/>
        <v>73.130434782608702</v>
      </c>
      <c r="H40" s="25">
        <v>0</v>
      </c>
      <c r="I40" s="25">
        <f t="shared" si="14"/>
        <v>109.47826086956522</v>
      </c>
      <c r="J40" s="29">
        <f t="shared" si="23"/>
        <v>1</v>
      </c>
      <c r="K40" s="29">
        <f t="shared" si="24"/>
        <v>1</v>
      </c>
      <c r="L40" s="29">
        <f t="shared" si="25"/>
        <v>1</v>
      </c>
      <c r="M40" s="29">
        <f t="shared" ca="1" si="15"/>
        <v>0</v>
      </c>
      <c r="N40" s="9"/>
      <c r="O40" s="9"/>
      <c r="P40" s="7"/>
      <c r="Q40" s="7"/>
      <c r="T40" s="20">
        <v>0</v>
      </c>
      <c r="U40" s="31">
        <f t="shared" si="16"/>
        <v>-208</v>
      </c>
      <c r="V40" s="27">
        <f t="shared" si="17"/>
        <v>-208</v>
      </c>
      <c r="W40" s="27"/>
      <c r="X40" s="27">
        <f t="shared" si="18"/>
        <v>228.64288711707931</v>
      </c>
      <c r="Y40" s="27">
        <f t="shared" si="19"/>
        <v>20.642887117079312</v>
      </c>
      <c r="Z40" s="27">
        <f t="shared" si="20"/>
        <v>21</v>
      </c>
      <c r="AA40" s="17">
        <f t="shared" si="21"/>
        <v>21</v>
      </c>
      <c r="AB40" s="24">
        <f t="shared" si="22"/>
        <v>229</v>
      </c>
    </row>
    <row r="41" spans="1:28" ht="15" customHeight="1" x14ac:dyDescent="0.25">
      <c r="A41" s="28">
        <v>1058</v>
      </c>
      <c r="B41" s="28">
        <v>208</v>
      </c>
      <c r="C41" s="25">
        <v>4.7</v>
      </c>
      <c r="D41" s="25">
        <v>277.14</v>
      </c>
      <c r="E41" s="25">
        <v>211.02</v>
      </c>
      <c r="F41" s="25">
        <v>0</v>
      </c>
      <c r="G41" s="25">
        <f t="shared" si="13"/>
        <v>69.5</v>
      </c>
      <c r="H41" s="25">
        <v>0</v>
      </c>
      <c r="I41" s="25">
        <f t="shared" si="14"/>
        <v>104.91666666666667</v>
      </c>
      <c r="J41" s="29">
        <f t="shared" si="23"/>
        <v>1</v>
      </c>
      <c r="K41" s="29">
        <f t="shared" si="24"/>
        <v>1</v>
      </c>
      <c r="L41" s="29">
        <f t="shared" si="25"/>
        <v>1</v>
      </c>
      <c r="M41" s="29">
        <f t="shared" ca="1" si="15"/>
        <v>1</v>
      </c>
      <c r="N41" s="9"/>
      <c r="O41" s="9"/>
      <c r="P41" s="7"/>
      <c r="Q41" s="7"/>
      <c r="T41" s="20">
        <v>0</v>
      </c>
      <c r="U41" s="31">
        <f t="shared" si="16"/>
        <v>-208</v>
      </c>
      <c r="V41" s="27">
        <f t="shared" si="17"/>
        <v>-208</v>
      </c>
      <c r="W41" s="27"/>
      <c r="X41" s="27">
        <f t="shared" si="18"/>
        <v>228.64288711707931</v>
      </c>
      <c r="Y41" s="27">
        <f t="shared" si="19"/>
        <v>20.642887117079312</v>
      </c>
      <c r="Z41" s="27">
        <f t="shared" si="20"/>
        <v>21</v>
      </c>
      <c r="AA41" s="17">
        <f t="shared" si="21"/>
        <v>21</v>
      </c>
      <c r="AB41" s="24">
        <f t="shared" si="22"/>
        <v>229</v>
      </c>
    </row>
    <row r="42" spans="1:28" ht="15" customHeight="1" x14ac:dyDescent="0.25">
      <c r="A42" s="28">
        <v>1142</v>
      </c>
      <c r="B42" s="28">
        <v>208</v>
      </c>
      <c r="C42" s="25">
        <v>5.07</v>
      </c>
      <c r="D42" s="25">
        <v>277.22000000000003</v>
      </c>
      <c r="E42" s="25">
        <v>211.02</v>
      </c>
      <c r="F42" s="25">
        <v>0</v>
      </c>
      <c r="G42" s="25">
        <f t="shared" si="13"/>
        <v>63.36</v>
      </c>
      <c r="H42" s="25">
        <v>0</v>
      </c>
      <c r="I42" s="25">
        <f t="shared" si="14"/>
        <v>100.72</v>
      </c>
      <c r="J42" s="29">
        <f t="shared" si="23"/>
        <v>1</v>
      </c>
      <c r="K42" s="29">
        <f t="shared" si="24"/>
        <v>1</v>
      </c>
      <c r="L42" s="29">
        <f t="shared" si="25"/>
        <v>1</v>
      </c>
      <c r="M42" s="29">
        <f t="shared" ca="1" si="15"/>
        <v>1</v>
      </c>
      <c r="N42" s="9"/>
      <c r="O42" s="9"/>
      <c r="P42" s="7"/>
      <c r="Q42" s="7"/>
      <c r="T42" s="20">
        <v>0</v>
      </c>
      <c r="U42" s="31">
        <f t="shared" si="16"/>
        <v>-208</v>
      </c>
      <c r="V42" s="27">
        <f t="shared" si="17"/>
        <v>-208</v>
      </c>
      <c r="W42" s="27"/>
      <c r="X42" s="27">
        <f t="shared" si="18"/>
        <v>228.64288711707931</v>
      </c>
      <c r="Y42" s="27">
        <f t="shared" si="19"/>
        <v>20.642887117079312</v>
      </c>
      <c r="Z42" s="27">
        <f t="shared" si="20"/>
        <v>21</v>
      </c>
      <c r="AA42" s="17">
        <f t="shared" si="21"/>
        <v>21</v>
      </c>
      <c r="AB42" s="24">
        <f t="shared" si="22"/>
        <v>229</v>
      </c>
    </row>
    <row r="43" spans="1:28" ht="15" customHeight="1" x14ac:dyDescent="0.25">
      <c r="A43" s="28">
        <v>1226</v>
      </c>
      <c r="B43" s="28">
        <v>552</v>
      </c>
      <c r="C43" s="25">
        <v>5.45</v>
      </c>
      <c r="D43" s="25">
        <v>277.27999999999997</v>
      </c>
      <c r="E43" s="25">
        <v>211.67</v>
      </c>
      <c r="F43" s="25">
        <v>0</v>
      </c>
      <c r="G43" s="25">
        <f t="shared" si="13"/>
        <v>57.692307692307693</v>
      </c>
      <c r="H43" s="25">
        <v>0</v>
      </c>
      <c r="I43" s="25">
        <f t="shared" si="14"/>
        <v>83.615384615384613</v>
      </c>
      <c r="J43" s="29">
        <f t="shared" si="23"/>
        <v>0</v>
      </c>
      <c r="K43" s="29">
        <f t="shared" si="24"/>
        <v>1</v>
      </c>
      <c r="L43" s="29">
        <f t="shared" si="25"/>
        <v>1</v>
      </c>
      <c r="M43" s="29">
        <f t="shared" ca="1" si="15"/>
        <v>1</v>
      </c>
      <c r="N43" s="9"/>
      <c r="O43" s="9"/>
      <c r="P43" s="7"/>
      <c r="Q43" s="7"/>
      <c r="T43" s="20">
        <v>0</v>
      </c>
      <c r="U43" s="31">
        <f t="shared" si="16"/>
        <v>-552</v>
      </c>
      <c r="V43" s="27">
        <f t="shared" si="17"/>
        <v>-552</v>
      </c>
      <c r="W43" s="27"/>
      <c r="X43" s="27">
        <f t="shared" si="18"/>
        <v>606.78304657994124</v>
      </c>
      <c r="Y43" s="27">
        <f t="shared" si="19"/>
        <v>54.783046579941242</v>
      </c>
      <c r="Z43" s="27">
        <f t="shared" si="20"/>
        <v>55</v>
      </c>
      <c r="AA43" s="17">
        <f t="shared" si="21"/>
        <v>55</v>
      </c>
      <c r="AB43" s="24">
        <f t="shared" si="22"/>
        <v>607</v>
      </c>
    </row>
    <row r="44" spans="1:28" ht="15" customHeight="1" x14ac:dyDescent="0.25">
      <c r="A44" s="28">
        <v>1310</v>
      </c>
      <c r="B44" s="28">
        <v>1310</v>
      </c>
      <c r="C44" s="25">
        <v>5.82</v>
      </c>
      <c r="D44" s="25">
        <v>277.27999999999997</v>
      </c>
      <c r="E44" s="25">
        <v>212.35</v>
      </c>
      <c r="F44" s="25">
        <v>0</v>
      </c>
      <c r="G44" s="25">
        <f t="shared" si="13"/>
        <v>52.444444444444443</v>
      </c>
      <c r="H44" s="25">
        <v>0</v>
      </c>
      <c r="I44" s="25">
        <f t="shared" si="14"/>
        <v>52.444444444444443</v>
      </c>
      <c r="J44" s="29">
        <f t="shared" si="23"/>
        <v>0</v>
      </c>
      <c r="K44" s="29">
        <f t="shared" si="24"/>
        <v>1</v>
      </c>
      <c r="L44" s="29">
        <f t="shared" si="25"/>
        <v>1</v>
      </c>
      <c r="M44" s="29">
        <f t="shared" ca="1" si="15"/>
        <v>1</v>
      </c>
      <c r="N44" s="9"/>
      <c r="O44" s="9"/>
      <c r="P44" s="7"/>
      <c r="Q44" s="7"/>
      <c r="T44" s="20">
        <v>0</v>
      </c>
      <c r="U44" s="31">
        <f t="shared" si="16"/>
        <v>-1310</v>
      </c>
      <c r="V44" s="27">
        <f t="shared" si="17"/>
        <v>-1310</v>
      </c>
      <c r="W44" s="27"/>
      <c r="X44" s="27">
        <f t="shared" si="18"/>
        <v>1440.010490977759</v>
      </c>
      <c r="Y44" s="27">
        <f t="shared" si="19"/>
        <v>130.01049097775899</v>
      </c>
      <c r="Z44" s="27">
        <f t="shared" si="20"/>
        <v>130</v>
      </c>
      <c r="AA44" s="17">
        <f t="shared" si="21"/>
        <v>130</v>
      </c>
      <c r="AB44" s="24">
        <f t="shared" si="22"/>
        <v>1440</v>
      </c>
    </row>
    <row r="45" spans="1:28" ht="15" customHeight="1" x14ac:dyDescent="0.25">
      <c r="A45" s="28">
        <v>1352</v>
      </c>
      <c r="B45" s="28">
        <v>1352</v>
      </c>
      <c r="C45" s="25">
        <v>6.01</v>
      </c>
      <c r="D45" s="25">
        <v>277.27999999999997</v>
      </c>
      <c r="E45" s="25">
        <v>212.37</v>
      </c>
      <c r="F45" s="25">
        <v>0</v>
      </c>
      <c r="G45" s="25">
        <f t="shared" si="13"/>
        <v>49.071428571428569</v>
      </c>
      <c r="H45" s="25">
        <v>0</v>
      </c>
      <c r="I45" s="25">
        <f t="shared" si="14"/>
        <v>49.071428571428569</v>
      </c>
      <c r="J45" s="29">
        <f t="shared" si="23"/>
        <v>1</v>
      </c>
      <c r="K45" s="29">
        <f t="shared" si="24"/>
        <v>1</v>
      </c>
      <c r="L45" s="29">
        <f t="shared" si="25"/>
        <v>1</v>
      </c>
      <c r="M45" s="29">
        <f t="shared" ca="1" si="15"/>
        <v>1</v>
      </c>
      <c r="N45" s="9"/>
      <c r="O45" s="9"/>
      <c r="P45" s="7"/>
      <c r="Q45" s="7"/>
      <c r="T45" s="20">
        <v>0</v>
      </c>
      <c r="U45" s="31">
        <f t="shared" si="16"/>
        <v>-1352</v>
      </c>
      <c r="V45" s="27">
        <f t="shared" si="17"/>
        <v>-1352</v>
      </c>
      <c r="W45" s="27"/>
      <c r="X45" s="27">
        <f t="shared" si="18"/>
        <v>1486.1787662610154</v>
      </c>
      <c r="Y45" s="27">
        <f t="shared" si="19"/>
        <v>134.17876626101543</v>
      </c>
      <c r="Z45" s="27">
        <f t="shared" si="20"/>
        <v>134</v>
      </c>
      <c r="AA45" s="17">
        <f t="shared" si="21"/>
        <v>134</v>
      </c>
      <c r="AB45" s="24">
        <f t="shared" si="22"/>
        <v>1486</v>
      </c>
    </row>
    <row r="46" spans="1:28" ht="15" customHeight="1" x14ac:dyDescent="0.25">
      <c r="A46" s="28">
        <v>1394</v>
      </c>
      <c r="B46" s="28">
        <v>1394</v>
      </c>
      <c r="C46" s="25">
        <v>6.19</v>
      </c>
      <c r="D46" s="25">
        <v>277.27999999999997</v>
      </c>
      <c r="E46" s="25">
        <v>212.38</v>
      </c>
      <c r="F46" s="25">
        <v>0</v>
      </c>
      <c r="G46" s="25">
        <f t="shared" si="13"/>
        <v>45.931034482758619</v>
      </c>
      <c r="H46" s="25">
        <v>0</v>
      </c>
      <c r="I46" s="25">
        <f t="shared" si="14"/>
        <v>45.931034482758619</v>
      </c>
      <c r="J46" s="29">
        <f t="shared" si="23"/>
        <v>1</v>
      </c>
      <c r="K46" s="29">
        <f t="shared" si="24"/>
        <v>1</v>
      </c>
      <c r="L46" s="29">
        <f t="shared" si="25"/>
        <v>1</v>
      </c>
      <c r="M46" s="29">
        <f t="shared" ca="1" si="15"/>
        <v>1</v>
      </c>
      <c r="N46" s="9"/>
      <c r="O46" s="9"/>
      <c r="P46" s="7"/>
      <c r="Q46" s="7"/>
      <c r="T46" s="20">
        <v>0</v>
      </c>
      <c r="U46" s="31">
        <f t="shared" si="16"/>
        <v>-1394</v>
      </c>
      <c r="V46" s="27">
        <f t="shared" si="17"/>
        <v>-1394</v>
      </c>
      <c r="W46" s="27"/>
      <c r="X46" s="27">
        <f t="shared" si="18"/>
        <v>1532.3470415442721</v>
      </c>
      <c r="Y46" s="27">
        <f t="shared" si="19"/>
        <v>138.34704154427209</v>
      </c>
      <c r="Z46" s="27">
        <f t="shared" si="20"/>
        <v>138</v>
      </c>
      <c r="AA46" s="17">
        <f t="shared" si="21"/>
        <v>138</v>
      </c>
      <c r="AB46" s="24">
        <f t="shared" si="22"/>
        <v>1532</v>
      </c>
    </row>
    <row r="47" spans="1:28" ht="15" customHeight="1" x14ac:dyDescent="0.25">
      <c r="A47" s="28">
        <v>1437</v>
      </c>
      <c r="B47" s="28">
        <v>1437</v>
      </c>
      <c r="C47" s="25">
        <v>6.39</v>
      </c>
      <c r="D47" s="25">
        <v>277.27999999999997</v>
      </c>
      <c r="E47" s="25">
        <v>212.39</v>
      </c>
      <c r="F47" s="25">
        <v>0</v>
      </c>
      <c r="G47" s="25">
        <f t="shared" si="13"/>
        <v>42.966666666666669</v>
      </c>
      <c r="H47" s="25">
        <v>0</v>
      </c>
      <c r="I47" s="25">
        <f t="shared" si="14"/>
        <v>42.966666666666669</v>
      </c>
      <c r="J47" s="29">
        <f t="shared" si="23"/>
        <v>1</v>
      </c>
      <c r="K47" s="29">
        <f t="shared" si="24"/>
        <v>1</v>
      </c>
      <c r="L47" s="29">
        <f t="shared" si="25"/>
        <v>1</v>
      </c>
      <c r="M47" s="29">
        <f t="shared" ca="1" si="15"/>
        <v>0</v>
      </c>
      <c r="N47" s="9"/>
      <c r="O47" s="9"/>
      <c r="P47" s="7"/>
      <c r="Q47" s="7"/>
      <c r="T47" s="20">
        <v>0</v>
      </c>
      <c r="U47" s="31">
        <f t="shared" si="16"/>
        <v>-1437</v>
      </c>
      <c r="V47" s="27">
        <f t="shared" si="17"/>
        <v>-1437</v>
      </c>
      <c r="W47" s="27"/>
      <c r="X47" s="27">
        <f t="shared" si="18"/>
        <v>1579.6145614771297</v>
      </c>
      <c r="Y47" s="27">
        <f t="shared" si="19"/>
        <v>142.61456147712966</v>
      </c>
      <c r="Z47" s="27">
        <f t="shared" si="20"/>
        <v>143</v>
      </c>
      <c r="AA47" s="17">
        <f t="shared" si="21"/>
        <v>143</v>
      </c>
      <c r="AB47" s="24">
        <f t="shared" si="22"/>
        <v>1580</v>
      </c>
    </row>
    <row r="48" spans="1:28" ht="15" customHeight="1" x14ac:dyDescent="0.25">
      <c r="A48" s="28">
        <v>1509</v>
      </c>
      <c r="B48" s="28">
        <v>1509</v>
      </c>
      <c r="C48" s="25">
        <v>6.71</v>
      </c>
      <c r="D48" s="25">
        <v>277.27999999999997</v>
      </c>
      <c r="E48" s="25">
        <v>212.41</v>
      </c>
      <c r="F48" s="25">
        <v>0</v>
      </c>
      <c r="G48" s="25">
        <f t="shared" si="13"/>
        <v>39.258064516129032</v>
      </c>
      <c r="H48" s="25">
        <v>0</v>
      </c>
      <c r="I48" s="25">
        <f t="shared" si="14"/>
        <v>39.258064516129032</v>
      </c>
      <c r="J48" s="29">
        <f t="shared" si="23"/>
        <v>0</v>
      </c>
      <c r="K48" s="29">
        <f t="shared" si="24"/>
        <v>1</v>
      </c>
      <c r="L48" s="29">
        <f t="shared" si="25"/>
        <v>1</v>
      </c>
      <c r="M48" s="29">
        <f t="shared" ca="1" si="15"/>
        <v>0</v>
      </c>
      <c r="N48" s="9"/>
      <c r="O48" s="9"/>
      <c r="P48" s="7"/>
      <c r="Q48" s="7"/>
      <c r="T48" s="20">
        <v>0</v>
      </c>
      <c r="U48" s="31">
        <f t="shared" si="16"/>
        <v>-1509</v>
      </c>
      <c r="V48" s="27">
        <f t="shared" si="17"/>
        <v>-1509</v>
      </c>
      <c r="W48" s="27"/>
      <c r="X48" s="27">
        <f t="shared" si="18"/>
        <v>1658.7601762484264</v>
      </c>
      <c r="Y48" s="27">
        <f t="shared" si="19"/>
        <v>149.76017624842643</v>
      </c>
      <c r="Z48" s="27">
        <f t="shared" si="20"/>
        <v>150</v>
      </c>
      <c r="AA48" s="17">
        <f t="shared" si="21"/>
        <v>150</v>
      </c>
      <c r="AB48" s="24">
        <f t="shared" si="22"/>
        <v>1659</v>
      </c>
    </row>
    <row r="49" spans="1:28" ht="15" customHeight="1" x14ac:dyDescent="0.25">
      <c r="A49" s="28">
        <v>1581</v>
      </c>
      <c r="B49" s="28">
        <v>1581</v>
      </c>
      <c r="C49" s="25">
        <v>7.03</v>
      </c>
      <c r="D49" s="25">
        <v>277.27999999999997</v>
      </c>
      <c r="E49" s="25">
        <v>212.44</v>
      </c>
      <c r="F49" s="25">
        <v>0</v>
      </c>
      <c r="G49" s="25">
        <f t="shared" si="13"/>
        <v>35.78125</v>
      </c>
      <c r="H49" s="25">
        <v>0</v>
      </c>
      <c r="I49" s="25">
        <f t="shared" si="14"/>
        <v>35.78125</v>
      </c>
      <c r="J49" s="29">
        <f t="shared" si="23"/>
        <v>0</v>
      </c>
      <c r="K49" s="29">
        <f t="shared" si="24"/>
        <v>1</v>
      </c>
      <c r="L49" s="29">
        <f t="shared" si="25"/>
        <v>1</v>
      </c>
      <c r="M49" s="29">
        <f t="shared" ca="1" si="15"/>
        <v>0</v>
      </c>
      <c r="N49" s="9"/>
      <c r="O49" s="9"/>
      <c r="P49" s="7"/>
      <c r="Q49" s="7"/>
      <c r="T49" s="20">
        <v>0</v>
      </c>
      <c r="U49" s="31">
        <f t="shared" si="16"/>
        <v>-1581</v>
      </c>
      <c r="V49" s="27">
        <f t="shared" si="17"/>
        <v>-1581</v>
      </c>
      <c r="W49" s="27"/>
      <c r="X49" s="27">
        <f t="shared" si="18"/>
        <v>1737.905791019723</v>
      </c>
      <c r="Y49" s="27">
        <f t="shared" si="19"/>
        <v>156.90579101972298</v>
      </c>
      <c r="Z49" s="27">
        <f t="shared" si="20"/>
        <v>157</v>
      </c>
      <c r="AA49" s="17">
        <f t="shared" si="21"/>
        <v>157</v>
      </c>
      <c r="AB49" s="24">
        <f t="shared" si="22"/>
        <v>1738</v>
      </c>
    </row>
    <row r="50" spans="1:28" ht="15" customHeight="1" x14ac:dyDescent="0.25">
      <c r="A50" s="28">
        <v>1652</v>
      </c>
      <c r="B50" s="28">
        <v>1652</v>
      </c>
      <c r="C50" s="25">
        <v>7.34</v>
      </c>
      <c r="D50" s="25">
        <v>277.27999999999997</v>
      </c>
      <c r="E50" s="25">
        <v>212.46</v>
      </c>
      <c r="F50" s="25">
        <v>0</v>
      </c>
      <c r="G50" s="25">
        <f t="shared" ref="G50:G81" si="26">($A$17-A50)/(ROW(A50)-ROW($A$17))</f>
        <v>32.545454545454547</v>
      </c>
      <c r="H50" s="25">
        <v>0</v>
      </c>
      <c r="I50" s="25">
        <f t="shared" ref="I50:I81" si="27">($A$17-B50)/(ROW(B50)-ROW($A$17))</f>
        <v>32.545454545454547</v>
      </c>
      <c r="J50" s="29">
        <f t="shared" si="23"/>
        <v>0</v>
      </c>
      <c r="K50" s="29">
        <f t="shared" si="24"/>
        <v>1</v>
      </c>
      <c r="L50" s="29">
        <f t="shared" si="25"/>
        <v>1</v>
      </c>
      <c r="M50" s="29">
        <f t="shared" ca="1" si="15"/>
        <v>1</v>
      </c>
      <c r="N50" s="9"/>
      <c r="O50" s="9"/>
      <c r="P50" s="7"/>
      <c r="Q50" s="7"/>
      <c r="T50" s="20">
        <v>0</v>
      </c>
      <c r="U50" s="31">
        <f t="shared" si="16"/>
        <v>-1652</v>
      </c>
      <c r="V50" s="27">
        <f t="shared" si="17"/>
        <v>-1652</v>
      </c>
      <c r="W50" s="27"/>
      <c r="X50" s="27">
        <f t="shared" si="18"/>
        <v>1815.9521611414184</v>
      </c>
      <c r="Y50" s="27">
        <f t="shared" si="19"/>
        <v>163.9521611414184</v>
      </c>
      <c r="Z50" s="27">
        <f t="shared" si="20"/>
        <v>164</v>
      </c>
      <c r="AA50" s="17">
        <f t="shared" si="21"/>
        <v>164</v>
      </c>
      <c r="AB50" s="24">
        <f t="shared" si="22"/>
        <v>1816</v>
      </c>
    </row>
    <row r="51" spans="1:28" ht="15" customHeight="1" x14ac:dyDescent="0.25">
      <c r="A51" s="28">
        <v>1548</v>
      </c>
      <c r="B51" s="28">
        <v>1548</v>
      </c>
      <c r="C51" s="25">
        <v>6.88</v>
      </c>
      <c r="D51" s="25">
        <v>277.27999999999997</v>
      </c>
      <c r="E51" s="25">
        <v>212.43</v>
      </c>
      <c r="F51" s="25">
        <v>0</v>
      </c>
      <c r="G51" s="25">
        <f t="shared" si="26"/>
        <v>34.647058823529413</v>
      </c>
      <c r="H51" s="25">
        <v>0</v>
      </c>
      <c r="I51" s="25">
        <f t="shared" si="27"/>
        <v>34.647058823529413</v>
      </c>
      <c r="J51" s="29">
        <f t="shared" si="23"/>
        <v>0</v>
      </c>
      <c r="K51" s="29">
        <f t="shared" si="24"/>
        <v>-1</v>
      </c>
      <c r="L51" s="29">
        <f t="shared" si="25"/>
        <v>0</v>
      </c>
      <c r="M51" s="29">
        <f t="shared" ca="1" si="15"/>
        <v>0</v>
      </c>
      <c r="N51" s="9"/>
      <c r="O51" s="9"/>
      <c r="P51" s="7"/>
      <c r="Q51" s="7"/>
      <c r="T51" s="20">
        <v>0</v>
      </c>
      <c r="U51" s="31">
        <f t="shared" si="16"/>
        <v>-1548</v>
      </c>
      <c r="V51" s="27">
        <f t="shared" si="17"/>
        <v>-1548</v>
      </c>
      <c r="W51" s="27"/>
      <c r="X51" s="27">
        <f t="shared" si="18"/>
        <v>1701.6307175828786</v>
      </c>
      <c r="Y51" s="27">
        <f t="shared" si="19"/>
        <v>153.63071758287856</v>
      </c>
      <c r="Z51" s="27">
        <f t="shared" si="20"/>
        <v>154</v>
      </c>
      <c r="AA51" s="17">
        <f t="shared" si="21"/>
        <v>154</v>
      </c>
      <c r="AB51" s="24">
        <f t="shared" si="22"/>
        <v>1702</v>
      </c>
    </row>
    <row r="52" spans="1:28" ht="15" customHeight="1" x14ac:dyDescent="0.25">
      <c r="A52" s="28">
        <v>1444</v>
      </c>
      <c r="B52" s="28">
        <v>1444</v>
      </c>
      <c r="C52" s="25">
        <v>6.42</v>
      </c>
      <c r="D52" s="25">
        <v>277.27999999999997</v>
      </c>
      <c r="E52" s="25">
        <v>212.4</v>
      </c>
      <c r="F52" s="25">
        <v>0</v>
      </c>
      <c r="G52" s="25">
        <f t="shared" si="26"/>
        <v>36.628571428571426</v>
      </c>
      <c r="H52" s="25">
        <v>0</v>
      </c>
      <c r="I52" s="25">
        <f t="shared" si="27"/>
        <v>36.628571428571426</v>
      </c>
      <c r="J52" s="29">
        <f t="shared" si="23"/>
        <v>0</v>
      </c>
      <c r="K52" s="29">
        <f t="shared" si="24"/>
        <v>-1</v>
      </c>
      <c r="L52" s="29">
        <f t="shared" si="25"/>
        <v>0</v>
      </c>
      <c r="M52" s="29">
        <f t="shared" ca="1" si="15"/>
        <v>0</v>
      </c>
      <c r="N52" s="9"/>
      <c r="O52" s="9"/>
      <c r="P52" s="7"/>
      <c r="Q52" s="7"/>
      <c r="T52" s="20">
        <v>0</v>
      </c>
      <c r="U52" s="31">
        <f t="shared" si="16"/>
        <v>-1444</v>
      </c>
      <c r="V52" s="27">
        <f t="shared" si="17"/>
        <v>-1444</v>
      </c>
      <c r="W52" s="27"/>
      <c r="X52" s="27">
        <f t="shared" si="18"/>
        <v>1587.3092740243389</v>
      </c>
      <c r="Y52" s="27">
        <f t="shared" si="19"/>
        <v>143.30927402433895</v>
      </c>
      <c r="Z52" s="27">
        <f t="shared" si="20"/>
        <v>143</v>
      </c>
      <c r="AA52" s="17">
        <f t="shared" si="21"/>
        <v>143</v>
      </c>
      <c r="AB52" s="24">
        <f t="shared" si="22"/>
        <v>1587</v>
      </c>
    </row>
    <row r="53" spans="1:28" ht="15" customHeight="1" x14ac:dyDescent="0.25">
      <c r="A53" s="28">
        <v>1340</v>
      </c>
      <c r="B53" s="28">
        <v>1340</v>
      </c>
      <c r="C53" s="25">
        <v>5.95</v>
      </c>
      <c r="D53" s="25">
        <v>277.27999999999997</v>
      </c>
      <c r="E53" s="25">
        <v>212.36</v>
      </c>
      <c r="F53" s="25">
        <v>0</v>
      </c>
      <c r="G53" s="25">
        <f t="shared" si="26"/>
        <v>38.5</v>
      </c>
      <c r="H53" s="25">
        <v>0</v>
      </c>
      <c r="I53" s="25">
        <f t="shared" si="27"/>
        <v>38.5</v>
      </c>
      <c r="J53" s="29">
        <f t="shared" si="23"/>
        <v>0</v>
      </c>
      <c r="K53" s="29">
        <f t="shared" si="24"/>
        <v>-1</v>
      </c>
      <c r="L53" s="29">
        <f t="shared" si="25"/>
        <v>0</v>
      </c>
      <c r="M53" s="29">
        <f t="shared" ca="1" si="15"/>
        <v>1</v>
      </c>
      <c r="N53" s="9"/>
      <c r="O53" s="9"/>
      <c r="P53" s="7"/>
      <c r="Q53" s="7"/>
      <c r="T53" s="20">
        <v>0</v>
      </c>
      <c r="U53" s="31">
        <f t="shared" si="16"/>
        <v>-1340</v>
      </c>
      <c r="V53" s="27">
        <f t="shared" si="17"/>
        <v>-1340</v>
      </c>
      <c r="W53" s="27"/>
      <c r="X53" s="27">
        <f t="shared" si="18"/>
        <v>1472.9878304657993</v>
      </c>
      <c r="Y53" s="27">
        <f t="shared" si="19"/>
        <v>132.98783046579933</v>
      </c>
      <c r="Z53" s="27">
        <f t="shared" si="20"/>
        <v>133</v>
      </c>
      <c r="AA53" s="17">
        <f t="shared" si="21"/>
        <v>133</v>
      </c>
      <c r="AB53" s="24">
        <f t="shared" si="22"/>
        <v>1473</v>
      </c>
    </row>
    <row r="54" spans="1:28" ht="15" customHeight="1" x14ac:dyDescent="0.25">
      <c r="A54" s="28">
        <v>1197</v>
      </c>
      <c r="B54" s="28">
        <v>1197</v>
      </c>
      <c r="C54" s="25">
        <v>5.32</v>
      </c>
      <c r="D54" s="25">
        <v>277.27999999999997</v>
      </c>
      <c r="E54" s="25">
        <v>212.32</v>
      </c>
      <c r="F54" s="25">
        <v>0</v>
      </c>
      <c r="G54" s="25">
        <f t="shared" si="26"/>
        <v>41.324324324324323</v>
      </c>
      <c r="H54" s="25">
        <v>0</v>
      </c>
      <c r="I54" s="25">
        <f t="shared" si="27"/>
        <v>41.324324324324323</v>
      </c>
      <c r="J54" s="29">
        <f t="shared" si="23"/>
        <v>0</v>
      </c>
      <c r="K54" s="29">
        <f t="shared" si="24"/>
        <v>-1</v>
      </c>
      <c r="L54" s="29">
        <f t="shared" si="25"/>
        <v>0</v>
      </c>
      <c r="M54" s="29">
        <f t="shared" ca="1" si="15"/>
        <v>0</v>
      </c>
      <c r="N54" s="9"/>
      <c r="O54" s="9"/>
      <c r="P54" s="7"/>
      <c r="Q54" s="7"/>
      <c r="T54" s="20">
        <v>0</v>
      </c>
      <c r="U54" s="31">
        <f t="shared" si="16"/>
        <v>-1197</v>
      </c>
      <c r="V54" s="27">
        <f t="shared" si="17"/>
        <v>-1197</v>
      </c>
      <c r="W54" s="27"/>
      <c r="X54" s="27">
        <f t="shared" si="18"/>
        <v>1315.7958455728074</v>
      </c>
      <c r="Y54" s="27">
        <f t="shared" si="19"/>
        <v>118.79584557280737</v>
      </c>
      <c r="Z54" s="27">
        <f t="shared" si="20"/>
        <v>119</v>
      </c>
      <c r="AA54" s="17">
        <f t="shared" si="21"/>
        <v>119</v>
      </c>
      <c r="AB54" s="24">
        <f t="shared" si="22"/>
        <v>1316</v>
      </c>
    </row>
    <row r="55" spans="1:28" ht="15" customHeight="1" x14ac:dyDescent="0.25">
      <c r="A55" s="28">
        <v>1054</v>
      </c>
      <c r="B55" s="28">
        <v>1054</v>
      </c>
      <c r="C55" s="25">
        <v>4.6900000000000004</v>
      </c>
      <c r="D55" s="25">
        <v>277.27999999999997</v>
      </c>
      <c r="E55" s="25">
        <v>212.23</v>
      </c>
      <c r="F55" s="25">
        <v>0</v>
      </c>
      <c r="G55" s="25">
        <f t="shared" si="26"/>
        <v>44</v>
      </c>
      <c r="H55" s="25">
        <v>0</v>
      </c>
      <c r="I55" s="25">
        <f t="shared" si="27"/>
        <v>44</v>
      </c>
      <c r="J55" s="29">
        <f t="shared" si="23"/>
        <v>0</v>
      </c>
      <c r="K55" s="29">
        <f t="shared" si="24"/>
        <v>-1</v>
      </c>
      <c r="L55" s="29">
        <f t="shared" si="25"/>
        <v>1</v>
      </c>
      <c r="M55" s="29">
        <f t="shared" ca="1" si="15"/>
        <v>0</v>
      </c>
      <c r="N55" s="9"/>
      <c r="O55" s="9"/>
      <c r="P55" s="7"/>
      <c r="Q55" s="7"/>
      <c r="T55" s="20">
        <v>0</v>
      </c>
      <c r="U55" s="31">
        <f t="shared" si="16"/>
        <v>-1054</v>
      </c>
      <c r="V55" s="27">
        <f t="shared" si="17"/>
        <v>-1054</v>
      </c>
      <c r="W55" s="27"/>
      <c r="X55" s="27">
        <f t="shared" si="18"/>
        <v>1158.6038606798154</v>
      </c>
      <c r="Y55" s="27">
        <f t="shared" si="19"/>
        <v>104.6038606798154</v>
      </c>
      <c r="Z55" s="27">
        <f t="shared" si="20"/>
        <v>105</v>
      </c>
      <c r="AA55" s="17">
        <f t="shared" si="21"/>
        <v>105</v>
      </c>
      <c r="AB55" s="24">
        <f t="shared" si="22"/>
        <v>1159</v>
      </c>
    </row>
    <row r="56" spans="1:28" ht="15" customHeight="1" x14ac:dyDescent="0.25">
      <c r="A56" s="28">
        <v>914</v>
      </c>
      <c r="B56" s="28">
        <v>914</v>
      </c>
      <c r="C56" s="25">
        <v>4.0599999999999996</v>
      </c>
      <c r="D56" s="25">
        <v>277.27999999999997</v>
      </c>
      <c r="E56" s="25">
        <v>212.1</v>
      </c>
      <c r="F56" s="25">
        <v>0</v>
      </c>
      <c r="G56" s="25">
        <f t="shared" si="26"/>
        <v>46.46153846153846</v>
      </c>
      <c r="H56" s="25">
        <v>0</v>
      </c>
      <c r="I56" s="25">
        <f t="shared" si="27"/>
        <v>46.46153846153846</v>
      </c>
      <c r="J56" s="29">
        <f t="shared" si="23"/>
        <v>0</v>
      </c>
      <c r="K56" s="29">
        <f t="shared" si="24"/>
        <v>-1</v>
      </c>
      <c r="L56" s="29">
        <f t="shared" si="25"/>
        <v>1</v>
      </c>
      <c r="M56" s="29">
        <f t="shared" ca="1" si="15"/>
        <v>0</v>
      </c>
      <c r="N56" s="9"/>
      <c r="O56" s="9"/>
      <c r="P56" s="7"/>
      <c r="Q56" s="7"/>
      <c r="T56" s="20">
        <v>0</v>
      </c>
      <c r="U56" s="31">
        <f t="shared" si="16"/>
        <v>-914</v>
      </c>
      <c r="V56" s="27">
        <f t="shared" si="17"/>
        <v>-914</v>
      </c>
      <c r="W56" s="27"/>
      <c r="X56" s="27">
        <f t="shared" si="18"/>
        <v>1004.7096097356273</v>
      </c>
      <c r="Y56" s="27">
        <f t="shared" si="19"/>
        <v>90.709609735627282</v>
      </c>
      <c r="Z56" s="27">
        <f t="shared" si="20"/>
        <v>91</v>
      </c>
      <c r="AA56" s="17">
        <f t="shared" si="21"/>
        <v>91</v>
      </c>
      <c r="AB56" s="24">
        <f t="shared" si="22"/>
        <v>1005</v>
      </c>
    </row>
    <row r="57" spans="1:28" ht="15" customHeight="1" x14ac:dyDescent="0.25">
      <c r="A57" s="28">
        <v>886</v>
      </c>
      <c r="B57" s="28">
        <v>886</v>
      </c>
      <c r="C57" s="25">
        <v>3.94</v>
      </c>
      <c r="D57" s="25">
        <v>277.27999999999997</v>
      </c>
      <c r="E57" s="25">
        <v>212.08</v>
      </c>
      <c r="F57" s="25">
        <v>0</v>
      </c>
      <c r="G57" s="25">
        <f t="shared" si="26"/>
        <v>46</v>
      </c>
      <c r="H57" s="25">
        <v>0</v>
      </c>
      <c r="I57" s="25">
        <f t="shared" si="27"/>
        <v>46</v>
      </c>
      <c r="J57" s="29">
        <f t="shared" si="23"/>
        <v>1</v>
      </c>
      <c r="K57" s="29">
        <f t="shared" si="24"/>
        <v>1</v>
      </c>
      <c r="L57" s="29">
        <f t="shared" si="25"/>
        <v>0</v>
      </c>
      <c r="M57" s="29">
        <f t="shared" ca="1" si="15"/>
        <v>1</v>
      </c>
      <c r="N57" s="9"/>
      <c r="O57" s="9"/>
      <c r="P57" s="7"/>
      <c r="Q57" s="7"/>
      <c r="T57" s="20">
        <v>0</v>
      </c>
      <c r="U57" s="31">
        <f t="shared" si="16"/>
        <v>-886</v>
      </c>
      <c r="V57" s="27">
        <f t="shared" si="17"/>
        <v>-886</v>
      </c>
      <c r="W57" s="27"/>
      <c r="X57" s="27">
        <f t="shared" si="18"/>
        <v>973.93075954678977</v>
      </c>
      <c r="Y57" s="27">
        <f t="shared" si="19"/>
        <v>87.930759546789773</v>
      </c>
      <c r="Z57" s="27">
        <f t="shared" si="20"/>
        <v>88</v>
      </c>
      <c r="AA57" s="17">
        <f t="shared" si="21"/>
        <v>88</v>
      </c>
      <c r="AB57" s="24">
        <f t="shared" si="22"/>
        <v>974</v>
      </c>
    </row>
    <row r="58" spans="1:28" ht="15" customHeight="1" x14ac:dyDescent="0.25">
      <c r="A58" s="28">
        <v>860</v>
      </c>
      <c r="B58" s="28">
        <v>860</v>
      </c>
      <c r="C58" s="25">
        <v>3.82</v>
      </c>
      <c r="D58" s="25">
        <v>277.27999999999997</v>
      </c>
      <c r="E58" s="25">
        <v>212.05</v>
      </c>
      <c r="F58" s="25">
        <v>0</v>
      </c>
      <c r="G58" s="25">
        <f t="shared" si="26"/>
        <v>45.512195121951223</v>
      </c>
      <c r="H58" s="25">
        <v>0</v>
      </c>
      <c r="I58" s="25">
        <f t="shared" si="27"/>
        <v>45.512195121951223</v>
      </c>
      <c r="J58" s="29">
        <f t="shared" si="23"/>
        <v>1</v>
      </c>
      <c r="K58" s="29">
        <f t="shared" si="24"/>
        <v>1</v>
      </c>
      <c r="L58" s="29">
        <f t="shared" si="25"/>
        <v>0</v>
      </c>
      <c r="M58" s="29">
        <f t="shared" ca="1" si="15"/>
        <v>0</v>
      </c>
      <c r="N58" s="9"/>
      <c r="O58" s="9"/>
      <c r="P58" s="7"/>
      <c r="Q58" s="7"/>
      <c r="T58" s="20">
        <v>0</v>
      </c>
      <c r="U58" s="31">
        <f t="shared" si="16"/>
        <v>-860</v>
      </c>
      <c r="V58" s="27">
        <f t="shared" si="17"/>
        <v>-860</v>
      </c>
      <c r="W58" s="27"/>
      <c r="X58" s="27">
        <f t="shared" si="18"/>
        <v>945.35039865715476</v>
      </c>
      <c r="Y58" s="27">
        <f t="shared" si="19"/>
        <v>85.350398657154756</v>
      </c>
      <c r="Z58" s="27">
        <f t="shared" si="20"/>
        <v>85</v>
      </c>
      <c r="AA58" s="17">
        <f t="shared" si="21"/>
        <v>85</v>
      </c>
      <c r="AB58" s="24">
        <f t="shared" si="22"/>
        <v>945</v>
      </c>
    </row>
    <row r="59" spans="1:28" ht="15" customHeight="1" x14ac:dyDescent="0.25">
      <c r="A59" s="28">
        <v>834</v>
      </c>
      <c r="B59" s="28">
        <v>834</v>
      </c>
      <c r="C59" s="25">
        <v>3.71</v>
      </c>
      <c r="D59" s="25">
        <v>277.27999999999997</v>
      </c>
      <c r="E59" s="25">
        <v>212.03</v>
      </c>
      <c r="F59" s="25">
        <v>0</v>
      </c>
      <c r="G59" s="25">
        <f t="shared" si="26"/>
        <v>45.047619047619051</v>
      </c>
      <c r="H59" s="25">
        <v>0</v>
      </c>
      <c r="I59" s="25">
        <f t="shared" si="27"/>
        <v>45.047619047619051</v>
      </c>
      <c r="J59" s="29">
        <f t="shared" si="23"/>
        <v>1</v>
      </c>
      <c r="K59" s="29">
        <f t="shared" si="24"/>
        <v>1</v>
      </c>
      <c r="L59" s="29">
        <f t="shared" si="25"/>
        <v>0</v>
      </c>
      <c r="M59" s="29">
        <f t="shared" ca="1" si="15"/>
        <v>1</v>
      </c>
      <c r="N59" s="9"/>
      <c r="O59" s="9"/>
      <c r="P59" s="7"/>
      <c r="Q59" s="7"/>
      <c r="T59" s="20">
        <v>0</v>
      </c>
      <c r="U59" s="31">
        <f t="shared" si="16"/>
        <v>-834</v>
      </c>
      <c r="V59" s="27">
        <f t="shared" si="17"/>
        <v>-834</v>
      </c>
      <c r="W59" s="27"/>
      <c r="X59" s="27">
        <f t="shared" si="18"/>
        <v>916.77003776751985</v>
      </c>
      <c r="Y59" s="27">
        <f t="shared" si="19"/>
        <v>82.770037767519852</v>
      </c>
      <c r="Z59" s="27">
        <f t="shared" si="20"/>
        <v>83</v>
      </c>
      <c r="AA59" s="17">
        <f t="shared" si="21"/>
        <v>83</v>
      </c>
      <c r="AB59" s="24">
        <f t="shared" si="22"/>
        <v>917</v>
      </c>
    </row>
    <row r="60" spans="1:28" ht="15" customHeight="1" x14ac:dyDescent="0.25">
      <c r="A60" s="28">
        <v>814</v>
      </c>
      <c r="B60" s="28">
        <v>814</v>
      </c>
      <c r="C60" s="25">
        <v>3.62</v>
      </c>
      <c r="D60" s="25">
        <v>277.27999999999997</v>
      </c>
      <c r="E60" s="25">
        <v>212.01</v>
      </c>
      <c r="F60" s="25">
        <v>0</v>
      </c>
      <c r="G60" s="25">
        <f t="shared" si="26"/>
        <v>44.465116279069768</v>
      </c>
      <c r="H60" s="25">
        <v>0</v>
      </c>
      <c r="I60" s="25">
        <f t="shared" si="27"/>
        <v>44.465116279069768</v>
      </c>
      <c r="J60" s="29">
        <f t="shared" si="23"/>
        <v>1</v>
      </c>
      <c r="K60" s="29">
        <f t="shared" si="24"/>
        <v>1</v>
      </c>
      <c r="L60" s="29">
        <f t="shared" si="25"/>
        <v>0</v>
      </c>
      <c r="M60" s="29">
        <f t="shared" ca="1" si="15"/>
        <v>0</v>
      </c>
      <c r="N60" s="9"/>
      <c r="O60" s="9"/>
      <c r="P60" s="7"/>
      <c r="Q60" s="7"/>
      <c r="T60" s="20">
        <v>0</v>
      </c>
      <c r="U60" s="31">
        <f t="shared" si="16"/>
        <v>-814</v>
      </c>
      <c r="V60" s="27">
        <f t="shared" si="17"/>
        <v>-814</v>
      </c>
      <c r="W60" s="27"/>
      <c r="X60" s="27">
        <f t="shared" si="18"/>
        <v>894.78514477549299</v>
      </c>
      <c r="Y60" s="27">
        <f t="shared" si="19"/>
        <v>80.785144775492995</v>
      </c>
      <c r="Z60" s="27">
        <f t="shared" si="20"/>
        <v>81</v>
      </c>
      <c r="AA60" s="17">
        <f t="shared" si="21"/>
        <v>81</v>
      </c>
      <c r="AB60" s="24">
        <f t="shared" si="22"/>
        <v>895</v>
      </c>
    </row>
    <row r="61" spans="1:28" ht="15" customHeight="1" x14ac:dyDescent="0.25">
      <c r="A61" s="28">
        <v>795</v>
      </c>
      <c r="B61" s="28">
        <v>795</v>
      </c>
      <c r="C61" s="25">
        <v>3.53</v>
      </c>
      <c r="D61" s="25">
        <v>277.27999999999997</v>
      </c>
      <c r="E61" s="25">
        <v>211.99</v>
      </c>
      <c r="F61" s="25">
        <v>0</v>
      </c>
      <c r="G61" s="25">
        <f t="shared" si="26"/>
        <v>43.886363636363633</v>
      </c>
      <c r="H61" s="25">
        <v>0</v>
      </c>
      <c r="I61" s="25">
        <f t="shared" si="27"/>
        <v>43.886363636363633</v>
      </c>
      <c r="J61" s="29">
        <f t="shared" si="23"/>
        <v>1</v>
      </c>
      <c r="K61" s="29">
        <f t="shared" si="24"/>
        <v>1</v>
      </c>
      <c r="L61" s="29">
        <f t="shared" si="25"/>
        <v>1</v>
      </c>
      <c r="M61" s="29">
        <f t="shared" ca="1" si="15"/>
        <v>0</v>
      </c>
      <c r="N61" s="9"/>
      <c r="O61" s="9"/>
      <c r="P61" s="7"/>
      <c r="Q61" s="7"/>
      <c r="T61" s="20">
        <v>0</v>
      </c>
      <c r="U61" s="31">
        <f t="shared" si="16"/>
        <v>-795</v>
      </c>
      <c r="V61" s="27">
        <f t="shared" si="17"/>
        <v>-795</v>
      </c>
      <c r="W61" s="27"/>
      <c r="X61" s="27">
        <f t="shared" si="18"/>
        <v>873.8994964330675</v>
      </c>
      <c r="Y61" s="27">
        <f t="shared" si="19"/>
        <v>78.899496433067497</v>
      </c>
      <c r="Z61" s="27">
        <f t="shared" si="20"/>
        <v>79</v>
      </c>
      <c r="AA61" s="17">
        <f t="shared" si="21"/>
        <v>79</v>
      </c>
      <c r="AB61" s="24">
        <f t="shared" si="22"/>
        <v>874</v>
      </c>
    </row>
    <row r="62" spans="1:28" ht="15" customHeight="1" x14ac:dyDescent="0.25">
      <c r="A62" s="28">
        <v>776</v>
      </c>
      <c r="B62" s="28">
        <v>776</v>
      </c>
      <c r="C62" s="25">
        <v>3.45</v>
      </c>
      <c r="D62" s="25">
        <v>277.27999999999997</v>
      </c>
      <c r="E62" s="25">
        <v>211.97</v>
      </c>
      <c r="F62" s="25">
        <v>0</v>
      </c>
      <c r="G62" s="25">
        <f t="shared" si="26"/>
        <v>43.333333333333336</v>
      </c>
      <c r="H62" s="25">
        <v>0</v>
      </c>
      <c r="I62" s="25">
        <f t="shared" si="27"/>
        <v>43.333333333333336</v>
      </c>
      <c r="J62" s="29">
        <f t="shared" si="23"/>
        <v>1</v>
      </c>
      <c r="K62" s="29">
        <f t="shared" si="24"/>
        <v>1</v>
      </c>
      <c r="L62" s="29">
        <f t="shared" si="25"/>
        <v>1</v>
      </c>
      <c r="M62" s="29">
        <f t="shared" ca="1" si="15"/>
        <v>0</v>
      </c>
      <c r="N62" s="9"/>
      <c r="O62" s="9"/>
      <c r="P62" s="7"/>
      <c r="Q62" s="7"/>
      <c r="T62" s="20">
        <v>0</v>
      </c>
      <c r="U62" s="31">
        <f t="shared" si="16"/>
        <v>-776</v>
      </c>
      <c r="V62" s="27">
        <f t="shared" si="17"/>
        <v>-776</v>
      </c>
      <c r="W62" s="27"/>
      <c r="X62" s="27">
        <f t="shared" si="18"/>
        <v>853.01384809064211</v>
      </c>
      <c r="Y62" s="27">
        <f t="shared" si="19"/>
        <v>77.013848090642114</v>
      </c>
      <c r="Z62" s="27">
        <f t="shared" si="20"/>
        <v>77</v>
      </c>
      <c r="AA62" s="17">
        <f t="shared" si="21"/>
        <v>77</v>
      </c>
      <c r="AB62" s="24">
        <f t="shared" si="22"/>
        <v>853</v>
      </c>
    </row>
    <row r="63" spans="1:28" ht="15" customHeight="1" x14ac:dyDescent="0.25">
      <c r="A63" s="28">
        <v>759</v>
      </c>
      <c r="B63" s="28">
        <v>759</v>
      </c>
      <c r="C63" s="25">
        <v>3.37</v>
      </c>
      <c r="D63" s="25">
        <v>277.27999999999997</v>
      </c>
      <c r="E63" s="25">
        <v>211.95</v>
      </c>
      <c r="F63" s="25">
        <v>0</v>
      </c>
      <c r="G63" s="25">
        <f t="shared" si="26"/>
        <v>42.760869565217391</v>
      </c>
      <c r="H63" s="25">
        <v>0</v>
      </c>
      <c r="I63" s="25">
        <f t="shared" si="27"/>
        <v>42.760869565217391</v>
      </c>
      <c r="J63" s="29">
        <f t="shared" si="23"/>
        <v>1</v>
      </c>
      <c r="K63" s="29">
        <f t="shared" si="24"/>
        <v>1</v>
      </c>
      <c r="L63" s="29">
        <f t="shared" si="25"/>
        <v>1</v>
      </c>
      <c r="M63" s="29">
        <f t="shared" ca="1" si="15"/>
        <v>1</v>
      </c>
      <c r="N63" s="9"/>
      <c r="O63" s="9"/>
      <c r="P63" s="7"/>
      <c r="Q63" s="7"/>
      <c r="T63" s="20">
        <v>0</v>
      </c>
      <c r="U63" s="31">
        <f t="shared" si="16"/>
        <v>-759</v>
      </c>
      <c r="V63" s="27">
        <f t="shared" si="17"/>
        <v>-759</v>
      </c>
      <c r="W63" s="27"/>
      <c r="X63" s="27">
        <f t="shared" si="18"/>
        <v>834.32668904741922</v>
      </c>
      <c r="Y63" s="27">
        <f t="shared" si="19"/>
        <v>75.326689047419222</v>
      </c>
      <c r="Z63" s="27">
        <f t="shared" si="20"/>
        <v>75</v>
      </c>
      <c r="AA63" s="17">
        <f t="shared" si="21"/>
        <v>75</v>
      </c>
      <c r="AB63" s="24">
        <f t="shared" si="22"/>
        <v>834</v>
      </c>
    </row>
    <row r="64" spans="1:28" ht="15" customHeight="1" x14ac:dyDescent="0.25">
      <c r="A64" s="28">
        <v>742</v>
      </c>
      <c r="B64" s="28">
        <v>742</v>
      </c>
      <c r="C64" s="25">
        <v>3.3</v>
      </c>
      <c r="D64" s="25">
        <v>277.27999999999997</v>
      </c>
      <c r="E64" s="25">
        <v>211.92</v>
      </c>
      <c r="F64" s="25">
        <v>0</v>
      </c>
      <c r="G64" s="25">
        <f t="shared" si="26"/>
        <v>42.212765957446805</v>
      </c>
      <c r="H64" s="25">
        <v>0</v>
      </c>
      <c r="I64" s="25">
        <f t="shared" si="27"/>
        <v>42.212765957446805</v>
      </c>
      <c r="J64" s="29">
        <f t="shared" si="23"/>
        <v>1</v>
      </c>
      <c r="K64" s="29">
        <f t="shared" si="24"/>
        <v>1</v>
      </c>
      <c r="L64" s="29">
        <f t="shared" si="25"/>
        <v>1</v>
      </c>
      <c r="M64" s="29">
        <f t="shared" ca="1" si="15"/>
        <v>0</v>
      </c>
      <c r="N64" s="9"/>
      <c r="O64" s="9"/>
      <c r="P64" s="7"/>
      <c r="Q64" s="7"/>
      <c r="T64" s="20">
        <v>0</v>
      </c>
      <c r="U64" s="31">
        <f t="shared" si="16"/>
        <v>-742</v>
      </c>
      <c r="V64" s="27">
        <f t="shared" si="17"/>
        <v>-742</v>
      </c>
      <c r="W64" s="27"/>
      <c r="X64" s="27">
        <f t="shared" si="18"/>
        <v>815.63953000419633</v>
      </c>
      <c r="Y64" s="27">
        <f t="shared" si="19"/>
        <v>73.639530004196331</v>
      </c>
      <c r="Z64" s="27">
        <f t="shared" si="20"/>
        <v>74</v>
      </c>
      <c r="AA64" s="17">
        <f t="shared" si="21"/>
        <v>74</v>
      </c>
      <c r="AB64" s="24">
        <f t="shared" si="22"/>
        <v>816</v>
      </c>
    </row>
    <row r="65" spans="1:28" ht="15" customHeight="1" x14ac:dyDescent="0.25">
      <c r="A65" s="28">
        <v>724</v>
      </c>
      <c r="B65" s="28">
        <v>724</v>
      </c>
      <c r="C65" s="25">
        <v>3.22</v>
      </c>
      <c r="D65" s="25">
        <v>277.27999999999997</v>
      </c>
      <c r="E65" s="25">
        <v>211.9</v>
      </c>
      <c r="F65" s="25">
        <v>0</v>
      </c>
      <c r="G65" s="25">
        <f t="shared" si="26"/>
        <v>41.708333333333336</v>
      </c>
      <c r="H65" s="25">
        <v>0</v>
      </c>
      <c r="I65" s="25">
        <f t="shared" si="27"/>
        <v>41.708333333333336</v>
      </c>
      <c r="J65" s="29">
        <f t="shared" si="23"/>
        <v>1</v>
      </c>
      <c r="K65" s="29">
        <f t="shared" si="24"/>
        <v>1</v>
      </c>
      <c r="L65" s="29">
        <f t="shared" si="25"/>
        <v>1</v>
      </c>
      <c r="M65" s="29">
        <f t="shared" ca="1" si="15"/>
        <v>1</v>
      </c>
      <c r="N65" s="9"/>
      <c r="O65" s="9"/>
      <c r="P65" s="7"/>
      <c r="Q65" s="7"/>
      <c r="T65" s="20">
        <v>0</v>
      </c>
      <c r="U65" s="31">
        <f t="shared" si="16"/>
        <v>-724</v>
      </c>
      <c r="V65" s="27">
        <f t="shared" si="17"/>
        <v>-724</v>
      </c>
      <c r="W65" s="27"/>
      <c r="X65" s="27">
        <f t="shared" si="18"/>
        <v>795.85312631137231</v>
      </c>
      <c r="Y65" s="27">
        <f t="shared" si="19"/>
        <v>71.853126311372307</v>
      </c>
      <c r="Z65" s="27">
        <f t="shared" si="20"/>
        <v>72</v>
      </c>
      <c r="AA65" s="17">
        <f t="shared" si="21"/>
        <v>72</v>
      </c>
      <c r="AB65" s="24">
        <f t="shared" si="22"/>
        <v>796</v>
      </c>
    </row>
    <row r="66" spans="1:28" ht="15" customHeight="1" x14ac:dyDescent="0.25">
      <c r="A66" s="28">
        <v>670</v>
      </c>
      <c r="B66" s="28">
        <v>670</v>
      </c>
      <c r="C66" s="25">
        <v>2.98</v>
      </c>
      <c r="D66" s="25">
        <v>277.27999999999997</v>
      </c>
      <c r="E66" s="25">
        <v>211.83</v>
      </c>
      <c r="F66" s="25">
        <v>0</v>
      </c>
      <c r="G66" s="25">
        <f t="shared" si="26"/>
        <v>41.95918367346939</v>
      </c>
      <c r="H66" s="25">
        <v>0</v>
      </c>
      <c r="I66" s="25">
        <f t="shared" si="27"/>
        <v>41.95918367346939</v>
      </c>
      <c r="J66" s="29">
        <f t="shared" si="23"/>
        <v>0</v>
      </c>
      <c r="K66" s="29">
        <f t="shared" si="24"/>
        <v>-1</v>
      </c>
      <c r="L66" s="29">
        <f t="shared" si="25"/>
        <v>0</v>
      </c>
      <c r="M66" s="29">
        <f t="shared" ref="M66:M89" ca="1" si="28">IF(RAND()&lt;0.5,0,1)</f>
        <v>1</v>
      </c>
      <c r="N66" s="9"/>
      <c r="O66" s="9"/>
      <c r="P66" s="7"/>
      <c r="Q66" s="7"/>
      <c r="T66" s="20">
        <v>0</v>
      </c>
      <c r="U66" s="31">
        <f t="shared" ref="U66:U97" si="29">T66-B66</f>
        <v>-670</v>
      </c>
      <c r="V66" s="27">
        <f t="shared" ref="V66:V97" si="30">ROUND(U66,0)</f>
        <v>-670</v>
      </c>
      <c r="W66" s="27"/>
      <c r="X66" s="27">
        <f t="shared" ref="X66:X89" si="31">B66/$W$2*$W$3</f>
        <v>736.49391523289967</v>
      </c>
      <c r="Y66" s="27">
        <f t="shared" ref="Y66:Y97" si="32">X66-B66</f>
        <v>66.493915232899667</v>
      </c>
      <c r="Z66" s="27">
        <f t="shared" ref="Z66:Z97" si="33">ROUND(Y66,0)</f>
        <v>66</v>
      </c>
      <c r="AA66" s="17">
        <f t="shared" ref="AA66:AA97" si="34">IF(V66&gt;=0,V66,Z66)</f>
        <v>66</v>
      </c>
      <c r="AB66" s="24">
        <f t="shared" ref="AB66:AB97" si="35">B66+AA66</f>
        <v>736</v>
      </c>
    </row>
    <row r="67" spans="1:28" ht="15" customHeight="1" x14ac:dyDescent="0.25">
      <c r="A67" s="28">
        <v>616</v>
      </c>
      <c r="B67" s="28">
        <v>616</v>
      </c>
      <c r="C67" s="25">
        <v>2.74</v>
      </c>
      <c r="D67" s="25">
        <v>277.27999999999997</v>
      </c>
      <c r="E67" s="25">
        <v>211.76</v>
      </c>
      <c r="F67" s="25">
        <v>0</v>
      </c>
      <c r="G67" s="25">
        <f t="shared" si="26"/>
        <v>42.2</v>
      </c>
      <c r="H67" s="25">
        <v>0</v>
      </c>
      <c r="I67" s="25">
        <f t="shared" si="27"/>
        <v>42.2</v>
      </c>
      <c r="J67" s="29">
        <f t="shared" ref="J67:J89" si="36">IF(ABS(B67-B66)&lt;=50,1,0)</f>
        <v>0</v>
      </c>
      <c r="K67" s="29">
        <f t="shared" ref="K67:K89" si="37">IF(ABS((B67-B66))&lt;=50,1,IF((B67-B66)*(1)&gt;=0,1,-1))</f>
        <v>-1</v>
      </c>
      <c r="L67" s="29">
        <f t="shared" si="25"/>
        <v>0</v>
      </c>
      <c r="M67" s="29">
        <f t="shared" ca="1" si="28"/>
        <v>0</v>
      </c>
      <c r="N67" s="9"/>
      <c r="O67" s="9"/>
      <c r="P67" s="7"/>
      <c r="Q67" s="7"/>
      <c r="T67" s="20">
        <v>0</v>
      </c>
      <c r="U67" s="31">
        <f t="shared" si="29"/>
        <v>-616</v>
      </c>
      <c r="V67" s="27">
        <f t="shared" si="30"/>
        <v>-616</v>
      </c>
      <c r="W67" s="27"/>
      <c r="X67" s="27">
        <f t="shared" si="31"/>
        <v>677.13470415442714</v>
      </c>
      <c r="Y67" s="27">
        <f t="shared" si="32"/>
        <v>61.134704154427141</v>
      </c>
      <c r="Z67" s="27">
        <f t="shared" si="33"/>
        <v>61</v>
      </c>
      <c r="AA67" s="17">
        <f t="shared" si="34"/>
        <v>61</v>
      </c>
      <c r="AB67" s="24">
        <f t="shared" si="35"/>
        <v>677</v>
      </c>
    </row>
    <row r="68" spans="1:28" ht="15" customHeight="1" x14ac:dyDescent="0.25">
      <c r="A68" s="28">
        <v>561</v>
      </c>
      <c r="B68" s="28">
        <v>561</v>
      </c>
      <c r="C68" s="25">
        <v>2.4900000000000002</v>
      </c>
      <c r="D68" s="25">
        <v>277.27999999999997</v>
      </c>
      <c r="E68" s="25">
        <v>211.69</v>
      </c>
      <c r="F68" s="25">
        <v>0</v>
      </c>
      <c r="G68" s="25">
        <f t="shared" si="26"/>
        <v>42.450980392156865</v>
      </c>
      <c r="H68" s="25">
        <v>0</v>
      </c>
      <c r="I68" s="25">
        <f t="shared" si="27"/>
        <v>42.450980392156865</v>
      </c>
      <c r="J68" s="29">
        <f t="shared" si="36"/>
        <v>0</v>
      </c>
      <c r="K68" s="29">
        <f t="shared" si="37"/>
        <v>-1</v>
      </c>
      <c r="L68" s="29">
        <f t="shared" si="25"/>
        <v>0</v>
      </c>
      <c r="M68" s="29">
        <f t="shared" ca="1" si="28"/>
        <v>0</v>
      </c>
      <c r="N68" s="9"/>
      <c r="O68" s="9"/>
      <c r="P68" s="7"/>
      <c r="Q68" s="7"/>
      <c r="T68" s="20">
        <v>0</v>
      </c>
      <c r="U68" s="31">
        <f t="shared" si="29"/>
        <v>-561</v>
      </c>
      <c r="V68" s="27">
        <f t="shared" si="30"/>
        <v>-561</v>
      </c>
      <c r="W68" s="27"/>
      <c r="X68" s="27">
        <f t="shared" si="31"/>
        <v>616.67624842635337</v>
      </c>
      <c r="Y68" s="27">
        <f t="shared" si="32"/>
        <v>55.676248426353368</v>
      </c>
      <c r="Z68" s="27">
        <f t="shared" si="33"/>
        <v>56</v>
      </c>
      <c r="AA68" s="17">
        <f t="shared" si="34"/>
        <v>56</v>
      </c>
      <c r="AB68" s="24">
        <f t="shared" si="35"/>
        <v>617</v>
      </c>
    </row>
    <row r="69" spans="1:28" ht="15" customHeight="1" x14ac:dyDescent="0.25">
      <c r="A69" s="28">
        <v>537</v>
      </c>
      <c r="B69" s="28">
        <v>537</v>
      </c>
      <c r="C69" s="25">
        <v>2.39</v>
      </c>
      <c r="D69" s="25">
        <v>277.27999999999997</v>
      </c>
      <c r="E69" s="25">
        <v>211.65</v>
      </c>
      <c r="F69" s="25">
        <v>0</v>
      </c>
      <c r="G69" s="25">
        <f t="shared" si="26"/>
        <v>42.096153846153847</v>
      </c>
      <c r="H69" s="25">
        <v>0</v>
      </c>
      <c r="I69" s="25">
        <f t="shared" si="27"/>
        <v>42.096153846153847</v>
      </c>
      <c r="J69" s="29">
        <f t="shared" si="36"/>
        <v>1</v>
      </c>
      <c r="K69" s="29">
        <f t="shared" si="37"/>
        <v>1</v>
      </c>
      <c r="L69" s="29">
        <f t="shared" si="25"/>
        <v>0</v>
      </c>
      <c r="M69" s="29">
        <f t="shared" ca="1" si="28"/>
        <v>0</v>
      </c>
      <c r="N69" s="9"/>
      <c r="O69" s="9"/>
      <c r="P69" s="7"/>
      <c r="Q69" s="7"/>
      <c r="T69" s="20">
        <v>0</v>
      </c>
      <c r="U69" s="31">
        <f t="shared" si="29"/>
        <v>-537</v>
      </c>
      <c r="V69" s="27">
        <f t="shared" si="30"/>
        <v>-537</v>
      </c>
      <c r="W69" s="27"/>
      <c r="X69" s="27">
        <f t="shared" si="31"/>
        <v>590.29437683592118</v>
      </c>
      <c r="Y69" s="27">
        <f t="shared" si="32"/>
        <v>53.294376835921184</v>
      </c>
      <c r="Z69" s="27">
        <f t="shared" si="33"/>
        <v>53</v>
      </c>
      <c r="AA69" s="17">
        <f t="shared" si="34"/>
        <v>53</v>
      </c>
      <c r="AB69" s="24">
        <f t="shared" si="35"/>
        <v>590</v>
      </c>
    </row>
    <row r="70" spans="1:28" ht="15" customHeight="1" x14ac:dyDescent="0.25">
      <c r="A70" s="28">
        <v>513</v>
      </c>
      <c r="B70" s="28">
        <v>513</v>
      </c>
      <c r="C70" s="25">
        <v>2.2799999999999998</v>
      </c>
      <c r="D70" s="25">
        <v>277.27999999999997</v>
      </c>
      <c r="E70" s="25">
        <v>211.62</v>
      </c>
      <c r="F70" s="25">
        <v>0</v>
      </c>
      <c r="G70" s="25">
        <f t="shared" si="26"/>
        <v>41.754716981132077</v>
      </c>
      <c r="H70" s="25">
        <v>0</v>
      </c>
      <c r="I70" s="25">
        <f t="shared" si="27"/>
        <v>41.754716981132077</v>
      </c>
      <c r="J70" s="29">
        <f t="shared" si="36"/>
        <v>1</v>
      </c>
      <c r="K70" s="29">
        <f t="shared" si="37"/>
        <v>1</v>
      </c>
      <c r="L70" s="29">
        <f t="shared" si="25"/>
        <v>0</v>
      </c>
      <c r="M70" s="29">
        <f t="shared" ca="1" si="28"/>
        <v>1</v>
      </c>
      <c r="N70" s="9"/>
      <c r="O70" s="9"/>
      <c r="P70" s="7"/>
      <c r="Q70" s="7"/>
      <c r="T70" s="20">
        <v>0</v>
      </c>
      <c r="U70" s="31">
        <f t="shared" si="29"/>
        <v>-513</v>
      </c>
      <c r="V70" s="27">
        <f t="shared" si="30"/>
        <v>-513</v>
      </c>
      <c r="W70" s="27"/>
      <c r="X70" s="27">
        <f t="shared" si="31"/>
        <v>563.91250524548889</v>
      </c>
      <c r="Y70" s="27">
        <f t="shared" si="32"/>
        <v>50.912505245488887</v>
      </c>
      <c r="Z70" s="27">
        <f t="shared" si="33"/>
        <v>51</v>
      </c>
      <c r="AA70" s="17">
        <f t="shared" si="34"/>
        <v>51</v>
      </c>
      <c r="AB70" s="24">
        <f t="shared" si="35"/>
        <v>564</v>
      </c>
    </row>
    <row r="71" spans="1:28" ht="15" customHeight="1" x14ac:dyDescent="0.25">
      <c r="A71" s="28">
        <v>489</v>
      </c>
      <c r="B71" s="28">
        <v>489</v>
      </c>
      <c r="C71" s="25">
        <v>2.17</v>
      </c>
      <c r="D71" s="25">
        <v>277.27999999999997</v>
      </c>
      <c r="E71" s="25">
        <v>211.59</v>
      </c>
      <c r="F71" s="25">
        <v>0</v>
      </c>
      <c r="G71" s="25">
        <f t="shared" si="26"/>
        <v>41.425925925925924</v>
      </c>
      <c r="H71" s="25">
        <v>0</v>
      </c>
      <c r="I71" s="25">
        <f t="shared" si="27"/>
        <v>41.425925925925924</v>
      </c>
      <c r="J71" s="29">
        <f t="shared" si="36"/>
        <v>1</v>
      </c>
      <c r="K71" s="29">
        <f t="shared" si="37"/>
        <v>1</v>
      </c>
      <c r="L71" s="29">
        <f t="shared" ref="L71:L102" si="38">IF(OR(COUNTIF(K67:K71,1)=5,COUNTIF(K67:K71,-1)=5),1,0)</f>
        <v>0</v>
      </c>
      <c r="M71" s="29">
        <f t="shared" ca="1" si="28"/>
        <v>1</v>
      </c>
      <c r="N71" s="9"/>
      <c r="O71" s="9"/>
      <c r="P71" s="7"/>
      <c r="Q71" s="7"/>
      <c r="T71" s="20">
        <v>0</v>
      </c>
      <c r="U71" s="31">
        <f t="shared" si="29"/>
        <v>-489</v>
      </c>
      <c r="V71" s="27">
        <f t="shared" si="30"/>
        <v>-489</v>
      </c>
      <c r="W71" s="27"/>
      <c r="X71" s="27">
        <f t="shared" si="31"/>
        <v>537.53063365505659</v>
      </c>
      <c r="Y71" s="27">
        <f t="shared" si="32"/>
        <v>48.53063365505659</v>
      </c>
      <c r="Z71" s="27">
        <f t="shared" si="33"/>
        <v>49</v>
      </c>
      <c r="AA71" s="17">
        <f t="shared" si="34"/>
        <v>49</v>
      </c>
      <c r="AB71" s="24">
        <f t="shared" si="35"/>
        <v>538</v>
      </c>
    </row>
    <row r="72" spans="1:28" ht="15" customHeight="1" x14ac:dyDescent="0.25">
      <c r="A72" s="28">
        <v>483</v>
      </c>
      <c r="B72" s="28">
        <v>483</v>
      </c>
      <c r="C72" s="25">
        <v>2.15</v>
      </c>
      <c r="D72" s="25">
        <v>277.27999999999997</v>
      </c>
      <c r="E72" s="25">
        <v>211.58</v>
      </c>
      <c r="F72" s="25">
        <v>0</v>
      </c>
      <c r="G72" s="25">
        <f t="shared" si="26"/>
        <v>40.781818181818181</v>
      </c>
      <c r="H72" s="25">
        <v>0</v>
      </c>
      <c r="I72" s="25">
        <f t="shared" si="27"/>
        <v>40.781818181818181</v>
      </c>
      <c r="J72" s="29">
        <f t="shared" si="36"/>
        <v>1</v>
      </c>
      <c r="K72" s="29">
        <f t="shared" si="37"/>
        <v>1</v>
      </c>
      <c r="L72" s="29">
        <f t="shared" si="38"/>
        <v>0</v>
      </c>
      <c r="M72" s="29">
        <f t="shared" ca="1" si="28"/>
        <v>1</v>
      </c>
      <c r="N72" s="9"/>
      <c r="O72" s="9"/>
      <c r="P72" s="7"/>
      <c r="Q72" s="7"/>
      <c r="T72" s="20">
        <v>0</v>
      </c>
      <c r="U72" s="31">
        <f t="shared" si="29"/>
        <v>-483</v>
      </c>
      <c r="V72" s="27">
        <f t="shared" si="30"/>
        <v>-483</v>
      </c>
      <c r="W72" s="27"/>
      <c r="X72" s="27">
        <f t="shared" si="31"/>
        <v>530.93516575744854</v>
      </c>
      <c r="Y72" s="27">
        <f t="shared" si="32"/>
        <v>47.935165757448544</v>
      </c>
      <c r="Z72" s="27">
        <f t="shared" si="33"/>
        <v>48</v>
      </c>
      <c r="AA72" s="17">
        <f t="shared" si="34"/>
        <v>48</v>
      </c>
      <c r="AB72" s="24">
        <f t="shared" si="35"/>
        <v>531</v>
      </c>
    </row>
    <row r="73" spans="1:28" ht="15" customHeight="1" x14ac:dyDescent="0.25">
      <c r="A73" s="28">
        <v>477</v>
      </c>
      <c r="B73" s="28">
        <v>477</v>
      </c>
      <c r="C73" s="25">
        <v>2.12</v>
      </c>
      <c r="D73" s="25">
        <v>277.27999999999997</v>
      </c>
      <c r="E73" s="25">
        <v>211.58</v>
      </c>
      <c r="F73" s="25">
        <v>0</v>
      </c>
      <c r="G73" s="25">
        <f t="shared" si="26"/>
        <v>40.160714285714285</v>
      </c>
      <c r="H73" s="25">
        <v>0</v>
      </c>
      <c r="I73" s="25">
        <f t="shared" si="27"/>
        <v>40.160714285714285</v>
      </c>
      <c r="J73" s="29">
        <f t="shared" si="36"/>
        <v>1</v>
      </c>
      <c r="K73" s="29">
        <f t="shared" si="37"/>
        <v>1</v>
      </c>
      <c r="L73" s="29">
        <f t="shared" si="38"/>
        <v>1</v>
      </c>
      <c r="M73" s="29">
        <f t="shared" ca="1" si="28"/>
        <v>0</v>
      </c>
      <c r="N73" s="9"/>
      <c r="O73" s="9"/>
      <c r="P73" s="7"/>
      <c r="Q73" s="7"/>
      <c r="T73" s="20">
        <v>0</v>
      </c>
      <c r="U73" s="31">
        <f t="shared" si="29"/>
        <v>-477</v>
      </c>
      <c r="V73" s="27">
        <f t="shared" si="30"/>
        <v>-477</v>
      </c>
      <c r="W73" s="27"/>
      <c r="X73" s="27">
        <f t="shared" si="31"/>
        <v>524.33969785984061</v>
      </c>
      <c r="Y73" s="27">
        <f t="shared" si="32"/>
        <v>47.339697859840612</v>
      </c>
      <c r="Z73" s="27">
        <f t="shared" si="33"/>
        <v>47</v>
      </c>
      <c r="AA73" s="17">
        <f t="shared" si="34"/>
        <v>47</v>
      </c>
      <c r="AB73" s="24">
        <f t="shared" si="35"/>
        <v>524</v>
      </c>
    </row>
    <row r="74" spans="1:28" ht="15" customHeight="1" x14ac:dyDescent="0.25">
      <c r="A74" s="28">
        <v>471</v>
      </c>
      <c r="B74" s="28">
        <v>471</v>
      </c>
      <c r="C74" s="25">
        <v>2.09</v>
      </c>
      <c r="D74" s="25">
        <v>277.27999999999997</v>
      </c>
      <c r="E74" s="25">
        <v>211.57</v>
      </c>
      <c r="F74" s="25">
        <v>0</v>
      </c>
      <c r="G74" s="25">
        <f t="shared" si="26"/>
        <v>39.561403508771932</v>
      </c>
      <c r="H74" s="25">
        <v>0</v>
      </c>
      <c r="I74" s="25">
        <f t="shared" si="27"/>
        <v>39.561403508771932</v>
      </c>
      <c r="J74" s="29">
        <f t="shared" si="36"/>
        <v>1</v>
      </c>
      <c r="K74" s="29">
        <f t="shared" si="37"/>
        <v>1</v>
      </c>
      <c r="L74" s="29">
        <f t="shared" si="38"/>
        <v>1</v>
      </c>
      <c r="M74" s="29">
        <f t="shared" ca="1" si="28"/>
        <v>1</v>
      </c>
      <c r="N74" s="9"/>
      <c r="O74" s="9"/>
      <c r="P74" s="7"/>
      <c r="Q74" s="7"/>
      <c r="T74" s="20">
        <v>0</v>
      </c>
      <c r="U74" s="31">
        <f t="shared" si="29"/>
        <v>-471</v>
      </c>
      <c r="V74" s="27">
        <f t="shared" si="30"/>
        <v>-471</v>
      </c>
      <c r="W74" s="27"/>
      <c r="X74" s="27">
        <f t="shared" si="31"/>
        <v>517.74422996223245</v>
      </c>
      <c r="Y74" s="27">
        <f t="shared" si="32"/>
        <v>46.744229962232453</v>
      </c>
      <c r="Z74" s="27">
        <f t="shared" si="33"/>
        <v>47</v>
      </c>
      <c r="AA74" s="17">
        <f t="shared" si="34"/>
        <v>47</v>
      </c>
      <c r="AB74" s="24">
        <f t="shared" si="35"/>
        <v>518</v>
      </c>
    </row>
    <row r="75" spans="1:28" ht="15" customHeight="1" x14ac:dyDescent="0.25">
      <c r="A75" s="28">
        <v>484</v>
      </c>
      <c r="B75" s="28">
        <v>484</v>
      </c>
      <c r="C75" s="25">
        <v>2.15</v>
      </c>
      <c r="D75" s="25">
        <v>277.27999999999997</v>
      </c>
      <c r="E75" s="25">
        <v>211.58</v>
      </c>
      <c r="F75" s="25">
        <v>0</v>
      </c>
      <c r="G75" s="25">
        <f t="shared" si="26"/>
        <v>38.655172413793103</v>
      </c>
      <c r="H75" s="25">
        <v>0</v>
      </c>
      <c r="I75" s="25">
        <f t="shared" si="27"/>
        <v>38.655172413793103</v>
      </c>
      <c r="J75" s="29">
        <f t="shared" si="36"/>
        <v>1</v>
      </c>
      <c r="K75" s="29">
        <f t="shared" si="37"/>
        <v>1</v>
      </c>
      <c r="L75" s="29">
        <f t="shared" si="38"/>
        <v>1</v>
      </c>
      <c r="M75" s="29">
        <f t="shared" ca="1" si="28"/>
        <v>0</v>
      </c>
      <c r="N75" s="9"/>
      <c r="O75" s="9"/>
      <c r="P75" s="7"/>
      <c r="Q75" s="7"/>
      <c r="T75" s="20">
        <v>0</v>
      </c>
      <c r="U75" s="31">
        <f t="shared" si="29"/>
        <v>-484</v>
      </c>
      <c r="V75" s="27">
        <f t="shared" si="30"/>
        <v>-484</v>
      </c>
      <c r="W75" s="27"/>
      <c r="X75" s="27">
        <f t="shared" si="31"/>
        <v>532.03441040705002</v>
      </c>
      <c r="Y75" s="27">
        <f t="shared" si="32"/>
        <v>48.034410407050018</v>
      </c>
      <c r="Z75" s="27">
        <f t="shared" si="33"/>
        <v>48</v>
      </c>
      <c r="AA75" s="17">
        <f t="shared" si="34"/>
        <v>48</v>
      </c>
      <c r="AB75" s="24">
        <f t="shared" si="35"/>
        <v>532</v>
      </c>
    </row>
    <row r="76" spans="1:28" ht="15" customHeight="1" x14ac:dyDescent="0.25">
      <c r="A76" s="28">
        <v>498</v>
      </c>
      <c r="B76" s="28">
        <v>498</v>
      </c>
      <c r="C76" s="25">
        <v>2.21</v>
      </c>
      <c r="D76" s="25">
        <v>277.27999999999997</v>
      </c>
      <c r="E76" s="25">
        <v>211.6</v>
      </c>
      <c r="F76" s="25">
        <v>0</v>
      </c>
      <c r="G76" s="25">
        <f t="shared" si="26"/>
        <v>37.762711864406782</v>
      </c>
      <c r="H76" s="25">
        <v>0</v>
      </c>
      <c r="I76" s="25">
        <f t="shared" si="27"/>
        <v>37.762711864406782</v>
      </c>
      <c r="J76" s="29">
        <f t="shared" si="36"/>
        <v>1</v>
      </c>
      <c r="K76" s="29">
        <f t="shared" si="37"/>
        <v>1</v>
      </c>
      <c r="L76" s="29">
        <f t="shared" si="38"/>
        <v>1</v>
      </c>
      <c r="M76" s="29">
        <f t="shared" ca="1" si="28"/>
        <v>1</v>
      </c>
      <c r="N76" s="9"/>
      <c r="O76" s="9"/>
      <c r="P76" s="7"/>
      <c r="Q76" s="7"/>
      <c r="T76" s="20">
        <v>0</v>
      </c>
      <c r="U76" s="31">
        <f t="shared" si="29"/>
        <v>-498</v>
      </c>
      <c r="V76" s="27">
        <f t="shared" si="30"/>
        <v>-498</v>
      </c>
      <c r="W76" s="27"/>
      <c r="X76" s="27">
        <f t="shared" si="31"/>
        <v>547.42383550146872</v>
      </c>
      <c r="Y76" s="27">
        <f t="shared" si="32"/>
        <v>49.423835501468716</v>
      </c>
      <c r="Z76" s="27">
        <f t="shared" si="33"/>
        <v>49</v>
      </c>
      <c r="AA76" s="17">
        <f t="shared" si="34"/>
        <v>49</v>
      </c>
      <c r="AB76" s="24">
        <f t="shared" si="35"/>
        <v>547</v>
      </c>
    </row>
    <row r="77" spans="1:28" ht="15" customHeight="1" x14ac:dyDescent="0.25">
      <c r="A77" s="28">
        <v>512</v>
      </c>
      <c r="B77" s="40">
        <v>512</v>
      </c>
      <c r="C77" s="25">
        <v>2.27</v>
      </c>
      <c r="D77" s="25">
        <v>277.27999999999997</v>
      </c>
      <c r="E77" s="25">
        <v>211.62</v>
      </c>
      <c r="F77" s="25">
        <v>0</v>
      </c>
      <c r="G77" s="25">
        <f t="shared" si="26"/>
        <v>36.9</v>
      </c>
      <c r="H77" s="25">
        <v>0</v>
      </c>
      <c r="I77" s="25">
        <f t="shared" si="27"/>
        <v>36.9</v>
      </c>
      <c r="J77" s="29">
        <f t="shared" si="36"/>
        <v>1</v>
      </c>
      <c r="K77" s="29">
        <f t="shared" si="37"/>
        <v>1</v>
      </c>
      <c r="L77" s="29">
        <f t="shared" si="38"/>
        <v>1</v>
      </c>
      <c r="M77" s="29">
        <f t="shared" ca="1" si="28"/>
        <v>0</v>
      </c>
      <c r="N77" s="9"/>
      <c r="O77" s="9"/>
      <c r="P77" s="7"/>
      <c r="Q77" s="7"/>
      <c r="T77" s="20">
        <v>0</v>
      </c>
      <c r="U77" s="31">
        <f t="shared" si="29"/>
        <v>-512</v>
      </c>
      <c r="V77" s="27">
        <f t="shared" si="30"/>
        <v>-512</v>
      </c>
      <c r="W77" s="27"/>
      <c r="X77" s="27">
        <f t="shared" si="31"/>
        <v>562.81326059588753</v>
      </c>
      <c r="Y77" s="27">
        <f t="shared" si="32"/>
        <v>50.813260595887527</v>
      </c>
      <c r="Z77" s="27">
        <f t="shared" si="33"/>
        <v>51</v>
      </c>
      <c r="AA77" s="17">
        <f t="shared" si="34"/>
        <v>51</v>
      </c>
      <c r="AB77" s="24">
        <f t="shared" si="35"/>
        <v>563</v>
      </c>
    </row>
    <row r="78" spans="1:28" ht="15" customHeight="1" x14ac:dyDescent="0.25">
      <c r="A78" s="28">
        <v>472</v>
      </c>
      <c r="B78" s="28">
        <v>472</v>
      </c>
      <c r="C78" s="25">
        <v>2.1</v>
      </c>
      <c r="D78" s="25">
        <v>277.27999999999997</v>
      </c>
      <c r="E78" s="25">
        <v>211.57</v>
      </c>
      <c r="F78" s="25">
        <v>0</v>
      </c>
      <c r="G78" s="25">
        <f t="shared" si="26"/>
        <v>36.950819672131146</v>
      </c>
      <c r="H78" s="25">
        <v>0</v>
      </c>
      <c r="I78" s="25">
        <f t="shared" si="27"/>
        <v>36.950819672131146</v>
      </c>
      <c r="J78" s="29">
        <f t="shared" si="36"/>
        <v>1</v>
      </c>
      <c r="K78" s="29">
        <f t="shared" si="37"/>
        <v>1</v>
      </c>
      <c r="L78" s="29">
        <f t="shared" si="38"/>
        <v>1</v>
      </c>
      <c r="M78" s="29">
        <f t="shared" ca="1" si="28"/>
        <v>1</v>
      </c>
      <c r="N78" s="9"/>
      <c r="O78" s="9"/>
      <c r="P78" s="7"/>
      <c r="Q78" s="7"/>
      <c r="T78" s="20">
        <v>0</v>
      </c>
      <c r="U78" s="31">
        <f t="shared" si="29"/>
        <v>-472</v>
      </c>
      <c r="V78" s="27">
        <f t="shared" si="30"/>
        <v>-472</v>
      </c>
      <c r="W78" s="27"/>
      <c r="X78" s="27">
        <f t="shared" si="31"/>
        <v>518.84347461183381</v>
      </c>
      <c r="Y78" s="27">
        <f t="shared" si="32"/>
        <v>46.843474611833813</v>
      </c>
      <c r="Z78" s="27">
        <f t="shared" si="33"/>
        <v>47</v>
      </c>
      <c r="AA78" s="17">
        <f t="shared" si="34"/>
        <v>47</v>
      </c>
      <c r="AB78" s="24">
        <f t="shared" si="35"/>
        <v>519</v>
      </c>
    </row>
    <row r="79" spans="1:28" ht="15" customHeight="1" x14ac:dyDescent="0.25">
      <c r="A79" s="28">
        <v>434</v>
      </c>
      <c r="B79" s="28">
        <v>434</v>
      </c>
      <c r="C79" s="25">
        <v>0</v>
      </c>
      <c r="D79" s="25">
        <v>277.27999999999997</v>
      </c>
      <c r="E79" s="25">
        <v>211.52</v>
      </c>
      <c r="F79" s="25">
        <v>0</v>
      </c>
      <c r="G79" s="25">
        <f t="shared" si="26"/>
        <v>36.967741935483872</v>
      </c>
      <c r="H79" s="25">
        <v>0</v>
      </c>
      <c r="I79" s="25">
        <f t="shared" si="27"/>
        <v>36.967741935483872</v>
      </c>
      <c r="J79" s="29">
        <f t="shared" si="36"/>
        <v>1</v>
      </c>
      <c r="K79" s="29">
        <f t="shared" si="37"/>
        <v>1</v>
      </c>
      <c r="L79" s="29">
        <f t="shared" si="38"/>
        <v>1</v>
      </c>
      <c r="M79" s="29">
        <f t="shared" ca="1" si="28"/>
        <v>0</v>
      </c>
      <c r="N79" s="9"/>
      <c r="O79" s="9"/>
      <c r="P79" s="7"/>
      <c r="Q79" s="7"/>
      <c r="T79" s="20">
        <v>0</v>
      </c>
      <c r="U79" s="31">
        <f t="shared" si="29"/>
        <v>-434</v>
      </c>
      <c r="V79" s="27">
        <f t="shared" si="30"/>
        <v>-434</v>
      </c>
      <c r="W79" s="27"/>
      <c r="X79" s="27">
        <f t="shared" si="31"/>
        <v>477.07217792698276</v>
      </c>
      <c r="Y79" s="27">
        <f t="shared" si="32"/>
        <v>43.072177926982761</v>
      </c>
      <c r="Z79" s="27">
        <f t="shared" si="33"/>
        <v>43</v>
      </c>
      <c r="AA79" s="17">
        <f t="shared" si="34"/>
        <v>43</v>
      </c>
      <c r="AB79" s="24">
        <f t="shared" si="35"/>
        <v>477</v>
      </c>
    </row>
    <row r="80" spans="1:28" ht="15" customHeight="1" x14ac:dyDescent="0.25">
      <c r="A80" s="28">
        <v>393</v>
      </c>
      <c r="B80" s="28">
        <v>393</v>
      </c>
      <c r="C80" s="25">
        <v>0</v>
      </c>
      <c r="D80" s="25">
        <v>277.27999999999997</v>
      </c>
      <c r="E80" s="25">
        <v>211.44</v>
      </c>
      <c r="F80" s="25">
        <v>0</v>
      </c>
      <c r="G80" s="25">
        <f t="shared" si="26"/>
        <v>37.031746031746032</v>
      </c>
      <c r="H80" s="25">
        <v>0</v>
      </c>
      <c r="I80" s="25">
        <f t="shared" si="27"/>
        <v>37.031746031746032</v>
      </c>
      <c r="J80" s="29">
        <f t="shared" si="36"/>
        <v>1</v>
      </c>
      <c r="K80" s="29">
        <f t="shared" si="37"/>
        <v>1</v>
      </c>
      <c r="L80" s="29">
        <f t="shared" si="38"/>
        <v>1</v>
      </c>
      <c r="M80" s="29">
        <f t="shared" ca="1" si="28"/>
        <v>1</v>
      </c>
      <c r="N80" s="9"/>
      <c r="O80" s="9"/>
      <c r="P80" s="7"/>
      <c r="Q80" s="7"/>
      <c r="T80" s="20">
        <v>0</v>
      </c>
      <c r="U80" s="31">
        <f t="shared" si="29"/>
        <v>-393</v>
      </c>
      <c r="V80" s="27">
        <f t="shared" si="30"/>
        <v>-393</v>
      </c>
      <c r="W80" s="27"/>
      <c r="X80" s="27">
        <f t="shared" si="31"/>
        <v>432.00314729332774</v>
      </c>
      <c r="Y80" s="27">
        <f t="shared" si="32"/>
        <v>39.003147293327743</v>
      </c>
      <c r="Z80" s="27">
        <f t="shared" si="33"/>
        <v>39</v>
      </c>
      <c r="AA80" s="17">
        <f t="shared" si="34"/>
        <v>39</v>
      </c>
      <c r="AB80" s="24">
        <f t="shared" si="35"/>
        <v>432</v>
      </c>
    </row>
    <row r="81" spans="1:28" ht="15" customHeight="1" x14ac:dyDescent="0.25">
      <c r="A81" s="28">
        <v>422</v>
      </c>
      <c r="B81" s="28">
        <v>422</v>
      </c>
      <c r="C81" s="25">
        <v>0</v>
      </c>
      <c r="D81" s="25">
        <v>277.27999999999997</v>
      </c>
      <c r="E81" s="25">
        <v>211.5</v>
      </c>
      <c r="F81" s="25">
        <v>0</v>
      </c>
      <c r="G81" s="25">
        <f t="shared" si="26"/>
        <v>36</v>
      </c>
      <c r="H81" s="25">
        <v>0</v>
      </c>
      <c r="I81" s="25">
        <f t="shared" si="27"/>
        <v>36</v>
      </c>
      <c r="J81" s="29">
        <f t="shared" si="36"/>
        <v>1</v>
      </c>
      <c r="K81" s="29">
        <f t="shared" si="37"/>
        <v>1</v>
      </c>
      <c r="L81" s="29">
        <f t="shared" si="38"/>
        <v>1</v>
      </c>
      <c r="M81" s="29">
        <f t="shared" ca="1" si="28"/>
        <v>1</v>
      </c>
      <c r="N81" s="9"/>
      <c r="O81" s="9"/>
      <c r="P81" s="7"/>
      <c r="Q81" s="7"/>
      <c r="T81" s="20">
        <v>0</v>
      </c>
      <c r="U81" s="31">
        <f t="shared" si="29"/>
        <v>-422</v>
      </c>
      <c r="V81" s="27">
        <f t="shared" si="30"/>
        <v>-422</v>
      </c>
      <c r="W81" s="27"/>
      <c r="X81" s="27">
        <f t="shared" si="31"/>
        <v>463.88124213176667</v>
      </c>
      <c r="Y81" s="27">
        <f t="shared" si="32"/>
        <v>41.881242131766669</v>
      </c>
      <c r="Z81" s="27">
        <f t="shared" si="33"/>
        <v>42</v>
      </c>
      <c r="AA81" s="17">
        <f t="shared" si="34"/>
        <v>42</v>
      </c>
      <c r="AB81" s="24">
        <f t="shared" si="35"/>
        <v>464</v>
      </c>
    </row>
    <row r="82" spans="1:28" ht="15" customHeight="1" x14ac:dyDescent="0.25">
      <c r="A82" s="28">
        <v>450</v>
      </c>
      <c r="B82" s="28">
        <v>450</v>
      </c>
      <c r="C82" s="25">
        <v>0</v>
      </c>
      <c r="D82" s="25">
        <v>277.27999999999997</v>
      </c>
      <c r="E82" s="25">
        <v>211.54</v>
      </c>
      <c r="F82" s="25">
        <v>0</v>
      </c>
      <c r="G82" s="25">
        <f t="shared" ref="G82:G89" si="39">($A$17-A82)/(ROW(A82)-ROW($A$17))</f>
        <v>35.015384615384619</v>
      </c>
      <c r="H82" s="25">
        <v>0</v>
      </c>
      <c r="I82" s="25">
        <f t="shared" ref="I82:I89" si="40">($A$17-B82)/(ROW(B82)-ROW($A$17))</f>
        <v>35.015384615384619</v>
      </c>
      <c r="J82" s="29">
        <f t="shared" si="36"/>
        <v>1</v>
      </c>
      <c r="K82" s="29">
        <f t="shared" si="37"/>
        <v>1</v>
      </c>
      <c r="L82" s="29">
        <f t="shared" si="38"/>
        <v>1</v>
      </c>
      <c r="M82" s="29">
        <f t="shared" ca="1" si="28"/>
        <v>1</v>
      </c>
      <c r="N82" s="9"/>
      <c r="O82" s="9"/>
      <c r="P82" s="7"/>
      <c r="Q82" s="7"/>
      <c r="T82" s="20">
        <v>0</v>
      </c>
      <c r="U82" s="31">
        <f t="shared" si="29"/>
        <v>-450</v>
      </c>
      <c r="V82" s="27">
        <f t="shared" si="30"/>
        <v>-450</v>
      </c>
      <c r="W82" s="27"/>
      <c r="X82" s="27">
        <f t="shared" si="31"/>
        <v>494.66009232060424</v>
      </c>
      <c r="Y82" s="27">
        <f t="shared" si="32"/>
        <v>44.660092320604235</v>
      </c>
      <c r="Z82" s="27">
        <f t="shared" si="33"/>
        <v>45</v>
      </c>
      <c r="AA82" s="17">
        <f t="shared" si="34"/>
        <v>45</v>
      </c>
      <c r="AB82" s="24">
        <f t="shared" si="35"/>
        <v>495</v>
      </c>
    </row>
    <row r="83" spans="1:28" ht="15" customHeight="1" x14ac:dyDescent="0.25">
      <c r="A83" s="28">
        <v>478</v>
      </c>
      <c r="B83" s="28">
        <v>478</v>
      </c>
      <c r="C83" s="25">
        <v>0</v>
      </c>
      <c r="D83" s="25">
        <v>277.27999999999997</v>
      </c>
      <c r="E83" s="25">
        <v>211.58</v>
      </c>
      <c r="F83" s="25">
        <v>0</v>
      </c>
      <c r="G83" s="25">
        <f t="shared" si="39"/>
        <v>34.060606060606062</v>
      </c>
      <c r="H83" s="25">
        <v>0</v>
      </c>
      <c r="I83" s="25">
        <f t="shared" si="40"/>
        <v>34.060606060606062</v>
      </c>
      <c r="J83" s="29">
        <f t="shared" si="36"/>
        <v>1</v>
      </c>
      <c r="K83" s="29">
        <f t="shared" si="37"/>
        <v>1</v>
      </c>
      <c r="L83" s="29">
        <f t="shared" si="38"/>
        <v>1</v>
      </c>
      <c r="M83" s="29">
        <f t="shared" ca="1" si="28"/>
        <v>0</v>
      </c>
      <c r="N83" s="9"/>
      <c r="O83" s="9"/>
      <c r="P83" s="7"/>
      <c r="Q83" s="7"/>
      <c r="T83" s="20">
        <v>0</v>
      </c>
      <c r="U83" s="31">
        <f t="shared" si="29"/>
        <v>-478</v>
      </c>
      <c r="V83" s="27">
        <f t="shared" si="30"/>
        <v>-478</v>
      </c>
      <c r="W83" s="27"/>
      <c r="X83" s="27">
        <f t="shared" si="31"/>
        <v>525.43894250944186</v>
      </c>
      <c r="Y83" s="27">
        <f t="shared" si="32"/>
        <v>47.438942509441858</v>
      </c>
      <c r="Z83" s="27">
        <f t="shared" si="33"/>
        <v>47</v>
      </c>
      <c r="AA83" s="17">
        <f t="shared" si="34"/>
        <v>47</v>
      </c>
      <c r="AB83" s="24">
        <f t="shared" si="35"/>
        <v>525</v>
      </c>
    </row>
    <row r="84" spans="1:28" ht="15" customHeight="1" x14ac:dyDescent="0.25">
      <c r="A84" s="28">
        <v>422</v>
      </c>
      <c r="B84" s="28">
        <v>422</v>
      </c>
      <c r="C84" s="25">
        <v>0</v>
      </c>
      <c r="D84" s="25">
        <v>277.27999999999997</v>
      </c>
      <c r="E84" s="25">
        <v>211.5</v>
      </c>
      <c r="F84" s="25">
        <v>0</v>
      </c>
      <c r="G84" s="25">
        <f t="shared" si="39"/>
        <v>34.388059701492537</v>
      </c>
      <c r="H84" s="25">
        <v>0</v>
      </c>
      <c r="I84" s="25">
        <f t="shared" si="40"/>
        <v>34.388059701492537</v>
      </c>
      <c r="J84" s="29">
        <f t="shared" si="36"/>
        <v>0</v>
      </c>
      <c r="K84" s="29">
        <f t="shared" si="37"/>
        <v>-1</v>
      </c>
      <c r="L84" s="29">
        <f t="shared" si="38"/>
        <v>0</v>
      </c>
      <c r="M84" s="29">
        <f t="shared" ca="1" si="28"/>
        <v>1</v>
      </c>
      <c r="N84" s="9"/>
      <c r="O84" s="9"/>
      <c r="P84" s="7"/>
      <c r="Q84" s="7"/>
      <c r="T84" s="20">
        <v>0</v>
      </c>
      <c r="U84" s="31">
        <f t="shared" si="29"/>
        <v>-422</v>
      </c>
      <c r="V84" s="27">
        <f t="shared" si="30"/>
        <v>-422</v>
      </c>
      <c r="W84" s="27"/>
      <c r="X84" s="27">
        <f t="shared" si="31"/>
        <v>463.88124213176667</v>
      </c>
      <c r="Y84" s="27">
        <f t="shared" si="32"/>
        <v>41.881242131766669</v>
      </c>
      <c r="Z84" s="27">
        <f t="shared" si="33"/>
        <v>42</v>
      </c>
      <c r="AA84" s="17">
        <f t="shared" si="34"/>
        <v>42</v>
      </c>
      <c r="AB84" s="24">
        <f t="shared" si="35"/>
        <v>464</v>
      </c>
    </row>
    <row r="85" spans="1:28" ht="15" customHeight="1" x14ac:dyDescent="0.25">
      <c r="A85" s="28">
        <v>364</v>
      </c>
      <c r="B85" s="28">
        <v>364</v>
      </c>
      <c r="C85" s="25">
        <v>0</v>
      </c>
      <c r="D85" s="25">
        <v>277.27999999999997</v>
      </c>
      <c r="E85" s="25">
        <v>211.37</v>
      </c>
      <c r="F85" s="25">
        <v>0</v>
      </c>
      <c r="G85" s="25">
        <f t="shared" si="39"/>
        <v>34.735294117647058</v>
      </c>
      <c r="H85" s="25">
        <v>0</v>
      </c>
      <c r="I85" s="25">
        <f t="shared" si="40"/>
        <v>34.735294117647058</v>
      </c>
      <c r="J85" s="29">
        <f t="shared" si="36"/>
        <v>0</v>
      </c>
      <c r="K85" s="29">
        <f t="shared" si="37"/>
        <v>-1</v>
      </c>
      <c r="L85" s="29">
        <f t="shared" si="38"/>
        <v>0</v>
      </c>
      <c r="M85" s="29">
        <f t="shared" ca="1" si="28"/>
        <v>1</v>
      </c>
      <c r="N85" s="9"/>
      <c r="O85" s="9"/>
      <c r="P85" s="7"/>
      <c r="Q85" s="7"/>
      <c r="T85" s="20">
        <v>0</v>
      </c>
      <c r="U85" s="31">
        <f t="shared" si="29"/>
        <v>-364</v>
      </c>
      <c r="V85" s="27">
        <f t="shared" si="30"/>
        <v>-364</v>
      </c>
      <c r="W85" s="27"/>
      <c r="X85" s="27">
        <f t="shared" si="31"/>
        <v>400.12505245488876</v>
      </c>
      <c r="Y85" s="27">
        <f t="shared" si="32"/>
        <v>36.12505245488876</v>
      </c>
      <c r="Z85" s="27">
        <f t="shared" si="33"/>
        <v>36</v>
      </c>
      <c r="AA85" s="17">
        <f t="shared" si="34"/>
        <v>36</v>
      </c>
      <c r="AB85" s="24">
        <f t="shared" si="35"/>
        <v>400</v>
      </c>
    </row>
    <row r="86" spans="1:28" ht="15" customHeight="1" x14ac:dyDescent="0.25">
      <c r="A86" s="28">
        <v>306</v>
      </c>
      <c r="B86" s="28">
        <v>306</v>
      </c>
      <c r="C86" s="25">
        <v>0</v>
      </c>
      <c r="D86" s="25">
        <v>277.27999999999997</v>
      </c>
      <c r="E86" s="25">
        <v>211.24</v>
      </c>
      <c r="F86" s="25">
        <v>0</v>
      </c>
      <c r="G86" s="25">
        <f t="shared" si="39"/>
        <v>35.072463768115945</v>
      </c>
      <c r="H86" s="25">
        <v>0</v>
      </c>
      <c r="I86" s="25">
        <f t="shared" si="40"/>
        <v>35.072463768115945</v>
      </c>
      <c r="J86" s="29">
        <f t="shared" si="36"/>
        <v>0</v>
      </c>
      <c r="K86" s="29">
        <f t="shared" si="37"/>
        <v>-1</v>
      </c>
      <c r="L86" s="29">
        <f t="shared" si="38"/>
        <v>0</v>
      </c>
      <c r="M86" s="29">
        <f t="shared" ca="1" si="28"/>
        <v>1</v>
      </c>
      <c r="N86" s="9"/>
      <c r="O86" s="9"/>
      <c r="P86" s="7"/>
      <c r="Q86" s="7"/>
      <c r="T86" s="20">
        <v>0</v>
      </c>
      <c r="U86" s="31">
        <f t="shared" si="29"/>
        <v>-306</v>
      </c>
      <c r="V86" s="27">
        <f t="shared" si="30"/>
        <v>-306</v>
      </c>
      <c r="W86" s="27"/>
      <c r="X86" s="27">
        <f t="shared" si="31"/>
        <v>336.36886277801091</v>
      </c>
      <c r="Y86" s="27">
        <f t="shared" si="32"/>
        <v>30.368862778010907</v>
      </c>
      <c r="Z86" s="27">
        <f t="shared" si="33"/>
        <v>30</v>
      </c>
      <c r="AA86" s="17">
        <f t="shared" si="34"/>
        <v>30</v>
      </c>
      <c r="AB86" s="24">
        <f t="shared" si="35"/>
        <v>336</v>
      </c>
    </row>
    <row r="87" spans="1:28" ht="15" customHeight="1" x14ac:dyDescent="0.25">
      <c r="A87" s="28">
        <v>318</v>
      </c>
      <c r="B87" s="28">
        <v>318</v>
      </c>
      <c r="C87" s="25">
        <v>0</v>
      </c>
      <c r="D87" s="25">
        <v>277.27999999999997</v>
      </c>
      <c r="E87" s="25">
        <v>211.27</v>
      </c>
      <c r="F87" s="25">
        <v>0</v>
      </c>
      <c r="G87" s="25">
        <f t="shared" si="39"/>
        <v>34.4</v>
      </c>
      <c r="H87" s="25">
        <v>0</v>
      </c>
      <c r="I87" s="25">
        <f t="shared" si="40"/>
        <v>34.4</v>
      </c>
      <c r="J87" s="29">
        <f t="shared" si="36"/>
        <v>1</v>
      </c>
      <c r="K87" s="29">
        <f t="shared" si="37"/>
        <v>1</v>
      </c>
      <c r="L87" s="29">
        <f t="shared" si="38"/>
        <v>0</v>
      </c>
      <c r="M87" s="29">
        <f t="shared" ca="1" si="28"/>
        <v>0</v>
      </c>
      <c r="N87" s="9"/>
      <c r="O87" s="9"/>
      <c r="P87" s="7"/>
      <c r="Q87" s="7"/>
      <c r="T87" s="20">
        <v>0</v>
      </c>
      <c r="U87" s="31">
        <f t="shared" si="29"/>
        <v>-318</v>
      </c>
      <c r="V87" s="27">
        <f t="shared" si="30"/>
        <v>-318</v>
      </c>
      <c r="W87" s="27"/>
      <c r="X87" s="27">
        <f t="shared" si="31"/>
        <v>349.559798573227</v>
      </c>
      <c r="Y87" s="27">
        <f t="shared" si="32"/>
        <v>31.559798573226999</v>
      </c>
      <c r="Z87" s="27">
        <f t="shared" si="33"/>
        <v>32</v>
      </c>
      <c r="AA87" s="17">
        <f t="shared" si="34"/>
        <v>32</v>
      </c>
      <c r="AB87" s="24">
        <f t="shared" si="35"/>
        <v>350</v>
      </c>
    </row>
    <row r="88" spans="1:28" ht="15" customHeight="1" x14ac:dyDescent="0.25">
      <c r="A88" s="28">
        <v>330</v>
      </c>
      <c r="B88" s="28">
        <v>330</v>
      </c>
      <c r="C88" s="25">
        <v>0</v>
      </c>
      <c r="D88" s="25">
        <v>277.27999999999997</v>
      </c>
      <c r="E88" s="25">
        <v>211.3</v>
      </c>
      <c r="F88" s="25">
        <v>0</v>
      </c>
      <c r="G88" s="25">
        <f t="shared" si="39"/>
        <v>33.74647887323944</v>
      </c>
      <c r="H88" s="25">
        <v>0</v>
      </c>
      <c r="I88" s="25">
        <f t="shared" si="40"/>
        <v>33.74647887323944</v>
      </c>
      <c r="J88" s="29">
        <f t="shared" si="36"/>
        <v>1</v>
      </c>
      <c r="K88" s="29">
        <f t="shared" si="37"/>
        <v>1</v>
      </c>
      <c r="L88" s="29">
        <f t="shared" si="38"/>
        <v>0</v>
      </c>
      <c r="M88" s="29">
        <f t="shared" ca="1" si="28"/>
        <v>1</v>
      </c>
      <c r="N88" s="9"/>
      <c r="O88" s="9"/>
      <c r="P88" s="7"/>
      <c r="Q88" s="7"/>
      <c r="T88" s="20">
        <v>0</v>
      </c>
      <c r="U88" s="31">
        <f t="shared" si="29"/>
        <v>-330</v>
      </c>
      <c r="V88" s="27">
        <f t="shared" si="30"/>
        <v>-330</v>
      </c>
      <c r="W88" s="27"/>
      <c r="X88" s="27">
        <f t="shared" si="31"/>
        <v>362.75073436844315</v>
      </c>
      <c r="Y88" s="27">
        <f t="shared" si="32"/>
        <v>32.750734368443148</v>
      </c>
      <c r="Z88" s="27">
        <f t="shared" si="33"/>
        <v>33</v>
      </c>
      <c r="AA88" s="17">
        <f t="shared" si="34"/>
        <v>33</v>
      </c>
      <c r="AB88" s="24">
        <f t="shared" si="35"/>
        <v>363</v>
      </c>
    </row>
    <row r="89" spans="1:28" ht="15" customHeight="1" x14ac:dyDescent="0.25">
      <c r="A89" s="28">
        <v>340</v>
      </c>
      <c r="B89" s="28">
        <v>340</v>
      </c>
      <c r="C89" s="25">
        <v>0</v>
      </c>
      <c r="D89" s="25">
        <v>277.27999999999997</v>
      </c>
      <c r="E89" s="25">
        <v>211.32</v>
      </c>
      <c r="F89" s="25">
        <v>0</v>
      </c>
      <c r="G89" s="25">
        <f t="shared" si="39"/>
        <v>33.138888888888886</v>
      </c>
      <c r="H89" s="25">
        <v>0</v>
      </c>
      <c r="I89" s="25">
        <f t="shared" si="40"/>
        <v>33.138888888888886</v>
      </c>
      <c r="J89" s="29">
        <f t="shared" si="36"/>
        <v>1</v>
      </c>
      <c r="K89" s="29">
        <f t="shared" si="37"/>
        <v>1</v>
      </c>
      <c r="L89" s="29">
        <f t="shared" si="38"/>
        <v>0</v>
      </c>
      <c r="M89" s="29">
        <f t="shared" ca="1" si="28"/>
        <v>0</v>
      </c>
      <c r="N89" s="9"/>
      <c r="O89" s="9"/>
      <c r="P89" s="7"/>
      <c r="Q89" s="7"/>
      <c r="T89" s="20">
        <v>0</v>
      </c>
      <c r="U89" s="31">
        <f t="shared" si="29"/>
        <v>-340</v>
      </c>
      <c r="V89" s="27">
        <f t="shared" si="30"/>
        <v>-340</v>
      </c>
      <c r="W89" s="27"/>
      <c r="X89" s="27">
        <f t="shared" si="31"/>
        <v>373.74318086445658</v>
      </c>
      <c r="Y89" s="27">
        <f t="shared" si="32"/>
        <v>33.743180864456576</v>
      </c>
      <c r="Z89" s="27">
        <f t="shared" si="33"/>
        <v>34</v>
      </c>
      <c r="AA89" s="17">
        <f t="shared" si="34"/>
        <v>34</v>
      </c>
      <c r="AB89" s="24">
        <f t="shared" si="35"/>
        <v>374</v>
      </c>
    </row>
    <row r="90" spans="1:28" ht="15" customHeight="1" x14ac:dyDescent="0.25">
      <c r="A90" s="28"/>
      <c r="B90" s="28"/>
      <c r="C90" s="25"/>
      <c r="D90" s="25"/>
      <c r="E90" s="25"/>
      <c r="F90" s="25"/>
      <c r="G90" s="25"/>
      <c r="H90" s="25"/>
      <c r="I90" s="25"/>
      <c r="J90" s="29"/>
      <c r="K90" s="29"/>
      <c r="L90" s="29"/>
      <c r="M90" s="29"/>
      <c r="N90" s="9"/>
      <c r="O90" s="9"/>
      <c r="P90" s="7"/>
      <c r="Q90" s="7"/>
      <c r="U90" s="31"/>
      <c r="V90" s="27"/>
      <c r="W90" s="27"/>
      <c r="X90" s="27"/>
      <c r="Y90" s="27"/>
      <c r="Z90" s="27"/>
      <c r="AA90" s="17"/>
    </row>
    <row r="91" spans="1:28" ht="15" customHeight="1" x14ac:dyDescent="0.25">
      <c r="A91" s="28"/>
      <c r="B91" s="28"/>
      <c r="C91" s="25"/>
      <c r="D91" s="25"/>
      <c r="E91" s="25"/>
      <c r="F91" s="25"/>
      <c r="G91" s="25"/>
      <c r="H91" s="25"/>
      <c r="I91" s="25"/>
      <c r="J91" s="29"/>
      <c r="K91" s="29"/>
      <c r="L91" s="29"/>
      <c r="M91" s="29"/>
      <c r="N91" s="9"/>
      <c r="O91" s="9"/>
      <c r="P91" s="7"/>
      <c r="Q91" s="7"/>
      <c r="U91" s="31"/>
      <c r="V91" s="27"/>
      <c r="W91" s="27"/>
      <c r="X91" s="27"/>
      <c r="Y91" s="27"/>
      <c r="Z91" s="27"/>
      <c r="AA91" s="17"/>
    </row>
    <row r="92" spans="1:28" ht="15" customHeight="1" x14ac:dyDescent="0.25">
      <c r="A92" s="28"/>
      <c r="B92" s="28"/>
      <c r="C92" s="25"/>
      <c r="D92" s="25"/>
      <c r="E92" s="25"/>
      <c r="F92" s="25"/>
      <c r="G92" s="25"/>
      <c r="H92" s="25"/>
      <c r="I92" s="25"/>
      <c r="J92" s="29"/>
      <c r="K92" s="29"/>
      <c r="L92" s="29"/>
      <c r="M92" s="29"/>
      <c r="N92" s="9"/>
      <c r="O92" s="9"/>
      <c r="P92" s="7"/>
      <c r="Q92" s="7"/>
      <c r="U92" s="31"/>
      <c r="V92" s="27"/>
      <c r="W92" s="27"/>
      <c r="X92" s="27"/>
      <c r="Y92" s="27"/>
      <c r="Z92" s="27"/>
      <c r="AA92" s="17"/>
    </row>
    <row r="93" spans="1:28" ht="15" customHeight="1" x14ac:dyDescent="0.25">
      <c r="A93" s="28"/>
      <c r="B93" s="28"/>
      <c r="C93" s="25"/>
      <c r="D93" s="25"/>
      <c r="E93" s="25"/>
      <c r="F93" s="25"/>
      <c r="G93" s="25"/>
      <c r="H93" s="25"/>
      <c r="I93" s="25"/>
      <c r="J93" s="29"/>
      <c r="K93" s="29"/>
      <c r="L93" s="29"/>
      <c r="M93" s="29"/>
      <c r="N93" s="9"/>
      <c r="O93" s="9"/>
      <c r="P93" s="7"/>
      <c r="Q93" s="7"/>
      <c r="U93" s="31"/>
      <c r="V93" s="27"/>
      <c r="W93" s="27"/>
      <c r="X93" s="27"/>
      <c r="Y93" s="27"/>
      <c r="Z93" s="27"/>
      <c r="AA93" s="17"/>
    </row>
    <row r="94" spans="1:28" ht="15" customHeight="1" x14ac:dyDescent="0.25">
      <c r="A94" s="28"/>
      <c r="B94" s="28"/>
      <c r="C94" s="25"/>
      <c r="D94" s="25"/>
      <c r="E94" s="25"/>
      <c r="F94" s="25"/>
      <c r="G94" s="25"/>
      <c r="H94" s="25"/>
      <c r="I94" s="25"/>
      <c r="J94" s="29"/>
      <c r="K94" s="29"/>
      <c r="L94" s="29"/>
      <c r="M94" s="29"/>
      <c r="N94" s="9"/>
      <c r="O94" s="9"/>
      <c r="P94" s="7"/>
      <c r="Q94" s="7"/>
      <c r="U94" s="31"/>
      <c r="V94" s="27"/>
      <c r="W94" s="27"/>
      <c r="X94" s="27"/>
      <c r="Y94" s="27"/>
      <c r="Z94" s="27"/>
      <c r="AA94" s="17"/>
    </row>
    <row r="95" spans="1:28" ht="15" customHeight="1" x14ac:dyDescent="0.25">
      <c r="A95" s="28"/>
      <c r="B95" s="28"/>
      <c r="C95" s="25"/>
      <c r="D95" s="25"/>
      <c r="E95" s="25"/>
      <c r="F95" s="25"/>
      <c r="G95" s="25"/>
      <c r="H95" s="25"/>
      <c r="I95" s="25"/>
      <c r="J95" s="29"/>
      <c r="K95" s="29"/>
      <c r="L95" s="29"/>
      <c r="M95" s="29"/>
      <c r="N95" s="9"/>
      <c r="O95" s="9"/>
      <c r="P95" s="7"/>
      <c r="Q95" s="7"/>
      <c r="U95" s="31"/>
      <c r="V95" s="27"/>
      <c r="W95" s="27"/>
      <c r="X95" s="27"/>
      <c r="Y95" s="27"/>
      <c r="Z95" s="27"/>
      <c r="AA95" s="17"/>
    </row>
    <row r="96" spans="1:28" ht="15" customHeight="1" x14ac:dyDescent="0.25">
      <c r="A96" s="28"/>
      <c r="B96" s="28"/>
      <c r="C96" s="25"/>
      <c r="D96" s="25"/>
      <c r="E96" s="25"/>
      <c r="F96" s="25"/>
      <c r="G96" s="25"/>
      <c r="H96" s="25"/>
      <c r="I96" s="25"/>
      <c r="J96" s="29"/>
      <c r="K96" s="29"/>
      <c r="L96" s="29"/>
      <c r="M96" s="29"/>
      <c r="N96" s="9"/>
      <c r="O96" s="9"/>
      <c r="P96" s="7"/>
      <c r="Q96" s="7"/>
      <c r="U96" s="31"/>
      <c r="V96" s="27"/>
      <c r="W96" s="27"/>
      <c r="X96" s="27"/>
      <c r="Y96" s="27"/>
      <c r="Z96" s="27"/>
      <c r="AA96" s="17"/>
    </row>
    <row r="97" spans="1:27" ht="15" customHeight="1" x14ac:dyDescent="0.25">
      <c r="A97" s="28"/>
      <c r="B97" s="28"/>
      <c r="C97" s="25"/>
      <c r="D97" s="25"/>
      <c r="E97" s="25"/>
      <c r="F97" s="25"/>
      <c r="G97" s="25"/>
      <c r="H97" s="25"/>
      <c r="I97" s="25"/>
      <c r="J97" s="29"/>
      <c r="K97" s="29"/>
      <c r="L97" s="29"/>
      <c r="M97" s="29"/>
      <c r="N97" s="9"/>
      <c r="O97" s="9"/>
      <c r="P97" s="7"/>
      <c r="Q97" s="7"/>
      <c r="U97" s="31"/>
      <c r="V97" s="27"/>
      <c r="W97" s="27"/>
      <c r="X97" s="27"/>
      <c r="Y97" s="27"/>
      <c r="Z97" s="27"/>
      <c r="AA97" s="17"/>
    </row>
    <row r="98" spans="1:27" ht="15" customHeight="1" x14ac:dyDescent="0.25">
      <c r="A98" s="28"/>
      <c r="B98" s="28"/>
      <c r="C98" s="25"/>
      <c r="D98" s="25"/>
      <c r="E98" s="25"/>
      <c r="F98" s="25"/>
      <c r="G98" s="25"/>
      <c r="H98" s="25"/>
      <c r="I98" s="25"/>
      <c r="J98" s="29"/>
      <c r="K98" s="29"/>
      <c r="L98" s="29"/>
      <c r="M98" s="29"/>
      <c r="N98" s="9"/>
      <c r="O98" s="9"/>
      <c r="P98" s="7"/>
      <c r="Q98" s="7"/>
      <c r="U98" s="31"/>
      <c r="V98" s="27"/>
      <c r="W98" s="27"/>
      <c r="X98" s="27"/>
      <c r="Y98" s="27"/>
      <c r="Z98" s="27"/>
      <c r="AA98" s="17"/>
    </row>
    <row r="99" spans="1:27" ht="15" customHeight="1" x14ac:dyDescent="0.25">
      <c r="A99" s="28"/>
      <c r="B99" s="28"/>
      <c r="C99" s="25"/>
      <c r="D99" s="25"/>
      <c r="E99" s="25"/>
      <c r="F99" s="25"/>
      <c r="G99" s="25"/>
      <c r="H99" s="25"/>
      <c r="I99" s="25"/>
      <c r="J99" s="29"/>
      <c r="K99" s="29"/>
      <c r="L99" s="29"/>
      <c r="M99" s="29"/>
      <c r="N99" s="9"/>
      <c r="O99" s="9"/>
      <c r="P99" s="7"/>
      <c r="Q99" s="7"/>
      <c r="U99" s="31"/>
      <c r="V99" s="27"/>
      <c r="W99" s="27"/>
      <c r="X99" s="27"/>
      <c r="Y99" s="27"/>
      <c r="Z99" s="27"/>
      <c r="AA99" s="17"/>
    </row>
    <row r="100" spans="1:27" ht="15" customHeight="1" x14ac:dyDescent="0.25">
      <c r="A100" s="28"/>
      <c r="B100" s="28"/>
      <c r="C100" s="25"/>
      <c r="D100" s="25"/>
      <c r="E100" s="25"/>
      <c r="F100" s="25"/>
      <c r="G100" s="25"/>
      <c r="H100" s="25"/>
      <c r="I100" s="25"/>
      <c r="J100" s="29"/>
      <c r="K100" s="29"/>
      <c r="L100" s="29"/>
      <c r="M100" s="29"/>
      <c r="N100" s="9"/>
      <c r="O100" s="9"/>
      <c r="P100" s="7"/>
      <c r="Q100" s="7"/>
      <c r="U100" s="31"/>
      <c r="V100" s="27"/>
      <c r="W100" s="27"/>
      <c r="X100" s="27"/>
      <c r="Y100" s="27"/>
      <c r="Z100" s="27"/>
      <c r="AA100" s="17"/>
    </row>
    <row r="101" spans="1:27" ht="15" customHeight="1" x14ac:dyDescent="0.25">
      <c r="A101" s="28"/>
      <c r="B101" s="28"/>
      <c r="C101" s="25"/>
      <c r="D101" s="25"/>
      <c r="E101" s="25"/>
      <c r="F101" s="25"/>
      <c r="G101" s="25"/>
      <c r="H101" s="25"/>
      <c r="I101" s="25"/>
      <c r="J101" s="29"/>
      <c r="K101" s="29"/>
      <c r="L101" s="29"/>
      <c r="M101" s="29"/>
      <c r="N101" s="9"/>
      <c r="O101" s="9"/>
      <c r="P101" s="7"/>
      <c r="Q101" s="7"/>
      <c r="U101" s="31"/>
      <c r="V101" s="27"/>
      <c r="W101" s="27"/>
      <c r="X101" s="27"/>
      <c r="Y101" s="27"/>
      <c r="Z101" s="27"/>
      <c r="AA101" s="17"/>
    </row>
    <row r="102" spans="1:27" ht="15" customHeight="1" x14ac:dyDescent="0.25">
      <c r="A102" s="28"/>
      <c r="B102" s="28"/>
      <c r="C102" s="25"/>
      <c r="D102" s="25"/>
      <c r="E102" s="25"/>
      <c r="F102" s="25"/>
      <c r="G102" s="25"/>
      <c r="H102" s="25"/>
      <c r="I102" s="25"/>
      <c r="J102" s="29"/>
      <c r="K102" s="29"/>
      <c r="L102" s="29"/>
      <c r="M102" s="29"/>
      <c r="N102" s="9"/>
      <c r="O102" s="9"/>
      <c r="P102" s="7"/>
      <c r="Q102" s="7"/>
      <c r="U102" s="31"/>
      <c r="V102" s="27"/>
      <c r="W102" s="27"/>
      <c r="X102" s="27"/>
      <c r="Y102" s="27"/>
      <c r="Z102" s="27"/>
      <c r="AA102" s="17"/>
    </row>
    <row r="103" spans="1:27" ht="15" customHeight="1" x14ac:dyDescent="0.25">
      <c r="A103" s="28"/>
      <c r="B103" s="28"/>
      <c r="C103" s="25"/>
      <c r="D103" s="25"/>
      <c r="E103" s="25"/>
      <c r="F103" s="25"/>
      <c r="G103" s="25"/>
      <c r="H103" s="25"/>
      <c r="I103" s="25"/>
      <c r="J103" s="29"/>
      <c r="K103" s="29"/>
      <c r="L103" s="29"/>
      <c r="M103" s="29"/>
      <c r="N103" s="9"/>
      <c r="O103" s="9"/>
      <c r="P103" s="7"/>
      <c r="Q103" s="7"/>
      <c r="U103" s="31"/>
      <c r="V103" s="27"/>
      <c r="W103" s="27"/>
      <c r="X103" s="27"/>
      <c r="Y103" s="27"/>
      <c r="Z103" s="27"/>
      <c r="AA103" s="17"/>
    </row>
    <row r="104" spans="1:27" ht="15" customHeight="1" x14ac:dyDescent="0.25">
      <c r="A104" s="28"/>
      <c r="B104" s="28"/>
      <c r="C104" s="25"/>
      <c r="D104" s="25"/>
      <c r="E104" s="25"/>
      <c r="F104" s="25"/>
      <c r="G104" s="25"/>
      <c r="H104" s="25"/>
      <c r="I104" s="25"/>
      <c r="J104" s="29"/>
      <c r="K104" s="29"/>
      <c r="L104" s="29"/>
      <c r="M104" s="29"/>
      <c r="N104" s="9"/>
      <c r="O104" s="9"/>
      <c r="P104" s="7"/>
      <c r="Q104" s="7"/>
      <c r="U104" s="31"/>
      <c r="V104" s="27"/>
      <c r="W104" s="27"/>
      <c r="X104" s="27"/>
      <c r="Y104" s="27"/>
      <c r="Z104" s="27"/>
      <c r="AA104" s="17"/>
    </row>
    <row r="105" spans="1:27" ht="15" customHeight="1" x14ac:dyDescent="0.25">
      <c r="A105" s="28"/>
      <c r="B105" s="28"/>
      <c r="C105" s="25"/>
      <c r="D105" s="25"/>
      <c r="E105" s="25"/>
      <c r="F105" s="25"/>
      <c r="G105" s="25"/>
      <c r="H105" s="25"/>
      <c r="I105" s="25"/>
      <c r="J105" s="29"/>
      <c r="K105" s="29"/>
      <c r="L105" s="29"/>
      <c r="M105" s="29"/>
      <c r="N105" s="9"/>
      <c r="O105" s="9"/>
      <c r="P105" s="7"/>
      <c r="Q105" s="7"/>
      <c r="U105" s="31"/>
      <c r="V105" s="27"/>
      <c r="W105" s="27"/>
      <c r="X105" s="27"/>
      <c r="Y105" s="27"/>
      <c r="Z105" s="27"/>
      <c r="AA105" s="17"/>
    </row>
    <row r="106" spans="1:27" ht="15" customHeight="1" x14ac:dyDescent="0.25">
      <c r="A106" s="28"/>
      <c r="B106" s="28"/>
      <c r="C106" s="25"/>
      <c r="D106" s="25"/>
      <c r="E106" s="25"/>
      <c r="F106" s="25"/>
      <c r="G106" s="25"/>
      <c r="H106" s="25"/>
      <c r="I106" s="25"/>
      <c r="J106" s="29"/>
      <c r="K106" s="29"/>
      <c r="L106" s="29"/>
      <c r="M106" s="29"/>
      <c r="N106" s="9"/>
      <c r="O106" s="9"/>
      <c r="P106" s="7"/>
      <c r="Q106" s="7"/>
      <c r="U106" s="31"/>
      <c r="V106" s="27"/>
      <c r="W106" s="27"/>
      <c r="X106" s="27"/>
      <c r="Y106" s="27"/>
      <c r="Z106" s="27"/>
      <c r="AA106" s="17"/>
    </row>
    <row r="107" spans="1:27" ht="15" customHeight="1" x14ac:dyDescent="0.25">
      <c r="A107" s="28"/>
      <c r="B107" s="28"/>
      <c r="C107" s="25"/>
      <c r="D107" s="25"/>
      <c r="E107" s="25"/>
      <c r="F107" s="25"/>
      <c r="G107" s="25"/>
      <c r="H107" s="25"/>
      <c r="I107" s="25"/>
      <c r="J107" s="29"/>
      <c r="K107" s="29"/>
      <c r="L107" s="29"/>
      <c r="M107" s="29"/>
      <c r="N107" s="9"/>
      <c r="O107" s="9"/>
      <c r="P107" s="7"/>
      <c r="Q107" s="7"/>
      <c r="U107" s="31"/>
      <c r="V107" s="27"/>
      <c r="W107" s="27"/>
      <c r="X107" s="27"/>
      <c r="Y107" s="27"/>
      <c r="Z107" s="27"/>
      <c r="AA107" s="17"/>
    </row>
    <row r="108" spans="1:27" ht="15" customHeight="1" x14ac:dyDescent="0.25">
      <c r="A108" s="28"/>
      <c r="B108" s="28"/>
      <c r="C108" s="25"/>
      <c r="D108" s="25"/>
      <c r="E108" s="25"/>
      <c r="F108" s="25"/>
      <c r="G108" s="25"/>
      <c r="H108" s="25"/>
      <c r="I108" s="25"/>
      <c r="J108" s="29"/>
      <c r="K108" s="29"/>
      <c r="L108" s="29"/>
      <c r="M108" s="29"/>
      <c r="N108" s="9"/>
      <c r="O108" s="9"/>
      <c r="P108" s="7"/>
      <c r="Q108" s="7"/>
      <c r="U108" s="31"/>
      <c r="V108" s="27"/>
      <c r="W108" s="27"/>
      <c r="X108" s="27"/>
      <c r="Y108" s="27"/>
      <c r="Z108" s="27"/>
      <c r="AA108" s="17"/>
    </row>
    <row r="109" spans="1:27" ht="15" customHeight="1" x14ac:dyDescent="0.25">
      <c r="A109" s="28"/>
      <c r="B109" s="28"/>
      <c r="C109" s="25"/>
      <c r="D109" s="25"/>
      <c r="E109" s="25"/>
      <c r="F109" s="25"/>
      <c r="G109" s="25"/>
      <c r="H109" s="25"/>
      <c r="I109" s="25"/>
      <c r="J109" s="29"/>
      <c r="K109" s="29"/>
      <c r="L109" s="29"/>
      <c r="M109" s="29"/>
      <c r="N109" s="9"/>
      <c r="O109" s="9"/>
      <c r="P109" s="7"/>
      <c r="Q109" s="7"/>
      <c r="U109" s="31"/>
      <c r="V109" s="27"/>
      <c r="W109" s="27"/>
      <c r="X109" s="27"/>
      <c r="Y109" s="27"/>
      <c r="Z109" s="27"/>
      <c r="AA109" s="17"/>
    </row>
    <row r="110" spans="1:27" ht="15" customHeight="1" x14ac:dyDescent="0.25">
      <c r="A110" s="28"/>
      <c r="B110" s="28"/>
      <c r="C110" s="25"/>
      <c r="D110" s="25"/>
      <c r="E110" s="25"/>
      <c r="F110" s="25"/>
      <c r="G110" s="25"/>
      <c r="H110" s="25"/>
      <c r="I110" s="25"/>
      <c r="J110" s="29"/>
      <c r="K110" s="29"/>
      <c r="L110" s="29"/>
      <c r="M110" s="29"/>
      <c r="N110" s="9"/>
      <c r="O110" s="9"/>
      <c r="P110" s="7"/>
      <c r="Q110" s="7"/>
      <c r="U110" s="31"/>
      <c r="V110" s="27"/>
      <c r="W110" s="27"/>
      <c r="X110" s="27"/>
      <c r="Y110" s="27"/>
      <c r="Z110" s="27"/>
      <c r="AA110" s="17"/>
    </row>
    <row r="111" spans="1:27" ht="15" customHeight="1" x14ac:dyDescent="0.25">
      <c r="A111" s="28"/>
      <c r="B111" s="28"/>
      <c r="C111" s="25"/>
      <c r="D111" s="25"/>
      <c r="E111" s="25"/>
      <c r="F111" s="25"/>
      <c r="G111" s="25"/>
      <c r="H111" s="25"/>
      <c r="I111" s="25"/>
      <c r="J111" s="29"/>
      <c r="K111" s="29"/>
      <c r="L111" s="29"/>
      <c r="M111" s="29"/>
      <c r="N111" s="9"/>
      <c r="O111" s="9"/>
      <c r="P111" s="7"/>
      <c r="Q111" s="7"/>
      <c r="U111" s="31"/>
      <c r="V111" s="27"/>
      <c r="W111" s="27"/>
      <c r="X111" s="27"/>
      <c r="Y111" s="27"/>
      <c r="Z111" s="27"/>
      <c r="AA111" s="17"/>
    </row>
    <row r="112" spans="1:27" ht="15" customHeight="1" x14ac:dyDescent="0.25">
      <c r="A112" s="28"/>
      <c r="B112" s="28"/>
      <c r="C112" s="25"/>
      <c r="D112" s="25"/>
      <c r="E112" s="25"/>
      <c r="F112" s="25"/>
      <c r="G112" s="25"/>
      <c r="H112" s="25"/>
      <c r="I112" s="25"/>
      <c r="J112" s="29"/>
      <c r="K112" s="29"/>
      <c r="L112" s="29"/>
      <c r="M112" s="29"/>
      <c r="N112" s="9"/>
      <c r="O112" s="9"/>
      <c r="P112" s="7"/>
      <c r="Q112" s="7"/>
      <c r="U112" s="31"/>
      <c r="V112" s="27"/>
      <c r="W112" s="27"/>
      <c r="X112" s="27"/>
      <c r="Y112" s="27"/>
      <c r="Z112" s="27"/>
      <c r="AA112" s="17"/>
    </row>
    <row r="113" spans="1:27" ht="15" customHeight="1" x14ac:dyDescent="0.25">
      <c r="A113" s="28"/>
      <c r="B113" s="28"/>
      <c r="C113" s="25"/>
      <c r="D113" s="25"/>
      <c r="E113" s="25"/>
      <c r="F113" s="25"/>
      <c r="G113" s="25"/>
      <c r="H113" s="25"/>
      <c r="I113" s="25"/>
      <c r="J113" s="29"/>
      <c r="K113" s="29"/>
      <c r="L113" s="29"/>
      <c r="M113" s="29"/>
      <c r="N113" s="9"/>
      <c r="O113" s="9"/>
      <c r="P113" s="7"/>
      <c r="Q113" s="7"/>
      <c r="U113" s="31"/>
      <c r="V113" s="27"/>
      <c r="W113" s="27"/>
      <c r="X113" s="27"/>
      <c r="Y113" s="27"/>
      <c r="Z113" s="27"/>
      <c r="AA113" s="17"/>
    </row>
    <row r="114" spans="1:27" ht="15" customHeight="1" x14ac:dyDescent="0.25">
      <c r="A114" s="28"/>
      <c r="B114" s="28"/>
      <c r="C114" s="25"/>
      <c r="D114" s="25"/>
      <c r="E114" s="25"/>
      <c r="F114" s="25"/>
      <c r="G114" s="25"/>
      <c r="H114" s="25"/>
      <c r="I114" s="25"/>
      <c r="J114" s="29"/>
      <c r="K114" s="29"/>
      <c r="L114" s="29"/>
      <c r="M114" s="29"/>
      <c r="N114" s="9"/>
      <c r="O114" s="9"/>
      <c r="P114" s="7"/>
      <c r="Q114" s="7"/>
      <c r="U114" s="31"/>
      <c r="V114" s="27"/>
      <c r="W114" s="27"/>
      <c r="X114" s="27"/>
      <c r="Y114" s="27"/>
      <c r="Z114" s="27"/>
      <c r="AA114" s="17"/>
    </row>
    <row r="115" spans="1:27" ht="15" customHeight="1" x14ac:dyDescent="0.25">
      <c r="A115" s="28"/>
      <c r="B115" s="28"/>
      <c r="C115" s="25"/>
      <c r="D115" s="25"/>
      <c r="E115" s="25"/>
      <c r="F115" s="25"/>
      <c r="G115" s="25"/>
      <c r="H115" s="25"/>
      <c r="I115" s="25"/>
      <c r="J115" s="29"/>
      <c r="K115" s="29"/>
      <c r="L115" s="29"/>
      <c r="M115" s="29"/>
      <c r="N115" s="9"/>
      <c r="O115" s="9"/>
      <c r="P115" s="7"/>
      <c r="Q115" s="7"/>
      <c r="U115" s="31"/>
      <c r="V115" s="27"/>
      <c r="W115" s="27"/>
      <c r="X115" s="27"/>
      <c r="Y115" s="27"/>
      <c r="Z115" s="27"/>
      <c r="AA115" s="17"/>
    </row>
    <row r="116" spans="1:27" ht="15" customHeight="1" x14ac:dyDescent="0.25">
      <c r="A116" s="28"/>
      <c r="B116" s="28"/>
      <c r="C116" s="25"/>
      <c r="D116" s="25"/>
      <c r="E116" s="25"/>
      <c r="F116" s="25"/>
      <c r="G116" s="25"/>
      <c r="H116" s="25"/>
      <c r="I116" s="25"/>
      <c r="J116" s="29"/>
      <c r="K116" s="29"/>
      <c r="L116" s="29"/>
      <c r="M116" s="29"/>
      <c r="N116" s="9"/>
      <c r="O116" s="9"/>
      <c r="P116" s="7"/>
      <c r="Q116" s="7"/>
      <c r="U116" s="31"/>
      <c r="V116" s="27"/>
      <c r="W116" s="27"/>
      <c r="X116" s="27"/>
      <c r="Y116" s="27"/>
      <c r="Z116" s="27"/>
      <c r="AA116" s="17"/>
    </row>
    <row r="117" spans="1:27" ht="15" customHeight="1" x14ac:dyDescent="0.25">
      <c r="A117" s="28"/>
      <c r="B117" s="28"/>
      <c r="C117" s="25"/>
      <c r="D117" s="25"/>
      <c r="E117" s="25"/>
      <c r="F117" s="25"/>
      <c r="G117" s="25"/>
      <c r="H117" s="25"/>
      <c r="I117" s="25"/>
      <c r="J117" s="29"/>
      <c r="K117" s="29"/>
      <c r="L117" s="29"/>
      <c r="M117" s="29"/>
      <c r="N117" s="9"/>
      <c r="O117" s="9"/>
      <c r="P117" s="7"/>
      <c r="Q117" s="7"/>
      <c r="U117" s="31"/>
      <c r="V117" s="27"/>
      <c r="W117" s="27"/>
      <c r="X117" s="27"/>
      <c r="Y117" s="27"/>
      <c r="Z117" s="27"/>
      <c r="AA117" s="17"/>
    </row>
    <row r="118" spans="1:27" ht="15" customHeight="1" x14ac:dyDescent="0.25">
      <c r="A118" s="28"/>
      <c r="B118" s="28"/>
      <c r="C118" s="25"/>
      <c r="D118" s="25"/>
      <c r="E118" s="25"/>
      <c r="F118" s="25"/>
      <c r="G118" s="25"/>
      <c r="H118" s="25"/>
      <c r="I118" s="25"/>
      <c r="J118" s="29"/>
      <c r="K118" s="29"/>
      <c r="L118" s="29"/>
      <c r="M118" s="29"/>
      <c r="N118" s="9"/>
      <c r="O118" s="9"/>
      <c r="P118" s="7"/>
      <c r="Q118" s="7"/>
      <c r="U118" s="31"/>
      <c r="V118" s="27"/>
      <c r="W118" s="27"/>
      <c r="X118" s="27"/>
      <c r="Y118" s="27"/>
      <c r="Z118" s="27"/>
      <c r="AA118" s="17"/>
    </row>
    <row r="119" spans="1:27" ht="15" customHeight="1" x14ac:dyDescent="0.25">
      <c r="A119" s="28"/>
      <c r="B119" s="28"/>
      <c r="C119" s="25"/>
      <c r="D119" s="25"/>
      <c r="E119" s="25"/>
      <c r="F119" s="25"/>
      <c r="G119" s="25"/>
      <c r="H119" s="25"/>
      <c r="I119" s="25"/>
      <c r="J119" s="29"/>
      <c r="K119" s="29"/>
      <c r="L119" s="29"/>
      <c r="M119" s="29"/>
      <c r="N119" s="9"/>
      <c r="O119" s="9"/>
      <c r="P119" s="7"/>
      <c r="Q119" s="7"/>
      <c r="U119" s="31"/>
      <c r="V119" s="27"/>
      <c r="W119" s="27"/>
      <c r="X119" s="27"/>
      <c r="Y119" s="27"/>
      <c r="Z119" s="27"/>
      <c r="AA119" s="17"/>
    </row>
    <row r="120" spans="1:27" ht="15" customHeight="1" x14ac:dyDescent="0.25">
      <c r="A120" s="28"/>
      <c r="B120" s="28"/>
      <c r="C120" s="25"/>
      <c r="D120" s="25"/>
      <c r="E120" s="25"/>
      <c r="F120" s="25"/>
      <c r="G120" s="25"/>
      <c r="H120" s="25"/>
      <c r="I120" s="25"/>
      <c r="J120" s="29"/>
      <c r="K120" s="29"/>
      <c r="L120" s="29"/>
      <c r="M120" s="29"/>
      <c r="N120" s="9"/>
      <c r="O120" s="9"/>
      <c r="P120" s="7"/>
      <c r="Q120" s="7"/>
      <c r="U120" s="31"/>
      <c r="V120" s="27"/>
      <c r="W120" s="27"/>
      <c r="X120" s="27"/>
      <c r="Y120" s="27"/>
      <c r="Z120" s="27"/>
      <c r="AA120" s="17"/>
    </row>
    <row r="121" spans="1:27" ht="15" customHeight="1" x14ac:dyDescent="0.25">
      <c r="A121" s="28"/>
      <c r="B121" s="28"/>
      <c r="C121" s="25"/>
      <c r="D121" s="25"/>
      <c r="E121" s="25"/>
      <c r="F121" s="25"/>
      <c r="G121" s="25"/>
      <c r="H121" s="25"/>
      <c r="I121" s="25"/>
      <c r="J121" s="29"/>
      <c r="K121" s="29"/>
      <c r="L121" s="29"/>
      <c r="M121" s="29"/>
      <c r="N121" s="9"/>
      <c r="O121" s="9"/>
      <c r="P121" s="7"/>
      <c r="Q121" s="7"/>
      <c r="U121" s="31"/>
      <c r="V121" s="27"/>
      <c r="W121" s="27"/>
      <c r="X121" s="27"/>
      <c r="Y121" s="27"/>
      <c r="Z121" s="27"/>
      <c r="AA121" s="17"/>
    </row>
    <row r="122" spans="1:27" ht="15" customHeight="1" x14ac:dyDescent="0.25">
      <c r="A122" s="28"/>
      <c r="B122" s="28"/>
      <c r="C122" s="25"/>
      <c r="D122" s="25"/>
      <c r="E122" s="25"/>
      <c r="F122" s="25"/>
      <c r="G122" s="25"/>
      <c r="H122" s="25"/>
      <c r="I122" s="25"/>
      <c r="J122" s="29"/>
      <c r="K122" s="29"/>
      <c r="L122" s="29"/>
      <c r="M122" s="29"/>
      <c r="N122" s="9"/>
      <c r="O122" s="9"/>
      <c r="P122" s="7"/>
      <c r="Q122" s="7"/>
      <c r="U122" s="31"/>
      <c r="V122" s="27"/>
      <c r="W122" s="27"/>
      <c r="X122" s="27"/>
      <c r="Y122" s="27"/>
      <c r="Z122" s="27"/>
      <c r="AA122" s="17"/>
    </row>
    <row r="123" spans="1:27" ht="15" customHeight="1" x14ac:dyDescent="0.25">
      <c r="A123" s="28"/>
      <c r="B123" s="28"/>
      <c r="C123" s="25"/>
      <c r="D123" s="25"/>
      <c r="E123" s="25"/>
      <c r="F123" s="25"/>
      <c r="G123" s="25"/>
      <c r="H123" s="25"/>
      <c r="I123" s="25"/>
      <c r="J123" s="29"/>
      <c r="K123" s="29"/>
      <c r="L123" s="29"/>
      <c r="M123" s="29"/>
      <c r="N123" s="9"/>
      <c r="O123" s="9"/>
      <c r="P123" s="7"/>
      <c r="Q123" s="7"/>
      <c r="U123" s="31"/>
      <c r="V123" s="27"/>
      <c r="W123" s="27"/>
      <c r="X123" s="27"/>
      <c r="Y123" s="27"/>
      <c r="Z123" s="27"/>
      <c r="AA123" s="17"/>
    </row>
    <row r="124" spans="1:27" ht="15" customHeight="1" x14ac:dyDescent="0.25">
      <c r="A124" s="28"/>
      <c r="B124" s="28"/>
      <c r="C124" s="25"/>
      <c r="D124" s="25"/>
      <c r="E124" s="25"/>
      <c r="F124" s="25"/>
      <c r="G124" s="25"/>
      <c r="H124" s="25"/>
      <c r="I124" s="25"/>
      <c r="J124" s="29"/>
      <c r="K124" s="29"/>
      <c r="L124" s="29"/>
      <c r="M124" s="29"/>
      <c r="N124" s="9"/>
      <c r="O124" s="9"/>
      <c r="P124" s="7"/>
      <c r="Q124" s="7"/>
      <c r="U124" s="31"/>
      <c r="V124" s="27"/>
      <c r="W124" s="27"/>
      <c r="X124" s="27"/>
      <c r="Y124" s="27"/>
      <c r="Z124" s="27"/>
      <c r="AA124" s="17"/>
    </row>
    <row r="125" spans="1:27" ht="15" customHeight="1" x14ac:dyDescent="0.25">
      <c r="A125" s="28"/>
      <c r="B125" s="28"/>
      <c r="C125" s="25"/>
      <c r="D125" s="25"/>
      <c r="E125" s="25"/>
      <c r="F125" s="25"/>
      <c r="G125" s="25"/>
      <c r="H125" s="25"/>
      <c r="I125" s="25"/>
      <c r="J125" s="29"/>
      <c r="K125" s="29"/>
      <c r="L125" s="29"/>
      <c r="M125" s="29"/>
      <c r="N125" s="9"/>
      <c r="O125" s="9"/>
      <c r="P125" s="7"/>
      <c r="Q125" s="7"/>
      <c r="U125" s="31"/>
      <c r="V125" s="27"/>
      <c r="W125" s="27"/>
      <c r="X125" s="27"/>
      <c r="Y125" s="27"/>
      <c r="Z125" s="27"/>
      <c r="AA125" s="17"/>
    </row>
    <row r="126" spans="1:27" ht="15" customHeight="1" x14ac:dyDescent="0.25">
      <c r="A126" s="28"/>
      <c r="B126" s="28"/>
      <c r="C126" s="25"/>
      <c r="D126" s="25"/>
      <c r="E126" s="25"/>
      <c r="F126" s="25"/>
      <c r="G126" s="25"/>
      <c r="H126" s="25"/>
      <c r="I126" s="25"/>
      <c r="J126" s="29"/>
      <c r="K126" s="29"/>
      <c r="L126" s="29"/>
      <c r="M126" s="29"/>
      <c r="N126" s="9"/>
      <c r="O126" s="9"/>
      <c r="P126" s="7"/>
      <c r="Q126" s="7"/>
      <c r="U126" s="31"/>
      <c r="V126" s="27"/>
      <c r="W126" s="27"/>
      <c r="X126" s="27"/>
      <c r="Y126" s="27"/>
      <c r="Z126" s="27"/>
      <c r="AA126" s="17"/>
    </row>
    <row r="127" spans="1:27" ht="15" customHeight="1" x14ac:dyDescent="0.25">
      <c r="A127" s="28"/>
      <c r="B127" s="28"/>
      <c r="C127" s="25"/>
      <c r="D127" s="25"/>
      <c r="E127" s="25"/>
      <c r="F127" s="25"/>
      <c r="G127" s="25"/>
      <c r="H127" s="25"/>
      <c r="I127" s="25"/>
      <c r="J127" s="29"/>
      <c r="K127" s="29"/>
      <c r="L127" s="29"/>
      <c r="M127" s="29"/>
      <c r="N127" s="9"/>
      <c r="O127" s="9"/>
      <c r="P127" s="7"/>
      <c r="Q127" s="7"/>
      <c r="U127" s="31"/>
      <c r="V127" s="27"/>
      <c r="W127" s="27"/>
      <c r="X127" s="27"/>
      <c r="Y127" s="27"/>
      <c r="Z127" s="27"/>
      <c r="AA127" s="17"/>
    </row>
    <row r="128" spans="1:27" ht="15" customHeight="1" x14ac:dyDescent="0.25">
      <c r="A128" s="28"/>
      <c r="B128" s="28"/>
      <c r="C128" s="25"/>
      <c r="D128" s="25"/>
      <c r="E128" s="25"/>
      <c r="F128" s="25"/>
      <c r="G128" s="25"/>
      <c r="H128" s="25"/>
      <c r="I128" s="25"/>
      <c r="J128" s="29"/>
      <c r="K128" s="29"/>
      <c r="L128" s="29"/>
      <c r="M128" s="29"/>
      <c r="N128" s="9"/>
      <c r="O128" s="9"/>
      <c r="P128" s="7"/>
      <c r="Q128" s="7"/>
      <c r="U128" s="31"/>
      <c r="V128" s="27"/>
      <c r="W128" s="27"/>
      <c r="X128" s="27"/>
      <c r="Y128" s="27"/>
      <c r="Z128" s="27"/>
      <c r="AA128" s="17"/>
    </row>
    <row r="129" spans="1:27" ht="15" customHeight="1" x14ac:dyDescent="0.25">
      <c r="A129" s="28"/>
      <c r="B129" s="28"/>
      <c r="C129" s="25"/>
      <c r="D129" s="25"/>
      <c r="E129" s="25"/>
      <c r="F129" s="25"/>
      <c r="G129" s="25"/>
      <c r="H129" s="25"/>
      <c r="I129" s="25"/>
      <c r="J129" s="29"/>
      <c r="K129" s="29"/>
      <c r="L129" s="29"/>
      <c r="M129" s="29"/>
      <c r="N129" s="9"/>
      <c r="O129" s="9"/>
      <c r="P129" s="7"/>
      <c r="Q129" s="7"/>
      <c r="U129" s="31"/>
      <c r="V129" s="27"/>
      <c r="W129" s="27"/>
      <c r="X129" s="27"/>
      <c r="Y129" s="27"/>
      <c r="Z129" s="27"/>
      <c r="AA129" s="17"/>
    </row>
    <row r="130" spans="1:27" ht="15" customHeight="1" x14ac:dyDescent="0.25">
      <c r="A130" s="28"/>
      <c r="B130" s="28"/>
      <c r="C130" s="25"/>
      <c r="D130" s="25"/>
      <c r="E130" s="25"/>
      <c r="F130" s="25"/>
      <c r="G130" s="25"/>
      <c r="H130" s="25"/>
      <c r="I130" s="25"/>
      <c r="J130" s="29"/>
      <c r="K130" s="29"/>
      <c r="L130" s="29"/>
      <c r="M130" s="29"/>
      <c r="N130" s="9"/>
      <c r="O130" s="9"/>
      <c r="P130" s="7"/>
      <c r="Q130" s="7"/>
      <c r="U130" s="31"/>
      <c r="V130" s="27"/>
      <c r="W130" s="27"/>
      <c r="X130" s="27"/>
      <c r="Y130" s="27"/>
      <c r="Z130" s="27"/>
      <c r="AA130" s="17"/>
    </row>
    <row r="131" spans="1:27" ht="15" customHeight="1" x14ac:dyDescent="0.25">
      <c r="A131" s="28"/>
      <c r="B131" s="28"/>
      <c r="C131" s="25"/>
      <c r="D131" s="25"/>
      <c r="E131" s="25"/>
      <c r="F131" s="25"/>
      <c r="G131" s="25"/>
      <c r="H131" s="25"/>
      <c r="I131" s="25"/>
      <c r="J131" s="29"/>
      <c r="K131" s="29"/>
      <c r="L131" s="29"/>
      <c r="M131" s="29"/>
      <c r="N131" s="9"/>
      <c r="O131" s="9"/>
      <c r="P131" s="7"/>
      <c r="Q131" s="7"/>
      <c r="U131" s="31"/>
      <c r="V131" s="27"/>
      <c r="W131" s="27"/>
      <c r="X131" s="27"/>
      <c r="Y131" s="27"/>
      <c r="Z131" s="27"/>
      <c r="AA131" s="17"/>
    </row>
    <row r="132" spans="1:27" ht="15" customHeight="1" x14ac:dyDescent="0.25">
      <c r="A132" s="28"/>
      <c r="B132" s="28"/>
      <c r="C132" s="25"/>
      <c r="D132" s="25"/>
      <c r="E132" s="25"/>
      <c r="F132" s="25"/>
      <c r="G132" s="25"/>
      <c r="H132" s="25"/>
      <c r="I132" s="25"/>
      <c r="J132" s="29"/>
      <c r="K132" s="29"/>
      <c r="L132" s="29"/>
      <c r="M132" s="29"/>
      <c r="N132" s="9"/>
      <c r="O132" s="9"/>
      <c r="P132" s="7"/>
      <c r="Q132" s="7"/>
      <c r="U132" s="31"/>
      <c r="V132" s="27"/>
      <c r="W132" s="27"/>
      <c r="X132" s="27"/>
      <c r="Y132" s="27"/>
      <c r="Z132" s="27"/>
      <c r="AA132" s="17"/>
    </row>
    <row r="133" spans="1:27" ht="15" customHeight="1" x14ac:dyDescent="0.25">
      <c r="A133" s="28"/>
      <c r="B133" s="28"/>
      <c r="C133" s="25"/>
      <c r="D133" s="25"/>
      <c r="E133" s="25"/>
      <c r="F133" s="25"/>
      <c r="G133" s="25"/>
      <c r="H133" s="25"/>
      <c r="I133" s="25"/>
      <c r="J133" s="29"/>
      <c r="K133" s="29"/>
      <c r="L133" s="29"/>
      <c r="M133" s="29"/>
      <c r="N133" s="9"/>
      <c r="O133" s="9"/>
      <c r="P133" s="7"/>
      <c r="Q133" s="7"/>
      <c r="U133" s="31"/>
      <c r="V133" s="27"/>
      <c r="W133" s="27"/>
      <c r="X133" s="27"/>
      <c r="Y133" s="27"/>
      <c r="Z133" s="27"/>
      <c r="AA133" s="17"/>
    </row>
    <row r="134" spans="1:27" ht="15" customHeight="1" x14ac:dyDescent="0.25">
      <c r="A134" s="28"/>
      <c r="B134" s="28"/>
      <c r="C134" s="25"/>
      <c r="D134" s="25"/>
      <c r="E134" s="25"/>
      <c r="F134" s="25"/>
      <c r="G134" s="25"/>
      <c r="H134" s="25"/>
      <c r="I134" s="25"/>
      <c r="J134" s="29"/>
      <c r="K134" s="29"/>
      <c r="L134" s="29"/>
      <c r="M134" s="29"/>
      <c r="N134" s="9"/>
      <c r="O134" s="9"/>
      <c r="P134" s="7"/>
      <c r="Q134" s="7"/>
      <c r="U134" s="31"/>
      <c r="V134" s="27"/>
      <c r="W134" s="27"/>
      <c r="X134" s="27"/>
      <c r="Y134" s="27"/>
      <c r="Z134" s="27"/>
      <c r="AA134" s="17"/>
    </row>
    <row r="135" spans="1:27" ht="15" customHeight="1" x14ac:dyDescent="0.25">
      <c r="A135" s="28"/>
      <c r="B135" s="28"/>
      <c r="C135" s="25"/>
      <c r="D135" s="25"/>
      <c r="E135" s="25"/>
      <c r="F135" s="25"/>
      <c r="G135" s="25"/>
      <c r="H135" s="25"/>
      <c r="I135" s="25"/>
      <c r="J135" s="29"/>
      <c r="K135" s="29"/>
      <c r="L135" s="29"/>
      <c r="M135" s="29"/>
      <c r="N135" s="9"/>
      <c r="O135" s="9"/>
      <c r="P135" s="7"/>
      <c r="Q135" s="7"/>
      <c r="U135" s="31"/>
      <c r="V135" s="27"/>
      <c r="W135" s="27"/>
      <c r="X135" s="27"/>
      <c r="Y135" s="27"/>
      <c r="Z135" s="27"/>
      <c r="AA135" s="17"/>
    </row>
    <row r="136" spans="1:27" ht="15" customHeight="1" x14ac:dyDescent="0.25">
      <c r="A136" s="28"/>
      <c r="B136" s="28"/>
      <c r="C136" s="25"/>
      <c r="D136" s="25"/>
      <c r="E136" s="25"/>
      <c r="F136" s="25"/>
      <c r="G136" s="25"/>
      <c r="H136" s="25"/>
      <c r="I136" s="25"/>
      <c r="J136" s="29"/>
      <c r="K136" s="29"/>
      <c r="L136" s="29"/>
      <c r="M136" s="29"/>
      <c r="N136" s="9"/>
      <c r="O136" s="9"/>
      <c r="P136" s="7"/>
      <c r="Q136" s="7"/>
      <c r="U136" s="31"/>
      <c r="V136" s="27"/>
      <c r="W136" s="27"/>
      <c r="X136" s="27"/>
      <c r="Y136" s="27"/>
      <c r="Z136" s="27"/>
      <c r="AA136" s="17"/>
    </row>
    <row r="137" spans="1:27" ht="15" customHeight="1" x14ac:dyDescent="0.25">
      <c r="A137" s="28"/>
      <c r="B137" s="28"/>
      <c r="C137" s="25"/>
      <c r="D137" s="25"/>
      <c r="E137" s="25"/>
      <c r="F137" s="25"/>
      <c r="G137" s="25"/>
      <c r="H137" s="25"/>
      <c r="I137" s="25"/>
      <c r="J137" s="29"/>
      <c r="K137" s="29"/>
      <c r="L137" s="29"/>
      <c r="M137" s="29"/>
      <c r="N137" s="9"/>
      <c r="O137" s="9"/>
      <c r="P137" s="7"/>
      <c r="Q137" s="7"/>
      <c r="U137" s="31"/>
      <c r="V137" s="27"/>
      <c r="W137" s="27"/>
      <c r="X137" s="27"/>
      <c r="Y137" s="27"/>
      <c r="Z137" s="27"/>
      <c r="AA137" s="17"/>
    </row>
    <row r="138" spans="1:27" ht="15" customHeight="1" x14ac:dyDescent="0.25">
      <c r="A138" s="28"/>
      <c r="B138" s="28"/>
      <c r="C138" s="25"/>
      <c r="D138" s="25"/>
      <c r="E138" s="25"/>
      <c r="F138" s="25"/>
      <c r="G138" s="25"/>
      <c r="H138" s="25"/>
      <c r="I138" s="25"/>
      <c r="J138" s="29"/>
      <c r="K138" s="29"/>
      <c r="L138" s="29"/>
      <c r="M138" s="29"/>
      <c r="N138" s="9"/>
      <c r="O138" s="9"/>
      <c r="P138" s="7"/>
      <c r="Q138" s="7"/>
      <c r="U138" s="31"/>
      <c r="V138" s="27"/>
      <c r="W138" s="27"/>
      <c r="X138" s="27"/>
      <c r="Y138" s="27"/>
      <c r="Z138" s="27"/>
      <c r="AA138" s="17"/>
    </row>
    <row r="139" spans="1:27" ht="15" customHeight="1" x14ac:dyDescent="0.25">
      <c r="A139" s="28"/>
      <c r="B139" s="28"/>
      <c r="C139" s="25"/>
      <c r="D139" s="25"/>
      <c r="E139" s="25"/>
      <c r="F139" s="25"/>
      <c r="G139" s="25"/>
      <c r="H139" s="25"/>
      <c r="I139" s="25"/>
      <c r="J139" s="29"/>
      <c r="K139" s="29"/>
      <c r="L139" s="29"/>
      <c r="M139" s="29"/>
      <c r="N139" s="9"/>
      <c r="O139" s="9"/>
      <c r="P139" s="7"/>
      <c r="Q139" s="7"/>
      <c r="U139" s="31"/>
      <c r="V139" s="27"/>
      <c r="W139" s="27"/>
      <c r="X139" s="27"/>
      <c r="Y139" s="27"/>
      <c r="Z139" s="27"/>
      <c r="AA139" s="17"/>
    </row>
    <row r="140" spans="1:27" ht="15" customHeight="1" x14ac:dyDescent="0.2">
      <c r="A140" s="28"/>
      <c r="B140" s="28"/>
      <c r="C140" s="25"/>
      <c r="D140" s="25"/>
      <c r="E140" s="25"/>
      <c r="F140" s="25"/>
      <c r="G140" s="25"/>
      <c r="H140" s="25"/>
      <c r="I140" s="25"/>
      <c r="J140" s="29"/>
      <c r="K140" s="29"/>
      <c r="L140" s="29"/>
      <c r="M140" s="29"/>
      <c r="U140" s="31"/>
      <c r="V140" s="27"/>
      <c r="W140" s="27"/>
      <c r="X140" s="27"/>
      <c r="Y140" s="27"/>
      <c r="Z140" s="27"/>
      <c r="AA140" s="17"/>
    </row>
    <row r="141" spans="1:27" ht="15" customHeight="1" x14ac:dyDescent="0.2">
      <c r="A141" s="28"/>
      <c r="B141" s="28"/>
      <c r="C141" s="25"/>
      <c r="D141" s="25"/>
      <c r="E141" s="25"/>
      <c r="F141" s="25"/>
      <c r="G141" s="25"/>
      <c r="H141" s="25"/>
      <c r="I141" s="25"/>
      <c r="J141" s="29"/>
      <c r="K141" s="29"/>
      <c r="L141" s="29"/>
      <c r="M141" s="29"/>
      <c r="U141" s="31"/>
      <c r="V141" s="27"/>
      <c r="W141" s="27"/>
      <c r="X141" s="27"/>
      <c r="Y141" s="27"/>
      <c r="Z141" s="27"/>
      <c r="AA141" s="17"/>
    </row>
    <row r="142" spans="1:27" ht="15" customHeight="1" x14ac:dyDescent="0.2">
      <c r="A142" s="28"/>
      <c r="B142" s="28"/>
      <c r="C142" s="25"/>
      <c r="D142" s="25"/>
      <c r="E142" s="25"/>
      <c r="F142" s="25"/>
      <c r="G142" s="25"/>
      <c r="H142" s="25"/>
      <c r="I142" s="25"/>
      <c r="J142" s="29"/>
      <c r="K142" s="29"/>
      <c r="L142" s="29"/>
      <c r="M142" s="29"/>
      <c r="U142" s="31"/>
      <c r="V142" s="27"/>
      <c r="W142" s="27"/>
      <c r="X142" s="27"/>
      <c r="Y142" s="27"/>
      <c r="Z142" s="27"/>
      <c r="AA142" s="17"/>
    </row>
    <row r="143" spans="1:27" ht="15" customHeight="1" x14ac:dyDescent="0.2">
      <c r="A143" s="28"/>
      <c r="B143" s="28"/>
      <c r="C143" s="25"/>
      <c r="D143" s="25"/>
      <c r="E143" s="25"/>
      <c r="F143" s="25"/>
      <c r="G143" s="25"/>
      <c r="H143" s="25"/>
      <c r="I143" s="25"/>
      <c r="J143" s="29"/>
      <c r="K143" s="29"/>
      <c r="L143" s="29"/>
      <c r="M143" s="29"/>
      <c r="U143" s="31"/>
      <c r="V143" s="27"/>
      <c r="W143" s="27"/>
      <c r="X143" s="27"/>
      <c r="Y143" s="27"/>
      <c r="Z143" s="27"/>
      <c r="AA143" s="17"/>
    </row>
    <row r="144" spans="1:27" ht="15" customHeight="1" x14ac:dyDescent="0.2">
      <c r="A144" s="28"/>
      <c r="B144" s="28"/>
      <c r="C144" s="25"/>
      <c r="D144" s="25"/>
      <c r="E144" s="25"/>
      <c r="F144" s="25"/>
      <c r="G144" s="25"/>
      <c r="H144" s="25"/>
      <c r="I144" s="25"/>
      <c r="J144" s="29"/>
      <c r="K144" s="29"/>
      <c r="L144" s="29"/>
      <c r="M144" s="29"/>
      <c r="U144" s="31"/>
      <c r="V144" s="27"/>
      <c r="W144" s="27"/>
      <c r="X144" s="27"/>
      <c r="Y144" s="27"/>
      <c r="Z144" s="27"/>
      <c r="AA144" s="17"/>
    </row>
    <row r="145" spans="1:27" ht="15" customHeight="1" x14ac:dyDescent="0.2">
      <c r="A145" s="28"/>
      <c r="B145" s="28"/>
      <c r="C145" s="25"/>
      <c r="D145" s="25"/>
      <c r="E145" s="25"/>
      <c r="F145" s="25"/>
      <c r="G145" s="25"/>
      <c r="H145" s="25"/>
      <c r="I145" s="25"/>
      <c r="J145" s="29"/>
      <c r="K145" s="29"/>
      <c r="L145" s="29"/>
      <c r="M145" s="29"/>
      <c r="U145" s="31"/>
      <c r="V145" s="27"/>
      <c r="W145" s="27"/>
      <c r="X145" s="27"/>
      <c r="Y145" s="27"/>
      <c r="Z145" s="27"/>
      <c r="AA145" s="17"/>
    </row>
    <row r="146" spans="1:27" ht="15" customHeight="1" x14ac:dyDescent="0.2">
      <c r="A146" s="28"/>
      <c r="B146" s="28"/>
      <c r="C146" s="25"/>
      <c r="D146" s="25"/>
      <c r="E146" s="25"/>
      <c r="F146" s="25"/>
      <c r="G146" s="25"/>
      <c r="H146" s="25"/>
      <c r="I146" s="25"/>
      <c r="J146" s="29"/>
      <c r="K146" s="29"/>
      <c r="L146" s="29"/>
      <c r="M146" s="29"/>
      <c r="U146" s="31"/>
      <c r="V146" s="27"/>
      <c r="W146" s="27"/>
      <c r="X146" s="27"/>
      <c r="Y146" s="27"/>
      <c r="Z146" s="27"/>
      <c r="AA146" s="17"/>
    </row>
    <row r="147" spans="1:27" ht="15" customHeight="1" x14ac:dyDescent="0.2">
      <c r="A147" s="28"/>
      <c r="B147" s="28"/>
      <c r="C147" s="25"/>
      <c r="D147" s="25"/>
      <c r="E147" s="25"/>
      <c r="F147" s="25"/>
      <c r="G147" s="25"/>
      <c r="H147" s="25"/>
      <c r="I147" s="25"/>
      <c r="J147" s="29"/>
      <c r="K147" s="29"/>
      <c r="L147" s="29"/>
      <c r="M147" s="29"/>
      <c r="U147" s="31"/>
      <c r="V147" s="27"/>
      <c r="W147" s="27"/>
      <c r="X147" s="27"/>
      <c r="Y147" s="27"/>
      <c r="Z147" s="27"/>
      <c r="AA147" s="17"/>
    </row>
    <row r="148" spans="1:27" ht="15" customHeight="1" x14ac:dyDescent="0.2">
      <c r="A148" s="28"/>
      <c r="B148" s="28"/>
      <c r="C148" s="25"/>
      <c r="D148" s="25"/>
      <c r="E148" s="25"/>
      <c r="F148" s="25"/>
      <c r="G148" s="25"/>
      <c r="H148" s="25"/>
      <c r="I148" s="25"/>
      <c r="J148" s="29"/>
      <c r="K148" s="29"/>
      <c r="L148" s="29"/>
      <c r="M148" s="29"/>
      <c r="U148" s="31"/>
      <c r="V148" s="27"/>
      <c r="W148" s="27"/>
      <c r="X148" s="27"/>
      <c r="Y148" s="27"/>
      <c r="Z148" s="27"/>
      <c r="AA148" s="17"/>
    </row>
    <row r="149" spans="1:27" ht="15" customHeight="1" x14ac:dyDescent="0.2">
      <c r="A149" s="28"/>
      <c r="B149" s="28"/>
      <c r="C149" s="25"/>
      <c r="D149" s="25"/>
      <c r="E149" s="25"/>
      <c r="F149" s="25"/>
      <c r="G149" s="25"/>
      <c r="H149" s="25"/>
      <c r="I149" s="25"/>
      <c r="J149" s="29"/>
      <c r="K149" s="29"/>
      <c r="L149" s="29"/>
      <c r="M149" s="29"/>
      <c r="U149" s="31"/>
      <c r="V149" s="27"/>
      <c r="W149" s="27"/>
      <c r="X149" s="27"/>
      <c r="Y149" s="27"/>
      <c r="Z149" s="27"/>
      <c r="AA149" s="17"/>
    </row>
    <row r="150" spans="1:27" ht="15" customHeight="1" x14ac:dyDescent="0.2">
      <c r="A150" s="28"/>
      <c r="B150" s="28"/>
      <c r="C150" s="25"/>
      <c r="D150" s="25"/>
      <c r="E150" s="25"/>
      <c r="F150" s="25"/>
      <c r="G150" s="25"/>
      <c r="H150" s="25"/>
      <c r="I150" s="25"/>
      <c r="J150" s="29"/>
      <c r="K150" s="29"/>
      <c r="L150" s="29"/>
      <c r="M150" s="29"/>
      <c r="U150" s="31"/>
      <c r="V150" s="27"/>
      <c r="W150" s="27"/>
      <c r="X150" s="27"/>
      <c r="Y150" s="27"/>
      <c r="Z150" s="27"/>
      <c r="AA150" s="17"/>
    </row>
    <row r="151" spans="1:27" ht="15" customHeight="1" x14ac:dyDescent="0.2">
      <c r="A151" s="28"/>
      <c r="B151" s="28"/>
      <c r="C151" s="25"/>
      <c r="D151" s="25"/>
      <c r="E151" s="25"/>
      <c r="F151" s="25"/>
      <c r="G151" s="25"/>
      <c r="H151" s="25"/>
      <c r="I151" s="25"/>
      <c r="J151" s="29"/>
      <c r="K151" s="29"/>
      <c r="L151" s="29"/>
      <c r="M151" s="29"/>
      <c r="U151" s="31"/>
      <c r="V151" s="27"/>
      <c r="W151" s="27"/>
      <c r="X151" s="27"/>
      <c r="Y151" s="27"/>
      <c r="Z151" s="27"/>
      <c r="AA151" s="17"/>
    </row>
    <row r="152" spans="1:27" ht="15" customHeight="1" x14ac:dyDescent="0.2">
      <c r="A152" s="28"/>
      <c r="B152" s="28"/>
      <c r="C152" s="25"/>
      <c r="D152" s="25"/>
      <c r="E152" s="25"/>
      <c r="F152" s="25"/>
      <c r="G152" s="25"/>
      <c r="H152" s="25"/>
      <c r="I152" s="25"/>
      <c r="J152" s="29"/>
      <c r="K152" s="29"/>
      <c r="L152" s="29"/>
      <c r="M152" s="29"/>
      <c r="U152" s="31"/>
      <c r="V152" s="27"/>
      <c r="W152" s="27"/>
      <c r="X152" s="27"/>
      <c r="Y152" s="27"/>
      <c r="Z152" s="27"/>
      <c r="AA152" s="17"/>
    </row>
    <row r="153" spans="1:27" ht="15" customHeight="1" x14ac:dyDescent="0.2">
      <c r="A153" s="28"/>
      <c r="B153" s="28"/>
      <c r="C153" s="25"/>
      <c r="D153" s="25"/>
      <c r="E153" s="25"/>
      <c r="F153" s="25"/>
      <c r="G153" s="25"/>
      <c r="H153" s="25"/>
      <c r="I153" s="25"/>
      <c r="J153" s="29"/>
      <c r="K153" s="29"/>
      <c r="L153" s="29"/>
      <c r="M153" s="29"/>
      <c r="U153" s="31"/>
      <c r="V153" s="27"/>
      <c r="W153" s="27"/>
      <c r="X153" s="27"/>
      <c r="Y153" s="27"/>
      <c r="Z153" s="27"/>
      <c r="AA153" s="17"/>
    </row>
    <row r="154" spans="1:27" ht="15" customHeight="1" x14ac:dyDescent="0.2">
      <c r="A154" s="28"/>
      <c r="B154" s="28"/>
      <c r="C154" s="25"/>
      <c r="D154" s="25"/>
      <c r="E154" s="25"/>
      <c r="F154" s="25"/>
      <c r="G154" s="25"/>
      <c r="H154" s="25"/>
      <c r="I154" s="25"/>
      <c r="J154" s="29"/>
      <c r="K154" s="29"/>
      <c r="L154" s="29"/>
      <c r="M154" s="29"/>
      <c r="U154" s="31"/>
      <c r="V154" s="27"/>
      <c r="W154" s="27"/>
      <c r="X154" s="27"/>
      <c r="Y154" s="27"/>
      <c r="Z154" s="27"/>
      <c r="AA154" s="17"/>
    </row>
    <row r="155" spans="1:27" ht="15" customHeight="1" x14ac:dyDescent="0.2">
      <c r="A155" s="28"/>
      <c r="B155" s="28"/>
      <c r="C155" s="25"/>
      <c r="D155" s="25"/>
      <c r="E155" s="25"/>
      <c r="F155" s="25"/>
      <c r="G155" s="25"/>
      <c r="H155" s="25"/>
      <c r="I155" s="25"/>
      <c r="J155" s="29"/>
      <c r="K155" s="29"/>
      <c r="L155" s="29"/>
      <c r="M155" s="29"/>
      <c r="U155" s="31"/>
      <c r="V155" s="27"/>
      <c r="W155" s="27"/>
      <c r="X155" s="27"/>
      <c r="Y155" s="27"/>
      <c r="Z155" s="27"/>
      <c r="AA155" s="17"/>
    </row>
    <row r="156" spans="1:27" ht="15" customHeight="1" x14ac:dyDescent="0.2">
      <c r="A156" s="28"/>
      <c r="B156" s="28"/>
      <c r="C156" s="25"/>
      <c r="D156" s="25"/>
      <c r="E156" s="25"/>
      <c r="F156" s="25"/>
      <c r="G156" s="25"/>
      <c r="H156" s="25"/>
      <c r="I156" s="25"/>
      <c r="J156" s="29"/>
      <c r="K156" s="29"/>
      <c r="L156" s="29"/>
      <c r="M156" s="29"/>
      <c r="U156" s="31"/>
      <c r="V156" s="27"/>
      <c r="W156" s="27"/>
      <c r="X156" s="27"/>
      <c r="Y156" s="27"/>
      <c r="Z156" s="27"/>
      <c r="AA156" s="17"/>
    </row>
    <row r="157" spans="1:27" ht="15" customHeight="1" x14ac:dyDescent="0.2">
      <c r="A157" s="28"/>
      <c r="B157" s="28"/>
      <c r="C157" s="25"/>
      <c r="D157" s="25"/>
      <c r="E157" s="25"/>
      <c r="F157" s="25"/>
      <c r="G157" s="25"/>
      <c r="H157" s="25"/>
      <c r="I157" s="25"/>
      <c r="J157" s="29"/>
      <c r="K157" s="29"/>
      <c r="L157" s="29"/>
      <c r="M157" s="29"/>
      <c r="U157" s="31"/>
      <c r="V157" s="27"/>
      <c r="W157" s="27"/>
      <c r="X157" s="27"/>
      <c r="Y157" s="27"/>
      <c r="Z157" s="27"/>
      <c r="AA157" s="17"/>
    </row>
    <row r="158" spans="1:27" ht="15" customHeight="1" x14ac:dyDescent="0.2">
      <c r="A158" s="28"/>
      <c r="B158" s="28"/>
      <c r="C158" s="25"/>
      <c r="D158" s="25"/>
      <c r="E158" s="25"/>
      <c r="F158" s="25"/>
      <c r="G158" s="25"/>
      <c r="H158" s="25"/>
      <c r="I158" s="25"/>
      <c r="J158" s="29"/>
      <c r="K158" s="29"/>
      <c r="L158" s="29"/>
      <c r="M158" s="29"/>
      <c r="U158" s="31"/>
      <c r="V158" s="27"/>
      <c r="W158" s="27"/>
      <c r="X158" s="27"/>
      <c r="Y158" s="27"/>
      <c r="Z158" s="27"/>
      <c r="AA158" s="17"/>
    </row>
    <row r="159" spans="1:27" ht="15" customHeight="1" x14ac:dyDescent="0.2">
      <c r="A159" s="28"/>
      <c r="B159" s="28"/>
      <c r="C159" s="25"/>
      <c r="D159" s="25"/>
      <c r="E159" s="25"/>
      <c r="F159" s="25"/>
      <c r="G159" s="25"/>
      <c r="H159" s="25"/>
      <c r="I159" s="25"/>
      <c r="J159" s="29"/>
      <c r="K159" s="29"/>
      <c r="L159" s="29"/>
      <c r="M159" s="29"/>
      <c r="U159" s="31"/>
      <c r="V159" s="27"/>
      <c r="W159" s="27"/>
      <c r="X159" s="27"/>
      <c r="Y159" s="27"/>
      <c r="Z159" s="27"/>
      <c r="AA159" s="17"/>
    </row>
    <row r="160" spans="1:27" ht="15" customHeight="1" x14ac:dyDescent="0.2">
      <c r="A160" s="28"/>
      <c r="B160" s="28"/>
      <c r="C160" s="25"/>
      <c r="D160" s="25"/>
      <c r="E160" s="25"/>
      <c r="F160" s="25"/>
      <c r="G160" s="25"/>
      <c r="H160" s="25"/>
      <c r="I160" s="25"/>
      <c r="J160" s="29"/>
      <c r="K160" s="29"/>
      <c r="L160" s="29"/>
      <c r="M160" s="29"/>
      <c r="U160" s="31"/>
      <c r="V160" s="27"/>
      <c r="W160" s="27"/>
      <c r="X160" s="27"/>
      <c r="Y160" s="27"/>
      <c r="Z160" s="27"/>
      <c r="AA160" s="17"/>
    </row>
    <row r="161" spans="1:27" ht="15" customHeight="1" x14ac:dyDescent="0.2">
      <c r="A161" s="28"/>
      <c r="B161" s="28"/>
      <c r="C161" s="25"/>
      <c r="D161" s="25"/>
      <c r="E161" s="25"/>
      <c r="F161" s="25"/>
      <c r="G161" s="25"/>
      <c r="H161" s="25"/>
      <c r="I161" s="25"/>
      <c r="J161" s="29"/>
      <c r="K161" s="29"/>
      <c r="L161" s="29"/>
      <c r="M161" s="29"/>
      <c r="U161" s="31"/>
      <c r="V161" s="27"/>
      <c r="W161" s="27"/>
      <c r="X161" s="27"/>
      <c r="Y161" s="27"/>
      <c r="Z161" s="27"/>
      <c r="AA161" s="17"/>
    </row>
    <row r="162" spans="1:27" ht="15" customHeight="1" x14ac:dyDescent="0.2">
      <c r="A162" s="28"/>
      <c r="B162" s="28"/>
      <c r="C162" s="25"/>
      <c r="D162" s="25"/>
      <c r="E162" s="25"/>
      <c r="F162" s="25"/>
      <c r="G162" s="25"/>
      <c r="H162" s="25"/>
      <c r="I162" s="25"/>
      <c r="J162" s="29"/>
      <c r="K162" s="29"/>
      <c r="L162" s="29"/>
      <c r="M162" s="29"/>
      <c r="U162" s="31"/>
      <c r="V162" s="27"/>
      <c r="W162" s="27"/>
      <c r="X162" s="27"/>
      <c r="Y162" s="27"/>
      <c r="Z162" s="27"/>
      <c r="AA162" s="17"/>
    </row>
    <row r="163" spans="1:27" ht="15" customHeight="1" x14ac:dyDescent="0.2">
      <c r="A163" s="28"/>
      <c r="B163" s="28"/>
      <c r="C163" s="25"/>
      <c r="D163" s="25"/>
      <c r="E163" s="25"/>
      <c r="F163" s="25"/>
      <c r="G163" s="25"/>
      <c r="H163" s="25"/>
      <c r="I163" s="25"/>
      <c r="J163" s="29"/>
      <c r="K163" s="29"/>
      <c r="L163" s="29"/>
      <c r="M163" s="29"/>
      <c r="U163" s="31"/>
      <c r="V163" s="27"/>
      <c r="W163" s="27"/>
      <c r="X163" s="27"/>
      <c r="Y163" s="27"/>
      <c r="Z163" s="27"/>
      <c r="AA163" s="17"/>
    </row>
    <row r="164" spans="1:27" ht="15" customHeight="1" x14ac:dyDescent="0.2">
      <c r="A164" s="28"/>
      <c r="B164" s="28"/>
      <c r="C164" s="25"/>
      <c r="D164" s="25"/>
      <c r="E164" s="25"/>
      <c r="F164" s="25"/>
      <c r="G164" s="25"/>
      <c r="H164" s="25"/>
      <c r="I164" s="25"/>
      <c r="J164" s="29"/>
      <c r="K164" s="29"/>
      <c r="L164" s="29"/>
      <c r="M164" s="29"/>
      <c r="U164" s="31"/>
      <c r="V164" s="27"/>
      <c r="W164" s="27"/>
      <c r="X164" s="27"/>
      <c r="Y164" s="27"/>
      <c r="Z164" s="27"/>
      <c r="AA164" s="17"/>
    </row>
    <row r="165" spans="1:27" ht="15" customHeight="1" x14ac:dyDescent="0.2">
      <c r="A165" s="28"/>
      <c r="B165" s="28"/>
      <c r="C165" s="25"/>
      <c r="D165" s="25"/>
      <c r="E165" s="25"/>
      <c r="F165" s="25"/>
      <c r="G165" s="25"/>
      <c r="H165" s="25"/>
      <c r="I165" s="25"/>
      <c r="J165" s="29"/>
      <c r="K165" s="29"/>
      <c r="L165" s="29"/>
      <c r="M165" s="29"/>
      <c r="U165" s="31"/>
      <c r="V165" s="27"/>
      <c r="W165" s="27"/>
      <c r="X165" s="27"/>
      <c r="Y165" s="27"/>
      <c r="Z165" s="27"/>
      <c r="AA165" s="17"/>
    </row>
    <row r="166" spans="1:27" ht="15" customHeight="1" x14ac:dyDescent="0.2">
      <c r="A166" s="28"/>
      <c r="B166" s="28"/>
      <c r="C166" s="25"/>
      <c r="D166" s="25"/>
      <c r="E166" s="25"/>
      <c r="F166" s="25"/>
      <c r="G166" s="25"/>
      <c r="H166" s="25"/>
      <c r="I166" s="25"/>
      <c r="J166" s="29"/>
      <c r="K166" s="29"/>
      <c r="L166" s="29"/>
      <c r="M166" s="29"/>
      <c r="U166" s="31"/>
      <c r="V166" s="27"/>
      <c r="W166" s="27"/>
      <c r="X166" s="27"/>
      <c r="Y166" s="27"/>
      <c r="Z166" s="27"/>
      <c r="AA166" s="17"/>
    </row>
    <row r="167" spans="1:27" ht="15" customHeight="1" x14ac:dyDescent="0.2">
      <c r="A167" s="28"/>
      <c r="B167" s="28"/>
      <c r="C167" s="25"/>
      <c r="D167" s="25"/>
      <c r="E167" s="25"/>
      <c r="F167" s="25"/>
      <c r="G167" s="25"/>
      <c r="H167" s="25"/>
      <c r="I167" s="25"/>
      <c r="J167" s="29"/>
      <c r="K167" s="29"/>
      <c r="L167" s="29"/>
      <c r="M167" s="29"/>
      <c r="U167" s="31"/>
      <c r="V167" s="27"/>
      <c r="W167" s="27"/>
      <c r="X167" s="27"/>
      <c r="Y167" s="27"/>
      <c r="Z167" s="27"/>
      <c r="AA167" s="17"/>
    </row>
    <row r="168" spans="1:27" ht="15" customHeight="1" x14ac:dyDescent="0.2">
      <c r="A168" s="28"/>
      <c r="B168" s="28"/>
      <c r="C168" s="25"/>
      <c r="D168" s="25"/>
      <c r="E168" s="25"/>
      <c r="F168" s="25"/>
      <c r="G168" s="25"/>
      <c r="H168" s="25"/>
      <c r="I168" s="25"/>
      <c r="J168" s="29"/>
      <c r="K168" s="29"/>
      <c r="L168" s="29"/>
      <c r="M168" s="29"/>
      <c r="U168" s="31"/>
      <c r="V168" s="27"/>
      <c r="W168" s="27"/>
      <c r="X168" s="27"/>
      <c r="Y168" s="27"/>
      <c r="Z168" s="27"/>
      <c r="AA168" s="17"/>
    </row>
    <row r="169" spans="1:27" ht="15" customHeight="1" x14ac:dyDescent="0.2">
      <c r="A169" s="28"/>
      <c r="B169" s="28"/>
      <c r="C169" s="25"/>
      <c r="D169" s="25"/>
      <c r="E169" s="25"/>
      <c r="F169" s="25"/>
      <c r="G169" s="25"/>
      <c r="H169" s="25"/>
      <c r="I169" s="25"/>
      <c r="J169" s="29"/>
      <c r="K169" s="29"/>
      <c r="L169" s="29"/>
      <c r="M169" s="29"/>
      <c r="U169" s="31"/>
      <c r="V169" s="27"/>
      <c r="W169" s="27"/>
      <c r="X169" s="27"/>
      <c r="Y169" s="27"/>
      <c r="Z169" s="27"/>
      <c r="AA169" s="17"/>
    </row>
    <row r="170" spans="1:27" ht="15" customHeight="1" x14ac:dyDescent="0.2">
      <c r="A170" s="28"/>
      <c r="B170" s="28"/>
      <c r="C170" s="25"/>
      <c r="D170" s="25"/>
      <c r="E170" s="25"/>
      <c r="F170" s="25"/>
      <c r="G170" s="25"/>
      <c r="H170" s="25"/>
      <c r="I170" s="25"/>
      <c r="J170" s="29"/>
      <c r="K170" s="29"/>
      <c r="L170" s="29"/>
      <c r="M170" s="29"/>
      <c r="U170" s="31"/>
      <c r="V170" s="27"/>
      <c r="W170" s="27"/>
      <c r="X170" s="27"/>
      <c r="Y170" s="27"/>
      <c r="Z170" s="27"/>
      <c r="AA170" s="17"/>
    </row>
    <row r="171" spans="1:27" ht="15" customHeight="1" x14ac:dyDescent="0.2">
      <c r="A171" s="28"/>
      <c r="B171" s="28"/>
      <c r="C171" s="25"/>
      <c r="D171" s="25"/>
      <c r="E171" s="25"/>
      <c r="F171" s="25"/>
      <c r="G171" s="25"/>
      <c r="H171" s="25"/>
      <c r="I171" s="25"/>
      <c r="J171" s="29"/>
      <c r="K171" s="29"/>
      <c r="L171" s="29"/>
      <c r="M171" s="29"/>
      <c r="U171" s="31"/>
      <c r="V171" s="27"/>
      <c r="W171" s="27"/>
      <c r="X171" s="27"/>
      <c r="Y171" s="27"/>
      <c r="Z171" s="27"/>
      <c r="AA171" s="17"/>
    </row>
    <row r="172" spans="1:27" ht="15" customHeight="1" x14ac:dyDescent="0.2">
      <c r="A172" s="28"/>
      <c r="B172" s="28"/>
      <c r="C172" s="25"/>
      <c r="D172" s="25"/>
      <c r="E172" s="25"/>
      <c r="F172" s="25"/>
      <c r="G172" s="25"/>
      <c r="H172" s="25"/>
      <c r="I172" s="25"/>
      <c r="J172" s="29"/>
      <c r="K172" s="29"/>
      <c r="L172" s="29"/>
      <c r="M172" s="29"/>
      <c r="U172" s="31"/>
      <c r="V172" s="27"/>
      <c r="W172" s="27"/>
      <c r="X172" s="27"/>
      <c r="Y172" s="27"/>
      <c r="Z172" s="27"/>
      <c r="AA172" s="17"/>
    </row>
    <row r="173" spans="1:27" ht="15" customHeight="1" x14ac:dyDescent="0.2">
      <c r="A173" s="28"/>
      <c r="B173" s="28"/>
      <c r="C173" s="25"/>
      <c r="D173" s="25"/>
      <c r="E173" s="25"/>
      <c r="F173" s="25"/>
      <c r="G173" s="25"/>
      <c r="H173" s="25"/>
      <c r="I173" s="25"/>
      <c r="J173" s="29"/>
      <c r="K173" s="29"/>
      <c r="L173" s="29"/>
      <c r="M173" s="29"/>
      <c r="U173" s="31"/>
      <c r="V173" s="27"/>
      <c r="W173" s="27"/>
      <c r="X173" s="27"/>
      <c r="Y173" s="27"/>
      <c r="Z173" s="27"/>
      <c r="AA173" s="17"/>
    </row>
    <row r="174" spans="1:27" ht="15" customHeight="1" x14ac:dyDescent="0.2">
      <c r="A174" s="28"/>
      <c r="B174" s="28"/>
      <c r="C174" s="25"/>
      <c r="D174" s="25"/>
      <c r="E174" s="25"/>
      <c r="F174" s="25"/>
      <c r="G174" s="25"/>
      <c r="H174" s="25"/>
      <c r="I174" s="25"/>
      <c r="J174" s="29"/>
      <c r="K174" s="29"/>
      <c r="L174" s="29"/>
      <c r="M174" s="29"/>
      <c r="U174" s="31"/>
      <c r="V174" s="27"/>
      <c r="W174" s="27"/>
      <c r="X174" s="27"/>
      <c r="Y174" s="27"/>
      <c r="Z174" s="27"/>
      <c r="AA174" s="17"/>
    </row>
    <row r="175" spans="1:27" ht="15" customHeight="1" x14ac:dyDescent="0.2">
      <c r="A175" s="28"/>
      <c r="B175" s="28"/>
      <c r="C175" s="25"/>
      <c r="D175" s="25"/>
      <c r="E175" s="25"/>
      <c r="F175" s="25"/>
      <c r="G175" s="25"/>
      <c r="H175" s="25"/>
      <c r="I175" s="25"/>
      <c r="J175" s="29"/>
      <c r="K175" s="29"/>
      <c r="L175" s="29"/>
      <c r="M175" s="29"/>
      <c r="U175" s="31"/>
      <c r="V175" s="27"/>
      <c r="W175" s="27"/>
      <c r="X175" s="27"/>
      <c r="Y175" s="27"/>
      <c r="Z175" s="27"/>
      <c r="AA175" s="17"/>
    </row>
    <row r="176" spans="1:27" ht="15" customHeight="1" x14ac:dyDescent="0.2">
      <c r="A176" s="28"/>
      <c r="B176" s="28"/>
      <c r="C176" s="25"/>
      <c r="D176" s="25"/>
      <c r="E176" s="25"/>
      <c r="F176" s="25"/>
      <c r="G176" s="25"/>
      <c r="H176" s="25"/>
      <c r="I176" s="25"/>
      <c r="J176" s="29"/>
      <c r="K176" s="29"/>
      <c r="L176" s="29"/>
      <c r="M176" s="29"/>
      <c r="U176" s="31"/>
      <c r="V176" s="27"/>
      <c r="W176" s="27"/>
      <c r="X176" s="27"/>
      <c r="Y176" s="27"/>
      <c r="Z176" s="27"/>
      <c r="AA176" s="17"/>
    </row>
    <row r="177" spans="21:27" x14ac:dyDescent="0.2">
      <c r="U177" s="31"/>
      <c r="V177" s="27"/>
      <c r="W177" s="27"/>
      <c r="X177" s="27"/>
      <c r="Y177" s="27"/>
      <c r="Z177" s="27"/>
      <c r="AA177" s="17"/>
    </row>
    <row r="178" spans="21:27" x14ac:dyDescent="0.2">
      <c r="U178" s="31"/>
      <c r="V178" s="27"/>
      <c r="W178" s="27"/>
      <c r="X178" s="27"/>
      <c r="Y178" s="27"/>
      <c r="Z178" s="27"/>
      <c r="AA178" s="17"/>
    </row>
    <row r="179" spans="21:27" x14ac:dyDescent="0.2">
      <c r="U179" s="31"/>
      <c r="V179" s="27"/>
      <c r="W179" s="27"/>
      <c r="X179" s="27"/>
      <c r="Y179" s="27"/>
      <c r="Z179" s="27"/>
      <c r="AA179" s="17"/>
    </row>
    <row r="180" spans="21:27" x14ac:dyDescent="0.2">
      <c r="U180" s="31"/>
      <c r="V180" s="27"/>
      <c r="W180" s="27"/>
      <c r="X180" s="27"/>
      <c r="Y180" s="27"/>
      <c r="Z180" s="27"/>
      <c r="AA180" s="17"/>
    </row>
    <row r="181" spans="21:27" x14ac:dyDescent="0.2">
      <c r="U181" s="31"/>
      <c r="V181" s="27"/>
      <c r="W181" s="27"/>
      <c r="X181" s="27"/>
      <c r="Y181" s="27"/>
      <c r="Z181" s="27"/>
      <c r="AA181" s="17"/>
    </row>
    <row r="182" spans="21:27" x14ac:dyDescent="0.2">
      <c r="U182" s="31"/>
      <c r="V182" s="27"/>
      <c r="W182" s="27"/>
      <c r="X182" s="27"/>
      <c r="Y182" s="27"/>
      <c r="Z182" s="27"/>
      <c r="AA182" s="17"/>
    </row>
    <row r="183" spans="21:27" x14ac:dyDescent="0.2">
      <c r="U183" s="31"/>
      <c r="V183" s="27"/>
      <c r="W183" s="27"/>
      <c r="X183" s="27"/>
      <c r="Y183" s="27"/>
      <c r="Z183" s="27"/>
      <c r="AA183" s="17"/>
    </row>
    <row r="184" spans="21:27" x14ac:dyDescent="0.2">
      <c r="U184" s="31"/>
      <c r="V184" s="27"/>
      <c r="W184" s="27"/>
      <c r="X184" s="27"/>
      <c r="Y184" s="27"/>
      <c r="Z184" s="27"/>
      <c r="AA184" s="17"/>
    </row>
    <row r="185" spans="21:27" x14ac:dyDescent="0.2">
      <c r="U185" s="31"/>
      <c r="V185" s="27"/>
      <c r="W185" s="27"/>
      <c r="X185" s="27"/>
      <c r="Y185" s="27"/>
      <c r="Z185" s="27"/>
      <c r="AA185" s="17"/>
    </row>
    <row r="186" spans="21:27" x14ac:dyDescent="0.2">
      <c r="U186" s="31"/>
      <c r="V186" s="27"/>
      <c r="W186" s="27"/>
      <c r="X186" s="27"/>
      <c r="Y186" s="27"/>
      <c r="Z186" s="27"/>
      <c r="AA186" s="17"/>
    </row>
    <row r="187" spans="21:27" x14ac:dyDescent="0.2">
      <c r="U187" s="31"/>
      <c r="V187" s="27"/>
      <c r="W187" s="27"/>
      <c r="X187" s="27"/>
      <c r="Y187" s="27"/>
      <c r="Z187" s="27"/>
      <c r="AA187" s="17"/>
    </row>
    <row r="188" spans="21:27" x14ac:dyDescent="0.2">
      <c r="U188" s="31"/>
      <c r="V188" s="27"/>
      <c r="W188" s="27"/>
      <c r="X188" s="27"/>
      <c r="Y188" s="27"/>
      <c r="Z188" s="27"/>
      <c r="AA188" s="17"/>
    </row>
    <row r="189" spans="21:27" x14ac:dyDescent="0.2">
      <c r="U189" s="31"/>
      <c r="V189" s="27"/>
      <c r="W189" s="27"/>
      <c r="X189" s="27"/>
      <c r="Y189" s="27"/>
      <c r="Z189" s="27"/>
      <c r="AA189" s="17"/>
    </row>
    <row r="190" spans="21:27" x14ac:dyDescent="0.2">
      <c r="U190" s="31"/>
      <c r="V190" s="27"/>
      <c r="W190" s="27"/>
      <c r="X190" s="27"/>
      <c r="Y190" s="27"/>
      <c r="Z190" s="27"/>
      <c r="AA190" s="17"/>
    </row>
    <row r="191" spans="21:27" x14ac:dyDescent="0.2">
      <c r="U191" s="31"/>
      <c r="V191" s="27"/>
      <c r="W191" s="27"/>
      <c r="X191" s="27"/>
      <c r="Y191" s="27"/>
      <c r="Z191" s="27"/>
      <c r="AA191" s="17"/>
    </row>
    <row r="192" spans="21:27" x14ac:dyDescent="0.2">
      <c r="U192" s="31"/>
      <c r="V192" s="27"/>
      <c r="W192" s="27"/>
      <c r="X192" s="27"/>
      <c r="Y192" s="27"/>
      <c r="Z192" s="27"/>
      <c r="AA192" s="17"/>
    </row>
    <row r="193" spans="21:27" x14ac:dyDescent="0.2">
      <c r="U193" s="31"/>
      <c r="V193" s="27"/>
      <c r="W193" s="27"/>
      <c r="X193" s="27"/>
      <c r="Y193" s="27"/>
      <c r="Z193" s="27"/>
      <c r="AA193" s="17"/>
    </row>
    <row r="194" spans="21:27" x14ac:dyDescent="0.2">
      <c r="U194" s="31"/>
      <c r="V194" s="27"/>
      <c r="W194" s="27"/>
      <c r="X194" s="27"/>
      <c r="Y194" s="27"/>
      <c r="Z194" s="27"/>
      <c r="AA194" s="17"/>
    </row>
    <row r="195" spans="21:27" x14ac:dyDescent="0.2">
      <c r="U195" s="31"/>
      <c r="V195" s="27"/>
      <c r="W195" s="27"/>
      <c r="X195" s="27"/>
      <c r="Y195" s="27"/>
      <c r="Z195" s="27"/>
      <c r="AA195" s="17"/>
    </row>
    <row r="196" spans="21:27" x14ac:dyDescent="0.2">
      <c r="U196" s="31"/>
      <c r="V196" s="27"/>
      <c r="W196" s="27"/>
      <c r="X196" s="27"/>
      <c r="Y196" s="27"/>
      <c r="Z196" s="27"/>
      <c r="AA196" s="17"/>
    </row>
    <row r="197" spans="21:27" x14ac:dyDescent="0.2">
      <c r="U197" s="31"/>
      <c r="V197" s="27"/>
      <c r="W197" s="27"/>
      <c r="X197" s="27"/>
      <c r="Y197" s="27"/>
      <c r="Z197" s="27"/>
      <c r="AA197" s="17"/>
    </row>
    <row r="198" spans="21:27" x14ac:dyDescent="0.2">
      <c r="U198" s="31"/>
      <c r="V198" s="27"/>
      <c r="W198" s="27"/>
      <c r="X198" s="27"/>
      <c r="Y198" s="27"/>
      <c r="Z198" s="27"/>
      <c r="AA198" s="17"/>
    </row>
    <row r="199" spans="21:27" x14ac:dyDescent="0.2">
      <c r="U199" s="31"/>
      <c r="V199" s="27"/>
      <c r="W199" s="27"/>
      <c r="X199" s="27"/>
      <c r="Y199" s="27"/>
      <c r="Z199" s="27"/>
      <c r="AA199" s="17"/>
    </row>
    <row r="200" spans="21:27" x14ac:dyDescent="0.2">
      <c r="U200" s="31"/>
      <c r="V200" s="27"/>
      <c r="W200" s="27"/>
      <c r="X200" s="27"/>
      <c r="Y200" s="27"/>
      <c r="Z200" s="27"/>
      <c r="AA200" s="17"/>
    </row>
    <row r="201" spans="21:27" x14ac:dyDescent="0.2">
      <c r="U201" s="31"/>
      <c r="V201" s="27"/>
      <c r="W201" s="27"/>
      <c r="X201" s="27"/>
      <c r="Y201" s="27"/>
      <c r="Z201" s="27"/>
      <c r="AA201" s="17"/>
    </row>
    <row r="202" spans="21:27" x14ac:dyDescent="0.2">
      <c r="U202" s="31"/>
      <c r="V202" s="27"/>
      <c r="W202" s="27"/>
      <c r="X202" s="27"/>
      <c r="Y202" s="27"/>
      <c r="Z202" s="27"/>
      <c r="AA202" s="17"/>
    </row>
    <row r="203" spans="21:27" x14ac:dyDescent="0.2">
      <c r="U203" s="31"/>
      <c r="V203" s="27"/>
      <c r="W203" s="27"/>
      <c r="X203" s="27"/>
      <c r="Y203" s="27"/>
      <c r="Z203" s="27"/>
      <c r="AA203" s="17"/>
    </row>
    <row r="204" spans="21:27" x14ac:dyDescent="0.2">
      <c r="U204" s="31"/>
      <c r="V204" s="27"/>
      <c r="W204" s="27"/>
      <c r="X204" s="27"/>
      <c r="Y204" s="27"/>
      <c r="Z204" s="27"/>
      <c r="AA204" s="17"/>
    </row>
    <row r="205" spans="21:27" x14ac:dyDescent="0.2">
      <c r="U205" s="31"/>
      <c r="V205" s="27"/>
      <c r="W205" s="27"/>
      <c r="X205" s="27"/>
      <c r="Y205" s="27"/>
      <c r="Z205" s="27"/>
      <c r="AA205" s="17"/>
    </row>
    <row r="206" spans="21:27" x14ac:dyDescent="0.2">
      <c r="U206" s="31"/>
      <c r="V206" s="27"/>
      <c r="W206" s="27"/>
      <c r="X206" s="27"/>
      <c r="Y206" s="27"/>
      <c r="Z206" s="27"/>
      <c r="AA206" s="17"/>
    </row>
    <row r="207" spans="21:27" x14ac:dyDescent="0.2">
      <c r="U207" s="31"/>
      <c r="V207" s="27"/>
      <c r="W207" s="27"/>
      <c r="X207" s="27"/>
      <c r="Y207" s="27"/>
      <c r="Z207" s="27"/>
      <c r="AA207" s="17"/>
    </row>
    <row r="208" spans="21:27" x14ac:dyDescent="0.2">
      <c r="U208" s="31"/>
      <c r="V208" s="27"/>
      <c r="W208" s="27"/>
      <c r="X208" s="27"/>
      <c r="Y208" s="27"/>
      <c r="Z208" s="27"/>
      <c r="AA208" s="17"/>
    </row>
    <row r="209" spans="21:27" x14ac:dyDescent="0.2">
      <c r="U209" s="31"/>
      <c r="V209" s="27"/>
      <c r="W209" s="27"/>
      <c r="X209" s="27"/>
      <c r="Y209" s="27"/>
      <c r="Z209" s="27"/>
      <c r="AA209" s="17"/>
    </row>
    <row r="210" spans="21:27" x14ac:dyDescent="0.2">
      <c r="U210" s="31"/>
      <c r="V210" s="27"/>
      <c r="W210" s="27"/>
      <c r="X210" s="27"/>
      <c r="Y210" s="27"/>
      <c r="Z210" s="27"/>
      <c r="AA210" s="17"/>
    </row>
    <row r="211" spans="21:27" x14ac:dyDescent="0.2">
      <c r="U211" s="31"/>
      <c r="V211" s="27"/>
      <c r="W211" s="27"/>
      <c r="X211" s="27"/>
      <c r="Y211" s="27"/>
      <c r="Z211" s="27"/>
      <c r="AA211" s="17"/>
    </row>
    <row r="212" spans="21:27" x14ac:dyDescent="0.2">
      <c r="U212" s="31"/>
      <c r="V212" s="27"/>
      <c r="W212" s="27"/>
      <c r="X212" s="27"/>
      <c r="Y212" s="27"/>
      <c r="Z212" s="27"/>
      <c r="AA212" s="17"/>
    </row>
    <row r="213" spans="21:27" x14ac:dyDescent="0.2">
      <c r="U213" s="31"/>
      <c r="V213" s="27"/>
      <c r="W213" s="27"/>
      <c r="X213" s="27"/>
      <c r="Y213" s="27"/>
      <c r="Z213" s="27"/>
      <c r="AA213" s="17"/>
    </row>
    <row r="214" spans="21:27" x14ac:dyDescent="0.2">
      <c r="U214" s="31"/>
      <c r="V214" s="27"/>
      <c r="W214" s="27"/>
      <c r="X214" s="27"/>
      <c r="Y214" s="27"/>
      <c r="Z214" s="27"/>
      <c r="AA214" s="17"/>
    </row>
    <row r="215" spans="21:27" x14ac:dyDescent="0.2">
      <c r="U215" s="31"/>
      <c r="V215" s="27"/>
      <c r="W215" s="27"/>
      <c r="X215" s="27"/>
      <c r="Y215" s="27"/>
      <c r="Z215" s="27"/>
      <c r="AA215" s="17"/>
    </row>
    <row r="216" spans="21:27" x14ac:dyDescent="0.2">
      <c r="U216" s="31"/>
      <c r="V216" s="27"/>
      <c r="W216" s="27"/>
      <c r="X216" s="27"/>
      <c r="Y216" s="27"/>
      <c r="Z216" s="27"/>
      <c r="AA216" s="17"/>
    </row>
    <row r="217" spans="21:27" x14ac:dyDescent="0.2">
      <c r="U217" s="31"/>
      <c r="V217" s="27"/>
      <c r="W217" s="27"/>
      <c r="X217" s="27"/>
      <c r="Y217" s="27"/>
      <c r="Z217" s="27"/>
      <c r="AA217" s="17"/>
    </row>
    <row r="218" spans="21:27" x14ac:dyDescent="0.2">
      <c r="U218" s="31"/>
      <c r="V218" s="27"/>
      <c r="W218" s="27"/>
      <c r="X218" s="27"/>
      <c r="Y218" s="27"/>
      <c r="Z218" s="27"/>
      <c r="AA218" s="17"/>
    </row>
    <row r="219" spans="21:27" x14ac:dyDescent="0.2">
      <c r="U219" s="31"/>
      <c r="V219" s="27"/>
      <c r="W219" s="27"/>
      <c r="X219" s="27"/>
      <c r="Y219" s="27"/>
      <c r="Z219" s="27"/>
      <c r="AA219" s="17"/>
    </row>
    <row r="220" spans="21:27" x14ac:dyDescent="0.2">
      <c r="U220" s="31"/>
      <c r="V220" s="27"/>
      <c r="W220" s="27"/>
      <c r="X220" s="27"/>
      <c r="Y220" s="27"/>
      <c r="Z220" s="27"/>
      <c r="AA220" s="17"/>
    </row>
    <row r="221" spans="21:27" x14ac:dyDescent="0.2">
      <c r="U221" s="31"/>
      <c r="V221" s="27"/>
      <c r="W221" s="27"/>
      <c r="X221" s="27"/>
      <c r="Y221" s="27"/>
      <c r="Z221" s="27"/>
      <c r="AA221" s="17"/>
    </row>
    <row r="222" spans="21:27" x14ac:dyDescent="0.2">
      <c r="U222" s="31"/>
      <c r="V222" s="27"/>
      <c r="W222" s="27"/>
      <c r="X222" s="27"/>
      <c r="Y222" s="27"/>
      <c r="Z222" s="27"/>
      <c r="AA222" s="17"/>
    </row>
    <row r="223" spans="21:27" x14ac:dyDescent="0.2">
      <c r="U223" s="31"/>
      <c r="V223" s="27"/>
      <c r="W223" s="27"/>
      <c r="X223" s="27"/>
      <c r="Y223" s="27"/>
      <c r="Z223" s="27"/>
      <c r="AA223" s="17"/>
    </row>
    <row r="224" spans="21:27" x14ac:dyDescent="0.2">
      <c r="U224" s="31"/>
      <c r="V224" s="27"/>
      <c r="W224" s="27"/>
      <c r="X224" s="27"/>
      <c r="Y224" s="27"/>
      <c r="Z224" s="27"/>
      <c r="AA224" s="17"/>
    </row>
    <row r="225" spans="21:27" x14ac:dyDescent="0.2">
      <c r="U225" s="31"/>
      <c r="V225" s="27"/>
      <c r="W225" s="27"/>
      <c r="X225" s="27"/>
      <c r="Y225" s="27"/>
      <c r="Z225" s="27"/>
      <c r="AA225" s="17"/>
    </row>
    <row r="226" spans="21:27" x14ac:dyDescent="0.2">
      <c r="U226" s="31"/>
      <c r="V226" s="27"/>
      <c r="W226" s="27"/>
      <c r="X226" s="27"/>
      <c r="Y226" s="27"/>
      <c r="Z226" s="27"/>
      <c r="AA226" s="17"/>
    </row>
    <row r="227" spans="21:27" x14ac:dyDescent="0.2">
      <c r="U227" s="31"/>
      <c r="V227" s="27"/>
      <c r="W227" s="27"/>
      <c r="X227" s="27"/>
      <c r="Y227" s="27"/>
      <c r="Z227" s="27"/>
      <c r="AA227" s="17"/>
    </row>
    <row r="228" spans="21:27" x14ac:dyDescent="0.2">
      <c r="U228" s="31"/>
      <c r="V228" s="27"/>
      <c r="W228" s="27"/>
      <c r="X228" s="27"/>
      <c r="Y228" s="27"/>
      <c r="Z228" s="27"/>
      <c r="AA228" s="17"/>
    </row>
    <row r="229" spans="21:27" x14ac:dyDescent="0.2">
      <c r="U229" s="31"/>
      <c r="V229" s="27"/>
      <c r="W229" s="27"/>
      <c r="X229" s="27"/>
      <c r="Y229" s="27"/>
      <c r="Z229" s="27"/>
      <c r="AA229" s="17"/>
    </row>
    <row r="230" spans="21:27" x14ac:dyDescent="0.2">
      <c r="U230" s="31"/>
      <c r="V230" s="27"/>
      <c r="W230" s="27"/>
      <c r="X230" s="27"/>
      <c r="Y230" s="27"/>
      <c r="Z230" s="27"/>
      <c r="AA230" s="17"/>
    </row>
    <row r="231" spans="21:27" x14ac:dyDescent="0.2">
      <c r="U231" s="31"/>
      <c r="V231" s="27"/>
      <c r="W231" s="27"/>
      <c r="X231" s="27"/>
      <c r="Y231" s="27"/>
      <c r="Z231" s="27"/>
      <c r="AA231" s="17"/>
    </row>
    <row r="232" spans="21:27" x14ac:dyDescent="0.2">
      <c r="U232" s="31"/>
      <c r="V232" s="27"/>
      <c r="W232" s="27"/>
      <c r="X232" s="27"/>
      <c r="Y232" s="27"/>
      <c r="Z232" s="27"/>
      <c r="AA232" s="17"/>
    </row>
    <row r="233" spans="21:27" x14ac:dyDescent="0.2">
      <c r="U233" s="31"/>
      <c r="V233" s="27"/>
      <c r="W233" s="27"/>
      <c r="X233" s="27"/>
      <c r="Y233" s="27"/>
      <c r="Z233" s="27"/>
      <c r="AA233" s="17"/>
    </row>
    <row r="234" spans="21:27" x14ac:dyDescent="0.2">
      <c r="U234" s="31"/>
      <c r="V234" s="27"/>
      <c r="W234" s="27"/>
      <c r="X234" s="27"/>
      <c r="Y234" s="27"/>
      <c r="Z234" s="27"/>
      <c r="AA234" s="17"/>
    </row>
    <row r="235" spans="21:27" x14ac:dyDescent="0.2">
      <c r="U235" s="31"/>
      <c r="V235" s="27"/>
      <c r="W235" s="27"/>
      <c r="X235" s="27"/>
      <c r="Y235" s="27"/>
      <c r="Z235" s="27"/>
      <c r="AA235" s="17"/>
    </row>
    <row r="236" spans="21:27" x14ac:dyDescent="0.2">
      <c r="U236" s="31"/>
      <c r="V236" s="27"/>
      <c r="W236" s="27"/>
      <c r="X236" s="27"/>
      <c r="Y236" s="27"/>
      <c r="Z236" s="27"/>
      <c r="AA236" s="17"/>
    </row>
    <row r="237" spans="21:27" x14ac:dyDescent="0.2">
      <c r="U237" s="31"/>
      <c r="V237" s="27"/>
      <c r="W237" s="27"/>
      <c r="X237" s="27"/>
      <c r="Y237" s="27"/>
      <c r="Z237" s="27"/>
      <c r="AA237" s="17"/>
    </row>
    <row r="238" spans="21:27" x14ac:dyDescent="0.2">
      <c r="U238" s="31"/>
      <c r="V238" s="27"/>
      <c r="W238" s="27"/>
      <c r="X238" s="27"/>
      <c r="Y238" s="27"/>
      <c r="Z238" s="27"/>
      <c r="AA238" s="17"/>
    </row>
    <row r="239" spans="21:27" x14ac:dyDescent="0.2">
      <c r="U239" s="31"/>
      <c r="V239" s="27"/>
      <c r="W239" s="27"/>
      <c r="X239" s="27"/>
      <c r="Y239" s="27"/>
      <c r="Z239" s="27"/>
      <c r="AA239" s="17"/>
    </row>
    <row r="240" spans="21:27" x14ac:dyDescent="0.2">
      <c r="U240" s="31"/>
      <c r="V240" s="27"/>
      <c r="W240" s="27"/>
      <c r="X240" s="27"/>
      <c r="Y240" s="27"/>
      <c r="Z240" s="27"/>
      <c r="AA240" s="17"/>
    </row>
    <row r="241" spans="21:27" x14ac:dyDescent="0.2">
      <c r="U241" s="31"/>
      <c r="V241" s="27"/>
      <c r="W241" s="27"/>
      <c r="X241" s="27"/>
      <c r="Y241" s="27"/>
      <c r="Z241" s="27"/>
      <c r="AA241" s="17"/>
    </row>
    <row r="242" spans="21:27" x14ac:dyDescent="0.2">
      <c r="U242" s="31"/>
      <c r="V242" s="27"/>
      <c r="W242" s="27"/>
      <c r="X242" s="27"/>
      <c r="Y242" s="27"/>
      <c r="Z242" s="27"/>
      <c r="AA242" s="17"/>
    </row>
    <row r="243" spans="21:27" x14ac:dyDescent="0.2">
      <c r="U243" s="31"/>
      <c r="V243" s="27"/>
      <c r="W243" s="27"/>
      <c r="X243" s="27"/>
      <c r="Y243" s="27"/>
      <c r="Z243" s="27"/>
      <c r="AA243" s="17"/>
    </row>
    <row r="244" spans="21:27" x14ac:dyDescent="0.2">
      <c r="U244" s="31"/>
      <c r="V244" s="27"/>
      <c r="W244" s="27"/>
      <c r="X244" s="27"/>
      <c r="Y244" s="27"/>
      <c r="Z244" s="27"/>
      <c r="AA244" s="17"/>
    </row>
    <row r="245" spans="21:27" x14ac:dyDescent="0.2">
      <c r="U245" s="31"/>
      <c r="V245" s="27"/>
      <c r="W245" s="27"/>
      <c r="X245" s="27"/>
      <c r="Y245" s="27"/>
      <c r="Z245" s="27"/>
      <c r="AA245" s="17"/>
    </row>
    <row r="246" spans="21:27" x14ac:dyDescent="0.2">
      <c r="U246" s="31"/>
      <c r="V246" s="27"/>
      <c r="W246" s="27"/>
      <c r="X246" s="27"/>
      <c r="Y246" s="27"/>
      <c r="Z246" s="27"/>
      <c r="AA246" s="17"/>
    </row>
    <row r="247" spans="21:27" x14ac:dyDescent="0.2">
      <c r="U247" s="31"/>
      <c r="V247" s="27"/>
      <c r="W247" s="27"/>
      <c r="X247" s="27"/>
      <c r="Y247" s="27"/>
      <c r="Z247" s="27"/>
      <c r="AA247" s="17"/>
    </row>
    <row r="248" spans="21:27" x14ac:dyDescent="0.2">
      <c r="U248" s="31"/>
      <c r="V248" s="27"/>
      <c r="W248" s="27"/>
      <c r="X248" s="27"/>
      <c r="Y248" s="27"/>
      <c r="Z248" s="27"/>
      <c r="AA248" s="17"/>
    </row>
    <row r="249" spans="21:27" x14ac:dyDescent="0.2">
      <c r="U249" s="31"/>
      <c r="V249" s="27"/>
      <c r="W249" s="27"/>
      <c r="X249" s="27"/>
      <c r="Y249" s="27"/>
      <c r="Z249" s="27"/>
      <c r="AA249" s="17"/>
    </row>
    <row r="250" spans="21:27" x14ac:dyDescent="0.2">
      <c r="U250" s="31"/>
      <c r="V250" s="27"/>
      <c r="W250" s="27"/>
      <c r="X250" s="27"/>
      <c r="Y250" s="27"/>
      <c r="Z250" s="27"/>
      <c r="AA250" s="17"/>
    </row>
    <row r="251" spans="21:27" x14ac:dyDescent="0.2">
      <c r="U251" s="31"/>
      <c r="V251" s="27"/>
      <c r="W251" s="27"/>
      <c r="X251" s="27"/>
      <c r="Y251" s="27"/>
      <c r="Z251" s="27"/>
      <c r="AA251" s="17"/>
    </row>
    <row r="252" spans="21:27" x14ac:dyDescent="0.2">
      <c r="U252" s="31"/>
      <c r="V252" s="27"/>
      <c r="W252" s="27"/>
      <c r="X252" s="27"/>
      <c r="Y252" s="27"/>
      <c r="Z252" s="27"/>
      <c r="AA252" s="17"/>
    </row>
    <row r="253" spans="21:27" x14ac:dyDescent="0.2">
      <c r="U253" s="31"/>
      <c r="V253" s="27"/>
      <c r="W253" s="27"/>
      <c r="X253" s="27"/>
      <c r="Y253" s="27"/>
      <c r="Z253" s="27"/>
      <c r="AA253" s="17"/>
    </row>
    <row r="254" spans="21:27" x14ac:dyDescent="0.2">
      <c r="U254" s="31"/>
      <c r="V254" s="27"/>
      <c r="W254" s="27"/>
      <c r="X254" s="27"/>
      <c r="Y254" s="27"/>
      <c r="Z254" s="27"/>
      <c r="AA254" s="17"/>
    </row>
    <row r="255" spans="21:27" x14ac:dyDescent="0.2">
      <c r="U255" s="31"/>
      <c r="V255" s="27"/>
      <c r="W255" s="27"/>
      <c r="X255" s="27"/>
      <c r="Y255" s="27"/>
      <c r="Z255" s="27"/>
      <c r="AA255" s="17"/>
    </row>
    <row r="256" spans="21:27" x14ac:dyDescent="0.2">
      <c r="U256" s="31"/>
      <c r="V256" s="27"/>
      <c r="W256" s="27"/>
      <c r="X256" s="27"/>
      <c r="Y256" s="27"/>
      <c r="Z256" s="27"/>
      <c r="AA256" s="17"/>
    </row>
    <row r="257" spans="21:27" x14ac:dyDescent="0.2">
      <c r="U257" s="31"/>
      <c r="V257" s="27"/>
      <c r="W257" s="27"/>
      <c r="X257" s="27"/>
      <c r="Y257" s="27"/>
      <c r="Z257" s="27"/>
      <c r="AA257" s="17"/>
    </row>
    <row r="258" spans="21:27" x14ac:dyDescent="0.2">
      <c r="U258" s="31"/>
      <c r="V258" s="27"/>
      <c r="W258" s="27"/>
      <c r="X258" s="27"/>
      <c r="Y258" s="27"/>
      <c r="Z258" s="27"/>
      <c r="AA258" s="17"/>
    </row>
    <row r="259" spans="21:27" x14ac:dyDescent="0.2">
      <c r="U259" s="31"/>
      <c r="V259" s="27"/>
      <c r="W259" s="27"/>
      <c r="X259" s="27"/>
      <c r="Y259" s="27"/>
      <c r="Z259" s="27"/>
      <c r="AA259" s="17"/>
    </row>
    <row r="260" spans="21:27" x14ac:dyDescent="0.2">
      <c r="U260" s="31"/>
      <c r="V260" s="27"/>
      <c r="W260" s="27"/>
      <c r="X260" s="27"/>
      <c r="Y260" s="27"/>
      <c r="Z260" s="27"/>
      <c r="AA260" s="17"/>
    </row>
    <row r="261" spans="21:27" x14ac:dyDescent="0.2">
      <c r="U261" s="31"/>
      <c r="V261" s="27"/>
      <c r="W261" s="27"/>
      <c r="X261" s="27"/>
      <c r="Y261" s="27"/>
      <c r="Z261" s="27"/>
      <c r="AA261" s="17"/>
    </row>
    <row r="262" spans="21:27" x14ac:dyDescent="0.2">
      <c r="U262" s="31"/>
      <c r="V262" s="27"/>
      <c r="W262" s="27"/>
      <c r="X262" s="27"/>
      <c r="Y262" s="27"/>
      <c r="Z262" s="27"/>
      <c r="AA262" s="17"/>
    </row>
    <row r="263" spans="21:27" x14ac:dyDescent="0.2">
      <c r="U263" s="31"/>
      <c r="V263" s="27"/>
      <c r="W263" s="27"/>
      <c r="X263" s="27"/>
      <c r="Y263" s="27"/>
      <c r="Z263" s="27"/>
      <c r="AA263" s="17"/>
    </row>
    <row r="264" spans="21:27" x14ac:dyDescent="0.2">
      <c r="U264" s="31"/>
      <c r="V264" s="27"/>
      <c r="W264" s="27"/>
      <c r="X264" s="27"/>
      <c r="Y264" s="27"/>
      <c r="Z264" s="27"/>
      <c r="AA264" s="17"/>
    </row>
    <row r="265" spans="21:27" x14ac:dyDescent="0.2">
      <c r="U265" s="31"/>
      <c r="V265" s="27"/>
      <c r="W265" s="27"/>
      <c r="X265" s="27"/>
      <c r="Y265" s="27"/>
      <c r="Z265" s="27"/>
      <c r="AA265" s="17"/>
    </row>
    <row r="266" spans="21:27" x14ac:dyDescent="0.2">
      <c r="U266" s="31"/>
      <c r="V266" s="27"/>
      <c r="W266" s="27"/>
      <c r="X266" s="27"/>
      <c r="Y266" s="27"/>
      <c r="Z266" s="27"/>
      <c r="AA266" s="17"/>
    </row>
    <row r="267" spans="21:27" x14ac:dyDescent="0.2">
      <c r="U267" s="31"/>
      <c r="V267" s="27"/>
      <c r="W267" s="27"/>
      <c r="X267" s="27"/>
      <c r="Y267" s="27"/>
      <c r="Z267" s="27"/>
      <c r="AA267" s="17"/>
    </row>
    <row r="268" spans="21:27" x14ac:dyDescent="0.2">
      <c r="U268" s="31"/>
      <c r="V268" s="27"/>
      <c r="W268" s="27"/>
      <c r="X268" s="27"/>
      <c r="Y268" s="27"/>
      <c r="Z268" s="27"/>
      <c r="AA268" s="17"/>
    </row>
    <row r="269" spans="21:27" x14ac:dyDescent="0.2">
      <c r="U269" s="31"/>
      <c r="V269" s="27"/>
      <c r="W269" s="27"/>
      <c r="X269" s="27"/>
      <c r="Y269" s="27"/>
      <c r="Z269" s="27"/>
      <c r="AA269" s="17"/>
    </row>
    <row r="270" spans="21:27" x14ac:dyDescent="0.2">
      <c r="U270" s="31"/>
      <c r="V270" s="27"/>
      <c r="W270" s="27"/>
      <c r="X270" s="27"/>
      <c r="Y270" s="27"/>
      <c r="Z270" s="27"/>
      <c r="AA270" s="17"/>
    </row>
    <row r="271" spans="21:27" x14ac:dyDescent="0.2">
      <c r="U271" s="31"/>
      <c r="V271" s="27"/>
      <c r="W271" s="27"/>
      <c r="X271" s="27"/>
      <c r="Y271" s="27"/>
      <c r="Z271" s="27"/>
      <c r="AA271" s="17"/>
    </row>
    <row r="272" spans="21:27" x14ac:dyDescent="0.2">
      <c r="U272" s="31"/>
      <c r="V272" s="27"/>
      <c r="W272" s="27"/>
      <c r="X272" s="27"/>
      <c r="Y272" s="27"/>
      <c r="Z272" s="27"/>
      <c r="AA272" s="17"/>
    </row>
    <row r="273" spans="21:27" x14ac:dyDescent="0.2">
      <c r="U273" s="31"/>
      <c r="V273" s="27"/>
      <c r="W273" s="27"/>
      <c r="X273" s="27"/>
      <c r="Y273" s="27"/>
      <c r="Z273" s="27"/>
      <c r="AA273" s="17"/>
    </row>
    <row r="274" spans="21:27" x14ac:dyDescent="0.2">
      <c r="U274" s="31"/>
      <c r="V274" s="27"/>
      <c r="W274" s="27"/>
      <c r="X274" s="27"/>
      <c r="Y274" s="27"/>
      <c r="Z274" s="27"/>
      <c r="AA274" s="17"/>
    </row>
    <row r="275" spans="21:27" x14ac:dyDescent="0.2">
      <c r="U275" s="31"/>
      <c r="V275" s="27"/>
      <c r="W275" s="27"/>
      <c r="X275" s="27"/>
      <c r="Y275" s="27"/>
      <c r="Z275" s="27"/>
      <c r="AA275" s="17"/>
    </row>
    <row r="276" spans="21:27" x14ac:dyDescent="0.2">
      <c r="U276" s="31"/>
      <c r="V276" s="27"/>
      <c r="W276" s="27"/>
      <c r="X276" s="27"/>
      <c r="Y276" s="27"/>
      <c r="Z276" s="27"/>
      <c r="AA276" s="17"/>
    </row>
    <row r="277" spans="21:27" x14ac:dyDescent="0.2">
      <c r="U277" s="31"/>
      <c r="V277" s="27"/>
      <c r="W277" s="27"/>
      <c r="X277" s="27"/>
      <c r="Y277" s="27"/>
      <c r="Z277" s="27"/>
      <c r="AA277" s="17"/>
    </row>
    <row r="278" spans="21:27" x14ac:dyDescent="0.2">
      <c r="U278" s="31"/>
      <c r="V278" s="27"/>
      <c r="W278" s="27"/>
      <c r="X278" s="27"/>
      <c r="Y278" s="27"/>
      <c r="Z278" s="27"/>
      <c r="AA278" s="17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Z-V</vt:lpstr>
      <vt:lpstr>19840408 (2)(1.5)</vt:lpstr>
      <vt:lpstr>19840504(1.5)</vt:lpstr>
      <vt:lpstr>19840531(1.5)</vt:lpstr>
      <vt:lpstr>19840615(1.5)</vt:lpstr>
      <vt:lpstr>19850527(1.5)</vt:lpstr>
      <vt:lpstr>19870511(1.5)</vt:lpstr>
      <vt:lpstr>19870520(1.5)</vt:lpstr>
      <vt:lpstr>19890419(1.5)</vt:lpstr>
      <vt:lpstr>19890513(1.5)</vt:lpstr>
      <vt:lpstr>19890516(1.5)</vt:lpstr>
      <vt:lpstr>19890523(1.5)</vt:lpstr>
      <vt:lpstr>19900613(1.5)</vt:lpstr>
      <vt:lpstr>19910322(1.5)</vt:lpstr>
      <vt:lpstr>19910330(1.5)</vt:lpstr>
      <vt:lpstr>19920325(1.5)</vt:lpstr>
      <vt:lpstr>19920426(1.5)</vt:lpstr>
      <vt:lpstr>19920502(1.5)</vt:lpstr>
      <vt:lpstr>19920619(1.5)</vt:lpstr>
      <vt:lpstr>19920624(1.5)</vt:lpstr>
      <vt:lpstr>19920706(1.5)</vt:lpstr>
      <vt:lpstr>19930701(1.5)</vt:lpstr>
      <vt:lpstr>19940615(1.5)</vt:lpstr>
      <vt:lpstr>19940615 (2)(1.5)</vt:lpstr>
      <vt:lpstr>19950617(1.5)</vt:lpstr>
      <vt:lpstr>19950627(1.5)</vt:lpstr>
      <vt:lpstr>19950814(1.5)</vt:lpstr>
      <vt:lpstr>19960601(1.5)</vt:lpstr>
      <vt:lpstr>19970613(1.5)</vt:lpstr>
      <vt:lpstr>19970712(1.5)</vt:lpstr>
      <vt:lpstr>19980216(1.5)</vt:lpstr>
      <vt:lpstr>19980309(1.5)</vt:lpstr>
      <vt:lpstr>19980514(1.5)</vt:lpstr>
      <vt:lpstr>19980806(1.5)</vt:lpstr>
      <vt:lpstr>19990417(1.5)</vt:lpstr>
      <vt:lpstr>19990718(1.5)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llw</dc:creator>
  <cp:lastModifiedBy>Longwen-Liu</cp:lastModifiedBy>
  <dcterms:created xsi:type="dcterms:W3CDTF">2023-07-02T08:30:33Z</dcterms:created>
  <dcterms:modified xsi:type="dcterms:W3CDTF">2024-06-19T01:24:00Z</dcterms:modified>
</cp:coreProperties>
</file>